
<file path=[Content_Types].xml><?xml version="1.0" encoding="utf-8"?>
<Types xmlns="http://schemas.openxmlformats.org/package/2006/content-types">
  <Default Extension="bin" ContentType="application/vnd.openxmlformats-officedocument.spreadsheetml.customProperty"/>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omments1.xml" ContentType="application/vnd.openxmlformats-officedocument.spreadsheetml.comments+xml"/>
  <Override PartName="/xl/printerSettings/printerSettings3.bin" ContentType="application/vnd.openxmlformats-officedocument.spreadsheetml.printerSettings"/>
  <Override PartName="/xl/drawings/drawing3.xml" ContentType="application/vnd.openxmlformats-officedocument.drawing+xml"/>
  <Override PartName="/xl/comments2.xml" ContentType="application/vnd.openxmlformats-officedocument.spreadsheetml.comments+xml"/>
  <Override PartName="/xl/printerSettings/printerSettings4.bin" ContentType="application/vnd.openxmlformats-officedocument.spreadsheetml.printerSettings"/>
  <Override PartName="/xl/drawings/drawing4.xml" ContentType="application/vnd.openxmlformats-officedocument.drawing+xml"/>
  <Override PartName="/xl/comments3.xml" ContentType="application/vnd.openxmlformats-officedocument.spreadsheetml.comments+xml"/>
  <Override PartName="/xl/printerSettings/printerSettings5.bin" ContentType="application/vnd.openxmlformats-officedocument.spreadsheetml.printerSettings"/>
  <Override PartName="/xl/drawings/drawing5.xml" ContentType="application/vnd.openxmlformats-officedocument.drawing+xml"/>
  <Override PartName="/xl/comments4.xml" ContentType="application/vnd.openxmlformats-officedocument.spreadsheetml.comments+xml"/>
  <Override PartName="/xl/printerSettings/printerSettings6.bin" ContentType="application/vnd.openxmlformats-officedocument.spreadsheetml.printerSettings"/>
  <Override PartName="/xl/drawings/drawing6.xml" ContentType="application/vnd.openxmlformats-officedocument.drawing+xml"/>
  <Override PartName="/xl/printerSettings/printerSettings7.bin" ContentType="application/vnd.openxmlformats-officedocument.spreadsheetml.printerSettings"/>
  <Override PartName="/xl/drawings/drawing7.xml" ContentType="application/vnd.openxmlformats-officedocument.drawing+xml"/>
  <Override PartName="/xl/printerSettings/printerSettings8.bin" ContentType="application/vnd.openxmlformats-officedocument.spreadsheetml.printerSettings"/>
  <Override PartName="/xl/drawings/drawing8.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codeName="ThisWorkbook"/>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1.22 SY\Tyson Prepared Foods, Inc\"/>
    </mc:Choice>
  </mc:AlternateContent>
  <bookViews>
    <workbookView xWindow="28680" yWindow="-120" windowWidth="25440" windowHeight="15390" tabRatio="770" firstSheet="1" activeTab="1"/>
  </bookViews>
  <sheets>
    <sheet name="Summary Clear" sheetId="16" state="veryHidden" r:id="rId1"/>
    <sheet name="Instructions" sheetId="18" r:id="rId2"/>
    <sheet name="Chicken Only Calculator" sheetId="7" r:id="rId3"/>
    <sheet name="Cheese Only Calculator" sheetId="11" r:id="rId4"/>
    <sheet name="Beef Only Calculator" sheetId="8" r:id="rId5"/>
    <sheet name="Pork Only Calculator" sheetId="9" r:id="rId6"/>
    <sheet name="Commodity Summary" sheetId="15" r:id="rId7"/>
    <sheet name="Forecast Summary" sheetId="17" r:id="rId8"/>
    <sheet name="Roll Up - SY21-22 Calculator" sheetId="6" state="veryHidden" r:id="rId9"/>
    <sheet name="Data Sheet" sheetId="12" state="veryHidden" r:id="rId10"/>
    <sheet name="Lists" sheetId="14" state="veryHidden" r:id="rId11"/>
  </sheets>
  <externalReferences>
    <externalReference r:id="rId12"/>
  </externalReferences>
  <definedNames>
    <definedName name="_xlnm._FilterDatabase" localSheetId="4" hidden="1">'Beef Only Calculator'!$A$7:$T$70</definedName>
    <definedName name="_xlnm._FilterDatabase" localSheetId="3" hidden="1">'Cheese Only Calculator'!$A$7:$T$19</definedName>
    <definedName name="_xlnm._FilterDatabase" localSheetId="2" hidden="1">'Chicken Only Calculator'!$A$8:$U$91</definedName>
    <definedName name="_xlnm._FilterDatabase" localSheetId="9" hidden="1">'Data Sheet'!$A$1:$R$257</definedName>
    <definedName name="_xlnm._FilterDatabase" localSheetId="5" hidden="1">'Pork Only Calculator'!$A$7:$T$18</definedName>
    <definedName name="_xlnm._FilterDatabase" localSheetId="8" hidden="1">'Roll Up - SY21-22 Calculator'!$A$3:$AN$173</definedName>
    <definedName name="_xlnm.Print_Area" localSheetId="4">'Beef Only Calculator'!$A$2:$T$70</definedName>
    <definedName name="_xlnm.Print_Area" localSheetId="3">'Cheese Only Calculator'!$A$1:$T$19</definedName>
    <definedName name="_xlnm.Print_Area" localSheetId="2">'Chicken Only Calculator'!$A$1:$U$73</definedName>
    <definedName name="_xlnm.Print_Area" localSheetId="6">'Commodity Summary'!$C$1:$S$50</definedName>
    <definedName name="_xlnm.Print_Area" localSheetId="7">'Forecast Summary'!$C$1:$S$50</definedName>
    <definedName name="_xlnm.Print_Area" localSheetId="5">'Pork Only Calculator'!$A$1:$T$18</definedName>
    <definedName name="_xlnm.Print_Area" localSheetId="8">'Roll Up - SY21-22 Calculator'!$A$1:$BC$103</definedName>
    <definedName name="_xlnm.Print_Titles" localSheetId="4">'Beef Only Calculator'!$A:$C,'Beef Only Calculator'!$3:$7</definedName>
    <definedName name="_xlnm.Print_Titles" localSheetId="3">'Cheese Only Calculator'!$A:$C,'Cheese Only Calculator'!$2:$7</definedName>
    <definedName name="_xlnm.Print_Titles" localSheetId="2">'Chicken Only Calculator'!$A:$C,'Chicken Only Calculator'!$2:$8</definedName>
    <definedName name="_xlnm.Print_Titles" localSheetId="5">'Pork Only Calculator'!$A:$C,'Pork Only Calculator'!$3:$7</definedName>
    <definedName name="_xlnm.Print_Titles" localSheetId="8">'Roll Up - SY21-22 Calculator'!$A:$C,'Roll Up - SY21-22 Calculator'!$2:$3</definedName>
    <definedName name="Type_of_Beef">T_Beef[]</definedName>
    <definedName name="YN">T_YN[]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11" l="1"/>
  <c r="T13" i="17" l="1"/>
  <c r="H10" i="15"/>
  <c r="H9" i="15"/>
  <c r="H8" i="15"/>
  <c r="G10" i="15"/>
  <c r="G9" i="15"/>
  <c r="G8" i="15"/>
  <c r="G7" i="15"/>
  <c r="G6" i="15"/>
  <c r="H6" i="15"/>
  <c r="R3" i="9" l="1"/>
  <c r="R3" i="8"/>
  <c r="O77" i="7"/>
  <c r="O76" i="7"/>
  <c r="O78" i="7"/>
  <c r="O79" i="7"/>
  <c r="O80" i="7"/>
  <c r="O81" i="7"/>
  <c r="O82" i="7"/>
  <c r="O85" i="7"/>
  <c r="O86" i="7"/>
  <c r="O61" i="7"/>
  <c r="O62" i="7"/>
  <c r="O63" i="7"/>
  <c r="O64" i="7"/>
  <c r="O65" i="7"/>
  <c r="O66" i="7"/>
  <c r="O67" i="7"/>
  <c r="O35" i="7"/>
  <c r="O36" i="7"/>
  <c r="O37" i="7"/>
  <c r="O38" i="7"/>
  <c r="O39" i="7"/>
  <c r="O40" i="7"/>
  <c r="O41" i="7"/>
  <c r="B20" i="11"/>
  <c r="B19" i="11"/>
  <c r="B18" i="11"/>
  <c r="B17" i="11"/>
  <c r="B16" i="11"/>
  <c r="B15" i="11"/>
  <c r="B14" i="11"/>
  <c r="B13" i="11"/>
  <c r="B12" i="11"/>
  <c r="B11" i="11"/>
  <c r="B10" i="11"/>
  <c r="B9" i="11"/>
  <c r="B17" i="9"/>
  <c r="B16" i="9"/>
  <c r="B15" i="9"/>
  <c r="B14" i="9"/>
  <c r="B13" i="9"/>
  <c r="B12" i="9"/>
  <c r="B11" i="9"/>
  <c r="B10" i="9"/>
  <c r="B9" i="9"/>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74" i="7"/>
  <c r="B73" i="7"/>
  <c r="B72" i="7"/>
  <c r="B71" i="7"/>
  <c r="B70" i="7"/>
  <c r="B69" i="7"/>
  <c r="B67" i="7"/>
  <c r="B60" i="7"/>
  <c r="B59" i="7"/>
  <c r="B58" i="7"/>
  <c r="B57" i="7"/>
  <c r="B56" i="7"/>
  <c r="B55" i="7"/>
  <c r="B54" i="7"/>
  <c r="B53" i="7"/>
  <c r="B52" i="7"/>
  <c r="B51" i="7"/>
  <c r="B50" i="7"/>
  <c r="B49" i="7"/>
  <c r="B48" i="7"/>
  <c r="B47" i="7"/>
  <c r="B46" i="7"/>
  <c r="B45" i="7"/>
  <c r="B44" i="7"/>
  <c r="B43" i="7"/>
  <c r="B35" i="7"/>
  <c r="B34" i="7"/>
  <c r="B33" i="7"/>
  <c r="B32" i="7"/>
  <c r="B31" i="7"/>
  <c r="B30" i="7"/>
  <c r="B29" i="7"/>
  <c r="B28" i="7"/>
  <c r="B27" i="7"/>
  <c r="B26" i="7"/>
  <c r="B25" i="7"/>
  <c r="B24" i="7"/>
  <c r="B23" i="7"/>
  <c r="B22" i="7"/>
  <c r="B21" i="7"/>
  <c r="B20" i="7"/>
  <c r="B19" i="7"/>
  <c r="B18" i="7"/>
  <c r="B17" i="7"/>
  <c r="B16" i="7"/>
  <c r="B15" i="7"/>
  <c r="B14" i="7"/>
  <c r="B13" i="7"/>
  <c r="B12" i="7"/>
  <c r="B11" i="7"/>
  <c r="B10" i="7"/>
  <c r="D70" i="6"/>
  <c r="I257" i="12"/>
  <c r="I256" i="12"/>
  <c r="I255" i="12"/>
  <c r="I254" i="12"/>
  <c r="I253" i="12"/>
  <c r="I252" i="12"/>
  <c r="I251" i="12"/>
  <c r="I250" i="12"/>
  <c r="I249" i="12"/>
  <c r="I248" i="12"/>
  <c r="I247" i="12"/>
  <c r="I246" i="12"/>
  <c r="I243" i="12"/>
  <c r="I242" i="12"/>
  <c r="I241" i="12"/>
  <c r="I240" i="12"/>
  <c r="I239" i="12"/>
  <c r="I238" i="12"/>
  <c r="I237" i="12"/>
  <c r="I236" i="12"/>
  <c r="I235" i="12"/>
  <c r="I234" i="12"/>
  <c r="I233" i="12"/>
  <c r="I232" i="12"/>
  <c r="I231" i="12"/>
  <c r="I230" i="12"/>
  <c r="I229" i="12"/>
  <c r="I227" i="12"/>
  <c r="I226" i="12"/>
  <c r="I225" i="12"/>
  <c r="I224" i="12"/>
  <c r="I223" i="12"/>
  <c r="I221" i="12"/>
  <c r="I220" i="12"/>
  <c r="I219" i="12"/>
  <c r="I218" i="12"/>
  <c r="I216" i="12"/>
  <c r="I215" i="12"/>
  <c r="I214" i="12"/>
  <c r="I213" i="12"/>
  <c r="I212" i="12"/>
  <c r="I210" i="12"/>
  <c r="I209" i="12"/>
  <c r="I208" i="12"/>
  <c r="I207" i="12"/>
  <c r="I206" i="12"/>
  <c r="I205" i="12"/>
  <c r="I204" i="12"/>
  <c r="I203" i="12"/>
  <c r="I202" i="12"/>
  <c r="I200" i="12"/>
  <c r="I199" i="12"/>
  <c r="I198" i="12"/>
  <c r="I197" i="12"/>
  <c r="I196" i="12"/>
  <c r="I195" i="12"/>
  <c r="I194" i="12"/>
  <c r="I191" i="12"/>
  <c r="I190" i="12"/>
  <c r="I189" i="12"/>
  <c r="I188" i="12"/>
  <c r="I187"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5" i="12"/>
  <c r="I154" i="12"/>
  <c r="I153" i="12"/>
  <c r="I152" i="12"/>
  <c r="I151" i="12"/>
  <c r="I149" i="12"/>
  <c r="I148" i="12"/>
  <c r="I147" i="12"/>
  <c r="I145" i="12"/>
  <c r="I144" i="12"/>
  <c r="I143" i="12"/>
  <c r="I142" i="12"/>
  <c r="I141" i="12"/>
  <c r="I140" i="12"/>
  <c r="I139" i="12"/>
  <c r="I138" i="12"/>
  <c r="I137" i="12"/>
  <c r="I136" i="12"/>
  <c r="I135" i="12"/>
  <c r="I134" i="12"/>
  <c r="I133" i="12"/>
  <c r="I132" i="12"/>
  <c r="I131" i="12"/>
  <c r="I130" i="12"/>
  <c r="I129" i="12"/>
  <c r="I128" i="12"/>
  <c r="I127" i="12"/>
  <c r="I126" i="12"/>
  <c r="I125" i="12"/>
  <c r="I124" i="12"/>
  <c r="I122" i="12"/>
  <c r="I121" i="12"/>
  <c r="I120" i="12"/>
  <c r="I119" i="12"/>
  <c r="I118" i="12"/>
  <c r="I117" i="12"/>
  <c r="I116" i="12"/>
  <c r="I115" i="12"/>
  <c r="I114" i="12"/>
  <c r="I113" i="12"/>
  <c r="I112" i="12"/>
  <c r="I111" i="12"/>
  <c r="I110" i="12"/>
  <c r="I108" i="12"/>
  <c r="I106" i="12"/>
  <c r="I105" i="12"/>
  <c r="I104" i="12"/>
  <c r="I103" i="12"/>
  <c r="I102" i="12"/>
  <c r="I101" i="12"/>
  <c r="I100" i="12"/>
  <c r="I99" i="12"/>
  <c r="I98" i="12"/>
  <c r="I97" i="12"/>
  <c r="I96" i="12"/>
  <c r="I95" i="12"/>
  <c r="I94" i="12"/>
  <c r="I93" i="12"/>
  <c r="I92" i="12"/>
  <c r="I90" i="12"/>
  <c r="I89" i="12"/>
  <c r="I88" i="12"/>
  <c r="I87" i="12"/>
  <c r="I86" i="12"/>
  <c r="I85" i="12"/>
  <c r="I83" i="12"/>
  <c r="I81" i="12"/>
  <c r="I80" i="12"/>
  <c r="I79" i="12"/>
  <c r="I78" i="12"/>
  <c r="I77" i="12"/>
  <c r="I76" i="12"/>
  <c r="I75" i="12"/>
  <c r="I74" i="12"/>
  <c r="I73" i="12"/>
  <c r="I72" i="12"/>
  <c r="I71" i="12"/>
  <c r="I70" i="12"/>
  <c r="I69" i="12"/>
  <c r="I68" i="12"/>
  <c r="I67" i="12"/>
  <c r="I66" i="12"/>
  <c r="I65" i="12"/>
  <c r="I64" i="12"/>
  <c r="I63" i="12"/>
  <c r="I62"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3" i="12"/>
  <c r="I22" i="12"/>
  <c r="I21" i="12"/>
  <c r="I20" i="12"/>
  <c r="I19" i="12"/>
  <c r="I18" i="12"/>
  <c r="I17" i="12"/>
  <c r="I16" i="12"/>
  <c r="I15" i="12"/>
  <c r="I14" i="12"/>
  <c r="I13" i="12"/>
  <c r="I12" i="12"/>
  <c r="I11" i="12"/>
  <c r="I10" i="12"/>
  <c r="I9" i="12"/>
  <c r="I8" i="12"/>
  <c r="I7" i="12"/>
  <c r="I6" i="12"/>
  <c r="I5" i="12"/>
  <c r="I4" i="12"/>
  <c r="I3" i="12"/>
  <c r="I2" i="12"/>
  <c r="T3" i="11" l="1"/>
  <c r="J8" i="15" s="1"/>
  <c r="I8" i="15"/>
  <c r="T3" i="9"/>
  <c r="J10" i="15" s="1"/>
  <c r="I10" i="15"/>
  <c r="T3" i="8"/>
  <c r="J9" i="15" s="1"/>
  <c r="I9" i="15"/>
  <c r="J5" i="6"/>
  <c r="J9" i="9" s="1"/>
  <c r="K5" i="6"/>
  <c r="K9" i="9" s="1"/>
  <c r="L7" i="6"/>
  <c r="L22" i="8" s="1"/>
  <c r="J8" i="6"/>
  <c r="J10" i="9" s="1"/>
  <c r="K8" i="6"/>
  <c r="K10" i="9" s="1"/>
  <c r="K9" i="6"/>
  <c r="K46" i="8" s="1"/>
  <c r="K10" i="6"/>
  <c r="K47" i="8" s="1"/>
  <c r="L10" i="6"/>
  <c r="L47" i="8" s="1"/>
  <c r="J11" i="6"/>
  <c r="J50" i="8" s="1"/>
  <c r="K12" i="6"/>
  <c r="K9" i="8" s="1"/>
  <c r="L12" i="6"/>
  <c r="L9" i="8" s="1"/>
  <c r="J13" i="6"/>
  <c r="J35" i="8" s="1"/>
  <c r="L13" i="6"/>
  <c r="L35" i="8" s="1"/>
  <c r="J14" i="6"/>
  <c r="J62" i="8" s="1"/>
  <c r="K14" i="6"/>
  <c r="K62" i="8" s="1"/>
  <c r="L14" i="6"/>
  <c r="L62" i="8" s="1"/>
  <c r="K16" i="6"/>
  <c r="K65" i="8" s="1"/>
  <c r="L16" i="6"/>
  <c r="L65" i="8" s="1"/>
  <c r="J17" i="6"/>
  <c r="J56" i="8" s="1"/>
  <c r="K17" i="6"/>
  <c r="K56" i="8" s="1"/>
  <c r="J18" i="6"/>
  <c r="J33" i="8" s="1"/>
  <c r="J19" i="6"/>
  <c r="J14" i="9" s="1"/>
  <c r="J20" i="6"/>
  <c r="J48" i="8" s="1"/>
  <c r="K20" i="6"/>
  <c r="K48" i="8" s="1"/>
  <c r="L20" i="6"/>
  <c r="L48" i="8" s="1"/>
  <c r="J21" i="6"/>
  <c r="J55" i="8" s="1"/>
  <c r="K21" i="6"/>
  <c r="K55" i="8" s="1"/>
  <c r="L21" i="6"/>
  <c r="L55" i="8" s="1"/>
  <c r="J22" i="6"/>
  <c r="J34" i="8" s="1"/>
  <c r="K22" i="6"/>
  <c r="K34" i="8" s="1"/>
  <c r="K23" i="6"/>
  <c r="K11" i="9" s="1"/>
  <c r="J24" i="6"/>
  <c r="J23" i="8" s="1"/>
  <c r="K24" i="6"/>
  <c r="K23" i="8" s="1"/>
  <c r="L24" i="6"/>
  <c r="L23" i="8" s="1"/>
  <c r="J25" i="6"/>
  <c r="J24" i="8" s="1"/>
  <c r="L25" i="6"/>
  <c r="L24" i="8" s="1"/>
  <c r="K26" i="6"/>
  <c r="K25" i="8" s="1"/>
  <c r="L26" i="6"/>
  <c r="L25" i="8" s="1"/>
  <c r="K27" i="6"/>
  <c r="K26" i="8" s="1"/>
  <c r="L27" i="6"/>
  <c r="L26" i="8" s="1"/>
  <c r="J28" i="6"/>
  <c r="J10" i="8" s="1"/>
  <c r="K28" i="6"/>
  <c r="K10" i="8" s="1"/>
  <c r="L28" i="6"/>
  <c r="L10" i="8" s="1"/>
  <c r="J29" i="6"/>
  <c r="J11" i="8" s="1"/>
  <c r="J30" i="6"/>
  <c r="J12" i="8" s="1"/>
  <c r="J31" i="6"/>
  <c r="J13" i="8" s="1"/>
  <c r="K31" i="6"/>
  <c r="K13" i="8" s="1"/>
  <c r="L31" i="6"/>
  <c r="L13" i="8" s="1"/>
  <c r="L32" i="6"/>
  <c r="L14" i="8" s="1"/>
  <c r="J33" i="6"/>
  <c r="J15" i="8" s="1"/>
  <c r="K33" i="6"/>
  <c r="K15" i="8" s="1"/>
  <c r="L33" i="6"/>
  <c r="L15" i="8" s="1"/>
  <c r="J34" i="6"/>
  <c r="J36" i="8" s="1"/>
  <c r="K34" i="6"/>
  <c r="K36" i="8" s="1"/>
  <c r="J35" i="6"/>
  <c r="J15" i="9" s="1"/>
  <c r="K35" i="6"/>
  <c r="K15" i="9" s="1"/>
  <c r="L35" i="6"/>
  <c r="L15" i="9" s="1"/>
  <c r="J36" i="6"/>
  <c r="J61" i="8" s="1"/>
  <c r="K36" i="6"/>
  <c r="K61" i="8" s="1"/>
  <c r="L36" i="6"/>
  <c r="L61" i="8" s="1"/>
  <c r="J37" i="6"/>
  <c r="J37" i="8" s="1"/>
  <c r="K37" i="6"/>
  <c r="K37" i="8" s="1"/>
  <c r="L37" i="6"/>
  <c r="L37" i="8" s="1"/>
  <c r="J38" i="6"/>
  <c r="J38" i="8" s="1"/>
  <c r="K38" i="6"/>
  <c r="K38" i="8" s="1"/>
  <c r="L38" i="6"/>
  <c r="L38" i="8" s="1"/>
  <c r="J39" i="6"/>
  <c r="J12" i="9" s="1"/>
  <c r="L39" i="6"/>
  <c r="L12" i="9" s="1"/>
  <c r="J40" i="6"/>
  <c r="J51" i="8" s="1"/>
  <c r="K40" i="6"/>
  <c r="K51" i="8" s="1"/>
  <c r="K41" i="6"/>
  <c r="K52" i="8" s="1"/>
  <c r="L41" i="6"/>
  <c r="L52" i="8" s="1"/>
  <c r="J42" i="6"/>
  <c r="J53" i="8" s="1"/>
  <c r="L42" i="6"/>
  <c r="L53" i="8" s="1"/>
  <c r="J43" i="6"/>
  <c r="J66" i="8" s="1"/>
  <c r="L43" i="6"/>
  <c r="L66" i="8" s="1"/>
  <c r="J44" i="6"/>
  <c r="J49" i="8" s="1"/>
  <c r="K44" i="6"/>
  <c r="K49" i="8" s="1"/>
  <c r="J45" i="6"/>
  <c r="K45" i="6"/>
  <c r="L45" i="6"/>
  <c r="J46" i="6"/>
  <c r="J16" i="8" s="1"/>
  <c r="J47" i="6"/>
  <c r="K47" i="6"/>
  <c r="L47" i="6"/>
  <c r="K48" i="6"/>
  <c r="K63" i="7" s="1"/>
  <c r="L48" i="6"/>
  <c r="L63" i="7" s="1"/>
  <c r="J49" i="6"/>
  <c r="J60" i="7" s="1"/>
  <c r="K49" i="6"/>
  <c r="K60" i="7" s="1"/>
  <c r="L49" i="6"/>
  <c r="L60" i="7" s="1"/>
  <c r="J50" i="6"/>
  <c r="K50" i="6"/>
  <c r="L50" i="6"/>
  <c r="J51" i="6"/>
  <c r="L51" i="6"/>
  <c r="K52" i="6"/>
  <c r="L52" i="6"/>
  <c r="J53" i="6"/>
  <c r="K53" i="6"/>
  <c r="L53" i="6"/>
  <c r="K54" i="6"/>
  <c r="L54" i="6"/>
  <c r="K55" i="6"/>
  <c r="L55" i="6"/>
  <c r="J56" i="6"/>
  <c r="K56" i="6"/>
  <c r="J57" i="6"/>
  <c r="J16" i="9" s="1"/>
  <c r="K57" i="6"/>
  <c r="K16" i="9" s="1"/>
  <c r="J58" i="6"/>
  <c r="J27" i="8" s="1"/>
  <c r="K58" i="6"/>
  <c r="K27" i="8" s="1"/>
  <c r="L58" i="6"/>
  <c r="L27" i="8" s="1"/>
  <c r="J59" i="6"/>
  <c r="J17" i="8" s="1"/>
  <c r="L59" i="6"/>
  <c r="L17" i="8" s="1"/>
  <c r="J60" i="6"/>
  <c r="J39" i="8" s="1"/>
  <c r="L60" i="6"/>
  <c r="L39" i="8" s="1"/>
  <c r="J61" i="6"/>
  <c r="J40" i="8" s="1"/>
  <c r="K61" i="6"/>
  <c r="K40" i="8" s="1"/>
  <c r="L61" i="6"/>
  <c r="L40" i="8" s="1"/>
  <c r="K62" i="6"/>
  <c r="K41" i="8" s="1"/>
  <c r="L62" i="6"/>
  <c r="L41" i="8" s="1"/>
  <c r="K63" i="6"/>
  <c r="K17" i="9" s="1"/>
  <c r="L63" i="6"/>
  <c r="L17" i="9" s="1"/>
  <c r="J64" i="6"/>
  <c r="J28" i="8" s="1"/>
  <c r="K64" i="6"/>
  <c r="K28" i="8" s="1"/>
  <c r="J65" i="6"/>
  <c r="J42" i="8" s="1"/>
  <c r="K65" i="6"/>
  <c r="K42" i="8" s="1"/>
  <c r="J66" i="6"/>
  <c r="J43" i="8" s="1"/>
  <c r="K66" i="6"/>
  <c r="K43" i="8" s="1"/>
  <c r="L66" i="6"/>
  <c r="L43" i="8" s="1"/>
  <c r="L67" i="6"/>
  <c r="L18" i="8" s="1"/>
  <c r="J68" i="6"/>
  <c r="J29" i="8" s="1"/>
  <c r="L68" i="6"/>
  <c r="L29" i="8" s="1"/>
  <c r="J69" i="6"/>
  <c r="J19" i="8" s="1"/>
  <c r="K69" i="6"/>
  <c r="K19" i="8" s="1"/>
  <c r="L69" i="6"/>
  <c r="L19" i="8" s="1"/>
  <c r="L70" i="6"/>
  <c r="K71" i="6"/>
  <c r="K13" i="9" s="1"/>
  <c r="L71" i="6"/>
  <c r="L13" i="9" s="1"/>
  <c r="J72" i="6"/>
  <c r="J57" i="8" s="1"/>
  <c r="K72" i="6"/>
  <c r="K57" i="8" s="1"/>
  <c r="L74" i="6"/>
  <c r="L30" i="8" s="1"/>
  <c r="J75" i="6"/>
  <c r="J21" i="8" s="1"/>
  <c r="J76" i="6"/>
  <c r="J44" i="8" s="1"/>
  <c r="K76" i="6"/>
  <c r="K44" i="8" s="1"/>
  <c r="L76" i="6"/>
  <c r="L44" i="8" s="1"/>
  <c r="K77" i="6"/>
  <c r="K54" i="8" s="1"/>
  <c r="K78" i="6"/>
  <c r="K58" i="8" s="1"/>
  <c r="L78" i="6"/>
  <c r="L58" i="8" s="1"/>
  <c r="J79" i="6"/>
  <c r="J59" i="8" s="1"/>
  <c r="K79" i="6"/>
  <c r="K59" i="8" s="1"/>
  <c r="J80" i="6"/>
  <c r="J31" i="8" s="1"/>
  <c r="K80" i="6"/>
  <c r="K31" i="8" s="1"/>
  <c r="L80" i="6"/>
  <c r="L31" i="8" s="1"/>
  <c r="J81" i="6"/>
  <c r="J60" i="8" s="1"/>
  <c r="L81" i="6"/>
  <c r="L60" i="8" s="1"/>
  <c r="J82" i="6"/>
  <c r="J45" i="8" s="1"/>
  <c r="K82" i="6"/>
  <c r="K45" i="8" s="1"/>
  <c r="L82" i="6"/>
  <c r="L45" i="8" s="1"/>
  <c r="J84" i="6"/>
  <c r="J37" i="7" s="1"/>
  <c r="K84" i="6"/>
  <c r="K37" i="7" s="1"/>
  <c r="J85" i="6"/>
  <c r="J75" i="7" s="1"/>
  <c r="K85" i="6"/>
  <c r="K75" i="7" s="1"/>
  <c r="L85" i="6"/>
  <c r="L75" i="7" s="1"/>
  <c r="J86" i="6"/>
  <c r="J10" i="7" s="1"/>
  <c r="K86" i="6"/>
  <c r="K10" i="7" s="1"/>
  <c r="L86" i="6"/>
  <c r="L10" i="7" s="1"/>
  <c r="J87" i="6"/>
  <c r="J26" i="7" s="1"/>
  <c r="J88" i="6"/>
  <c r="J9" i="11" s="1"/>
  <c r="K88" i="6"/>
  <c r="K9" i="11" s="1"/>
  <c r="L88" i="6"/>
  <c r="L9" i="11" s="1"/>
  <c r="K90" i="6"/>
  <c r="K34" i="7" s="1"/>
  <c r="J91" i="6"/>
  <c r="J11" i="7" s="1"/>
  <c r="K91" i="6"/>
  <c r="K11" i="7" s="1"/>
  <c r="J92" i="6"/>
  <c r="J27" i="7" s="1"/>
  <c r="J93" i="6"/>
  <c r="J12" i="7" s="1"/>
  <c r="K93" i="6"/>
  <c r="K12" i="7" s="1"/>
  <c r="L93" i="6"/>
  <c r="L12" i="7" s="1"/>
  <c r="J94" i="6"/>
  <c r="J31" i="7" s="1"/>
  <c r="L94" i="6"/>
  <c r="L31" i="7" s="1"/>
  <c r="K95" i="6"/>
  <c r="K83" i="7" s="1"/>
  <c r="J96" i="6"/>
  <c r="J13" i="7" s="1"/>
  <c r="K96" i="6"/>
  <c r="K13" i="7" s="1"/>
  <c r="L96" i="6"/>
  <c r="L13" i="7" s="1"/>
  <c r="L97" i="6"/>
  <c r="L14" i="7" s="1"/>
  <c r="K98" i="6"/>
  <c r="K53" i="7" s="1"/>
  <c r="L98" i="6"/>
  <c r="L53" i="7" s="1"/>
  <c r="K99" i="6"/>
  <c r="K85" i="7" s="1"/>
  <c r="L99" i="6"/>
  <c r="L85" i="7" s="1"/>
  <c r="J100" i="6"/>
  <c r="J18" i="7" s="1"/>
  <c r="K100" i="6"/>
  <c r="K18" i="7" s="1"/>
  <c r="L100" i="6"/>
  <c r="L18" i="7" s="1"/>
  <c r="J101" i="6"/>
  <c r="J30" i="7" s="1"/>
  <c r="L101" i="6"/>
  <c r="L30" i="7" s="1"/>
  <c r="L102" i="6"/>
  <c r="L84" i="7" s="1"/>
  <c r="J103" i="6"/>
  <c r="J71" i="7" s="1"/>
  <c r="K103" i="6"/>
  <c r="K71" i="7" s="1"/>
  <c r="L103" i="6"/>
  <c r="L71" i="7" s="1"/>
  <c r="K104" i="6"/>
  <c r="K69" i="7" s="1"/>
  <c r="K105" i="6"/>
  <c r="K86" i="7" s="1"/>
  <c r="L105" i="6"/>
  <c r="L86" i="7" s="1"/>
  <c r="J106" i="6"/>
  <c r="J80" i="7" s="1"/>
  <c r="K106" i="6"/>
  <c r="K80" i="7" s="1"/>
  <c r="J107" i="6"/>
  <c r="J82" i="7" s="1"/>
  <c r="K107" i="6"/>
  <c r="K82" i="7" s="1"/>
  <c r="L107" i="6"/>
  <c r="L82" i="7" s="1"/>
  <c r="J108" i="6"/>
  <c r="J52" i="7" s="1"/>
  <c r="L108" i="6"/>
  <c r="L52" i="7" s="1"/>
  <c r="J109" i="6"/>
  <c r="J54" i="7" s="1"/>
  <c r="J110" i="6"/>
  <c r="J24" i="7" s="1"/>
  <c r="K110" i="6"/>
  <c r="K24" i="7" s="1"/>
  <c r="L110" i="6"/>
  <c r="L24" i="7" s="1"/>
  <c r="K111" i="6"/>
  <c r="K62" i="7" s="1"/>
  <c r="L111" i="6"/>
  <c r="L62" i="7" s="1"/>
  <c r="K112" i="6"/>
  <c r="K74" i="7" s="1"/>
  <c r="L112" i="6"/>
  <c r="L74" i="7" s="1"/>
  <c r="J113" i="6"/>
  <c r="J70" i="7" s="1"/>
  <c r="K113" i="6"/>
  <c r="K70" i="7" s="1"/>
  <c r="J114" i="6"/>
  <c r="J76" i="7" s="1"/>
  <c r="L114" i="6"/>
  <c r="L76" i="7" s="1"/>
  <c r="J115" i="6"/>
  <c r="J77" i="7" s="1"/>
  <c r="K115" i="6"/>
  <c r="K77" i="7" s="1"/>
  <c r="J116" i="6"/>
  <c r="J55" i="7" s="1"/>
  <c r="K116" i="6"/>
  <c r="K55" i="7" s="1"/>
  <c r="L116" i="6"/>
  <c r="L55" i="7" s="1"/>
  <c r="K118" i="6"/>
  <c r="K56" i="7" s="1"/>
  <c r="L118" i="6"/>
  <c r="L56" i="7" s="1"/>
  <c r="K120" i="6"/>
  <c r="K10" i="11" s="1"/>
  <c r="L120" i="6"/>
  <c r="L10" i="11" s="1"/>
  <c r="J121" i="6"/>
  <c r="J15" i="7" s="1"/>
  <c r="L122" i="6"/>
  <c r="L78" i="7" s="1"/>
  <c r="J123" i="6"/>
  <c r="J39" i="7" s="1"/>
  <c r="K123" i="6"/>
  <c r="K39" i="7" s="1"/>
  <c r="K124" i="6"/>
  <c r="K40" i="7" s="1"/>
  <c r="K125" i="6"/>
  <c r="K41" i="7" s="1"/>
  <c r="L125" i="6"/>
  <c r="L41" i="7" s="1"/>
  <c r="J126" i="6"/>
  <c r="L127" i="6"/>
  <c r="J128" i="6"/>
  <c r="K128" i="6"/>
  <c r="L128" i="6"/>
  <c r="L129" i="6"/>
  <c r="L61" i="7" s="1"/>
  <c r="L130" i="6"/>
  <c r="L81" i="7" s="1"/>
  <c r="J131" i="6"/>
  <c r="J72" i="7" s="1"/>
  <c r="K131" i="6"/>
  <c r="K72" i="7" s="1"/>
  <c r="J133" i="6"/>
  <c r="J38" i="7" s="1"/>
  <c r="K133" i="6"/>
  <c r="K38" i="7" s="1"/>
  <c r="L133" i="6"/>
  <c r="L38" i="7" s="1"/>
  <c r="J134" i="6"/>
  <c r="L135" i="6"/>
  <c r="L64" i="7" s="1"/>
  <c r="J136" i="6"/>
  <c r="J44" i="7" s="1"/>
  <c r="K136" i="6"/>
  <c r="K44" i="7" s="1"/>
  <c r="L136" i="6"/>
  <c r="L44" i="7" s="1"/>
  <c r="L137" i="6"/>
  <c r="L45" i="7" s="1"/>
  <c r="K138" i="6"/>
  <c r="K35" i="7" s="1"/>
  <c r="L138" i="6"/>
  <c r="L35" i="7" s="1"/>
  <c r="J139" i="6"/>
  <c r="J36" i="7" s="1"/>
  <c r="K139" i="6"/>
  <c r="K36" i="7" s="1"/>
  <c r="J141" i="6"/>
  <c r="J47" i="7" s="1"/>
  <c r="K141" i="6"/>
  <c r="K47" i="7" s="1"/>
  <c r="L141" i="6"/>
  <c r="L47" i="7" s="1"/>
  <c r="J142" i="6"/>
  <c r="J48" i="7" s="1"/>
  <c r="L143" i="6"/>
  <c r="L16" i="7" s="1"/>
  <c r="J144" i="6"/>
  <c r="J49" i="7" s="1"/>
  <c r="K144" i="6"/>
  <c r="K49" i="7" s="1"/>
  <c r="L144" i="6"/>
  <c r="L49" i="7" s="1"/>
  <c r="K145" i="6"/>
  <c r="K17" i="7" s="1"/>
  <c r="K146" i="6"/>
  <c r="K50" i="7" s="1"/>
  <c r="L146" i="6"/>
  <c r="L50" i="7" s="1"/>
  <c r="J147" i="6"/>
  <c r="J51" i="7" s="1"/>
  <c r="K147" i="6"/>
  <c r="K51" i="7" s="1"/>
  <c r="J149" i="6"/>
  <c r="J32" i="7" s="1"/>
  <c r="K149" i="6"/>
  <c r="K32" i="7" s="1"/>
  <c r="L149" i="6"/>
  <c r="L32" i="7" s="1"/>
  <c r="J150" i="6"/>
  <c r="J66" i="7" s="1"/>
  <c r="L151" i="6"/>
  <c r="L33" i="7" s="1"/>
  <c r="J152" i="6"/>
  <c r="J58" i="7" s="1"/>
  <c r="K152" i="6"/>
  <c r="K58" i="7" s="1"/>
  <c r="L152" i="6"/>
  <c r="L58" i="7" s="1"/>
  <c r="L154" i="6"/>
  <c r="L20" i="7" s="1"/>
  <c r="J155" i="6"/>
  <c r="J21" i="7" s="1"/>
  <c r="K155" i="6"/>
  <c r="K21" i="7" s="1"/>
  <c r="J156" i="6"/>
  <c r="J22" i="7" s="1"/>
  <c r="K157" i="6"/>
  <c r="K59" i="7" s="1"/>
  <c r="L157" i="6"/>
  <c r="L59" i="7" s="1"/>
  <c r="J158" i="6"/>
  <c r="J29" i="7" s="1"/>
  <c r="L158" i="6"/>
  <c r="L29" i="7" s="1"/>
  <c r="L159" i="6"/>
  <c r="L23" i="7" s="1"/>
  <c r="L160" i="6"/>
  <c r="L25" i="7" s="1"/>
  <c r="J161" i="6"/>
  <c r="J79" i="7" s="1"/>
  <c r="K161" i="6"/>
  <c r="K79" i="7" s="1"/>
  <c r="J163" i="6"/>
  <c r="J11" i="11" s="1"/>
  <c r="K163" i="6"/>
  <c r="K11" i="11" s="1"/>
  <c r="L163" i="6"/>
  <c r="L11" i="11" s="1"/>
  <c r="J165" i="6"/>
  <c r="J13" i="11" s="1"/>
  <c r="K165" i="6"/>
  <c r="K13" i="11" s="1"/>
  <c r="L165" i="6"/>
  <c r="L13" i="11" s="1"/>
  <c r="L167" i="6"/>
  <c r="L15" i="11" s="1"/>
  <c r="J168" i="6"/>
  <c r="J16" i="11" s="1"/>
  <c r="K168" i="6"/>
  <c r="K16" i="11" s="1"/>
  <c r="J169" i="6"/>
  <c r="J17" i="11" s="1"/>
  <c r="K170" i="6"/>
  <c r="K18" i="11" s="1"/>
  <c r="L170" i="6"/>
  <c r="L18" i="11" s="1"/>
  <c r="J171" i="6"/>
  <c r="J67" i="7" s="1"/>
  <c r="D7" i="6"/>
  <c r="E7" i="6"/>
  <c r="E22" i="8" s="1"/>
  <c r="F7" i="6"/>
  <c r="F22" i="8" s="1"/>
  <c r="G7" i="6"/>
  <c r="G22" i="8" s="1"/>
  <c r="H7" i="6"/>
  <c r="I22" i="8" s="1"/>
  <c r="I7" i="6"/>
  <c r="H22" i="8" s="1"/>
  <c r="J7" i="6"/>
  <c r="J22" i="8" s="1"/>
  <c r="K7" i="6"/>
  <c r="K22" i="8" s="1"/>
  <c r="M7" i="6"/>
  <c r="N7" i="6"/>
  <c r="O7" i="6"/>
  <c r="P7" i="6"/>
  <c r="M22" i="8" s="1"/>
  <c r="Q7" i="6"/>
  <c r="D8" i="6"/>
  <c r="D10" i="9" s="1"/>
  <c r="E8" i="6"/>
  <c r="E10" i="9" s="1"/>
  <c r="F8" i="6"/>
  <c r="F10" i="9" s="1"/>
  <c r="G8" i="6"/>
  <c r="G10" i="9" s="1"/>
  <c r="H8" i="6"/>
  <c r="I10" i="9" s="1"/>
  <c r="I8" i="6"/>
  <c r="H10" i="9" s="1"/>
  <c r="L8" i="6"/>
  <c r="L10" i="9" s="1"/>
  <c r="M8" i="6"/>
  <c r="N8" i="6"/>
  <c r="O8" i="6"/>
  <c r="P8" i="6"/>
  <c r="Q8" i="6"/>
  <c r="M10" i="9" s="1"/>
  <c r="D9" i="6"/>
  <c r="D46" i="8" s="1"/>
  <c r="E9" i="6"/>
  <c r="E46" i="8" s="1"/>
  <c r="F9" i="6"/>
  <c r="F46" i="8" s="1"/>
  <c r="G9" i="6"/>
  <c r="G46" i="8" s="1"/>
  <c r="H9" i="6"/>
  <c r="I46" i="8" s="1"/>
  <c r="I9" i="6"/>
  <c r="H46" i="8" s="1"/>
  <c r="J9" i="6"/>
  <c r="J46" i="8" s="1"/>
  <c r="L9" i="6"/>
  <c r="L46" i="8" s="1"/>
  <c r="M9" i="6"/>
  <c r="N9" i="6"/>
  <c r="O9" i="6"/>
  <c r="P9" i="6"/>
  <c r="M46" i="8" s="1"/>
  <c r="Q9" i="6"/>
  <c r="D10" i="6"/>
  <c r="D47" i="8" s="1"/>
  <c r="E10" i="6"/>
  <c r="E47" i="8" s="1"/>
  <c r="F10" i="6"/>
  <c r="F47" i="8" s="1"/>
  <c r="G10" i="6"/>
  <c r="G47" i="8" s="1"/>
  <c r="H10" i="6"/>
  <c r="I47" i="8" s="1"/>
  <c r="I10" i="6"/>
  <c r="H47" i="8" s="1"/>
  <c r="J10" i="6"/>
  <c r="J47" i="8" s="1"/>
  <c r="M10" i="6"/>
  <c r="N10" i="6"/>
  <c r="O10" i="6"/>
  <c r="P10" i="6"/>
  <c r="M47" i="8" s="1"/>
  <c r="Q10" i="6"/>
  <c r="D11" i="6"/>
  <c r="E11" i="6"/>
  <c r="E50" i="8" s="1"/>
  <c r="F11" i="6"/>
  <c r="F50" i="8" s="1"/>
  <c r="G11" i="6"/>
  <c r="G50" i="8" s="1"/>
  <c r="H11" i="6"/>
  <c r="I50" i="8" s="1"/>
  <c r="I11" i="6"/>
  <c r="H50" i="8" s="1"/>
  <c r="K11" i="6"/>
  <c r="K50" i="8" s="1"/>
  <c r="L11" i="6"/>
  <c r="L50" i="8" s="1"/>
  <c r="M11" i="6"/>
  <c r="N11" i="6"/>
  <c r="O11" i="6"/>
  <c r="P11" i="6"/>
  <c r="M50" i="8" s="1"/>
  <c r="Q11" i="6"/>
  <c r="D12" i="6"/>
  <c r="E12" i="6"/>
  <c r="E9" i="8" s="1"/>
  <c r="F12" i="6"/>
  <c r="F9" i="8" s="1"/>
  <c r="G12" i="6"/>
  <c r="G9" i="8" s="1"/>
  <c r="H12" i="6"/>
  <c r="I9" i="8" s="1"/>
  <c r="I12" i="6"/>
  <c r="H9" i="8" s="1"/>
  <c r="J12" i="6"/>
  <c r="J9" i="8" s="1"/>
  <c r="M12" i="6"/>
  <c r="N12" i="6"/>
  <c r="O12" i="6"/>
  <c r="P12" i="6"/>
  <c r="M9" i="8" s="1"/>
  <c r="Q12" i="6"/>
  <c r="D13" i="6"/>
  <c r="E13" i="6"/>
  <c r="E35" i="8" s="1"/>
  <c r="F13" i="6"/>
  <c r="F35" i="8" s="1"/>
  <c r="G13" i="6"/>
  <c r="G35" i="8" s="1"/>
  <c r="H13" i="6"/>
  <c r="I35" i="8" s="1"/>
  <c r="I13" i="6"/>
  <c r="H35" i="8" s="1"/>
  <c r="K13" i="6"/>
  <c r="K35" i="8" s="1"/>
  <c r="M13" i="6"/>
  <c r="N13" i="6"/>
  <c r="O13" i="6"/>
  <c r="P13" i="6"/>
  <c r="M35" i="8" s="1"/>
  <c r="Q13" i="6"/>
  <c r="D14" i="6"/>
  <c r="E14" i="6"/>
  <c r="E62" i="8" s="1"/>
  <c r="F14" i="6"/>
  <c r="F62" i="8" s="1"/>
  <c r="G14" i="6"/>
  <c r="G62" i="8" s="1"/>
  <c r="H14" i="6"/>
  <c r="I62" i="8" s="1"/>
  <c r="I14" i="6"/>
  <c r="H62" i="8" s="1"/>
  <c r="M14" i="6"/>
  <c r="N14" i="6"/>
  <c r="O14" i="6"/>
  <c r="P14" i="6"/>
  <c r="M62" i="8" s="1"/>
  <c r="Q14" i="6"/>
  <c r="D15" i="6"/>
  <c r="D64" i="8" s="1"/>
  <c r="E15" i="6"/>
  <c r="E64" i="8" s="1"/>
  <c r="F15" i="6"/>
  <c r="F64" i="8" s="1"/>
  <c r="G15" i="6"/>
  <c r="G64" i="8" s="1"/>
  <c r="H15" i="6"/>
  <c r="I64" i="8" s="1"/>
  <c r="I15" i="6"/>
  <c r="H64" i="8" s="1"/>
  <c r="J15" i="6"/>
  <c r="J64" i="8" s="1"/>
  <c r="K15" i="6"/>
  <c r="K64" i="8" s="1"/>
  <c r="L15" i="6"/>
  <c r="L64" i="8" s="1"/>
  <c r="M15" i="6"/>
  <c r="N15" i="6"/>
  <c r="O15" i="6"/>
  <c r="P15" i="6"/>
  <c r="M64" i="8" s="1"/>
  <c r="Q15" i="6"/>
  <c r="D16" i="6"/>
  <c r="E16" i="6"/>
  <c r="E65" i="8" s="1"/>
  <c r="F16" i="6"/>
  <c r="F65" i="8" s="1"/>
  <c r="G16" i="6"/>
  <c r="G65" i="8" s="1"/>
  <c r="H16" i="6"/>
  <c r="I65" i="8" s="1"/>
  <c r="I16" i="6"/>
  <c r="H65" i="8" s="1"/>
  <c r="J16" i="6"/>
  <c r="J65" i="8" s="1"/>
  <c r="M16" i="6"/>
  <c r="N16" i="6"/>
  <c r="O16" i="6"/>
  <c r="P16" i="6"/>
  <c r="M65" i="8" s="1"/>
  <c r="Q16" i="6"/>
  <c r="D17" i="6"/>
  <c r="E17" i="6"/>
  <c r="E56" i="8" s="1"/>
  <c r="F17" i="6"/>
  <c r="F56" i="8" s="1"/>
  <c r="G17" i="6"/>
  <c r="G56" i="8" s="1"/>
  <c r="H17" i="6"/>
  <c r="I56" i="8" s="1"/>
  <c r="I17" i="6"/>
  <c r="H56" i="8" s="1"/>
  <c r="L17" i="6"/>
  <c r="L56" i="8" s="1"/>
  <c r="M17" i="6"/>
  <c r="N17" i="6"/>
  <c r="O17" i="6"/>
  <c r="P17" i="6"/>
  <c r="M56" i="8" s="1"/>
  <c r="Q17" i="6"/>
  <c r="D18" i="6"/>
  <c r="E18" i="6"/>
  <c r="E33" i="8" s="1"/>
  <c r="F18" i="6"/>
  <c r="F33" i="8" s="1"/>
  <c r="G18" i="6"/>
  <c r="G33" i="8" s="1"/>
  <c r="H18" i="6"/>
  <c r="I33" i="8" s="1"/>
  <c r="I18" i="6"/>
  <c r="H33" i="8" s="1"/>
  <c r="K18" i="6"/>
  <c r="K33" i="8" s="1"/>
  <c r="L18" i="6"/>
  <c r="L33" i="8" s="1"/>
  <c r="M18" i="6"/>
  <c r="N18" i="6"/>
  <c r="O18" i="6"/>
  <c r="P18" i="6"/>
  <c r="M33" i="8" s="1"/>
  <c r="Q18" i="6"/>
  <c r="D19" i="6"/>
  <c r="E19" i="6"/>
  <c r="E14" i="9" s="1"/>
  <c r="F19" i="6"/>
  <c r="F14" i="9" s="1"/>
  <c r="G19" i="6"/>
  <c r="G14" i="9" s="1"/>
  <c r="H19" i="6"/>
  <c r="I14" i="9" s="1"/>
  <c r="I19" i="6"/>
  <c r="H14" i="9" s="1"/>
  <c r="K19" i="6"/>
  <c r="K14" i="9" s="1"/>
  <c r="L19" i="6"/>
  <c r="L14" i="9" s="1"/>
  <c r="M19" i="6"/>
  <c r="N19" i="6"/>
  <c r="O19" i="6"/>
  <c r="P19" i="6"/>
  <c r="Q19" i="6"/>
  <c r="M14" i="9" s="1"/>
  <c r="D20" i="6"/>
  <c r="E20" i="6"/>
  <c r="E48" i="8" s="1"/>
  <c r="F20" i="6"/>
  <c r="F48" i="8" s="1"/>
  <c r="G20" i="6"/>
  <c r="G48" i="8" s="1"/>
  <c r="H20" i="6"/>
  <c r="I48" i="8" s="1"/>
  <c r="I20" i="6"/>
  <c r="H48" i="8" s="1"/>
  <c r="M20" i="6"/>
  <c r="N20" i="6"/>
  <c r="O20" i="6"/>
  <c r="P20" i="6"/>
  <c r="M48" i="8" s="1"/>
  <c r="Q20" i="6"/>
  <c r="D21" i="6"/>
  <c r="E21" i="6"/>
  <c r="E55" i="8" s="1"/>
  <c r="F21" i="6"/>
  <c r="F55" i="8" s="1"/>
  <c r="G21" i="6"/>
  <c r="G55" i="8" s="1"/>
  <c r="H21" i="6"/>
  <c r="I55" i="8" s="1"/>
  <c r="I21" i="6"/>
  <c r="H55" i="8" s="1"/>
  <c r="M21" i="6"/>
  <c r="N21" i="6"/>
  <c r="O21" i="6"/>
  <c r="P21" i="6"/>
  <c r="M55" i="8" s="1"/>
  <c r="Q21" i="6"/>
  <c r="D22" i="6"/>
  <c r="E22" i="6"/>
  <c r="E34" i="8" s="1"/>
  <c r="F22" i="6"/>
  <c r="F34" i="8" s="1"/>
  <c r="G22" i="6"/>
  <c r="G34" i="8" s="1"/>
  <c r="H22" i="6"/>
  <c r="I34" i="8" s="1"/>
  <c r="I22" i="6"/>
  <c r="H34" i="8" s="1"/>
  <c r="L22" i="6"/>
  <c r="L34" i="8" s="1"/>
  <c r="M22" i="6"/>
  <c r="N22" i="6"/>
  <c r="O22" i="6"/>
  <c r="P22" i="6"/>
  <c r="M34" i="8" s="1"/>
  <c r="Q22" i="6"/>
  <c r="D23" i="6"/>
  <c r="E23" i="6"/>
  <c r="E11" i="9" s="1"/>
  <c r="F23" i="6"/>
  <c r="F11" i="9" s="1"/>
  <c r="G23" i="6"/>
  <c r="G11" i="9" s="1"/>
  <c r="H23" i="6"/>
  <c r="I11" i="9" s="1"/>
  <c r="I23" i="6"/>
  <c r="H11" i="9" s="1"/>
  <c r="J23" i="6"/>
  <c r="J11" i="9" s="1"/>
  <c r="L23" i="6"/>
  <c r="L11" i="9" s="1"/>
  <c r="M23" i="6"/>
  <c r="N23" i="6"/>
  <c r="O23" i="6"/>
  <c r="P23" i="6"/>
  <c r="Q23" i="6"/>
  <c r="M11" i="9" s="1"/>
  <c r="D24" i="6"/>
  <c r="E24" i="6"/>
  <c r="E23" i="8" s="1"/>
  <c r="F24" i="6"/>
  <c r="F23" i="8" s="1"/>
  <c r="G24" i="6"/>
  <c r="G23" i="8" s="1"/>
  <c r="H24" i="6"/>
  <c r="I23" i="8" s="1"/>
  <c r="I24" i="6"/>
  <c r="H23" i="8" s="1"/>
  <c r="M24" i="6"/>
  <c r="N24" i="6"/>
  <c r="O24" i="6"/>
  <c r="P24" i="6"/>
  <c r="M23" i="8" s="1"/>
  <c r="Q24" i="6"/>
  <c r="D25" i="6"/>
  <c r="E25" i="6"/>
  <c r="E24" i="8" s="1"/>
  <c r="F25" i="6"/>
  <c r="F24" i="8" s="1"/>
  <c r="G25" i="6"/>
  <c r="G24" i="8" s="1"/>
  <c r="H25" i="6"/>
  <c r="I24" i="8" s="1"/>
  <c r="I25" i="6"/>
  <c r="H24" i="8" s="1"/>
  <c r="K25" i="6"/>
  <c r="K24" i="8" s="1"/>
  <c r="M25" i="6"/>
  <c r="N25" i="6"/>
  <c r="O25" i="6"/>
  <c r="P25" i="6"/>
  <c r="M24" i="8" s="1"/>
  <c r="Q25" i="6"/>
  <c r="D26" i="6"/>
  <c r="E26" i="6"/>
  <c r="E25" i="8" s="1"/>
  <c r="F26" i="6"/>
  <c r="F25" i="8" s="1"/>
  <c r="G26" i="6"/>
  <c r="G25" i="8" s="1"/>
  <c r="H26" i="6"/>
  <c r="I25" i="8" s="1"/>
  <c r="I26" i="6"/>
  <c r="H25" i="8" s="1"/>
  <c r="J26" i="6"/>
  <c r="J25" i="8" s="1"/>
  <c r="M26" i="6"/>
  <c r="N26" i="6"/>
  <c r="O26" i="6"/>
  <c r="P26" i="6"/>
  <c r="M25" i="8" s="1"/>
  <c r="Q26" i="6"/>
  <c r="D27" i="6"/>
  <c r="D26" i="8" s="1"/>
  <c r="E27" i="6"/>
  <c r="E26" i="8" s="1"/>
  <c r="F27" i="6"/>
  <c r="F26" i="8" s="1"/>
  <c r="G27" i="6"/>
  <c r="G26" i="8" s="1"/>
  <c r="H27" i="6"/>
  <c r="I26" i="8" s="1"/>
  <c r="I27" i="6"/>
  <c r="H26" i="8" s="1"/>
  <c r="J27" i="6"/>
  <c r="J26" i="8" s="1"/>
  <c r="M27" i="6"/>
  <c r="N27" i="6"/>
  <c r="O27" i="6"/>
  <c r="P27" i="6"/>
  <c r="M26" i="8" s="1"/>
  <c r="Q27" i="6"/>
  <c r="D28" i="6"/>
  <c r="D10" i="8" s="1"/>
  <c r="E28" i="6"/>
  <c r="E10" i="8" s="1"/>
  <c r="F28" i="6"/>
  <c r="F10" i="8" s="1"/>
  <c r="G28" i="6"/>
  <c r="G10" i="8" s="1"/>
  <c r="H28" i="6"/>
  <c r="I10" i="8" s="1"/>
  <c r="I28" i="6"/>
  <c r="H10" i="8" s="1"/>
  <c r="M28" i="6"/>
  <c r="N28" i="6"/>
  <c r="O28" i="6"/>
  <c r="P28" i="6"/>
  <c r="M10" i="8" s="1"/>
  <c r="Q28" i="6"/>
  <c r="D29" i="6"/>
  <c r="E29" i="6"/>
  <c r="E11" i="8" s="1"/>
  <c r="F29" i="6"/>
  <c r="F11" i="8" s="1"/>
  <c r="G29" i="6"/>
  <c r="G11" i="8" s="1"/>
  <c r="H29" i="6"/>
  <c r="I11" i="8" s="1"/>
  <c r="I29" i="6"/>
  <c r="H11" i="8" s="1"/>
  <c r="K29" i="6"/>
  <c r="K11" i="8" s="1"/>
  <c r="L29" i="6"/>
  <c r="L11" i="8" s="1"/>
  <c r="M29" i="6"/>
  <c r="N29" i="6"/>
  <c r="O29" i="6"/>
  <c r="P29" i="6"/>
  <c r="M11" i="8" s="1"/>
  <c r="Q29" i="6"/>
  <c r="D30" i="6"/>
  <c r="E30" i="6"/>
  <c r="E12" i="8" s="1"/>
  <c r="F30" i="6"/>
  <c r="F12" i="8" s="1"/>
  <c r="G30" i="6"/>
  <c r="G12" i="8" s="1"/>
  <c r="H30" i="6"/>
  <c r="I12" i="8" s="1"/>
  <c r="I30" i="6"/>
  <c r="H12" i="8" s="1"/>
  <c r="K30" i="6"/>
  <c r="K12" i="8" s="1"/>
  <c r="L30" i="6"/>
  <c r="L12" i="8" s="1"/>
  <c r="M30" i="6"/>
  <c r="N30" i="6"/>
  <c r="O30" i="6"/>
  <c r="P30" i="6"/>
  <c r="M12" i="8" s="1"/>
  <c r="Q30" i="6"/>
  <c r="D31" i="6"/>
  <c r="E31" i="6"/>
  <c r="E13" i="8" s="1"/>
  <c r="F31" i="6"/>
  <c r="F13" i="8" s="1"/>
  <c r="G31" i="6"/>
  <c r="G13" i="8" s="1"/>
  <c r="H31" i="6"/>
  <c r="I13" i="8" s="1"/>
  <c r="I31" i="6"/>
  <c r="H13" i="8" s="1"/>
  <c r="M31" i="6"/>
  <c r="N31" i="6"/>
  <c r="O31" i="6"/>
  <c r="P31" i="6"/>
  <c r="M13" i="8" s="1"/>
  <c r="Q31" i="6"/>
  <c r="D32" i="6"/>
  <c r="E32" i="6"/>
  <c r="E14" i="8" s="1"/>
  <c r="F32" i="6"/>
  <c r="F14" i="8" s="1"/>
  <c r="G32" i="6"/>
  <c r="G14" i="8" s="1"/>
  <c r="H32" i="6"/>
  <c r="I14" i="8" s="1"/>
  <c r="I32" i="6"/>
  <c r="H14" i="8" s="1"/>
  <c r="J32" i="6"/>
  <c r="J14" i="8" s="1"/>
  <c r="K32" i="6"/>
  <c r="K14" i="8" s="1"/>
  <c r="M32" i="6"/>
  <c r="N32" i="6"/>
  <c r="O32" i="6"/>
  <c r="P32" i="6"/>
  <c r="M14" i="8" s="1"/>
  <c r="Q32" i="6"/>
  <c r="D33" i="6"/>
  <c r="E33" i="6"/>
  <c r="E15" i="8" s="1"/>
  <c r="F33" i="6"/>
  <c r="F15" i="8" s="1"/>
  <c r="G33" i="6"/>
  <c r="G15" i="8" s="1"/>
  <c r="H33" i="6"/>
  <c r="I15" i="8" s="1"/>
  <c r="I33" i="6"/>
  <c r="H15" i="8" s="1"/>
  <c r="M33" i="6"/>
  <c r="N33" i="6"/>
  <c r="O33" i="6"/>
  <c r="P33" i="6"/>
  <c r="M15" i="8" s="1"/>
  <c r="Q33" i="6"/>
  <c r="D34" i="6"/>
  <c r="E34" i="6"/>
  <c r="E36" i="8" s="1"/>
  <c r="F34" i="6"/>
  <c r="F36" i="8" s="1"/>
  <c r="G34" i="6"/>
  <c r="G36" i="8" s="1"/>
  <c r="H34" i="6"/>
  <c r="I36" i="8" s="1"/>
  <c r="I34" i="6"/>
  <c r="H36" i="8" s="1"/>
  <c r="L34" i="6"/>
  <c r="L36" i="8" s="1"/>
  <c r="M34" i="6"/>
  <c r="N34" i="6"/>
  <c r="O34" i="6"/>
  <c r="P34" i="6"/>
  <c r="M36" i="8" s="1"/>
  <c r="Q34" i="6"/>
  <c r="D35" i="6"/>
  <c r="E35" i="6"/>
  <c r="E15" i="9" s="1"/>
  <c r="F35" i="6"/>
  <c r="F15" i="9" s="1"/>
  <c r="G35" i="6"/>
  <c r="G15" i="9" s="1"/>
  <c r="H35" i="6"/>
  <c r="I15" i="9" s="1"/>
  <c r="I35" i="6"/>
  <c r="H15" i="9" s="1"/>
  <c r="M35" i="6"/>
  <c r="N35" i="6"/>
  <c r="O35" i="6"/>
  <c r="P35" i="6"/>
  <c r="Q35" i="6"/>
  <c r="M15" i="9" s="1"/>
  <c r="D36" i="6"/>
  <c r="E36" i="6"/>
  <c r="E61" i="8" s="1"/>
  <c r="F36" i="6"/>
  <c r="F61" i="8" s="1"/>
  <c r="G36" i="6"/>
  <c r="G61" i="8" s="1"/>
  <c r="H36" i="6"/>
  <c r="I61" i="8" s="1"/>
  <c r="I36" i="6"/>
  <c r="H61" i="8" s="1"/>
  <c r="M36" i="6"/>
  <c r="N36" i="6"/>
  <c r="O36" i="6"/>
  <c r="P36" i="6"/>
  <c r="M61" i="8" s="1"/>
  <c r="Q36" i="6"/>
  <c r="D37" i="6"/>
  <c r="E37" i="6"/>
  <c r="E37" i="8" s="1"/>
  <c r="F37" i="6"/>
  <c r="F37" i="8" s="1"/>
  <c r="G37" i="6"/>
  <c r="G37" i="8" s="1"/>
  <c r="H37" i="6"/>
  <c r="I37" i="8" s="1"/>
  <c r="I37" i="6"/>
  <c r="H37" i="8" s="1"/>
  <c r="M37" i="6"/>
  <c r="N37" i="6"/>
  <c r="O37" i="6"/>
  <c r="P37" i="6"/>
  <c r="M37" i="8" s="1"/>
  <c r="Q37" i="6"/>
  <c r="D38" i="6"/>
  <c r="E38" i="6"/>
  <c r="E38" i="8" s="1"/>
  <c r="F38" i="6"/>
  <c r="F38" i="8" s="1"/>
  <c r="G38" i="6"/>
  <c r="G38" i="8" s="1"/>
  <c r="H38" i="6"/>
  <c r="I38" i="8" s="1"/>
  <c r="I38" i="6"/>
  <c r="H38" i="8" s="1"/>
  <c r="M38" i="6"/>
  <c r="N38" i="6"/>
  <c r="O38" i="6"/>
  <c r="P38" i="6"/>
  <c r="M38" i="8" s="1"/>
  <c r="Q38" i="6"/>
  <c r="D39" i="6"/>
  <c r="E39" i="6"/>
  <c r="E12" i="9" s="1"/>
  <c r="F39" i="6"/>
  <c r="F12" i="9" s="1"/>
  <c r="G39" i="6"/>
  <c r="G12" i="9" s="1"/>
  <c r="H39" i="6"/>
  <c r="I12" i="9" s="1"/>
  <c r="I39" i="6"/>
  <c r="H12" i="9" s="1"/>
  <c r="K39" i="6"/>
  <c r="K12" i="9" s="1"/>
  <c r="M39" i="6"/>
  <c r="N39" i="6"/>
  <c r="O39" i="6"/>
  <c r="P39" i="6"/>
  <c r="Q39" i="6"/>
  <c r="M12" i="9" s="1"/>
  <c r="D40" i="6"/>
  <c r="E40" i="6"/>
  <c r="E51" i="8" s="1"/>
  <c r="F40" i="6"/>
  <c r="F51" i="8" s="1"/>
  <c r="G40" i="6"/>
  <c r="G51" i="8" s="1"/>
  <c r="H40" i="6"/>
  <c r="I51" i="8" s="1"/>
  <c r="I40" i="6"/>
  <c r="H51" i="8" s="1"/>
  <c r="L40" i="6"/>
  <c r="L51" i="8" s="1"/>
  <c r="M40" i="6"/>
  <c r="N40" i="6"/>
  <c r="O40" i="6"/>
  <c r="P40" i="6"/>
  <c r="M51" i="8" s="1"/>
  <c r="Q40" i="6"/>
  <c r="D41" i="6"/>
  <c r="E41" i="6"/>
  <c r="E52" i="8" s="1"/>
  <c r="F41" i="6"/>
  <c r="F52" i="8" s="1"/>
  <c r="G41" i="6"/>
  <c r="G52" i="8" s="1"/>
  <c r="H41" i="6"/>
  <c r="I52" i="8" s="1"/>
  <c r="I41" i="6"/>
  <c r="H52" i="8" s="1"/>
  <c r="J41" i="6"/>
  <c r="J52" i="8" s="1"/>
  <c r="M41" i="6"/>
  <c r="N41" i="6"/>
  <c r="O41" i="6"/>
  <c r="P41" i="6"/>
  <c r="M52" i="8" s="1"/>
  <c r="Q41" i="6"/>
  <c r="D42" i="6"/>
  <c r="E42" i="6"/>
  <c r="E53" i="8" s="1"/>
  <c r="F42" i="6"/>
  <c r="F53" i="8" s="1"/>
  <c r="G42" i="6"/>
  <c r="G53" i="8" s="1"/>
  <c r="H42" i="6"/>
  <c r="I53" i="8" s="1"/>
  <c r="I42" i="6"/>
  <c r="H53" i="8" s="1"/>
  <c r="K42" i="6"/>
  <c r="K53" i="8" s="1"/>
  <c r="M42" i="6"/>
  <c r="N42" i="6"/>
  <c r="O42" i="6"/>
  <c r="P42" i="6"/>
  <c r="M53" i="8" s="1"/>
  <c r="Q42" i="6"/>
  <c r="D43" i="6"/>
  <c r="E43" i="6"/>
  <c r="E66" i="8" s="1"/>
  <c r="F43" i="6"/>
  <c r="F66" i="8" s="1"/>
  <c r="G43" i="6"/>
  <c r="G66" i="8" s="1"/>
  <c r="H43" i="6"/>
  <c r="I66" i="8" s="1"/>
  <c r="I43" i="6"/>
  <c r="H66" i="8" s="1"/>
  <c r="K43" i="6"/>
  <c r="K66" i="8" s="1"/>
  <c r="M43" i="6"/>
  <c r="N43" i="6"/>
  <c r="O43" i="6"/>
  <c r="P43" i="6"/>
  <c r="M66" i="8" s="1"/>
  <c r="Q43" i="6"/>
  <c r="D44" i="6"/>
  <c r="E44" i="6"/>
  <c r="E49" i="8" s="1"/>
  <c r="F44" i="6"/>
  <c r="F49" i="8" s="1"/>
  <c r="G44" i="6"/>
  <c r="G49" i="8" s="1"/>
  <c r="H44" i="6"/>
  <c r="I49" i="8" s="1"/>
  <c r="I44" i="6"/>
  <c r="H49" i="8" s="1"/>
  <c r="L44" i="6"/>
  <c r="L49" i="8" s="1"/>
  <c r="M44" i="6"/>
  <c r="N44" i="6"/>
  <c r="O44" i="6"/>
  <c r="P44" i="6"/>
  <c r="M49" i="8" s="1"/>
  <c r="Q44" i="6"/>
  <c r="D45" i="6"/>
  <c r="E45" i="6"/>
  <c r="F45" i="6"/>
  <c r="G45" i="6"/>
  <c r="H45" i="6"/>
  <c r="I45" i="6"/>
  <c r="M45" i="6"/>
  <c r="N45" i="6"/>
  <c r="O45" i="6"/>
  <c r="P45" i="6"/>
  <c r="Q45" i="6"/>
  <c r="D46" i="6"/>
  <c r="E46" i="6"/>
  <c r="E16" i="8" s="1"/>
  <c r="F46" i="6"/>
  <c r="F16" i="8" s="1"/>
  <c r="G46" i="6"/>
  <c r="G16" i="8" s="1"/>
  <c r="H46" i="6"/>
  <c r="I16" i="8" s="1"/>
  <c r="I46" i="6"/>
  <c r="H16" i="8" s="1"/>
  <c r="K46" i="6"/>
  <c r="K16" i="8" s="1"/>
  <c r="L46" i="6"/>
  <c r="L16" i="8" s="1"/>
  <c r="M46" i="6"/>
  <c r="N46" i="6"/>
  <c r="O46" i="6"/>
  <c r="P46" i="6"/>
  <c r="M16" i="8" s="1"/>
  <c r="Q46" i="6"/>
  <c r="D47" i="6"/>
  <c r="E47" i="6"/>
  <c r="F47" i="6"/>
  <c r="G47" i="6"/>
  <c r="H47" i="6"/>
  <c r="I47" i="6"/>
  <c r="M47" i="6"/>
  <c r="N47" i="6"/>
  <c r="O47" i="6"/>
  <c r="P47" i="6"/>
  <c r="Q47" i="6"/>
  <c r="D48" i="6"/>
  <c r="E48" i="6"/>
  <c r="E63" i="7" s="1"/>
  <c r="F48" i="6"/>
  <c r="F63" i="7" s="1"/>
  <c r="G48" i="6"/>
  <c r="G63" i="7" s="1"/>
  <c r="H48" i="6"/>
  <c r="I63" i="7" s="1"/>
  <c r="I48" i="6"/>
  <c r="H63" i="7" s="1"/>
  <c r="J48" i="6"/>
  <c r="J63" i="7" s="1"/>
  <c r="M48" i="6"/>
  <c r="M63" i="7" s="1"/>
  <c r="N48" i="6"/>
  <c r="N63" i="7" s="1"/>
  <c r="O48" i="6"/>
  <c r="P48" i="6"/>
  <c r="Q48" i="6"/>
  <c r="D49" i="6"/>
  <c r="E49" i="6"/>
  <c r="E60" i="7" s="1"/>
  <c r="F49" i="6"/>
  <c r="F60" i="7" s="1"/>
  <c r="G49" i="6"/>
  <c r="G60" i="7" s="1"/>
  <c r="H49" i="6"/>
  <c r="I60" i="7" s="1"/>
  <c r="I49" i="6"/>
  <c r="H60" i="7" s="1"/>
  <c r="M49" i="6"/>
  <c r="M60" i="7" s="1"/>
  <c r="N49" i="6"/>
  <c r="N60" i="7" s="1"/>
  <c r="O49" i="6"/>
  <c r="P49" i="6"/>
  <c r="Q49" i="6"/>
  <c r="D50" i="6"/>
  <c r="E50" i="6"/>
  <c r="F50" i="6"/>
  <c r="G50" i="6"/>
  <c r="H50" i="6"/>
  <c r="I50" i="6"/>
  <c r="M50" i="6"/>
  <c r="N50" i="6"/>
  <c r="O50" i="6"/>
  <c r="P50" i="6"/>
  <c r="Q50" i="6"/>
  <c r="D51" i="6"/>
  <c r="E51" i="6"/>
  <c r="F51" i="6"/>
  <c r="G51" i="6"/>
  <c r="H51" i="6"/>
  <c r="I51" i="6"/>
  <c r="K51" i="6"/>
  <c r="M51" i="6"/>
  <c r="N51" i="6"/>
  <c r="O51" i="6"/>
  <c r="P51" i="6"/>
  <c r="Q51" i="6"/>
  <c r="D52" i="6"/>
  <c r="E52" i="6"/>
  <c r="F52" i="6"/>
  <c r="G52" i="6"/>
  <c r="H52" i="6"/>
  <c r="I52" i="6"/>
  <c r="J52" i="6"/>
  <c r="M52" i="6"/>
  <c r="N52" i="6"/>
  <c r="O52" i="6"/>
  <c r="P52" i="6"/>
  <c r="Q52" i="6"/>
  <c r="D53" i="6"/>
  <c r="E53" i="6"/>
  <c r="F53" i="6"/>
  <c r="G53" i="6"/>
  <c r="H53" i="6"/>
  <c r="I53" i="6"/>
  <c r="M53" i="6"/>
  <c r="N53" i="6"/>
  <c r="O53" i="6"/>
  <c r="P53" i="6"/>
  <c r="Q53" i="6"/>
  <c r="D54" i="6"/>
  <c r="E54" i="6"/>
  <c r="F54" i="6"/>
  <c r="G54" i="6"/>
  <c r="H54" i="6"/>
  <c r="I54" i="6"/>
  <c r="J54" i="6"/>
  <c r="M54" i="6"/>
  <c r="N54" i="6"/>
  <c r="O54" i="6"/>
  <c r="P54" i="6"/>
  <c r="Q54" i="6"/>
  <c r="D55" i="6"/>
  <c r="E55" i="6"/>
  <c r="F55" i="6"/>
  <c r="G55" i="6"/>
  <c r="H55" i="6"/>
  <c r="I55" i="6"/>
  <c r="J55" i="6"/>
  <c r="M55" i="6"/>
  <c r="N55" i="6"/>
  <c r="O55" i="6"/>
  <c r="P55" i="6"/>
  <c r="Q55" i="6"/>
  <c r="D56" i="6"/>
  <c r="E56" i="6"/>
  <c r="F56" i="6"/>
  <c r="G56" i="6"/>
  <c r="H56" i="6"/>
  <c r="I56" i="6"/>
  <c r="L56" i="6"/>
  <c r="M56" i="6"/>
  <c r="N56" i="6"/>
  <c r="O56" i="6"/>
  <c r="P56" i="6"/>
  <c r="Q56" i="6"/>
  <c r="D57" i="6"/>
  <c r="E57" i="6"/>
  <c r="E16" i="9" s="1"/>
  <c r="F57" i="6"/>
  <c r="F16" i="9" s="1"/>
  <c r="G57" i="6"/>
  <c r="G16" i="9" s="1"/>
  <c r="H57" i="6"/>
  <c r="I16" i="9" s="1"/>
  <c r="I57" i="6"/>
  <c r="H16" i="9" s="1"/>
  <c r="L57" i="6"/>
  <c r="L16" i="9" s="1"/>
  <c r="M57" i="6"/>
  <c r="N57" i="6"/>
  <c r="O57" i="6"/>
  <c r="P57" i="6"/>
  <c r="Q57" i="6"/>
  <c r="M16" i="9" s="1"/>
  <c r="D58" i="6"/>
  <c r="E58" i="6"/>
  <c r="E27" i="8" s="1"/>
  <c r="F58" i="6"/>
  <c r="F27" i="8" s="1"/>
  <c r="G58" i="6"/>
  <c r="G27" i="8" s="1"/>
  <c r="H58" i="6"/>
  <c r="I27" i="8" s="1"/>
  <c r="I58" i="6"/>
  <c r="H27" i="8" s="1"/>
  <c r="M58" i="6"/>
  <c r="N58" i="6"/>
  <c r="O58" i="6"/>
  <c r="P58" i="6"/>
  <c r="M27" i="8" s="1"/>
  <c r="Q58" i="6"/>
  <c r="D59" i="6"/>
  <c r="D17" i="8" s="1"/>
  <c r="E59" i="6"/>
  <c r="E17" i="8" s="1"/>
  <c r="F59" i="6"/>
  <c r="F17" i="8" s="1"/>
  <c r="G59" i="6"/>
  <c r="G17" i="8" s="1"/>
  <c r="H59" i="6"/>
  <c r="I17" i="8" s="1"/>
  <c r="I59" i="6"/>
  <c r="H17" i="8" s="1"/>
  <c r="K59" i="6"/>
  <c r="K17" i="8" s="1"/>
  <c r="M59" i="6"/>
  <c r="N59" i="6"/>
  <c r="O59" i="6"/>
  <c r="P59" i="6"/>
  <c r="M17" i="8" s="1"/>
  <c r="Q59" i="6"/>
  <c r="D60" i="6"/>
  <c r="E60" i="6"/>
  <c r="E39" i="8" s="1"/>
  <c r="F60" i="6"/>
  <c r="F39" i="8" s="1"/>
  <c r="G60" i="6"/>
  <c r="G39" i="8" s="1"/>
  <c r="H60" i="6"/>
  <c r="I39" i="8" s="1"/>
  <c r="I60" i="6"/>
  <c r="H39" i="8" s="1"/>
  <c r="K60" i="6"/>
  <c r="K39" i="8" s="1"/>
  <c r="M60" i="6"/>
  <c r="N60" i="6"/>
  <c r="O60" i="6"/>
  <c r="P60" i="6"/>
  <c r="M39" i="8" s="1"/>
  <c r="Q60" i="6"/>
  <c r="D61" i="6"/>
  <c r="E61" i="6"/>
  <c r="E40" i="8" s="1"/>
  <c r="F61" i="6"/>
  <c r="F40" i="8" s="1"/>
  <c r="G61" i="6"/>
  <c r="G40" i="8" s="1"/>
  <c r="H61" i="6"/>
  <c r="I40" i="8" s="1"/>
  <c r="I61" i="6"/>
  <c r="H40" i="8" s="1"/>
  <c r="M61" i="6"/>
  <c r="N61" i="6"/>
  <c r="O61" i="6"/>
  <c r="P61" i="6"/>
  <c r="M40" i="8" s="1"/>
  <c r="Q61" i="6"/>
  <c r="D62" i="6"/>
  <c r="E62" i="6"/>
  <c r="E41" i="8" s="1"/>
  <c r="F62" i="6"/>
  <c r="F41" i="8" s="1"/>
  <c r="G62" i="6"/>
  <c r="G41" i="8" s="1"/>
  <c r="H62" i="6"/>
  <c r="I41" i="8" s="1"/>
  <c r="I62" i="6"/>
  <c r="H41" i="8" s="1"/>
  <c r="J62" i="6"/>
  <c r="J41" i="8" s="1"/>
  <c r="M62" i="6"/>
  <c r="N62" i="6"/>
  <c r="O62" i="6"/>
  <c r="P62" i="6"/>
  <c r="M41" i="8" s="1"/>
  <c r="Q62" i="6"/>
  <c r="D63" i="6"/>
  <c r="E63" i="6"/>
  <c r="E17" i="9" s="1"/>
  <c r="F63" i="6"/>
  <c r="F17" i="9" s="1"/>
  <c r="G63" i="6"/>
  <c r="G17" i="9" s="1"/>
  <c r="H63" i="6"/>
  <c r="I17" i="9" s="1"/>
  <c r="I63" i="6"/>
  <c r="H17" i="9" s="1"/>
  <c r="J63" i="6"/>
  <c r="J17" i="9" s="1"/>
  <c r="M63" i="6"/>
  <c r="N63" i="6"/>
  <c r="O63" i="6"/>
  <c r="P63" i="6"/>
  <c r="Q63" i="6"/>
  <c r="M17" i="9" s="1"/>
  <c r="D64" i="6"/>
  <c r="E64" i="6"/>
  <c r="E28" i="8" s="1"/>
  <c r="F64" i="6"/>
  <c r="F28" i="8" s="1"/>
  <c r="G64" i="6"/>
  <c r="G28" i="8" s="1"/>
  <c r="H64" i="6"/>
  <c r="I28" i="8" s="1"/>
  <c r="I64" i="6"/>
  <c r="H28" i="8" s="1"/>
  <c r="L64" i="6"/>
  <c r="L28" i="8" s="1"/>
  <c r="M64" i="6"/>
  <c r="N64" i="6"/>
  <c r="O64" i="6"/>
  <c r="P64" i="6"/>
  <c r="M28" i="8" s="1"/>
  <c r="Q64" i="6"/>
  <c r="D65" i="6"/>
  <c r="E65" i="6"/>
  <c r="E42" i="8" s="1"/>
  <c r="F65" i="6"/>
  <c r="F42" i="8" s="1"/>
  <c r="G65" i="6"/>
  <c r="G42" i="8" s="1"/>
  <c r="H65" i="6"/>
  <c r="I42" i="8" s="1"/>
  <c r="I65" i="6"/>
  <c r="H42" i="8" s="1"/>
  <c r="L65" i="6"/>
  <c r="L42" i="8" s="1"/>
  <c r="M65" i="6"/>
  <c r="N65" i="6"/>
  <c r="O65" i="6"/>
  <c r="P65" i="6"/>
  <c r="M42" i="8" s="1"/>
  <c r="Q65" i="6"/>
  <c r="D66" i="6"/>
  <c r="E66" i="6"/>
  <c r="E43" i="8" s="1"/>
  <c r="F66" i="6"/>
  <c r="F43" i="8" s="1"/>
  <c r="G66" i="6"/>
  <c r="G43" i="8" s="1"/>
  <c r="H66" i="6"/>
  <c r="I43" i="8" s="1"/>
  <c r="I66" i="6"/>
  <c r="H43" i="8" s="1"/>
  <c r="M66" i="6"/>
  <c r="N66" i="6"/>
  <c r="O66" i="6"/>
  <c r="P66" i="6"/>
  <c r="M43" i="8" s="1"/>
  <c r="Q66" i="6"/>
  <c r="D67" i="6"/>
  <c r="E67" i="6"/>
  <c r="E18" i="8" s="1"/>
  <c r="F67" i="6"/>
  <c r="F18" i="8" s="1"/>
  <c r="G67" i="6"/>
  <c r="G18" i="8" s="1"/>
  <c r="H67" i="6"/>
  <c r="I18" i="8" s="1"/>
  <c r="I67" i="6"/>
  <c r="H18" i="8" s="1"/>
  <c r="J67" i="6"/>
  <c r="J18" i="8" s="1"/>
  <c r="K67" i="6"/>
  <c r="K18" i="8" s="1"/>
  <c r="M67" i="6"/>
  <c r="N67" i="6"/>
  <c r="O67" i="6"/>
  <c r="P67" i="6"/>
  <c r="M18" i="8" s="1"/>
  <c r="Q67" i="6"/>
  <c r="D68" i="6"/>
  <c r="E68" i="6"/>
  <c r="E29" i="8" s="1"/>
  <c r="F68" i="6"/>
  <c r="F29" i="8" s="1"/>
  <c r="G68" i="6"/>
  <c r="G29" i="8" s="1"/>
  <c r="H68" i="6"/>
  <c r="I29" i="8" s="1"/>
  <c r="I68" i="6"/>
  <c r="H29" i="8" s="1"/>
  <c r="K68" i="6"/>
  <c r="K29" i="8" s="1"/>
  <c r="M68" i="6"/>
  <c r="N68" i="6"/>
  <c r="O68" i="6"/>
  <c r="P68" i="6"/>
  <c r="M29" i="8" s="1"/>
  <c r="Q68" i="6"/>
  <c r="D69" i="6"/>
  <c r="E69" i="6"/>
  <c r="E19" i="8" s="1"/>
  <c r="F69" i="6"/>
  <c r="F19" i="8" s="1"/>
  <c r="G69" i="6"/>
  <c r="G19" i="8" s="1"/>
  <c r="H69" i="6"/>
  <c r="I19" i="8" s="1"/>
  <c r="I69" i="6"/>
  <c r="H19" i="8" s="1"/>
  <c r="M69" i="6"/>
  <c r="N69" i="6"/>
  <c r="O69" i="6"/>
  <c r="P69" i="6"/>
  <c r="M19" i="8" s="1"/>
  <c r="Q69" i="6"/>
  <c r="AA70" i="6"/>
  <c r="E70" i="6"/>
  <c r="F70" i="6"/>
  <c r="G70" i="6"/>
  <c r="H70" i="6"/>
  <c r="I70" i="6"/>
  <c r="J70" i="6"/>
  <c r="K70" i="6"/>
  <c r="M70" i="6"/>
  <c r="N70" i="6"/>
  <c r="O70" i="6"/>
  <c r="P70" i="6"/>
  <c r="Q70" i="6"/>
  <c r="D71" i="6"/>
  <c r="E71" i="6"/>
  <c r="E13" i="9" s="1"/>
  <c r="F71" i="6"/>
  <c r="F13" i="9" s="1"/>
  <c r="G71" i="6"/>
  <c r="G13" i="9" s="1"/>
  <c r="H71" i="6"/>
  <c r="I13" i="9" s="1"/>
  <c r="I71" i="6"/>
  <c r="H13" i="9" s="1"/>
  <c r="J71" i="6"/>
  <c r="J13" i="9" s="1"/>
  <c r="M71" i="6"/>
  <c r="N71" i="6"/>
  <c r="O71" i="6"/>
  <c r="P71" i="6"/>
  <c r="Q71" i="6"/>
  <c r="M13" i="9" s="1"/>
  <c r="D72" i="6"/>
  <c r="E72" i="6"/>
  <c r="E57" i="8" s="1"/>
  <c r="F72" i="6"/>
  <c r="F57" i="8" s="1"/>
  <c r="G72" i="6"/>
  <c r="G57" i="8" s="1"/>
  <c r="H72" i="6"/>
  <c r="I57" i="8" s="1"/>
  <c r="I72" i="6"/>
  <c r="H57" i="8" s="1"/>
  <c r="L72" i="6"/>
  <c r="L57" i="8" s="1"/>
  <c r="M72" i="6"/>
  <c r="N72" i="6"/>
  <c r="O72" i="6"/>
  <c r="P72" i="6"/>
  <c r="M57" i="8" s="1"/>
  <c r="Q72" i="6"/>
  <c r="D73" i="6"/>
  <c r="E73" i="6"/>
  <c r="E20" i="8" s="1"/>
  <c r="F73" i="6"/>
  <c r="F20" i="8" s="1"/>
  <c r="G73" i="6"/>
  <c r="G20" i="8" s="1"/>
  <c r="H73" i="6"/>
  <c r="I20" i="8" s="1"/>
  <c r="I73" i="6"/>
  <c r="H20" i="8" s="1"/>
  <c r="J73" i="6"/>
  <c r="J20" i="8" s="1"/>
  <c r="K73" i="6"/>
  <c r="K20" i="8" s="1"/>
  <c r="L73" i="6"/>
  <c r="L20" i="8" s="1"/>
  <c r="M73" i="6"/>
  <c r="N73" i="6"/>
  <c r="O73" i="6"/>
  <c r="P73" i="6"/>
  <c r="M20" i="8" s="1"/>
  <c r="Q73" i="6"/>
  <c r="D74" i="6"/>
  <c r="E74" i="6"/>
  <c r="E30" i="8" s="1"/>
  <c r="F74" i="6"/>
  <c r="F30" i="8" s="1"/>
  <c r="G74" i="6"/>
  <c r="G30" i="8" s="1"/>
  <c r="H74" i="6"/>
  <c r="I30" i="8" s="1"/>
  <c r="I74" i="6"/>
  <c r="H30" i="8" s="1"/>
  <c r="J74" i="6"/>
  <c r="J30" i="8" s="1"/>
  <c r="K74" i="6"/>
  <c r="K30" i="8" s="1"/>
  <c r="M74" i="6"/>
  <c r="N74" i="6"/>
  <c r="O74" i="6"/>
  <c r="P74" i="6"/>
  <c r="M30" i="8" s="1"/>
  <c r="Q74" i="6"/>
  <c r="D75" i="6"/>
  <c r="E75" i="6"/>
  <c r="E21" i="8" s="1"/>
  <c r="F75" i="6"/>
  <c r="F21" i="8" s="1"/>
  <c r="G75" i="6"/>
  <c r="G21" i="8" s="1"/>
  <c r="H75" i="6"/>
  <c r="I21" i="8" s="1"/>
  <c r="I75" i="6"/>
  <c r="H21" i="8" s="1"/>
  <c r="K75" i="6"/>
  <c r="K21" i="8" s="1"/>
  <c r="L75" i="6"/>
  <c r="L21" i="8" s="1"/>
  <c r="M75" i="6"/>
  <c r="N75" i="6"/>
  <c r="O75" i="6"/>
  <c r="P75" i="6"/>
  <c r="M21" i="8" s="1"/>
  <c r="Q75" i="6"/>
  <c r="D76" i="6"/>
  <c r="E76" i="6"/>
  <c r="E44" i="8" s="1"/>
  <c r="F76" i="6"/>
  <c r="F44" i="8" s="1"/>
  <c r="G76" i="6"/>
  <c r="G44" i="8" s="1"/>
  <c r="H76" i="6"/>
  <c r="I44" i="8" s="1"/>
  <c r="I76" i="6"/>
  <c r="H44" i="8" s="1"/>
  <c r="M76" i="6"/>
  <c r="N76" i="6"/>
  <c r="O76" i="6"/>
  <c r="P76" i="6"/>
  <c r="M44" i="8" s="1"/>
  <c r="Q76" i="6"/>
  <c r="D77" i="6"/>
  <c r="E77" i="6"/>
  <c r="E54" i="8" s="1"/>
  <c r="F77" i="6"/>
  <c r="F54" i="8" s="1"/>
  <c r="G77" i="6"/>
  <c r="G54" i="8" s="1"/>
  <c r="H77" i="6"/>
  <c r="I54" i="8" s="1"/>
  <c r="I77" i="6"/>
  <c r="H54" i="8" s="1"/>
  <c r="J77" i="6"/>
  <c r="J54" i="8" s="1"/>
  <c r="L77" i="6"/>
  <c r="L54" i="8" s="1"/>
  <c r="M77" i="6"/>
  <c r="N77" i="6"/>
  <c r="O77" i="6"/>
  <c r="P77" i="6"/>
  <c r="M54" i="8" s="1"/>
  <c r="Q77" i="6"/>
  <c r="D78" i="6"/>
  <c r="E78" i="6"/>
  <c r="E58" i="8" s="1"/>
  <c r="F78" i="6"/>
  <c r="F58" i="8" s="1"/>
  <c r="G78" i="6"/>
  <c r="G58" i="8" s="1"/>
  <c r="H78" i="6"/>
  <c r="I58" i="8" s="1"/>
  <c r="I78" i="6"/>
  <c r="H58" i="8" s="1"/>
  <c r="J78" i="6"/>
  <c r="J58" i="8" s="1"/>
  <c r="M78" i="6"/>
  <c r="N78" i="6"/>
  <c r="O78" i="6"/>
  <c r="P78" i="6"/>
  <c r="M58" i="8" s="1"/>
  <c r="Q78" i="6"/>
  <c r="D79" i="6"/>
  <c r="D59" i="8" s="1"/>
  <c r="E79" i="6"/>
  <c r="E59" i="8" s="1"/>
  <c r="F79" i="6"/>
  <c r="F59" i="8" s="1"/>
  <c r="G79" i="6"/>
  <c r="G59" i="8" s="1"/>
  <c r="H79" i="6"/>
  <c r="I59" i="8" s="1"/>
  <c r="I79" i="6"/>
  <c r="H59" i="8" s="1"/>
  <c r="L79" i="6"/>
  <c r="L59" i="8" s="1"/>
  <c r="M79" i="6"/>
  <c r="N79" i="6"/>
  <c r="O79" i="6"/>
  <c r="P79" i="6"/>
  <c r="M59" i="8" s="1"/>
  <c r="Q79" i="6"/>
  <c r="D80" i="6"/>
  <c r="E80" i="6"/>
  <c r="E31" i="8" s="1"/>
  <c r="F80" i="6"/>
  <c r="F31" i="8" s="1"/>
  <c r="G80" i="6"/>
  <c r="G31" i="8" s="1"/>
  <c r="H80" i="6"/>
  <c r="I31" i="8" s="1"/>
  <c r="I80" i="6"/>
  <c r="H31" i="8" s="1"/>
  <c r="M80" i="6"/>
  <c r="N80" i="6"/>
  <c r="O80" i="6"/>
  <c r="P80" i="6"/>
  <c r="M31" i="8" s="1"/>
  <c r="Q80" i="6"/>
  <c r="D81" i="6"/>
  <c r="E81" i="6"/>
  <c r="E60" i="8" s="1"/>
  <c r="F81" i="6"/>
  <c r="F60" i="8" s="1"/>
  <c r="G81" i="6"/>
  <c r="G60" i="8" s="1"/>
  <c r="H81" i="6"/>
  <c r="I60" i="8" s="1"/>
  <c r="I81" i="6"/>
  <c r="H60" i="8" s="1"/>
  <c r="K81" i="6"/>
  <c r="K60" i="8" s="1"/>
  <c r="M81" i="6"/>
  <c r="N81" i="6"/>
  <c r="O81" i="6"/>
  <c r="P81" i="6"/>
  <c r="M60" i="8" s="1"/>
  <c r="Q81" i="6"/>
  <c r="D82" i="6"/>
  <c r="E82" i="6"/>
  <c r="E45" i="8" s="1"/>
  <c r="F82" i="6"/>
  <c r="F45" i="8" s="1"/>
  <c r="G82" i="6"/>
  <c r="G45" i="8" s="1"/>
  <c r="H82" i="6"/>
  <c r="I45" i="8" s="1"/>
  <c r="I82" i="6"/>
  <c r="H45" i="8" s="1"/>
  <c r="M82" i="6"/>
  <c r="N82" i="6"/>
  <c r="O82" i="6"/>
  <c r="P82" i="6"/>
  <c r="M45" i="8" s="1"/>
  <c r="Q82" i="6"/>
  <c r="D83" i="6"/>
  <c r="E83" i="6"/>
  <c r="E32" i="8" s="1"/>
  <c r="F83" i="6"/>
  <c r="F32" i="8" s="1"/>
  <c r="G83" i="6"/>
  <c r="G32" i="8" s="1"/>
  <c r="H83" i="6"/>
  <c r="I32" i="8" s="1"/>
  <c r="I83" i="6"/>
  <c r="H32" i="8" s="1"/>
  <c r="J83" i="6"/>
  <c r="J32" i="8" s="1"/>
  <c r="K83" i="6"/>
  <c r="K32" i="8" s="1"/>
  <c r="L83" i="6"/>
  <c r="L32" i="8" s="1"/>
  <c r="M83" i="6"/>
  <c r="N83" i="6"/>
  <c r="O83" i="6"/>
  <c r="P83" i="6"/>
  <c r="M32" i="8" s="1"/>
  <c r="Q83" i="6"/>
  <c r="D84" i="6"/>
  <c r="E84" i="6"/>
  <c r="E37" i="7" s="1"/>
  <c r="F84" i="6"/>
  <c r="F37" i="7" s="1"/>
  <c r="G84" i="6"/>
  <c r="G37" i="7" s="1"/>
  <c r="W37" i="7" s="1"/>
  <c r="H84" i="6"/>
  <c r="I37" i="7" s="1"/>
  <c r="I84" i="6"/>
  <c r="H37" i="7" s="1"/>
  <c r="L84" i="6"/>
  <c r="L37" i="7" s="1"/>
  <c r="M84" i="6"/>
  <c r="M37" i="7" s="1"/>
  <c r="N84" i="6"/>
  <c r="N37" i="7" s="1"/>
  <c r="O84" i="6"/>
  <c r="P84" i="6"/>
  <c r="Q84" i="6"/>
  <c r="D85" i="6"/>
  <c r="E85" i="6"/>
  <c r="E75" i="7" s="1"/>
  <c r="F85" i="6"/>
  <c r="F75" i="7" s="1"/>
  <c r="G85" i="6"/>
  <c r="G75" i="7" s="1"/>
  <c r="H85" i="6"/>
  <c r="I75" i="7" s="1"/>
  <c r="I85" i="6"/>
  <c r="H75" i="7" s="1"/>
  <c r="M85" i="6"/>
  <c r="M75" i="7" s="1"/>
  <c r="N85" i="6"/>
  <c r="N75" i="7" s="1"/>
  <c r="O85" i="6"/>
  <c r="P85" i="6"/>
  <c r="Q85" i="6"/>
  <c r="D86" i="6"/>
  <c r="E86" i="6"/>
  <c r="E10" i="7" s="1"/>
  <c r="F86" i="6"/>
  <c r="F10" i="7" s="1"/>
  <c r="G86" i="6"/>
  <c r="G10" i="7" s="1"/>
  <c r="H86" i="6"/>
  <c r="I10" i="7" s="1"/>
  <c r="I86" i="6"/>
  <c r="H10" i="7" s="1"/>
  <c r="M86" i="6"/>
  <c r="M10" i="7" s="1"/>
  <c r="N86" i="6"/>
  <c r="N10" i="7" s="1"/>
  <c r="O86" i="6"/>
  <c r="P86" i="6"/>
  <c r="Q86" i="6"/>
  <c r="D87" i="6"/>
  <c r="E87" i="6"/>
  <c r="E26" i="7" s="1"/>
  <c r="F87" i="6"/>
  <c r="F26" i="7" s="1"/>
  <c r="G87" i="6"/>
  <c r="G26" i="7" s="1"/>
  <c r="H87" i="6"/>
  <c r="I26" i="7" s="1"/>
  <c r="I87" i="6"/>
  <c r="H26" i="7" s="1"/>
  <c r="K87" i="6"/>
  <c r="K26" i="7" s="1"/>
  <c r="L87" i="6"/>
  <c r="L26" i="7" s="1"/>
  <c r="M87" i="6"/>
  <c r="M26" i="7" s="1"/>
  <c r="N87" i="6"/>
  <c r="N26" i="7" s="1"/>
  <c r="O87" i="6"/>
  <c r="P87" i="6"/>
  <c r="Q87" i="6"/>
  <c r="D88" i="6"/>
  <c r="E88" i="6"/>
  <c r="E9" i="11" s="1"/>
  <c r="F88" i="6"/>
  <c r="F9" i="11" s="1"/>
  <c r="G88" i="6"/>
  <c r="G9" i="11" s="1"/>
  <c r="H88" i="6"/>
  <c r="I9" i="11" s="1"/>
  <c r="I88" i="6"/>
  <c r="H9" i="11" s="1"/>
  <c r="M88" i="6"/>
  <c r="N88" i="6"/>
  <c r="O88" i="6"/>
  <c r="M9" i="11" s="1"/>
  <c r="P88" i="6"/>
  <c r="Q88" i="6"/>
  <c r="D89" i="6"/>
  <c r="E89" i="6"/>
  <c r="E19" i="7" s="1"/>
  <c r="F89" i="6"/>
  <c r="F19" i="7" s="1"/>
  <c r="G89" i="6"/>
  <c r="G19" i="7" s="1"/>
  <c r="H89" i="6"/>
  <c r="I19" i="7" s="1"/>
  <c r="I89" i="6"/>
  <c r="H19" i="7" s="1"/>
  <c r="J89" i="6"/>
  <c r="J19" i="7" s="1"/>
  <c r="K89" i="6"/>
  <c r="K19" i="7" s="1"/>
  <c r="L89" i="6"/>
  <c r="L19" i="7" s="1"/>
  <c r="M89" i="6"/>
  <c r="M19" i="7" s="1"/>
  <c r="N89" i="6"/>
  <c r="N19" i="7" s="1"/>
  <c r="O89" i="6"/>
  <c r="P89" i="6"/>
  <c r="Q89" i="6"/>
  <c r="D90" i="6"/>
  <c r="E90" i="6"/>
  <c r="E34" i="7" s="1"/>
  <c r="F90" i="6"/>
  <c r="F34" i="7" s="1"/>
  <c r="G90" i="6"/>
  <c r="G34" i="7" s="1"/>
  <c r="H90" i="6"/>
  <c r="I34" i="7" s="1"/>
  <c r="I90" i="6"/>
  <c r="H34" i="7" s="1"/>
  <c r="J90" i="6"/>
  <c r="J34" i="7" s="1"/>
  <c r="L90" i="6"/>
  <c r="L34" i="7" s="1"/>
  <c r="M90" i="6"/>
  <c r="M34" i="7" s="1"/>
  <c r="N90" i="6"/>
  <c r="N34" i="7" s="1"/>
  <c r="O90" i="6"/>
  <c r="P90" i="6"/>
  <c r="Q90" i="6"/>
  <c r="D91" i="6"/>
  <c r="E91" i="6"/>
  <c r="E11" i="7" s="1"/>
  <c r="F91" i="6"/>
  <c r="F11" i="7" s="1"/>
  <c r="G91" i="6"/>
  <c r="G11" i="7" s="1"/>
  <c r="H91" i="6"/>
  <c r="I11" i="7" s="1"/>
  <c r="I91" i="6"/>
  <c r="H11" i="7" s="1"/>
  <c r="L91" i="6"/>
  <c r="L11" i="7" s="1"/>
  <c r="M91" i="6"/>
  <c r="M11" i="7" s="1"/>
  <c r="N91" i="6"/>
  <c r="N11" i="7" s="1"/>
  <c r="O91" i="6"/>
  <c r="P91" i="6"/>
  <c r="Q91" i="6"/>
  <c r="D92" i="6"/>
  <c r="E92" i="6"/>
  <c r="E27" i="7" s="1"/>
  <c r="F92" i="6"/>
  <c r="F27" i="7" s="1"/>
  <c r="G92" i="6"/>
  <c r="G27" i="7" s="1"/>
  <c r="H92" i="6"/>
  <c r="I27" i="7" s="1"/>
  <c r="I92" i="6"/>
  <c r="H27" i="7" s="1"/>
  <c r="K92" i="6"/>
  <c r="K27" i="7" s="1"/>
  <c r="L92" i="6"/>
  <c r="L27" i="7" s="1"/>
  <c r="M92" i="6"/>
  <c r="M27" i="7" s="1"/>
  <c r="N92" i="6"/>
  <c r="N27" i="7" s="1"/>
  <c r="O92" i="6"/>
  <c r="P92" i="6"/>
  <c r="Q92" i="6"/>
  <c r="D93" i="6"/>
  <c r="E93" i="6"/>
  <c r="E12" i="7" s="1"/>
  <c r="F93" i="6"/>
  <c r="F12" i="7" s="1"/>
  <c r="G93" i="6"/>
  <c r="G12" i="7" s="1"/>
  <c r="H93" i="6"/>
  <c r="I12" i="7" s="1"/>
  <c r="I93" i="6"/>
  <c r="H12" i="7" s="1"/>
  <c r="M93" i="6"/>
  <c r="M12" i="7" s="1"/>
  <c r="N93" i="6"/>
  <c r="N12" i="7" s="1"/>
  <c r="O93" i="6"/>
  <c r="P93" i="6"/>
  <c r="Q93" i="6"/>
  <c r="D94" i="6"/>
  <c r="D31" i="7" s="1"/>
  <c r="E94" i="6"/>
  <c r="E31" i="7" s="1"/>
  <c r="F94" i="6"/>
  <c r="F31" i="7" s="1"/>
  <c r="G94" i="6"/>
  <c r="G31" i="7" s="1"/>
  <c r="H94" i="6"/>
  <c r="I31" i="7" s="1"/>
  <c r="I94" i="6"/>
  <c r="H31" i="7" s="1"/>
  <c r="K94" i="6"/>
  <c r="K31" i="7" s="1"/>
  <c r="M94" i="6"/>
  <c r="M31" i="7" s="1"/>
  <c r="N94" i="6"/>
  <c r="N31" i="7" s="1"/>
  <c r="O94" i="6"/>
  <c r="P94" i="6"/>
  <c r="Q94" i="6"/>
  <c r="D95" i="6"/>
  <c r="E95" i="6"/>
  <c r="E83" i="7" s="1"/>
  <c r="F95" i="6"/>
  <c r="F83" i="7" s="1"/>
  <c r="G95" i="6"/>
  <c r="G83" i="7" s="1"/>
  <c r="H95" i="6"/>
  <c r="I83" i="7" s="1"/>
  <c r="I95" i="6"/>
  <c r="H83" i="7" s="1"/>
  <c r="J95" i="6"/>
  <c r="J83" i="7" s="1"/>
  <c r="L95" i="6"/>
  <c r="L83" i="7" s="1"/>
  <c r="M95" i="6"/>
  <c r="M83" i="7" s="1"/>
  <c r="N95" i="6"/>
  <c r="N83" i="7" s="1"/>
  <c r="O95" i="6"/>
  <c r="P95" i="6"/>
  <c r="Q95" i="6"/>
  <c r="D96" i="6"/>
  <c r="E96" i="6"/>
  <c r="E13" i="7" s="1"/>
  <c r="F96" i="6"/>
  <c r="F13" i="7" s="1"/>
  <c r="G96" i="6"/>
  <c r="G13" i="7" s="1"/>
  <c r="H96" i="6"/>
  <c r="I13" i="7" s="1"/>
  <c r="I96" i="6"/>
  <c r="H13" i="7" s="1"/>
  <c r="M96" i="6"/>
  <c r="M13" i="7" s="1"/>
  <c r="N96" i="6"/>
  <c r="N13" i="7" s="1"/>
  <c r="O96" i="6"/>
  <c r="P96" i="6"/>
  <c r="Q96" i="6"/>
  <c r="D97" i="6"/>
  <c r="E97" i="6"/>
  <c r="E14" i="7" s="1"/>
  <c r="F97" i="6"/>
  <c r="F14" i="7" s="1"/>
  <c r="G97" i="6"/>
  <c r="G14" i="7" s="1"/>
  <c r="H97" i="6"/>
  <c r="I14" i="7" s="1"/>
  <c r="I97" i="6"/>
  <c r="H14" i="7" s="1"/>
  <c r="J97" i="6"/>
  <c r="J14" i="7" s="1"/>
  <c r="K97" i="6"/>
  <c r="K14" i="7" s="1"/>
  <c r="M97" i="6"/>
  <c r="M14" i="7" s="1"/>
  <c r="N97" i="6"/>
  <c r="N14" i="7" s="1"/>
  <c r="O97" i="6"/>
  <c r="P97" i="6"/>
  <c r="Q97" i="6"/>
  <c r="D98" i="6"/>
  <c r="E98" i="6"/>
  <c r="E53" i="7" s="1"/>
  <c r="F98" i="6"/>
  <c r="F53" i="7" s="1"/>
  <c r="G98" i="6"/>
  <c r="G53" i="7" s="1"/>
  <c r="H98" i="6"/>
  <c r="I53" i="7" s="1"/>
  <c r="I98" i="6"/>
  <c r="H53" i="7" s="1"/>
  <c r="J98" i="6"/>
  <c r="J53" i="7" s="1"/>
  <c r="M98" i="6"/>
  <c r="M53" i="7" s="1"/>
  <c r="N98" i="6"/>
  <c r="N53" i="7" s="1"/>
  <c r="O98" i="6"/>
  <c r="P98" i="6"/>
  <c r="Q98" i="6"/>
  <c r="D99" i="6"/>
  <c r="D85" i="7" s="1"/>
  <c r="E99" i="6"/>
  <c r="E85" i="7" s="1"/>
  <c r="F99" i="6"/>
  <c r="F85" i="7" s="1"/>
  <c r="G99" i="6"/>
  <c r="G85" i="7" s="1"/>
  <c r="H99" i="6"/>
  <c r="I85" i="7" s="1"/>
  <c r="I99" i="6"/>
  <c r="H85" i="7" s="1"/>
  <c r="J99" i="6"/>
  <c r="J85" i="7" s="1"/>
  <c r="M99" i="6"/>
  <c r="M85" i="7" s="1"/>
  <c r="N99" i="6"/>
  <c r="N85" i="7" s="1"/>
  <c r="O99" i="6"/>
  <c r="P99" i="6"/>
  <c r="Q99" i="6"/>
  <c r="D100" i="6"/>
  <c r="E100" i="6"/>
  <c r="E18" i="7" s="1"/>
  <c r="F100" i="6"/>
  <c r="F18" i="7" s="1"/>
  <c r="G100" i="6"/>
  <c r="G18" i="7" s="1"/>
  <c r="H100" i="6"/>
  <c r="I18" i="7" s="1"/>
  <c r="I100" i="6"/>
  <c r="H18" i="7" s="1"/>
  <c r="M100" i="6"/>
  <c r="M18" i="7" s="1"/>
  <c r="N100" i="6"/>
  <c r="N18" i="7" s="1"/>
  <c r="O100" i="6"/>
  <c r="P100" i="6"/>
  <c r="Q100" i="6"/>
  <c r="D101" i="6"/>
  <c r="E101" i="6"/>
  <c r="E30" i="7" s="1"/>
  <c r="F101" i="6"/>
  <c r="F30" i="7" s="1"/>
  <c r="G101" i="6"/>
  <c r="G30" i="7" s="1"/>
  <c r="H101" i="6"/>
  <c r="I30" i="7" s="1"/>
  <c r="I101" i="6"/>
  <c r="H30" i="7" s="1"/>
  <c r="K101" i="6"/>
  <c r="K30" i="7" s="1"/>
  <c r="M101" i="6"/>
  <c r="M30" i="7" s="1"/>
  <c r="N101" i="6"/>
  <c r="N30" i="7" s="1"/>
  <c r="O101" i="6"/>
  <c r="P101" i="6"/>
  <c r="Q101" i="6"/>
  <c r="D102" i="6"/>
  <c r="E102" i="6"/>
  <c r="E84" i="7" s="1"/>
  <c r="F102" i="6"/>
  <c r="F84" i="7" s="1"/>
  <c r="G102" i="6"/>
  <c r="G84" i="7" s="1"/>
  <c r="O84" i="7" s="1"/>
  <c r="H102" i="6"/>
  <c r="I84" i="7" s="1"/>
  <c r="I102" i="6"/>
  <c r="H84" i="7" s="1"/>
  <c r="J102" i="6"/>
  <c r="J84" i="7" s="1"/>
  <c r="K102" i="6"/>
  <c r="K84" i="7" s="1"/>
  <c r="M102" i="6"/>
  <c r="M84" i="7" s="1"/>
  <c r="N102" i="6"/>
  <c r="N84" i="7" s="1"/>
  <c r="O102" i="6"/>
  <c r="P102" i="6"/>
  <c r="Q102" i="6"/>
  <c r="D103" i="6"/>
  <c r="E103" i="6"/>
  <c r="E71" i="7" s="1"/>
  <c r="F103" i="6"/>
  <c r="F71" i="7" s="1"/>
  <c r="G103" i="6"/>
  <c r="G71" i="7" s="1"/>
  <c r="H103" i="6"/>
  <c r="I71" i="7" s="1"/>
  <c r="I103" i="6"/>
  <c r="H71" i="7" s="1"/>
  <c r="M103" i="6"/>
  <c r="M71" i="7" s="1"/>
  <c r="N103" i="6"/>
  <c r="N71" i="7" s="1"/>
  <c r="O103" i="6"/>
  <c r="P103" i="6"/>
  <c r="Q103" i="6"/>
  <c r="D104" i="6"/>
  <c r="E104" i="6"/>
  <c r="E69" i="7" s="1"/>
  <c r="F104" i="6"/>
  <c r="F69" i="7" s="1"/>
  <c r="G104" i="6"/>
  <c r="G69" i="7" s="1"/>
  <c r="H104" i="6"/>
  <c r="I69" i="7" s="1"/>
  <c r="I104" i="6"/>
  <c r="H69" i="7" s="1"/>
  <c r="J104" i="6"/>
  <c r="J69" i="7" s="1"/>
  <c r="L104" i="6"/>
  <c r="L69" i="7" s="1"/>
  <c r="M104" i="6"/>
  <c r="M69" i="7" s="1"/>
  <c r="N104" i="6"/>
  <c r="N69" i="7" s="1"/>
  <c r="O104" i="6"/>
  <c r="P104" i="6"/>
  <c r="Q104" i="6"/>
  <c r="D105" i="6"/>
  <c r="E105" i="6"/>
  <c r="E86" i="7" s="1"/>
  <c r="F105" i="6"/>
  <c r="F86" i="7" s="1"/>
  <c r="G105" i="6"/>
  <c r="G86" i="7" s="1"/>
  <c r="H105" i="6"/>
  <c r="I86" i="7" s="1"/>
  <c r="I105" i="6"/>
  <c r="H86" i="7" s="1"/>
  <c r="J105" i="6"/>
  <c r="J86" i="7" s="1"/>
  <c r="M105" i="6"/>
  <c r="M86" i="7" s="1"/>
  <c r="N105" i="6"/>
  <c r="N86" i="7" s="1"/>
  <c r="O105" i="6"/>
  <c r="P105" i="6"/>
  <c r="Q105" i="6"/>
  <c r="D106" i="6"/>
  <c r="E106" i="6"/>
  <c r="E80" i="7" s="1"/>
  <c r="F106" i="6"/>
  <c r="F80" i="7" s="1"/>
  <c r="G106" i="6"/>
  <c r="G80" i="7" s="1"/>
  <c r="H106" i="6"/>
  <c r="I80" i="7" s="1"/>
  <c r="I106" i="6"/>
  <c r="H80" i="7" s="1"/>
  <c r="L106" i="6"/>
  <c r="L80" i="7" s="1"/>
  <c r="M106" i="6"/>
  <c r="M80" i="7" s="1"/>
  <c r="N106" i="6"/>
  <c r="N80" i="7" s="1"/>
  <c r="O106" i="6"/>
  <c r="P106" i="6"/>
  <c r="Q106" i="6"/>
  <c r="D107" i="6"/>
  <c r="E107" i="6"/>
  <c r="E82" i="7" s="1"/>
  <c r="F107" i="6"/>
  <c r="F82" i="7" s="1"/>
  <c r="G107" i="6"/>
  <c r="G82" i="7" s="1"/>
  <c r="H107" i="6"/>
  <c r="I82" i="7" s="1"/>
  <c r="I107" i="6"/>
  <c r="H82" i="7" s="1"/>
  <c r="M107" i="6"/>
  <c r="M82" i="7" s="1"/>
  <c r="N107" i="6"/>
  <c r="N82" i="7" s="1"/>
  <c r="O107" i="6"/>
  <c r="P107" i="6"/>
  <c r="Q107" i="6"/>
  <c r="D108" i="6"/>
  <c r="E108" i="6"/>
  <c r="E52" i="7" s="1"/>
  <c r="F108" i="6"/>
  <c r="F52" i="7" s="1"/>
  <c r="G108" i="6"/>
  <c r="G52" i="7" s="1"/>
  <c r="H108" i="6"/>
  <c r="I52" i="7" s="1"/>
  <c r="I108" i="6"/>
  <c r="H52" i="7" s="1"/>
  <c r="K108" i="6"/>
  <c r="K52" i="7" s="1"/>
  <c r="M108" i="6"/>
  <c r="M52" i="7" s="1"/>
  <c r="N108" i="6"/>
  <c r="N52" i="7" s="1"/>
  <c r="O108" i="6"/>
  <c r="P108" i="6"/>
  <c r="Q108" i="6"/>
  <c r="D109" i="6"/>
  <c r="D54" i="7" s="1"/>
  <c r="E109" i="6"/>
  <c r="E54" i="7" s="1"/>
  <c r="F109" i="6"/>
  <c r="F54" i="7" s="1"/>
  <c r="G109" i="6"/>
  <c r="G54" i="7" s="1"/>
  <c r="H109" i="6"/>
  <c r="I54" i="7" s="1"/>
  <c r="I109" i="6"/>
  <c r="H54" i="7" s="1"/>
  <c r="K109" i="6"/>
  <c r="K54" i="7" s="1"/>
  <c r="L109" i="6"/>
  <c r="L54" i="7" s="1"/>
  <c r="M109" i="6"/>
  <c r="M54" i="7" s="1"/>
  <c r="N109" i="6"/>
  <c r="N54" i="7" s="1"/>
  <c r="O109" i="6"/>
  <c r="P109" i="6"/>
  <c r="Q109" i="6"/>
  <c r="D110" i="6"/>
  <c r="E110" i="6"/>
  <c r="E24" i="7" s="1"/>
  <c r="F110" i="6"/>
  <c r="F24" i="7" s="1"/>
  <c r="G110" i="6"/>
  <c r="G24" i="7" s="1"/>
  <c r="H110" i="6"/>
  <c r="I24" i="7" s="1"/>
  <c r="I110" i="6"/>
  <c r="H24" i="7" s="1"/>
  <c r="M110" i="6"/>
  <c r="M24" i="7" s="1"/>
  <c r="N110" i="6"/>
  <c r="N24" i="7" s="1"/>
  <c r="O110" i="6"/>
  <c r="P110" i="6"/>
  <c r="Q110" i="6"/>
  <c r="D111" i="6"/>
  <c r="E111" i="6"/>
  <c r="E62" i="7" s="1"/>
  <c r="F111" i="6"/>
  <c r="F62" i="7" s="1"/>
  <c r="G111" i="6"/>
  <c r="G62" i="7" s="1"/>
  <c r="W62" i="7" s="1"/>
  <c r="H111" i="6"/>
  <c r="I62" i="7" s="1"/>
  <c r="I111" i="6"/>
  <c r="H62" i="7" s="1"/>
  <c r="J111" i="6"/>
  <c r="J62" i="7" s="1"/>
  <c r="M111" i="6"/>
  <c r="M62" i="7" s="1"/>
  <c r="N111" i="6"/>
  <c r="N62" i="7" s="1"/>
  <c r="O111" i="6"/>
  <c r="P111" i="6"/>
  <c r="Q111" i="6"/>
  <c r="D112" i="6"/>
  <c r="E112" i="6"/>
  <c r="E74" i="7" s="1"/>
  <c r="F112" i="6"/>
  <c r="F74" i="7" s="1"/>
  <c r="G112" i="6"/>
  <c r="G74" i="7" s="1"/>
  <c r="H112" i="6"/>
  <c r="I74" i="7" s="1"/>
  <c r="I112" i="6"/>
  <c r="H74" i="7" s="1"/>
  <c r="J112" i="6"/>
  <c r="J74" i="7" s="1"/>
  <c r="M112" i="6"/>
  <c r="M74" i="7" s="1"/>
  <c r="N112" i="6"/>
  <c r="N74" i="7" s="1"/>
  <c r="O112" i="6"/>
  <c r="P112" i="6"/>
  <c r="Q112" i="6"/>
  <c r="D113" i="6"/>
  <c r="E113" i="6"/>
  <c r="E70" i="7" s="1"/>
  <c r="F113" i="6"/>
  <c r="F70" i="7" s="1"/>
  <c r="G113" i="6"/>
  <c r="G70" i="7" s="1"/>
  <c r="H113" i="6"/>
  <c r="I70" i="7" s="1"/>
  <c r="I113" i="6"/>
  <c r="H70" i="7" s="1"/>
  <c r="L113" i="6"/>
  <c r="L70" i="7" s="1"/>
  <c r="M113" i="6"/>
  <c r="M70" i="7" s="1"/>
  <c r="N113" i="6"/>
  <c r="N70" i="7" s="1"/>
  <c r="O113" i="6"/>
  <c r="P113" i="6"/>
  <c r="Q113" i="6"/>
  <c r="D114" i="6"/>
  <c r="E114" i="6"/>
  <c r="E76" i="7" s="1"/>
  <c r="F114" i="6"/>
  <c r="F76" i="7" s="1"/>
  <c r="G114" i="6"/>
  <c r="G76" i="7" s="1"/>
  <c r="W76" i="7" s="1"/>
  <c r="H114" i="6"/>
  <c r="I76" i="7" s="1"/>
  <c r="I114" i="6"/>
  <c r="H76" i="7" s="1"/>
  <c r="K114" i="6"/>
  <c r="K76" i="7" s="1"/>
  <c r="M114" i="6"/>
  <c r="M76" i="7" s="1"/>
  <c r="N114" i="6"/>
  <c r="N76" i="7" s="1"/>
  <c r="O114" i="6"/>
  <c r="P114" i="6"/>
  <c r="Q114" i="6"/>
  <c r="D115" i="6"/>
  <c r="E115" i="6"/>
  <c r="E77" i="7" s="1"/>
  <c r="F115" i="6"/>
  <c r="F77" i="7" s="1"/>
  <c r="G115" i="6"/>
  <c r="G77" i="7" s="1"/>
  <c r="H115" i="6"/>
  <c r="I77" i="7" s="1"/>
  <c r="I115" i="6"/>
  <c r="H77" i="7" s="1"/>
  <c r="L115" i="6"/>
  <c r="L77" i="7" s="1"/>
  <c r="M115" i="6"/>
  <c r="M77" i="7" s="1"/>
  <c r="N115" i="6"/>
  <c r="N77" i="7" s="1"/>
  <c r="O115" i="6"/>
  <c r="P115" i="6"/>
  <c r="Q115" i="6"/>
  <c r="D116" i="6"/>
  <c r="E116" i="6"/>
  <c r="E55" i="7" s="1"/>
  <c r="F116" i="6"/>
  <c r="F55" i="7" s="1"/>
  <c r="G116" i="6"/>
  <c r="G55" i="7" s="1"/>
  <c r="H116" i="6"/>
  <c r="I55" i="7" s="1"/>
  <c r="I116" i="6"/>
  <c r="H55" i="7" s="1"/>
  <c r="M116" i="6"/>
  <c r="M55" i="7" s="1"/>
  <c r="N116" i="6"/>
  <c r="N55" i="7" s="1"/>
  <c r="O116" i="6"/>
  <c r="P116" i="6"/>
  <c r="Q116" i="6"/>
  <c r="D117" i="6"/>
  <c r="E117" i="6"/>
  <c r="E73" i="7" s="1"/>
  <c r="F117" i="6"/>
  <c r="F73" i="7" s="1"/>
  <c r="G117" i="6"/>
  <c r="G73" i="7" s="1"/>
  <c r="H117" i="6"/>
  <c r="I73" i="7" s="1"/>
  <c r="I117" i="6"/>
  <c r="H73" i="7" s="1"/>
  <c r="J117" i="6"/>
  <c r="J73" i="7" s="1"/>
  <c r="K117" i="6"/>
  <c r="K73" i="7" s="1"/>
  <c r="L117" i="6"/>
  <c r="L73" i="7" s="1"/>
  <c r="M117" i="6"/>
  <c r="M73" i="7" s="1"/>
  <c r="N117" i="6"/>
  <c r="N73" i="7" s="1"/>
  <c r="O117" i="6"/>
  <c r="P117" i="6"/>
  <c r="Q117" i="6"/>
  <c r="D118" i="6"/>
  <c r="E118" i="6"/>
  <c r="E56" i="7" s="1"/>
  <c r="F118" i="6"/>
  <c r="F56" i="7" s="1"/>
  <c r="G118" i="6"/>
  <c r="G56" i="7" s="1"/>
  <c r="H118" i="6"/>
  <c r="I56" i="7" s="1"/>
  <c r="I118" i="6"/>
  <c r="H56" i="7" s="1"/>
  <c r="J118" i="6"/>
  <c r="J56" i="7" s="1"/>
  <c r="M118" i="6"/>
  <c r="M56" i="7" s="1"/>
  <c r="N118" i="6"/>
  <c r="N56" i="7" s="1"/>
  <c r="O118" i="6"/>
  <c r="P118" i="6"/>
  <c r="Q118" i="6"/>
  <c r="D119" i="6"/>
  <c r="E119" i="6"/>
  <c r="E43" i="7" s="1"/>
  <c r="F119" i="6"/>
  <c r="F43" i="7" s="1"/>
  <c r="G119" i="6"/>
  <c r="G43" i="7" s="1"/>
  <c r="H119" i="6"/>
  <c r="I43" i="7" s="1"/>
  <c r="I119" i="6"/>
  <c r="H43" i="7" s="1"/>
  <c r="J119" i="6"/>
  <c r="J43" i="7" s="1"/>
  <c r="K119" i="6"/>
  <c r="K43" i="7" s="1"/>
  <c r="L119" i="6"/>
  <c r="L43" i="7" s="1"/>
  <c r="M119" i="6"/>
  <c r="M43" i="7" s="1"/>
  <c r="N119" i="6"/>
  <c r="N43" i="7" s="1"/>
  <c r="O119" i="6"/>
  <c r="P119" i="6"/>
  <c r="Q119" i="6"/>
  <c r="D120" i="6"/>
  <c r="E120" i="6"/>
  <c r="E10" i="11" s="1"/>
  <c r="F120" i="6"/>
  <c r="F10" i="11" s="1"/>
  <c r="G120" i="6"/>
  <c r="G10" i="11" s="1"/>
  <c r="H120" i="6"/>
  <c r="I10" i="11" s="1"/>
  <c r="I120" i="6"/>
  <c r="H10" i="11" s="1"/>
  <c r="J120" i="6"/>
  <c r="J10" i="11" s="1"/>
  <c r="M120" i="6"/>
  <c r="N120" i="6"/>
  <c r="O120" i="6"/>
  <c r="M10" i="11" s="1"/>
  <c r="P120" i="6"/>
  <c r="Q120" i="6"/>
  <c r="D121" i="6"/>
  <c r="E121" i="6"/>
  <c r="E15" i="7" s="1"/>
  <c r="F121" i="6"/>
  <c r="F15" i="7" s="1"/>
  <c r="G121" i="6"/>
  <c r="G15" i="7" s="1"/>
  <c r="H121" i="6"/>
  <c r="I15" i="7" s="1"/>
  <c r="I121" i="6"/>
  <c r="H15" i="7" s="1"/>
  <c r="K121" i="6"/>
  <c r="K15" i="7" s="1"/>
  <c r="L121" i="6"/>
  <c r="L15" i="7" s="1"/>
  <c r="M121" i="6"/>
  <c r="M15" i="7" s="1"/>
  <c r="N121" i="6"/>
  <c r="N15" i="7" s="1"/>
  <c r="O121" i="6"/>
  <c r="P121" i="6"/>
  <c r="Q121" i="6"/>
  <c r="D122" i="6"/>
  <c r="E122" i="6"/>
  <c r="E78" i="7" s="1"/>
  <c r="F122" i="6"/>
  <c r="F78" i="7" s="1"/>
  <c r="G122" i="6"/>
  <c r="G78" i="7" s="1"/>
  <c r="H122" i="6"/>
  <c r="I78" i="7" s="1"/>
  <c r="I122" i="6"/>
  <c r="H78" i="7" s="1"/>
  <c r="J122" i="6"/>
  <c r="J78" i="7" s="1"/>
  <c r="K122" i="6"/>
  <c r="K78" i="7" s="1"/>
  <c r="M122" i="6"/>
  <c r="M78" i="7" s="1"/>
  <c r="N122" i="6"/>
  <c r="N78" i="7" s="1"/>
  <c r="O122" i="6"/>
  <c r="P122" i="6"/>
  <c r="Q122" i="6"/>
  <c r="D123" i="6"/>
  <c r="E123" i="6"/>
  <c r="E39" i="7" s="1"/>
  <c r="F123" i="6"/>
  <c r="F39" i="7" s="1"/>
  <c r="G123" i="6"/>
  <c r="G39" i="7" s="1"/>
  <c r="H123" i="6"/>
  <c r="I39" i="7" s="1"/>
  <c r="I123" i="6"/>
  <c r="H39" i="7" s="1"/>
  <c r="L123" i="6"/>
  <c r="L39" i="7" s="1"/>
  <c r="M123" i="6"/>
  <c r="M39" i="7" s="1"/>
  <c r="N123" i="6"/>
  <c r="N39" i="7" s="1"/>
  <c r="O123" i="6"/>
  <c r="P123" i="6"/>
  <c r="Q123" i="6"/>
  <c r="D124" i="6"/>
  <c r="E124" i="6"/>
  <c r="E40" i="7" s="1"/>
  <c r="F124" i="6"/>
  <c r="F40" i="7" s="1"/>
  <c r="G124" i="6"/>
  <c r="G40" i="7" s="1"/>
  <c r="H124" i="6"/>
  <c r="I40" i="7" s="1"/>
  <c r="I124" i="6"/>
  <c r="H40" i="7" s="1"/>
  <c r="J124" i="6"/>
  <c r="J40" i="7" s="1"/>
  <c r="L124" i="6"/>
  <c r="L40" i="7" s="1"/>
  <c r="M124" i="6"/>
  <c r="M40" i="7" s="1"/>
  <c r="N124" i="6"/>
  <c r="N40" i="7" s="1"/>
  <c r="O124" i="6"/>
  <c r="P124" i="6"/>
  <c r="Q124" i="6"/>
  <c r="D125" i="6"/>
  <c r="E125" i="6"/>
  <c r="E41" i="7" s="1"/>
  <c r="F125" i="6"/>
  <c r="F41" i="7" s="1"/>
  <c r="G125" i="6"/>
  <c r="G41" i="7" s="1"/>
  <c r="H125" i="6"/>
  <c r="I41" i="7" s="1"/>
  <c r="I125" i="6"/>
  <c r="H41" i="7" s="1"/>
  <c r="J125" i="6"/>
  <c r="J41" i="7" s="1"/>
  <c r="M125" i="6"/>
  <c r="M41" i="7" s="1"/>
  <c r="N125" i="6"/>
  <c r="N41" i="7" s="1"/>
  <c r="O125" i="6"/>
  <c r="P125" i="6"/>
  <c r="Q125" i="6"/>
  <c r="D126" i="6"/>
  <c r="E126" i="6"/>
  <c r="F126" i="6"/>
  <c r="G126" i="6"/>
  <c r="H126" i="6"/>
  <c r="I126" i="6"/>
  <c r="K126" i="6"/>
  <c r="L126" i="6"/>
  <c r="M126" i="6"/>
  <c r="N126" i="6"/>
  <c r="O126" i="6"/>
  <c r="P126" i="6"/>
  <c r="Q126" i="6"/>
  <c r="D127" i="6"/>
  <c r="E127" i="6"/>
  <c r="F127" i="6"/>
  <c r="G127" i="6"/>
  <c r="H127" i="6"/>
  <c r="I127" i="6"/>
  <c r="J127" i="6"/>
  <c r="K127" i="6"/>
  <c r="M127" i="6"/>
  <c r="N127" i="6"/>
  <c r="O127" i="6"/>
  <c r="P127" i="6"/>
  <c r="Q127" i="6"/>
  <c r="D128" i="6"/>
  <c r="E128" i="6"/>
  <c r="F128" i="6"/>
  <c r="G128" i="6"/>
  <c r="H128" i="6"/>
  <c r="I128" i="6"/>
  <c r="M128" i="6"/>
  <c r="N128" i="6"/>
  <c r="O128" i="6"/>
  <c r="P128" i="6"/>
  <c r="Q128" i="6"/>
  <c r="D129" i="6"/>
  <c r="D61" i="7" s="1"/>
  <c r="E129" i="6"/>
  <c r="E61" i="7" s="1"/>
  <c r="F129" i="6"/>
  <c r="F61" i="7" s="1"/>
  <c r="G129" i="6"/>
  <c r="G61" i="7" s="1"/>
  <c r="H129" i="6"/>
  <c r="I61" i="7" s="1"/>
  <c r="I129" i="6"/>
  <c r="H61" i="7" s="1"/>
  <c r="J129" i="6"/>
  <c r="J61" i="7" s="1"/>
  <c r="K129" i="6"/>
  <c r="K61" i="7" s="1"/>
  <c r="M129" i="6"/>
  <c r="M61" i="7" s="1"/>
  <c r="N129" i="6"/>
  <c r="N61" i="7" s="1"/>
  <c r="O129" i="6"/>
  <c r="P129" i="6"/>
  <c r="Q129" i="6"/>
  <c r="D130" i="6"/>
  <c r="E130" i="6"/>
  <c r="E81" i="7" s="1"/>
  <c r="F130" i="6"/>
  <c r="F81" i="7" s="1"/>
  <c r="G130" i="6"/>
  <c r="G81" i="7" s="1"/>
  <c r="H130" i="6"/>
  <c r="I81" i="7" s="1"/>
  <c r="I130" i="6"/>
  <c r="H81" i="7" s="1"/>
  <c r="J130" i="6"/>
  <c r="J81" i="7" s="1"/>
  <c r="K130" i="6"/>
  <c r="K81" i="7" s="1"/>
  <c r="M130" i="6"/>
  <c r="M81" i="7" s="1"/>
  <c r="N130" i="6"/>
  <c r="N81" i="7" s="1"/>
  <c r="O130" i="6"/>
  <c r="P130" i="6"/>
  <c r="Q130" i="6"/>
  <c r="D131" i="6"/>
  <c r="E131" i="6"/>
  <c r="E72" i="7" s="1"/>
  <c r="F131" i="6"/>
  <c r="F72" i="7" s="1"/>
  <c r="G131" i="6"/>
  <c r="G72" i="7" s="1"/>
  <c r="H131" i="6"/>
  <c r="I72" i="7" s="1"/>
  <c r="I131" i="6"/>
  <c r="H72" i="7" s="1"/>
  <c r="L131" i="6"/>
  <c r="L72" i="7" s="1"/>
  <c r="M131" i="6"/>
  <c r="M72" i="7" s="1"/>
  <c r="N131" i="6"/>
  <c r="N72" i="7" s="1"/>
  <c r="O131" i="6"/>
  <c r="P131" i="6"/>
  <c r="Q131" i="6"/>
  <c r="D132" i="6"/>
  <c r="E132" i="6"/>
  <c r="E57" i="7" s="1"/>
  <c r="F132" i="6"/>
  <c r="F57" i="7" s="1"/>
  <c r="G132" i="6"/>
  <c r="G57" i="7" s="1"/>
  <c r="H132" i="6"/>
  <c r="I57" i="7" s="1"/>
  <c r="I132" i="6"/>
  <c r="H57" i="7" s="1"/>
  <c r="J132" i="6"/>
  <c r="J57" i="7" s="1"/>
  <c r="K132" i="6"/>
  <c r="K57" i="7" s="1"/>
  <c r="L132" i="6"/>
  <c r="L57" i="7" s="1"/>
  <c r="M132" i="6"/>
  <c r="M57" i="7" s="1"/>
  <c r="N132" i="6"/>
  <c r="N57" i="7" s="1"/>
  <c r="O132" i="6"/>
  <c r="P132" i="6"/>
  <c r="Q132" i="6"/>
  <c r="D133" i="6"/>
  <c r="E133" i="6"/>
  <c r="E38" i="7" s="1"/>
  <c r="F133" i="6"/>
  <c r="F38" i="7" s="1"/>
  <c r="G133" i="6"/>
  <c r="G38" i="7" s="1"/>
  <c r="H133" i="6"/>
  <c r="I38" i="7" s="1"/>
  <c r="I133" i="6"/>
  <c r="H38" i="7" s="1"/>
  <c r="M133" i="6"/>
  <c r="M38" i="7" s="1"/>
  <c r="N133" i="6"/>
  <c r="N38" i="7" s="1"/>
  <c r="O133" i="6"/>
  <c r="P133" i="6"/>
  <c r="Q133" i="6"/>
  <c r="D134" i="6"/>
  <c r="E134" i="6"/>
  <c r="F134" i="6"/>
  <c r="G134" i="6"/>
  <c r="H134" i="6"/>
  <c r="I134" i="6"/>
  <c r="K134" i="6"/>
  <c r="L134" i="6"/>
  <c r="M134" i="6"/>
  <c r="N134" i="6"/>
  <c r="O134" i="6"/>
  <c r="P134" i="6"/>
  <c r="Q134" i="6"/>
  <c r="D135" i="6"/>
  <c r="E135" i="6"/>
  <c r="E64" i="7" s="1"/>
  <c r="F135" i="6"/>
  <c r="F64" i="7" s="1"/>
  <c r="G135" i="6"/>
  <c r="G64" i="7" s="1"/>
  <c r="W64" i="7" s="1"/>
  <c r="H135" i="6"/>
  <c r="I64" i="7" s="1"/>
  <c r="I135" i="6"/>
  <c r="H64" i="7" s="1"/>
  <c r="J135" i="6"/>
  <c r="J64" i="7" s="1"/>
  <c r="K135" i="6"/>
  <c r="K64" i="7" s="1"/>
  <c r="M135" i="6"/>
  <c r="M64" i="7" s="1"/>
  <c r="N135" i="6"/>
  <c r="N64" i="7" s="1"/>
  <c r="O135" i="6"/>
  <c r="P135" i="6"/>
  <c r="Q135" i="6"/>
  <c r="D136" i="6"/>
  <c r="E136" i="6"/>
  <c r="E44" i="7" s="1"/>
  <c r="F136" i="6"/>
  <c r="F44" i="7" s="1"/>
  <c r="G136" i="6"/>
  <c r="G44" i="7" s="1"/>
  <c r="H136" i="6"/>
  <c r="I44" i="7" s="1"/>
  <c r="I136" i="6"/>
  <c r="H44" i="7" s="1"/>
  <c r="M136" i="6"/>
  <c r="M44" i="7" s="1"/>
  <c r="N136" i="6"/>
  <c r="N44" i="7" s="1"/>
  <c r="O136" i="6"/>
  <c r="P136" i="6"/>
  <c r="Q136" i="6"/>
  <c r="D137" i="6"/>
  <c r="E137" i="6"/>
  <c r="E45" i="7" s="1"/>
  <c r="F137" i="6"/>
  <c r="F45" i="7" s="1"/>
  <c r="G137" i="6"/>
  <c r="G45" i="7" s="1"/>
  <c r="H137" i="6"/>
  <c r="I45" i="7" s="1"/>
  <c r="I137" i="6"/>
  <c r="H45" i="7" s="1"/>
  <c r="J137" i="6"/>
  <c r="J45" i="7" s="1"/>
  <c r="K137" i="6"/>
  <c r="K45" i="7" s="1"/>
  <c r="M137" i="6"/>
  <c r="M45" i="7" s="1"/>
  <c r="N137" i="6"/>
  <c r="N45" i="7" s="1"/>
  <c r="O137" i="6"/>
  <c r="P137" i="6"/>
  <c r="Q137" i="6"/>
  <c r="D138" i="6"/>
  <c r="E138" i="6"/>
  <c r="E35" i="7" s="1"/>
  <c r="F138" i="6"/>
  <c r="F35" i="7" s="1"/>
  <c r="G138" i="6"/>
  <c r="G35" i="7" s="1"/>
  <c r="H138" i="6"/>
  <c r="I35" i="7" s="1"/>
  <c r="I138" i="6"/>
  <c r="H35" i="7" s="1"/>
  <c r="J138" i="6"/>
  <c r="J35" i="7" s="1"/>
  <c r="M138" i="6"/>
  <c r="M35" i="7" s="1"/>
  <c r="N138" i="6"/>
  <c r="N35" i="7" s="1"/>
  <c r="O138" i="6"/>
  <c r="P138" i="6"/>
  <c r="Q138" i="6"/>
  <c r="D139" i="6"/>
  <c r="E139" i="6"/>
  <c r="E36" i="7" s="1"/>
  <c r="F139" i="6"/>
  <c r="F36" i="7" s="1"/>
  <c r="G139" i="6"/>
  <c r="G36" i="7" s="1"/>
  <c r="W36" i="7" s="1"/>
  <c r="H139" i="6"/>
  <c r="I36" i="7" s="1"/>
  <c r="I139" i="6"/>
  <c r="H36" i="7" s="1"/>
  <c r="L139" i="6"/>
  <c r="L36" i="7" s="1"/>
  <c r="M139" i="6"/>
  <c r="M36" i="7" s="1"/>
  <c r="N139" i="6"/>
  <c r="N36" i="7" s="1"/>
  <c r="O139" i="6"/>
  <c r="P139" i="6"/>
  <c r="Q139" i="6"/>
  <c r="D140" i="6"/>
  <c r="E140" i="6"/>
  <c r="E46" i="7" s="1"/>
  <c r="F140" i="6"/>
  <c r="F46" i="7" s="1"/>
  <c r="G140" i="6"/>
  <c r="G46" i="7" s="1"/>
  <c r="H140" i="6"/>
  <c r="I46" i="7" s="1"/>
  <c r="I140" i="6"/>
  <c r="H46" i="7" s="1"/>
  <c r="J140" i="6"/>
  <c r="J46" i="7" s="1"/>
  <c r="K140" i="6"/>
  <c r="K46" i="7" s="1"/>
  <c r="L140" i="6"/>
  <c r="L46" i="7" s="1"/>
  <c r="M140" i="6"/>
  <c r="M46" i="7" s="1"/>
  <c r="N140" i="6"/>
  <c r="N46" i="7" s="1"/>
  <c r="O140" i="6"/>
  <c r="P140" i="6"/>
  <c r="Q140" i="6"/>
  <c r="D141" i="6"/>
  <c r="E141" i="6"/>
  <c r="E47" i="7" s="1"/>
  <c r="F141" i="6"/>
  <c r="F47" i="7" s="1"/>
  <c r="G141" i="6"/>
  <c r="G47" i="7" s="1"/>
  <c r="H141" i="6"/>
  <c r="I47" i="7" s="1"/>
  <c r="I141" i="6"/>
  <c r="H47" i="7" s="1"/>
  <c r="M141" i="6"/>
  <c r="M47" i="7" s="1"/>
  <c r="N141" i="6"/>
  <c r="N47" i="7" s="1"/>
  <c r="O141" i="6"/>
  <c r="P141" i="6"/>
  <c r="Q141" i="6"/>
  <c r="D142" i="6"/>
  <c r="D48" i="7" s="1"/>
  <c r="E142" i="6"/>
  <c r="E48" i="7" s="1"/>
  <c r="F142" i="6"/>
  <c r="F48" i="7" s="1"/>
  <c r="G142" i="6"/>
  <c r="G48" i="7" s="1"/>
  <c r="H142" i="6"/>
  <c r="I48" i="7" s="1"/>
  <c r="I142" i="6"/>
  <c r="H48" i="7" s="1"/>
  <c r="K142" i="6"/>
  <c r="K48" i="7" s="1"/>
  <c r="L142" i="6"/>
  <c r="L48" i="7" s="1"/>
  <c r="M142" i="6"/>
  <c r="M48" i="7" s="1"/>
  <c r="N142" i="6"/>
  <c r="N48" i="7" s="1"/>
  <c r="O142" i="6"/>
  <c r="P142" i="6"/>
  <c r="Q142" i="6"/>
  <c r="D143" i="6"/>
  <c r="E143" i="6"/>
  <c r="E16" i="7" s="1"/>
  <c r="F143" i="6"/>
  <c r="F16" i="7" s="1"/>
  <c r="G143" i="6"/>
  <c r="G16" i="7" s="1"/>
  <c r="H143" i="6"/>
  <c r="I16" i="7" s="1"/>
  <c r="I143" i="6"/>
  <c r="H16" i="7" s="1"/>
  <c r="J143" i="6"/>
  <c r="J16" i="7" s="1"/>
  <c r="K143" i="6"/>
  <c r="K16" i="7" s="1"/>
  <c r="M143" i="6"/>
  <c r="M16" i="7" s="1"/>
  <c r="N143" i="6"/>
  <c r="N16" i="7" s="1"/>
  <c r="O143" i="6"/>
  <c r="P143" i="6"/>
  <c r="Q143" i="6"/>
  <c r="D144" i="6"/>
  <c r="E144" i="6"/>
  <c r="E49" i="7" s="1"/>
  <c r="F144" i="6"/>
  <c r="F49" i="7" s="1"/>
  <c r="G144" i="6"/>
  <c r="G49" i="7" s="1"/>
  <c r="H144" i="6"/>
  <c r="I49" i="7" s="1"/>
  <c r="I144" i="6"/>
  <c r="H49" i="7" s="1"/>
  <c r="M144" i="6"/>
  <c r="M49" i="7" s="1"/>
  <c r="N144" i="6"/>
  <c r="N49" i="7" s="1"/>
  <c r="O144" i="6"/>
  <c r="P144" i="6"/>
  <c r="Q144" i="6"/>
  <c r="D145" i="6"/>
  <c r="E145" i="6"/>
  <c r="E17" i="7" s="1"/>
  <c r="F145" i="6"/>
  <c r="F17" i="7" s="1"/>
  <c r="G145" i="6"/>
  <c r="G17" i="7" s="1"/>
  <c r="H145" i="6"/>
  <c r="I17" i="7" s="1"/>
  <c r="I145" i="6"/>
  <c r="H17" i="7" s="1"/>
  <c r="J145" i="6"/>
  <c r="J17" i="7" s="1"/>
  <c r="L145" i="6"/>
  <c r="L17" i="7" s="1"/>
  <c r="M145" i="6"/>
  <c r="M17" i="7" s="1"/>
  <c r="N145" i="6"/>
  <c r="N17" i="7" s="1"/>
  <c r="O145" i="6"/>
  <c r="P145" i="6"/>
  <c r="Q145" i="6"/>
  <c r="D146" i="6"/>
  <c r="E146" i="6"/>
  <c r="E50" i="7" s="1"/>
  <c r="F146" i="6"/>
  <c r="F50" i="7" s="1"/>
  <c r="G146" i="6"/>
  <c r="G50" i="7" s="1"/>
  <c r="H146" i="6"/>
  <c r="I50" i="7" s="1"/>
  <c r="I146" i="6"/>
  <c r="H50" i="7" s="1"/>
  <c r="J146" i="6"/>
  <c r="J50" i="7" s="1"/>
  <c r="M146" i="6"/>
  <c r="M50" i="7" s="1"/>
  <c r="N146" i="6"/>
  <c r="N50" i="7" s="1"/>
  <c r="O146" i="6"/>
  <c r="P146" i="6"/>
  <c r="Q146" i="6"/>
  <c r="D147" i="6"/>
  <c r="E147" i="6"/>
  <c r="E51" i="7" s="1"/>
  <c r="F147" i="6"/>
  <c r="F51" i="7" s="1"/>
  <c r="G147" i="6"/>
  <c r="G51" i="7" s="1"/>
  <c r="H147" i="6"/>
  <c r="I51" i="7" s="1"/>
  <c r="I147" i="6"/>
  <c r="H51" i="7" s="1"/>
  <c r="L147" i="6"/>
  <c r="L51" i="7" s="1"/>
  <c r="M147" i="6"/>
  <c r="M51" i="7" s="1"/>
  <c r="N147" i="6"/>
  <c r="N51" i="7" s="1"/>
  <c r="O147" i="6"/>
  <c r="P147" i="6"/>
  <c r="Q147" i="6"/>
  <c r="D148" i="6"/>
  <c r="E148" i="6"/>
  <c r="E65" i="7" s="1"/>
  <c r="F148" i="6"/>
  <c r="F65" i="7" s="1"/>
  <c r="G148" i="6"/>
  <c r="G65" i="7" s="1"/>
  <c r="H148" i="6"/>
  <c r="I65" i="7" s="1"/>
  <c r="I148" i="6"/>
  <c r="H65" i="7" s="1"/>
  <c r="J148" i="6"/>
  <c r="J65" i="7" s="1"/>
  <c r="K148" i="6"/>
  <c r="K65" i="7" s="1"/>
  <c r="L148" i="6"/>
  <c r="L65" i="7" s="1"/>
  <c r="M148" i="6"/>
  <c r="M65" i="7" s="1"/>
  <c r="N148" i="6"/>
  <c r="N65" i="7" s="1"/>
  <c r="O148" i="6"/>
  <c r="P148" i="6"/>
  <c r="Q148" i="6"/>
  <c r="D149" i="6"/>
  <c r="E149" i="6"/>
  <c r="E32" i="7" s="1"/>
  <c r="F149" i="6"/>
  <c r="F32" i="7" s="1"/>
  <c r="G149" i="6"/>
  <c r="G32" i="7" s="1"/>
  <c r="H149" i="6"/>
  <c r="I32" i="7" s="1"/>
  <c r="I149" i="6"/>
  <c r="H32" i="7" s="1"/>
  <c r="M149" i="6"/>
  <c r="M32" i="7" s="1"/>
  <c r="N149" i="6"/>
  <c r="N32" i="7" s="1"/>
  <c r="O149" i="6"/>
  <c r="P149" i="6"/>
  <c r="Q149" i="6"/>
  <c r="D150" i="6"/>
  <c r="E150" i="6"/>
  <c r="E66" i="7" s="1"/>
  <c r="F150" i="6"/>
  <c r="F66" i="7" s="1"/>
  <c r="G150" i="6"/>
  <c r="G66" i="7" s="1"/>
  <c r="W66" i="7" s="1"/>
  <c r="H150" i="6"/>
  <c r="I66" i="7" s="1"/>
  <c r="I150" i="6"/>
  <c r="H66" i="7" s="1"/>
  <c r="K150" i="6"/>
  <c r="K66" i="7" s="1"/>
  <c r="L150" i="6"/>
  <c r="L66" i="7" s="1"/>
  <c r="M150" i="6"/>
  <c r="M66" i="7" s="1"/>
  <c r="N150" i="6"/>
  <c r="N66" i="7" s="1"/>
  <c r="O150" i="6"/>
  <c r="P150" i="6"/>
  <c r="Q150" i="6"/>
  <c r="D151" i="6"/>
  <c r="E151" i="6"/>
  <c r="E33" i="7" s="1"/>
  <c r="F151" i="6"/>
  <c r="F33" i="7" s="1"/>
  <c r="G151" i="6"/>
  <c r="G33" i="7" s="1"/>
  <c r="H151" i="6"/>
  <c r="I33" i="7" s="1"/>
  <c r="I151" i="6"/>
  <c r="H33" i="7" s="1"/>
  <c r="J151" i="6"/>
  <c r="J33" i="7" s="1"/>
  <c r="K151" i="6"/>
  <c r="K33" i="7" s="1"/>
  <c r="M151" i="6"/>
  <c r="M33" i="7" s="1"/>
  <c r="N151" i="6"/>
  <c r="N33" i="7" s="1"/>
  <c r="O151" i="6"/>
  <c r="P151" i="6"/>
  <c r="Q151" i="6"/>
  <c r="D152" i="6"/>
  <c r="E152" i="6"/>
  <c r="E58" i="7" s="1"/>
  <c r="F152" i="6"/>
  <c r="F58" i="7" s="1"/>
  <c r="G152" i="6"/>
  <c r="G58" i="7" s="1"/>
  <c r="H152" i="6"/>
  <c r="I58" i="7" s="1"/>
  <c r="I152" i="6"/>
  <c r="H58" i="7" s="1"/>
  <c r="M152" i="6"/>
  <c r="M58" i="7" s="1"/>
  <c r="N152" i="6"/>
  <c r="N58" i="7" s="1"/>
  <c r="O152" i="6"/>
  <c r="P152" i="6"/>
  <c r="Q152" i="6"/>
  <c r="D153" i="6"/>
  <c r="E153" i="6"/>
  <c r="E28" i="7" s="1"/>
  <c r="F153" i="6"/>
  <c r="F28" i="7" s="1"/>
  <c r="G153" i="6"/>
  <c r="G28" i="7" s="1"/>
  <c r="H153" i="6"/>
  <c r="I28" i="7" s="1"/>
  <c r="I153" i="6"/>
  <c r="H28" i="7" s="1"/>
  <c r="J153" i="6"/>
  <c r="J28" i="7" s="1"/>
  <c r="K153" i="6"/>
  <c r="K28" i="7" s="1"/>
  <c r="L153" i="6"/>
  <c r="L28" i="7" s="1"/>
  <c r="M153" i="6"/>
  <c r="M28" i="7" s="1"/>
  <c r="N153" i="6"/>
  <c r="N28" i="7" s="1"/>
  <c r="O153" i="6"/>
  <c r="P153" i="6"/>
  <c r="Q153" i="6"/>
  <c r="D154" i="6"/>
  <c r="E154" i="6"/>
  <c r="E20" i="7" s="1"/>
  <c r="F154" i="6"/>
  <c r="F20" i="7" s="1"/>
  <c r="G154" i="6"/>
  <c r="G20" i="7" s="1"/>
  <c r="H154" i="6"/>
  <c r="I20" i="7" s="1"/>
  <c r="I154" i="6"/>
  <c r="H20" i="7" s="1"/>
  <c r="J154" i="6"/>
  <c r="J20" i="7" s="1"/>
  <c r="K154" i="6"/>
  <c r="K20" i="7" s="1"/>
  <c r="M154" i="6"/>
  <c r="M20" i="7" s="1"/>
  <c r="N154" i="6"/>
  <c r="N20" i="7" s="1"/>
  <c r="O154" i="6"/>
  <c r="P154" i="6"/>
  <c r="Q154" i="6"/>
  <c r="D155" i="6"/>
  <c r="E155" i="6"/>
  <c r="E21" i="7" s="1"/>
  <c r="F155" i="6"/>
  <c r="F21" i="7" s="1"/>
  <c r="G155" i="6"/>
  <c r="G21" i="7" s="1"/>
  <c r="H155" i="6"/>
  <c r="I21" i="7" s="1"/>
  <c r="I155" i="6"/>
  <c r="H21" i="7" s="1"/>
  <c r="L155" i="6"/>
  <c r="L21" i="7" s="1"/>
  <c r="M155" i="6"/>
  <c r="M21" i="7" s="1"/>
  <c r="N155" i="6"/>
  <c r="N21" i="7" s="1"/>
  <c r="O155" i="6"/>
  <c r="P155" i="6"/>
  <c r="Q155" i="6"/>
  <c r="D156" i="6"/>
  <c r="E156" i="6"/>
  <c r="E22" i="7" s="1"/>
  <c r="F156" i="6"/>
  <c r="F22" i="7" s="1"/>
  <c r="G156" i="6"/>
  <c r="G22" i="7" s="1"/>
  <c r="H156" i="6"/>
  <c r="I22" i="7" s="1"/>
  <c r="I156" i="6"/>
  <c r="H22" i="7" s="1"/>
  <c r="K156" i="6"/>
  <c r="K22" i="7" s="1"/>
  <c r="L156" i="6"/>
  <c r="L22" i="7" s="1"/>
  <c r="M156" i="6"/>
  <c r="M22" i="7" s="1"/>
  <c r="N156" i="6"/>
  <c r="N22" i="7" s="1"/>
  <c r="O156" i="6"/>
  <c r="P156" i="6"/>
  <c r="Q156" i="6"/>
  <c r="D157" i="6"/>
  <c r="E157" i="6"/>
  <c r="E59" i="7" s="1"/>
  <c r="F157" i="6"/>
  <c r="F59" i="7" s="1"/>
  <c r="G157" i="6"/>
  <c r="G59" i="7" s="1"/>
  <c r="H157" i="6"/>
  <c r="I59" i="7" s="1"/>
  <c r="I157" i="6"/>
  <c r="H59" i="7" s="1"/>
  <c r="J157" i="6"/>
  <c r="J59" i="7" s="1"/>
  <c r="M157" i="6"/>
  <c r="M59" i="7" s="1"/>
  <c r="N157" i="6"/>
  <c r="N59" i="7" s="1"/>
  <c r="O157" i="6"/>
  <c r="P157" i="6"/>
  <c r="Q157" i="6"/>
  <c r="D158" i="6"/>
  <c r="E158" i="6"/>
  <c r="E29" i="7" s="1"/>
  <c r="F158" i="6"/>
  <c r="F29" i="7" s="1"/>
  <c r="G158" i="6"/>
  <c r="G29" i="7" s="1"/>
  <c r="H158" i="6"/>
  <c r="I29" i="7" s="1"/>
  <c r="I158" i="6"/>
  <c r="H29" i="7" s="1"/>
  <c r="K158" i="6"/>
  <c r="K29" i="7" s="1"/>
  <c r="M158" i="6"/>
  <c r="M29" i="7" s="1"/>
  <c r="N158" i="6"/>
  <c r="N29" i="7" s="1"/>
  <c r="O158" i="6"/>
  <c r="P158" i="6"/>
  <c r="Q158" i="6"/>
  <c r="D159" i="6"/>
  <c r="E159" i="6"/>
  <c r="E23" i="7" s="1"/>
  <c r="F159" i="6"/>
  <c r="F23" i="7" s="1"/>
  <c r="G159" i="6"/>
  <c r="G23" i="7" s="1"/>
  <c r="H159" i="6"/>
  <c r="I23" i="7" s="1"/>
  <c r="I159" i="6"/>
  <c r="H23" i="7" s="1"/>
  <c r="J159" i="6"/>
  <c r="J23" i="7" s="1"/>
  <c r="K159" i="6"/>
  <c r="K23" i="7" s="1"/>
  <c r="M159" i="6"/>
  <c r="M23" i="7" s="1"/>
  <c r="N159" i="6"/>
  <c r="N23" i="7" s="1"/>
  <c r="O159" i="6"/>
  <c r="P159" i="6"/>
  <c r="Q159" i="6"/>
  <c r="D160" i="6"/>
  <c r="E160" i="6"/>
  <c r="E25" i="7" s="1"/>
  <c r="F160" i="6"/>
  <c r="F25" i="7" s="1"/>
  <c r="G160" i="6"/>
  <c r="G25" i="7" s="1"/>
  <c r="H160" i="6"/>
  <c r="I25" i="7" s="1"/>
  <c r="I160" i="6"/>
  <c r="H25" i="7" s="1"/>
  <c r="J160" i="6"/>
  <c r="J25" i="7" s="1"/>
  <c r="K160" i="6"/>
  <c r="K25" i="7" s="1"/>
  <c r="M160" i="6"/>
  <c r="M25" i="7" s="1"/>
  <c r="N160" i="6"/>
  <c r="N25" i="7" s="1"/>
  <c r="O160" i="6"/>
  <c r="P160" i="6"/>
  <c r="Q160" i="6"/>
  <c r="D161" i="6"/>
  <c r="E161" i="6"/>
  <c r="E79" i="7" s="1"/>
  <c r="F161" i="6"/>
  <c r="F79" i="7" s="1"/>
  <c r="G161" i="6"/>
  <c r="G79" i="7" s="1"/>
  <c r="H161" i="6"/>
  <c r="I79" i="7" s="1"/>
  <c r="I161" i="6"/>
  <c r="H79" i="7" s="1"/>
  <c r="L161" i="6"/>
  <c r="L79" i="7" s="1"/>
  <c r="M161" i="6"/>
  <c r="M79" i="7" s="1"/>
  <c r="N161" i="6"/>
  <c r="N79" i="7" s="1"/>
  <c r="O161" i="6"/>
  <c r="P161" i="6"/>
  <c r="Q161" i="6"/>
  <c r="D162" i="6"/>
  <c r="E162" i="6"/>
  <c r="E20" i="11" s="1"/>
  <c r="F162" i="6"/>
  <c r="F20" i="11" s="1"/>
  <c r="G162" i="6"/>
  <c r="G20" i="11" s="1"/>
  <c r="H162" i="6"/>
  <c r="I20" i="11" s="1"/>
  <c r="I162" i="6"/>
  <c r="H20" i="11" s="1"/>
  <c r="J162" i="6"/>
  <c r="J20" i="11" s="1"/>
  <c r="K162" i="6"/>
  <c r="K20" i="11" s="1"/>
  <c r="L162" i="6"/>
  <c r="L20" i="11" s="1"/>
  <c r="M162" i="6"/>
  <c r="N162" i="6"/>
  <c r="O162" i="6"/>
  <c r="M20" i="11" s="1"/>
  <c r="P162" i="6"/>
  <c r="Q162" i="6"/>
  <c r="D163" i="6"/>
  <c r="D11" i="11" s="1"/>
  <c r="E163" i="6"/>
  <c r="E11" i="11" s="1"/>
  <c r="F163" i="6"/>
  <c r="F11" i="11" s="1"/>
  <c r="G163" i="6"/>
  <c r="G11" i="11" s="1"/>
  <c r="H163" i="6"/>
  <c r="I11" i="11" s="1"/>
  <c r="I163" i="6"/>
  <c r="H11" i="11" s="1"/>
  <c r="M163" i="6"/>
  <c r="N163" i="6"/>
  <c r="O163" i="6"/>
  <c r="M11" i="11" s="1"/>
  <c r="P163" i="6"/>
  <c r="Q163" i="6"/>
  <c r="D164" i="6"/>
  <c r="E164" i="6"/>
  <c r="E12" i="11" s="1"/>
  <c r="F164" i="6"/>
  <c r="F12" i="11" s="1"/>
  <c r="G164" i="6"/>
  <c r="G12" i="11" s="1"/>
  <c r="H164" i="6"/>
  <c r="I12" i="11" s="1"/>
  <c r="I164" i="6"/>
  <c r="H12" i="11" s="1"/>
  <c r="J164" i="6"/>
  <c r="J12" i="11" s="1"/>
  <c r="K164" i="6"/>
  <c r="K12" i="11" s="1"/>
  <c r="L164" i="6"/>
  <c r="L12" i="11" s="1"/>
  <c r="M164" i="6"/>
  <c r="N164" i="6"/>
  <c r="O164" i="6"/>
  <c r="M12" i="11" s="1"/>
  <c r="P164" i="6"/>
  <c r="Q164" i="6"/>
  <c r="D165" i="6"/>
  <c r="E165" i="6"/>
  <c r="E13" i="11" s="1"/>
  <c r="F165" i="6"/>
  <c r="F13" i="11" s="1"/>
  <c r="G165" i="6"/>
  <c r="G13" i="11" s="1"/>
  <c r="H165" i="6"/>
  <c r="I13" i="11" s="1"/>
  <c r="I165" i="6"/>
  <c r="H13" i="11" s="1"/>
  <c r="M165" i="6"/>
  <c r="N165" i="6"/>
  <c r="O165" i="6"/>
  <c r="M13" i="11" s="1"/>
  <c r="P165" i="6"/>
  <c r="Q165" i="6"/>
  <c r="D166" i="6"/>
  <c r="E166" i="6"/>
  <c r="E14" i="11" s="1"/>
  <c r="F166" i="6"/>
  <c r="F14" i="11" s="1"/>
  <c r="G166" i="6"/>
  <c r="G14" i="11" s="1"/>
  <c r="H166" i="6"/>
  <c r="I14" i="11" s="1"/>
  <c r="I166" i="6"/>
  <c r="H14" i="11" s="1"/>
  <c r="J166" i="6"/>
  <c r="J14" i="11" s="1"/>
  <c r="K166" i="6"/>
  <c r="K14" i="11" s="1"/>
  <c r="L166" i="6"/>
  <c r="L14" i="11" s="1"/>
  <c r="M166" i="6"/>
  <c r="N166" i="6"/>
  <c r="O166" i="6"/>
  <c r="M14" i="11" s="1"/>
  <c r="P166" i="6"/>
  <c r="Q166" i="6"/>
  <c r="D167" i="6"/>
  <c r="D15" i="11" s="1"/>
  <c r="E167" i="6"/>
  <c r="E15" i="11" s="1"/>
  <c r="F167" i="6"/>
  <c r="F15" i="11" s="1"/>
  <c r="G167" i="6"/>
  <c r="G15" i="11" s="1"/>
  <c r="H167" i="6"/>
  <c r="I15" i="11" s="1"/>
  <c r="I167" i="6"/>
  <c r="H15" i="11" s="1"/>
  <c r="J167" i="6"/>
  <c r="J15" i="11" s="1"/>
  <c r="K167" i="6"/>
  <c r="K15" i="11" s="1"/>
  <c r="M167" i="6"/>
  <c r="N167" i="6"/>
  <c r="O167" i="6"/>
  <c r="M15" i="11" s="1"/>
  <c r="P167" i="6"/>
  <c r="Q167" i="6"/>
  <c r="D168" i="6"/>
  <c r="E168" i="6"/>
  <c r="E16" i="11" s="1"/>
  <c r="F168" i="6"/>
  <c r="F16" i="11" s="1"/>
  <c r="G168" i="6"/>
  <c r="G16" i="11" s="1"/>
  <c r="H168" i="6"/>
  <c r="I16" i="11" s="1"/>
  <c r="I168" i="6"/>
  <c r="H16" i="11" s="1"/>
  <c r="L168" i="6"/>
  <c r="L16" i="11" s="1"/>
  <c r="M168" i="6"/>
  <c r="N168" i="6"/>
  <c r="O168" i="6"/>
  <c r="M16" i="11" s="1"/>
  <c r="P168" i="6"/>
  <c r="Q168" i="6"/>
  <c r="D169" i="6"/>
  <c r="E169" i="6"/>
  <c r="E17" i="11" s="1"/>
  <c r="F169" i="6"/>
  <c r="F17" i="11" s="1"/>
  <c r="G169" i="6"/>
  <c r="G17" i="11" s="1"/>
  <c r="H169" i="6"/>
  <c r="I17" i="11" s="1"/>
  <c r="I169" i="6"/>
  <c r="H17" i="11" s="1"/>
  <c r="K169" i="6"/>
  <c r="K17" i="11" s="1"/>
  <c r="L169" i="6"/>
  <c r="L17" i="11" s="1"/>
  <c r="M169" i="6"/>
  <c r="N169" i="6"/>
  <c r="O169" i="6"/>
  <c r="M17" i="11" s="1"/>
  <c r="P169" i="6"/>
  <c r="Q169" i="6"/>
  <c r="D170" i="6"/>
  <c r="E170" i="6"/>
  <c r="E18" i="11" s="1"/>
  <c r="F170" i="6"/>
  <c r="F18" i="11" s="1"/>
  <c r="G170" i="6"/>
  <c r="G18" i="11" s="1"/>
  <c r="H170" i="6"/>
  <c r="I18" i="11" s="1"/>
  <c r="I170" i="6"/>
  <c r="H18" i="11" s="1"/>
  <c r="J170" i="6"/>
  <c r="J18" i="11" s="1"/>
  <c r="M170" i="6"/>
  <c r="N170" i="6"/>
  <c r="O170" i="6"/>
  <c r="M18" i="11" s="1"/>
  <c r="P170" i="6"/>
  <c r="Q170" i="6"/>
  <c r="D171" i="6"/>
  <c r="D67" i="7" s="1"/>
  <c r="E171" i="6"/>
  <c r="E67" i="7" s="1"/>
  <c r="F171" i="6"/>
  <c r="F67" i="7" s="1"/>
  <c r="G171" i="6"/>
  <c r="G67" i="7" s="1"/>
  <c r="H171" i="6"/>
  <c r="I67" i="7" s="1"/>
  <c r="I171" i="6"/>
  <c r="H67" i="7" s="1"/>
  <c r="K171" i="6"/>
  <c r="K67" i="7" s="1"/>
  <c r="L171" i="6"/>
  <c r="L67" i="7" s="1"/>
  <c r="M171" i="6"/>
  <c r="M67" i="7" s="1"/>
  <c r="N171" i="6"/>
  <c r="N67" i="7" s="1"/>
  <c r="O171" i="6"/>
  <c r="P171" i="6"/>
  <c r="Q171" i="6"/>
  <c r="D172" i="6"/>
  <c r="E172" i="6"/>
  <c r="E19" i="11" s="1"/>
  <c r="F172" i="6"/>
  <c r="F19" i="11" s="1"/>
  <c r="G172" i="6"/>
  <c r="G19" i="11" s="1"/>
  <c r="H172" i="6"/>
  <c r="I19" i="11" s="1"/>
  <c r="I172" i="6"/>
  <c r="H19" i="11" s="1"/>
  <c r="J172" i="6"/>
  <c r="J19" i="11" s="1"/>
  <c r="K172" i="6"/>
  <c r="K19" i="11" s="1"/>
  <c r="L172" i="6"/>
  <c r="L19" i="11" s="1"/>
  <c r="M172" i="6"/>
  <c r="N172" i="6"/>
  <c r="O172" i="6"/>
  <c r="M19" i="11" s="1"/>
  <c r="P172" i="6"/>
  <c r="Q172" i="6"/>
  <c r="Q6" i="6"/>
  <c r="P6" i="6"/>
  <c r="M63" i="8" s="1"/>
  <c r="O6" i="6"/>
  <c r="N6" i="6"/>
  <c r="M6" i="6"/>
  <c r="L6" i="6"/>
  <c r="L63" i="8" s="1"/>
  <c r="K6" i="6"/>
  <c r="K63" i="8" s="1"/>
  <c r="J6" i="6"/>
  <c r="J63" i="8" s="1"/>
  <c r="I6" i="6"/>
  <c r="H63" i="8" s="1"/>
  <c r="H6" i="6"/>
  <c r="I63" i="8" s="1"/>
  <c r="G6" i="6"/>
  <c r="G63" i="8" s="1"/>
  <c r="F6" i="6"/>
  <c r="F63" i="8" s="1"/>
  <c r="E6" i="6"/>
  <c r="E63" i="8" s="1"/>
  <c r="D6" i="6"/>
  <c r="D63" i="8" s="1"/>
  <c r="Q5" i="6"/>
  <c r="M9" i="9" s="1"/>
  <c r="P5" i="6"/>
  <c r="O5" i="6"/>
  <c r="N5" i="6"/>
  <c r="M5" i="6"/>
  <c r="L5" i="6"/>
  <c r="L9" i="9" s="1"/>
  <c r="I5" i="6"/>
  <c r="H9" i="9" s="1"/>
  <c r="H5" i="6"/>
  <c r="I9" i="9" s="1"/>
  <c r="G5" i="6"/>
  <c r="G9" i="9" s="1"/>
  <c r="F5" i="6"/>
  <c r="F9" i="9" s="1"/>
  <c r="E5" i="6"/>
  <c r="E9" i="9" s="1"/>
  <c r="D5" i="6"/>
  <c r="D9" i="9" s="1"/>
  <c r="B3" i="12"/>
  <c r="B4" i="12"/>
  <c r="B5" i="12"/>
  <c r="B5" i="6" s="1"/>
  <c r="B6" i="12"/>
  <c r="B7" i="12"/>
  <c r="B8" i="12"/>
  <c r="B9" i="12"/>
  <c r="B6" i="6" s="1"/>
  <c r="B10" i="12"/>
  <c r="B11" i="12"/>
  <c r="B7" i="6" s="1"/>
  <c r="B12" i="12"/>
  <c r="B13" i="12"/>
  <c r="B14" i="12"/>
  <c r="B15" i="12"/>
  <c r="B16" i="12"/>
  <c r="B17" i="12"/>
  <c r="B18" i="12"/>
  <c r="B19" i="12"/>
  <c r="B20" i="12"/>
  <c r="B21" i="12"/>
  <c r="B8" i="6" s="1"/>
  <c r="B22" i="12"/>
  <c r="B9" i="6" s="1"/>
  <c r="B23" i="12"/>
  <c r="B10" i="6" s="1"/>
  <c r="B24" i="12"/>
  <c r="B11" i="6" s="1"/>
  <c r="B25" i="12"/>
  <c r="B26" i="12"/>
  <c r="B27" i="12"/>
  <c r="B28" i="12"/>
  <c r="B12" i="6" s="1"/>
  <c r="B29" i="12"/>
  <c r="B30" i="12"/>
  <c r="B31" i="12"/>
  <c r="B32" i="12"/>
  <c r="B33" i="12"/>
  <c r="B13" i="6" s="1"/>
  <c r="B34" i="12"/>
  <c r="B14" i="6" s="1"/>
  <c r="B35" i="12"/>
  <c r="B15" i="6" s="1"/>
  <c r="B36" i="12"/>
  <c r="B16" i="6" s="1"/>
  <c r="B37" i="12"/>
  <c r="B17" i="6" s="1"/>
  <c r="B38" i="12"/>
  <c r="B39" i="12"/>
  <c r="B40" i="12"/>
  <c r="B18" i="6" s="1"/>
  <c r="B41" i="12"/>
  <c r="B19" i="6" s="1"/>
  <c r="B42" i="12"/>
  <c r="B20" i="6" s="1"/>
  <c r="B43" i="12"/>
  <c r="B44" i="12"/>
  <c r="B21" i="6" s="1"/>
  <c r="B45" i="12"/>
  <c r="B22" i="6" s="1"/>
  <c r="B46" i="12"/>
  <c r="B23" i="6" s="1"/>
  <c r="B47" i="12"/>
  <c r="B24" i="6" s="1"/>
  <c r="B48" i="12"/>
  <c r="B25" i="6" s="1"/>
  <c r="B49" i="12"/>
  <c r="B50" i="12"/>
  <c r="B51" i="12"/>
  <c r="B26" i="6" s="1"/>
  <c r="B52" i="12"/>
  <c r="B27" i="6" s="1"/>
  <c r="B53" i="12"/>
  <c r="B54" i="12"/>
  <c r="B55" i="12"/>
  <c r="B28" i="6" s="1"/>
  <c r="B56" i="12"/>
  <c r="B29" i="6" s="1"/>
  <c r="B57" i="12"/>
  <c r="B30" i="6" s="1"/>
  <c r="B58" i="12"/>
  <c r="B31" i="6" s="1"/>
  <c r="B59" i="12"/>
  <c r="B32" i="6" s="1"/>
  <c r="B60" i="12"/>
  <c r="B33" i="6" s="1"/>
  <c r="B61" i="12"/>
  <c r="B34" i="6" s="1"/>
  <c r="B62" i="12"/>
  <c r="B35" i="6" s="1"/>
  <c r="B63" i="12"/>
  <c r="B36" i="6" s="1"/>
  <c r="B64" i="12"/>
  <c r="B65" i="12"/>
  <c r="B37" i="6" s="1"/>
  <c r="B66" i="12"/>
  <c r="B38" i="6" s="1"/>
  <c r="B67" i="12"/>
  <c r="B68" i="12"/>
  <c r="B39" i="6" s="1"/>
  <c r="B69" i="12"/>
  <c r="B70" i="12"/>
  <c r="B40" i="6" s="1"/>
  <c r="B71" i="12"/>
  <c r="B41" i="6" s="1"/>
  <c r="B72" i="12"/>
  <c r="B42" i="6" s="1"/>
  <c r="B73" i="12"/>
  <c r="B74" i="12"/>
  <c r="B75" i="12"/>
  <c r="B76" i="12"/>
  <c r="B43" i="6" s="1"/>
  <c r="B77" i="12"/>
  <c r="B78" i="12"/>
  <c r="B44" i="6" s="1"/>
  <c r="B79" i="12"/>
  <c r="B45" i="6" s="1"/>
  <c r="B80" i="12"/>
  <c r="B46" i="6" s="1"/>
  <c r="B81" i="12"/>
  <c r="B82" i="12"/>
  <c r="B47" i="6" s="1"/>
  <c r="B83" i="12"/>
  <c r="B48" i="6" s="1"/>
  <c r="B84" i="12"/>
  <c r="B49" i="6" s="1"/>
  <c r="B85" i="12"/>
  <c r="B86" i="12"/>
  <c r="B87" i="12"/>
  <c r="B50" i="6" s="1"/>
  <c r="B88" i="12"/>
  <c r="B51" i="6" s="1"/>
  <c r="B89" i="12"/>
  <c r="B52" i="6" s="1"/>
  <c r="B90" i="12"/>
  <c r="B53" i="6" s="1"/>
  <c r="B91" i="12"/>
  <c r="B54" i="6" s="1"/>
  <c r="B92" i="12"/>
  <c r="B55" i="6" s="1"/>
  <c r="B93" i="12"/>
  <c r="B56" i="6" s="1"/>
  <c r="B94" i="12"/>
  <c r="B57" i="6" s="1"/>
  <c r="B95" i="12"/>
  <c r="B96" i="12"/>
  <c r="B97" i="12"/>
  <c r="B98" i="12"/>
  <c r="B58" i="6" s="1"/>
  <c r="B99" i="12"/>
  <c r="B100" i="12"/>
  <c r="B101" i="12"/>
  <c r="B102" i="12"/>
  <c r="B103" i="12"/>
  <c r="B104" i="12"/>
  <c r="B59" i="6" s="1"/>
  <c r="B105" i="12"/>
  <c r="B60" i="6" s="1"/>
  <c r="B106" i="12"/>
  <c r="B61" i="6" s="1"/>
  <c r="B107" i="12"/>
  <c r="B62" i="6" s="1"/>
  <c r="B108" i="12"/>
  <c r="B63" i="6" s="1"/>
  <c r="B109" i="12"/>
  <c r="B64" i="6" s="1"/>
  <c r="B110" i="12"/>
  <c r="B65" i="6" s="1"/>
  <c r="B111" i="12"/>
  <c r="B112" i="12"/>
  <c r="B113" i="12"/>
  <c r="B114" i="12"/>
  <c r="B66" i="6" s="1"/>
  <c r="B115" i="12"/>
  <c r="B67" i="6" s="1"/>
  <c r="B116" i="12"/>
  <c r="B117" i="12"/>
  <c r="B118" i="12"/>
  <c r="B119" i="12"/>
  <c r="B120" i="12"/>
  <c r="B68" i="6" s="1"/>
  <c r="B121" i="12"/>
  <c r="B122" i="12"/>
  <c r="B69" i="6" s="1"/>
  <c r="B123" i="12"/>
  <c r="B124" i="12"/>
  <c r="B70" i="6" s="1"/>
  <c r="B125" i="12"/>
  <c r="B126" i="12"/>
  <c r="B71" i="6" s="1"/>
  <c r="B127" i="12"/>
  <c r="B128" i="12"/>
  <c r="B129" i="12"/>
  <c r="B72" i="6" s="1"/>
  <c r="B130" i="12"/>
  <c r="B131" i="12"/>
  <c r="B73" i="6" s="1"/>
  <c r="B132" i="12"/>
  <c r="B74" i="6" s="1"/>
  <c r="B133" i="12"/>
  <c r="B134" i="12"/>
  <c r="B135" i="12"/>
  <c r="B136" i="12"/>
  <c r="B137" i="12"/>
  <c r="B75" i="6" s="1"/>
  <c r="B138" i="12"/>
  <c r="B76" i="6" s="1"/>
  <c r="B139" i="12"/>
  <c r="B77" i="6" s="1"/>
  <c r="B140" i="12"/>
  <c r="B78" i="6" s="1"/>
  <c r="B141" i="12"/>
  <c r="B79" i="6" s="1"/>
  <c r="B142" i="12"/>
  <c r="B143" i="12"/>
  <c r="B80" i="6" s="1"/>
  <c r="B144" i="12"/>
  <c r="B145" i="12"/>
  <c r="B81" i="6" s="1"/>
  <c r="B146" i="12"/>
  <c r="B82" i="6" s="1"/>
  <c r="B147" i="12"/>
  <c r="B83" i="6" s="1"/>
  <c r="B148" i="12"/>
  <c r="B149" i="12"/>
  <c r="B84" i="6" s="1"/>
  <c r="B150" i="12"/>
  <c r="B85" i="6" s="1"/>
  <c r="B151" i="12"/>
  <c r="B86" i="6" s="1"/>
  <c r="B152" i="12"/>
  <c r="B87" i="6" s="1"/>
  <c r="B153" i="12"/>
  <c r="B154" i="12"/>
  <c r="B88" i="6" s="1"/>
  <c r="B155" i="12"/>
  <c r="B89" i="6" s="1"/>
  <c r="B156" i="12"/>
  <c r="B90" i="6" s="1"/>
  <c r="B157" i="12"/>
  <c r="B91" i="6" s="1"/>
  <c r="B158" i="12"/>
  <c r="B92" i="6" s="1"/>
  <c r="B159" i="12"/>
  <c r="B93" i="6" s="1"/>
  <c r="B160" i="12"/>
  <c r="B94" i="6" s="1"/>
  <c r="B161" i="12"/>
  <c r="B95" i="6" s="1"/>
  <c r="B162" i="12"/>
  <c r="B96" i="6" s="1"/>
  <c r="B163" i="12"/>
  <c r="B97" i="6" s="1"/>
  <c r="B164" i="12"/>
  <c r="B98" i="6" s="1"/>
  <c r="B165" i="12"/>
  <c r="B166" i="12"/>
  <c r="B167" i="12"/>
  <c r="B168" i="12"/>
  <c r="B169" i="12"/>
  <c r="B170" i="12"/>
  <c r="B171" i="12"/>
  <c r="B99" i="6" s="1"/>
  <c r="B172" i="12"/>
  <c r="B173" i="12"/>
  <c r="B174" i="12"/>
  <c r="B175" i="12"/>
  <c r="B100" i="6" s="1"/>
  <c r="B176" i="12"/>
  <c r="B101" i="6" s="1"/>
  <c r="B177" i="12"/>
  <c r="B102" i="6" s="1"/>
  <c r="B178" i="12"/>
  <c r="B103" i="6" s="1"/>
  <c r="B179" i="12"/>
  <c r="B104" i="6" s="1"/>
  <c r="B180" i="12"/>
  <c r="B105" i="6" s="1"/>
  <c r="B181" i="12"/>
  <c r="B106" i="6" s="1"/>
  <c r="B182" i="12"/>
  <c r="B183" i="12"/>
  <c r="B107" i="6" s="1"/>
  <c r="B184" i="12"/>
  <c r="B108" i="6" s="1"/>
  <c r="B185" i="12"/>
  <c r="B109" i="6" s="1"/>
  <c r="B186" i="12"/>
  <c r="B110" i="6" s="1"/>
  <c r="B187" i="12"/>
  <c r="B111" i="6" s="1"/>
  <c r="B188" i="12"/>
  <c r="B112" i="6" s="1"/>
  <c r="B189" i="12"/>
  <c r="B113" i="6" s="1"/>
  <c r="B190" i="12"/>
  <c r="B191" i="12"/>
  <c r="B192" i="12"/>
  <c r="B114" i="6" s="1"/>
  <c r="B193" i="12"/>
  <c r="B115" i="6" s="1"/>
  <c r="B194" i="12"/>
  <c r="B116" i="6" s="1"/>
  <c r="B195" i="12"/>
  <c r="B117" i="6" s="1"/>
  <c r="B196" i="12"/>
  <c r="B118" i="6" s="1"/>
  <c r="B197" i="12"/>
  <c r="B198" i="12"/>
  <c r="B119" i="6" s="1"/>
  <c r="B199" i="12"/>
  <c r="B120" i="6" s="1"/>
  <c r="B200" i="12"/>
  <c r="B121" i="6" s="1"/>
  <c r="B201" i="12"/>
  <c r="B122" i="6" s="1"/>
  <c r="B202" i="12"/>
  <c r="B203" i="12"/>
  <c r="B204" i="12"/>
  <c r="B205" i="12"/>
  <c r="B123" i="6" s="1"/>
  <c r="B206" i="12"/>
  <c r="B124" i="6" s="1"/>
  <c r="B207" i="12"/>
  <c r="B125" i="6" s="1"/>
  <c r="B208" i="12"/>
  <c r="B126" i="6" s="1"/>
  <c r="B209" i="12"/>
  <c r="B127" i="6" s="1"/>
  <c r="B210" i="12"/>
  <c r="B128" i="6" s="1"/>
  <c r="B211" i="12"/>
  <c r="B129" i="6" s="1"/>
  <c r="B212" i="12"/>
  <c r="B130" i="6" s="1"/>
  <c r="B213" i="12"/>
  <c r="B131" i="6" s="1"/>
  <c r="B214" i="12"/>
  <c r="B132" i="6" s="1"/>
  <c r="B215" i="12"/>
  <c r="B133" i="6" s="1"/>
  <c r="B216" i="12"/>
  <c r="B134" i="6" s="1"/>
  <c r="B217" i="12"/>
  <c r="B135" i="6" s="1"/>
  <c r="B218" i="12"/>
  <c r="B136" i="6" s="1"/>
  <c r="B219" i="12"/>
  <c r="B137" i="6" s="1"/>
  <c r="B220" i="12"/>
  <c r="B138" i="6" s="1"/>
  <c r="B221" i="12"/>
  <c r="B139" i="6" s="1"/>
  <c r="B222" i="12"/>
  <c r="B140" i="6" s="1"/>
  <c r="B223" i="12"/>
  <c r="B141" i="6" s="1"/>
  <c r="B224" i="12"/>
  <c r="B142" i="6" s="1"/>
  <c r="B225" i="12"/>
  <c r="B143" i="6" s="1"/>
  <c r="B226" i="12"/>
  <c r="B144" i="6" s="1"/>
  <c r="B227" i="12"/>
  <c r="B145" i="6" s="1"/>
  <c r="B228" i="12"/>
  <c r="B146" i="6" s="1"/>
  <c r="B229" i="12"/>
  <c r="B147" i="6" s="1"/>
  <c r="B230" i="12"/>
  <c r="B148" i="6" s="1"/>
  <c r="B231" i="12"/>
  <c r="B149" i="6" s="1"/>
  <c r="B232" i="12"/>
  <c r="B150" i="6" s="1"/>
  <c r="B233" i="12"/>
  <c r="B151" i="6" s="1"/>
  <c r="B234" i="12"/>
  <c r="B152" i="6" s="1"/>
  <c r="B235" i="12"/>
  <c r="B153" i="6" s="1"/>
  <c r="B236" i="12"/>
  <c r="B154" i="6" s="1"/>
  <c r="B237" i="12"/>
  <c r="B155" i="6" s="1"/>
  <c r="B238" i="12"/>
  <c r="B156" i="6" s="1"/>
  <c r="B239" i="12"/>
  <c r="B157" i="6" s="1"/>
  <c r="B240" i="12"/>
  <c r="B158" i="6" s="1"/>
  <c r="B241" i="12"/>
  <c r="B159" i="6" s="1"/>
  <c r="B242" i="12"/>
  <c r="B243" i="12"/>
  <c r="B244" i="12"/>
  <c r="B160" i="6" s="1"/>
  <c r="B245" i="12"/>
  <c r="B161" i="6" s="1"/>
  <c r="B246" i="12"/>
  <c r="B162" i="6" s="1"/>
  <c r="B247" i="12"/>
  <c r="B163" i="6" s="1"/>
  <c r="B248" i="12"/>
  <c r="B249" i="12"/>
  <c r="B164" i="6" s="1"/>
  <c r="B250" i="12"/>
  <c r="B165" i="6" s="1"/>
  <c r="B251" i="12"/>
  <c r="B166" i="6" s="1"/>
  <c r="B252" i="12"/>
  <c r="B167" i="6" s="1"/>
  <c r="B253" i="12"/>
  <c r="B168" i="6" s="1"/>
  <c r="B254" i="12"/>
  <c r="B169" i="6" s="1"/>
  <c r="B255" i="12"/>
  <c r="B170" i="6" s="1"/>
  <c r="B256" i="12"/>
  <c r="B171" i="6" s="1"/>
  <c r="B257" i="12"/>
  <c r="B172" i="6" s="1"/>
  <c r="B2" i="12"/>
  <c r="D4" i="12"/>
  <c r="D5" i="12"/>
  <c r="C5" i="6" s="1"/>
  <c r="C9" i="9" s="1"/>
  <c r="D6" i="12"/>
  <c r="D7" i="12"/>
  <c r="D8" i="12"/>
  <c r="D9" i="12"/>
  <c r="C6" i="6" s="1"/>
  <c r="C63" i="8" s="1"/>
  <c r="D10" i="12"/>
  <c r="D11" i="12"/>
  <c r="C7" i="6" s="1"/>
  <c r="C22" i="8" s="1"/>
  <c r="D12" i="12"/>
  <c r="D13" i="12"/>
  <c r="D14" i="12"/>
  <c r="D15" i="12"/>
  <c r="D16" i="12"/>
  <c r="D17" i="12"/>
  <c r="D18" i="12"/>
  <c r="D19" i="12"/>
  <c r="D20" i="12"/>
  <c r="D21" i="12"/>
  <c r="C8" i="6" s="1"/>
  <c r="C10" i="9" s="1"/>
  <c r="D22" i="12"/>
  <c r="C9" i="6" s="1"/>
  <c r="C46" i="8" s="1"/>
  <c r="D23" i="12"/>
  <c r="C10" i="6" s="1"/>
  <c r="C47" i="8" s="1"/>
  <c r="D24" i="12"/>
  <c r="C11" i="6" s="1"/>
  <c r="C50" i="8" s="1"/>
  <c r="D25" i="12"/>
  <c r="D26" i="12"/>
  <c r="D27" i="12"/>
  <c r="D28" i="12"/>
  <c r="C12" i="6" s="1"/>
  <c r="C9" i="8" s="1"/>
  <c r="D29" i="12"/>
  <c r="D30" i="12"/>
  <c r="D31" i="12"/>
  <c r="D32" i="12"/>
  <c r="D33" i="12"/>
  <c r="C13" i="6" s="1"/>
  <c r="C35" i="8" s="1"/>
  <c r="D34" i="12"/>
  <c r="C14" i="6" s="1"/>
  <c r="C62" i="8" s="1"/>
  <c r="D35" i="12"/>
  <c r="C15" i="6" s="1"/>
  <c r="C64" i="8" s="1"/>
  <c r="D36" i="12"/>
  <c r="C16" i="6" s="1"/>
  <c r="C65" i="8" s="1"/>
  <c r="D37" i="12"/>
  <c r="C17" i="6" s="1"/>
  <c r="C56" i="8" s="1"/>
  <c r="D38" i="12"/>
  <c r="D39" i="12"/>
  <c r="D40" i="12"/>
  <c r="C18" i="6" s="1"/>
  <c r="C33" i="8" s="1"/>
  <c r="D41" i="12"/>
  <c r="C19" i="6" s="1"/>
  <c r="C14" i="9" s="1"/>
  <c r="D42" i="12"/>
  <c r="C20" i="6" s="1"/>
  <c r="C48" i="8" s="1"/>
  <c r="D43" i="12"/>
  <c r="D44" i="12"/>
  <c r="C21" i="6" s="1"/>
  <c r="C55" i="8" s="1"/>
  <c r="D45" i="12"/>
  <c r="C22" i="6" s="1"/>
  <c r="C34" i="8" s="1"/>
  <c r="D46" i="12"/>
  <c r="C23" i="6" s="1"/>
  <c r="C11" i="9" s="1"/>
  <c r="D47" i="12"/>
  <c r="C24" i="6" s="1"/>
  <c r="C23" i="8" s="1"/>
  <c r="D48" i="12"/>
  <c r="C25" i="6" s="1"/>
  <c r="C24" i="8" s="1"/>
  <c r="D49" i="12"/>
  <c r="D50" i="12"/>
  <c r="D51" i="12"/>
  <c r="C26" i="6" s="1"/>
  <c r="C25" i="8" s="1"/>
  <c r="D52" i="12"/>
  <c r="C27" i="6" s="1"/>
  <c r="C26" i="8" s="1"/>
  <c r="D53" i="12"/>
  <c r="D54" i="12"/>
  <c r="D55" i="12"/>
  <c r="C28" i="6" s="1"/>
  <c r="C10" i="8" s="1"/>
  <c r="D56" i="12"/>
  <c r="C29" i="6" s="1"/>
  <c r="C11" i="8" s="1"/>
  <c r="D57" i="12"/>
  <c r="C30" i="6" s="1"/>
  <c r="C12" i="8" s="1"/>
  <c r="D58" i="12"/>
  <c r="C31" i="6" s="1"/>
  <c r="C13" i="8" s="1"/>
  <c r="D59" i="12"/>
  <c r="C32" i="6" s="1"/>
  <c r="C14" i="8" s="1"/>
  <c r="D60" i="12"/>
  <c r="C33" i="6" s="1"/>
  <c r="C15" i="8" s="1"/>
  <c r="D61" i="12"/>
  <c r="C34" i="6" s="1"/>
  <c r="C36" i="8" s="1"/>
  <c r="D62" i="12"/>
  <c r="C35" i="6" s="1"/>
  <c r="C15" i="9" s="1"/>
  <c r="D63" i="12"/>
  <c r="C36" i="6" s="1"/>
  <c r="C61" i="8" s="1"/>
  <c r="D64" i="12"/>
  <c r="D65" i="12"/>
  <c r="C37" i="6" s="1"/>
  <c r="C37" i="8" s="1"/>
  <c r="D66" i="12"/>
  <c r="C38" i="6" s="1"/>
  <c r="C38" i="8" s="1"/>
  <c r="D67" i="12"/>
  <c r="D68" i="12"/>
  <c r="C39" i="6" s="1"/>
  <c r="C12" i="9" s="1"/>
  <c r="D69" i="12"/>
  <c r="D70" i="12"/>
  <c r="C40" i="6" s="1"/>
  <c r="C51" i="8" s="1"/>
  <c r="D71" i="12"/>
  <c r="C41" i="6" s="1"/>
  <c r="C52" i="8" s="1"/>
  <c r="D72" i="12"/>
  <c r="C42" i="6" s="1"/>
  <c r="C53" i="8" s="1"/>
  <c r="D73" i="12"/>
  <c r="D74" i="12"/>
  <c r="D75" i="12"/>
  <c r="D76" i="12"/>
  <c r="C43" i="6" s="1"/>
  <c r="C66" i="8" s="1"/>
  <c r="D77" i="12"/>
  <c r="D78" i="12"/>
  <c r="C44" i="6" s="1"/>
  <c r="C49" i="8" s="1"/>
  <c r="D79" i="12"/>
  <c r="C45" i="6" s="1"/>
  <c r="D80" i="12"/>
  <c r="C46" i="6" s="1"/>
  <c r="C16" i="8" s="1"/>
  <c r="D81" i="12"/>
  <c r="D82" i="12"/>
  <c r="C47" i="6" s="1"/>
  <c r="D83" i="12"/>
  <c r="C48" i="6" s="1"/>
  <c r="C63" i="7" s="1"/>
  <c r="D84" i="12"/>
  <c r="C49" i="6" s="1"/>
  <c r="C60" i="7" s="1"/>
  <c r="D85" i="12"/>
  <c r="D86" i="12"/>
  <c r="D87" i="12"/>
  <c r="C50" i="6" s="1"/>
  <c r="D88" i="12"/>
  <c r="C51" i="6" s="1"/>
  <c r="D89" i="12"/>
  <c r="C52" i="6" s="1"/>
  <c r="D90" i="12"/>
  <c r="C53" i="6" s="1"/>
  <c r="D91" i="12"/>
  <c r="C54" i="6" s="1"/>
  <c r="D92" i="12"/>
  <c r="C55" i="6" s="1"/>
  <c r="D93" i="12"/>
  <c r="C56" i="6" s="1"/>
  <c r="D94" i="12"/>
  <c r="C57" i="6" s="1"/>
  <c r="C16" i="9" s="1"/>
  <c r="D95" i="12"/>
  <c r="D96" i="12"/>
  <c r="D97" i="12"/>
  <c r="D98" i="12"/>
  <c r="C58" i="6" s="1"/>
  <c r="C27" i="8" s="1"/>
  <c r="D99" i="12"/>
  <c r="D100" i="12"/>
  <c r="D101" i="12"/>
  <c r="D102" i="12"/>
  <c r="D103" i="12"/>
  <c r="D104" i="12"/>
  <c r="C59" i="6" s="1"/>
  <c r="C17" i="8" s="1"/>
  <c r="D105" i="12"/>
  <c r="C60" i="6" s="1"/>
  <c r="C39" i="8" s="1"/>
  <c r="D106" i="12"/>
  <c r="C61" i="6" s="1"/>
  <c r="C40" i="8" s="1"/>
  <c r="D107" i="12"/>
  <c r="C62" i="6" s="1"/>
  <c r="C41" i="8" s="1"/>
  <c r="D108" i="12"/>
  <c r="C63" i="6" s="1"/>
  <c r="C17" i="9" s="1"/>
  <c r="D109" i="12"/>
  <c r="C64" i="6" s="1"/>
  <c r="C28" i="8" s="1"/>
  <c r="D110" i="12"/>
  <c r="C65" i="6" s="1"/>
  <c r="C42" i="8" s="1"/>
  <c r="D111" i="12"/>
  <c r="D112" i="12"/>
  <c r="D113" i="12"/>
  <c r="D114" i="12"/>
  <c r="C66" i="6" s="1"/>
  <c r="C43" i="8" s="1"/>
  <c r="D115" i="12"/>
  <c r="C67" i="6" s="1"/>
  <c r="C18" i="8" s="1"/>
  <c r="D116" i="12"/>
  <c r="D117" i="12"/>
  <c r="D118" i="12"/>
  <c r="D119" i="12"/>
  <c r="D120" i="12"/>
  <c r="C68" i="6" s="1"/>
  <c r="C29" i="8" s="1"/>
  <c r="D121" i="12"/>
  <c r="D122" i="12"/>
  <c r="C69" i="6" s="1"/>
  <c r="C19" i="8" s="1"/>
  <c r="D123" i="12"/>
  <c r="D124" i="12"/>
  <c r="C70" i="6" s="1"/>
  <c r="D125" i="12"/>
  <c r="D126" i="12"/>
  <c r="C71" i="6" s="1"/>
  <c r="C13" i="9" s="1"/>
  <c r="D127" i="12"/>
  <c r="D128" i="12"/>
  <c r="D129" i="12"/>
  <c r="C72" i="6" s="1"/>
  <c r="C57" i="8" s="1"/>
  <c r="D130" i="12"/>
  <c r="D131" i="12"/>
  <c r="C73" i="6" s="1"/>
  <c r="C20" i="8" s="1"/>
  <c r="D132" i="12"/>
  <c r="C74" i="6" s="1"/>
  <c r="C30" i="8" s="1"/>
  <c r="D133" i="12"/>
  <c r="D134" i="12"/>
  <c r="D135" i="12"/>
  <c r="D136" i="12"/>
  <c r="D137" i="12"/>
  <c r="C75" i="6" s="1"/>
  <c r="C21" i="8" s="1"/>
  <c r="D138" i="12"/>
  <c r="C76" i="6" s="1"/>
  <c r="C44" i="8" s="1"/>
  <c r="D139" i="12"/>
  <c r="C77" i="6" s="1"/>
  <c r="C54" i="8" s="1"/>
  <c r="D140" i="12"/>
  <c r="C78" i="6" s="1"/>
  <c r="C58" i="8" s="1"/>
  <c r="D141" i="12"/>
  <c r="C79" i="6" s="1"/>
  <c r="C59" i="8" s="1"/>
  <c r="D142" i="12"/>
  <c r="D143" i="12"/>
  <c r="C80" i="6" s="1"/>
  <c r="C31" i="8" s="1"/>
  <c r="D144" i="12"/>
  <c r="D145" i="12"/>
  <c r="C81" i="6" s="1"/>
  <c r="C60" i="8" s="1"/>
  <c r="D146" i="12"/>
  <c r="C82" i="6" s="1"/>
  <c r="C45" i="8" s="1"/>
  <c r="D147" i="12"/>
  <c r="C83" i="6" s="1"/>
  <c r="C32" i="8" s="1"/>
  <c r="D148" i="12"/>
  <c r="D149" i="12"/>
  <c r="C84" i="6" s="1"/>
  <c r="C37" i="7" s="1"/>
  <c r="D150" i="12"/>
  <c r="C85" i="6" s="1"/>
  <c r="C75" i="7" s="1"/>
  <c r="D151" i="12"/>
  <c r="C86" i="6" s="1"/>
  <c r="C10" i="7" s="1"/>
  <c r="D152" i="12"/>
  <c r="C87" i="6" s="1"/>
  <c r="C26" i="7" s="1"/>
  <c r="D153" i="12"/>
  <c r="D154" i="12"/>
  <c r="C88" i="6" s="1"/>
  <c r="C9" i="11" s="1"/>
  <c r="D155" i="12"/>
  <c r="C89" i="6" s="1"/>
  <c r="C19" i="7" s="1"/>
  <c r="D156" i="12"/>
  <c r="C90" i="6" s="1"/>
  <c r="C34" i="7" s="1"/>
  <c r="D157" i="12"/>
  <c r="C91" i="6" s="1"/>
  <c r="C11" i="7" s="1"/>
  <c r="D158" i="12"/>
  <c r="C92" i="6" s="1"/>
  <c r="C27" i="7" s="1"/>
  <c r="D159" i="12"/>
  <c r="C93" i="6" s="1"/>
  <c r="C12" i="7" s="1"/>
  <c r="D160" i="12"/>
  <c r="C94" i="6" s="1"/>
  <c r="C31" i="7" s="1"/>
  <c r="D161" i="12"/>
  <c r="C95" i="6" s="1"/>
  <c r="C83" i="7" s="1"/>
  <c r="D162" i="12"/>
  <c r="C96" i="6" s="1"/>
  <c r="C13" i="7" s="1"/>
  <c r="D163" i="12"/>
  <c r="C97" i="6" s="1"/>
  <c r="C14" i="7" s="1"/>
  <c r="D164" i="12"/>
  <c r="C98" i="6" s="1"/>
  <c r="C53" i="7" s="1"/>
  <c r="D165" i="12"/>
  <c r="D166" i="12"/>
  <c r="D167" i="12"/>
  <c r="D168" i="12"/>
  <c r="D169" i="12"/>
  <c r="D170" i="12"/>
  <c r="D171" i="12"/>
  <c r="C99" i="6" s="1"/>
  <c r="C85" i="7" s="1"/>
  <c r="D172" i="12"/>
  <c r="D173" i="12"/>
  <c r="D174" i="12"/>
  <c r="D175" i="12"/>
  <c r="C100" i="6" s="1"/>
  <c r="C18" i="7" s="1"/>
  <c r="D176" i="12"/>
  <c r="C101" i="6" s="1"/>
  <c r="C30" i="7" s="1"/>
  <c r="D177" i="12"/>
  <c r="C102" i="6" s="1"/>
  <c r="C84" i="7" s="1"/>
  <c r="D178" i="12"/>
  <c r="C103" i="6" s="1"/>
  <c r="C71" i="7" s="1"/>
  <c r="D179" i="12"/>
  <c r="C104" i="6" s="1"/>
  <c r="C69" i="7" s="1"/>
  <c r="D180" i="12"/>
  <c r="C105" i="6" s="1"/>
  <c r="C86" i="7" s="1"/>
  <c r="D181" i="12"/>
  <c r="C106" i="6" s="1"/>
  <c r="C80" i="7" s="1"/>
  <c r="D182" i="12"/>
  <c r="D183" i="12"/>
  <c r="C107" i="6" s="1"/>
  <c r="C82" i="7" s="1"/>
  <c r="D184" i="12"/>
  <c r="C108" i="6" s="1"/>
  <c r="C52" i="7" s="1"/>
  <c r="D185" i="12"/>
  <c r="C109" i="6" s="1"/>
  <c r="C54" i="7" s="1"/>
  <c r="D186" i="12"/>
  <c r="C110" i="6" s="1"/>
  <c r="C24" i="7" s="1"/>
  <c r="D187" i="12"/>
  <c r="C111" i="6" s="1"/>
  <c r="C62" i="7" s="1"/>
  <c r="D188" i="12"/>
  <c r="C112" i="6" s="1"/>
  <c r="C74" i="7" s="1"/>
  <c r="D189" i="12"/>
  <c r="C113" i="6" s="1"/>
  <c r="C70" i="7" s="1"/>
  <c r="D190" i="12"/>
  <c r="D191" i="12"/>
  <c r="D192" i="12"/>
  <c r="C114" i="6" s="1"/>
  <c r="C76" i="7" s="1"/>
  <c r="D193" i="12"/>
  <c r="C115" i="6" s="1"/>
  <c r="C77" i="7" s="1"/>
  <c r="D194" i="12"/>
  <c r="C116" i="6" s="1"/>
  <c r="C55" i="7" s="1"/>
  <c r="D195" i="12"/>
  <c r="C117" i="6" s="1"/>
  <c r="C73" i="7" s="1"/>
  <c r="D196" i="12"/>
  <c r="C118" i="6" s="1"/>
  <c r="C56" i="7" s="1"/>
  <c r="D197" i="12"/>
  <c r="D198" i="12"/>
  <c r="C119" i="6" s="1"/>
  <c r="C43" i="7" s="1"/>
  <c r="D199" i="12"/>
  <c r="C120" i="6" s="1"/>
  <c r="C10" i="11" s="1"/>
  <c r="D200" i="12"/>
  <c r="C121" i="6" s="1"/>
  <c r="C15" i="7" s="1"/>
  <c r="D201" i="12"/>
  <c r="C122" i="6" s="1"/>
  <c r="C78" i="7" s="1"/>
  <c r="D202" i="12"/>
  <c r="D203" i="12"/>
  <c r="D204" i="12"/>
  <c r="D205" i="12"/>
  <c r="C123" i="6" s="1"/>
  <c r="C39" i="7" s="1"/>
  <c r="D206" i="12"/>
  <c r="C124" i="6" s="1"/>
  <c r="C40" i="7" s="1"/>
  <c r="D207" i="12"/>
  <c r="C125" i="6" s="1"/>
  <c r="C41" i="7" s="1"/>
  <c r="D208" i="12"/>
  <c r="C126" i="6" s="1"/>
  <c r="D209" i="12"/>
  <c r="C127" i="6" s="1"/>
  <c r="D210" i="12"/>
  <c r="C128" i="6" s="1"/>
  <c r="D211" i="12"/>
  <c r="C129" i="6" s="1"/>
  <c r="C61" i="7" s="1"/>
  <c r="D212" i="12"/>
  <c r="C130" i="6" s="1"/>
  <c r="C81" i="7" s="1"/>
  <c r="D213" i="12"/>
  <c r="C131" i="6" s="1"/>
  <c r="C72" i="7" s="1"/>
  <c r="D214" i="12"/>
  <c r="C132" i="6" s="1"/>
  <c r="C57" i="7" s="1"/>
  <c r="D215" i="12"/>
  <c r="C133" i="6" s="1"/>
  <c r="C38" i="7" s="1"/>
  <c r="D216" i="12"/>
  <c r="C134" i="6" s="1"/>
  <c r="D217" i="12"/>
  <c r="C135" i="6" s="1"/>
  <c r="C64" i="7" s="1"/>
  <c r="D218" i="12"/>
  <c r="C136" i="6" s="1"/>
  <c r="C44" i="7" s="1"/>
  <c r="D219" i="12"/>
  <c r="C137" i="6" s="1"/>
  <c r="C45" i="7" s="1"/>
  <c r="D220" i="12"/>
  <c r="C138" i="6" s="1"/>
  <c r="C35" i="7" s="1"/>
  <c r="D221" i="12"/>
  <c r="C139" i="6" s="1"/>
  <c r="C36" i="7" s="1"/>
  <c r="D222" i="12"/>
  <c r="C140" i="6" s="1"/>
  <c r="C46" i="7" s="1"/>
  <c r="D223" i="12"/>
  <c r="C141" i="6" s="1"/>
  <c r="C47" i="7" s="1"/>
  <c r="D224" i="12"/>
  <c r="C142" i="6" s="1"/>
  <c r="C48" i="7" s="1"/>
  <c r="D225" i="12"/>
  <c r="C143" i="6" s="1"/>
  <c r="C16" i="7" s="1"/>
  <c r="D226" i="12"/>
  <c r="C144" i="6" s="1"/>
  <c r="C49" i="7" s="1"/>
  <c r="D227" i="12"/>
  <c r="C145" i="6" s="1"/>
  <c r="C17" i="7" s="1"/>
  <c r="D228" i="12"/>
  <c r="C146" i="6" s="1"/>
  <c r="C50" i="7" s="1"/>
  <c r="D229" i="12"/>
  <c r="C147" i="6" s="1"/>
  <c r="C51" i="7" s="1"/>
  <c r="D230" i="12"/>
  <c r="C148" i="6" s="1"/>
  <c r="C65" i="7" s="1"/>
  <c r="D231" i="12"/>
  <c r="C149" i="6" s="1"/>
  <c r="C32" i="7" s="1"/>
  <c r="D232" i="12"/>
  <c r="C150" i="6" s="1"/>
  <c r="C66" i="7" s="1"/>
  <c r="D233" i="12"/>
  <c r="C151" i="6" s="1"/>
  <c r="C33" i="7" s="1"/>
  <c r="D234" i="12"/>
  <c r="C152" i="6" s="1"/>
  <c r="C58" i="7" s="1"/>
  <c r="D235" i="12"/>
  <c r="C153" i="6" s="1"/>
  <c r="C28" i="7" s="1"/>
  <c r="D236" i="12"/>
  <c r="C154" i="6" s="1"/>
  <c r="C20" i="7" s="1"/>
  <c r="D237" i="12"/>
  <c r="C155" i="6" s="1"/>
  <c r="C21" i="7" s="1"/>
  <c r="D238" i="12"/>
  <c r="C156" i="6" s="1"/>
  <c r="C22" i="7" s="1"/>
  <c r="D239" i="12"/>
  <c r="C157" i="6" s="1"/>
  <c r="C59" i="7" s="1"/>
  <c r="D240" i="12"/>
  <c r="C158" i="6" s="1"/>
  <c r="C29" i="7" s="1"/>
  <c r="D241" i="12"/>
  <c r="C159" i="6" s="1"/>
  <c r="C23" i="7" s="1"/>
  <c r="D242" i="12"/>
  <c r="D243" i="12"/>
  <c r="D244" i="12"/>
  <c r="C160" i="6" s="1"/>
  <c r="C25" i="7" s="1"/>
  <c r="D245" i="12"/>
  <c r="C161" i="6" s="1"/>
  <c r="C79" i="7" s="1"/>
  <c r="D246" i="12"/>
  <c r="C162" i="6" s="1"/>
  <c r="C20" i="11" s="1"/>
  <c r="D247" i="12"/>
  <c r="C163" i="6" s="1"/>
  <c r="C11" i="11" s="1"/>
  <c r="D248" i="12"/>
  <c r="D249" i="12"/>
  <c r="C164" i="6" s="1"/>
  <c r="C12" i="11" s="1"/>
  <c r="D250" i="12"/>
  <c r="C165" i="6" s="1"/>
  <c r="C13" i="11" s="1"/>
  <c r="D251" i="12"/>
  <c r="C166" i="6" s="1"/>
  <c r="C14" i="11" s="1"/>
  <c r="D252" i="12"/>
  <c r="C167" i="6" s="1"/>
  <c r="C15" i="11" s="1"/>
  <c r="D253" i="12"/>
  <c r="C168" i="6" s="1"/>
  <c r="C16" i="11" s="1"/>
  <c r="D254" i="12"/>
  <c r="C169" i="6" s="1"/>
  <c r="C17" i="11" s="1"/>
  <c r="D255" i="12"/>
  <c r="C170" i="6" s="1"/>
  <c r="C18" i="11" s="1"/>
  <c r="D256" i="12"/>
  <c r="C171" i="6" s="1"/>
  <c r="C67" i="7" s="1"/>
  <c r="D257" i="12"/>
  <c r="C172" i="6" s="1"/>
  <c r="C19" i="11" s="1"/>
  <c r="D3" i="12"/>
  <c r="O83" i="7" l="1"/>
  <c r="W83" i="7" s="1"/>
  <c r="O75" i="7"/>
  <c r="W75" i="7" s="1"/>
  <c r="U63" i="7"/>
  <c r="U39" i="7"/>
  <c r="T80" i="7"/>
  <c r="U67" i="7"/>
  <c r="U86" i="7"/>
  <c r="U85" i="7"/>
  <c r="T79" i="7"/>
  <c r="U81" i="7"/>
  <c r="T84" i="7"/>
  <c r="U41" i="7"/>
  <c r="U65" i="7"/>
  <c r="T38" i="7"/>
  <c r="U40" i="7"/>
  <c r="T82" i="7"/>
  <c r="U35" i="7"/>
  <c r="T78" i="7"/>
  <c r="U77" i="7"/>
  <c r="T61" i="7"/>
  <c r="AF168" i="6"/>
  <c r="D16" i="11"/>
  <c r="AH156" i="6"/>
  <c r="D22" i="7"/>
  <c r="AB140" i="6"/>
  <c r="D46" i="7"/>
  <c r="AH138" i="6"/>
  <c r="D35" i="7"/>
  <c r="AA136" i="6"/>
  <c r="D44" i="7"/>
  <c r="U61" i="7"/>
  <c r="AJ122" i="6"/>
  <c r="D78" i="7"/>
  <c r="AF115" i="6"/>
  <c r="D77" i="7"/>
  <c r="AJ113" i="6"/>
  <c r="D70" i="7"/>
  <c r="AF111" i="6"/>
  <c r="D62" i="7"/>
  <c r="AJ101" i="6"/>
  <c r="D30" i="7"/>
  <c r="AJ97" i="6"/>
  <c r="D14" i="7"/>
  <c r="AG95" i="6"/>
  <c r="D83" i="7"/>
  <c r="AF91" i="6"/>
  <c r="D11" i="7"/>
  <c r="AG60" i="6"/>
  <c r="D39" i="8"/>
  <c r="AK49" i="6"/>
  <c r="D60" i="7"/>
  <c r="AF36" i="6"/>
  <c r="D61" i="8"/>
  <c r="AF14" i="6"/>
  <c r="D62" i="8"/>
  <c r="AF12" i="6"/>
  <c r="D9" i="8"/>
  <c r="U36" i="7"/>
  <c r="T41" i="7"/>
  <c r="W63" i="7"/>
  <c r="U82" i="7"/>
  <c r="U62" i="7"/>
  <c r="W84" i="7"/>
  <c r="AE160" i="6"/>
  <c r="D25" i="7"/>
  <c r="AG161" i="6"/>
  <c r="D79" i="7"/>
  <c r="AG154" i="6"/>
  <c r="D20" i="7"/>
  <c r="AE147" i="6"/>
  <c r="D51" i="7"/>
  <c r="R127" i="6"/>
  <c r="S127" i="6" s="1"/>
  <c r="V127" i="6" s="1"/>
  <c r="AD120" i="6"/>
  <c r="D10" i="11"/>
  <c r="AB117" i="6"/>
  <c r="D73" i="7"/>
  <c r="T77" i="7"/>
  <c r="AL85" i="6"/>
  <c r="D75" i="7"/>
  <c r="AD72" i="6"/>
  <c r="D57" i="8"/>
  <c r="AJ68" i="6"/>
  <c r="D29" i="8"/>
  <c r="AG66" i="6"/>
  <c r="D43" i="8"/>
  <c r="AK64" i="6"/>
  <c r="D28" i="8"/>
  <c r="AD62" i="6"/>
  <c r="D41" i="8"/>
  <c r="U37" i="7"/>
  <c r="T37" i="7"/>
  <c r="W38" i="7"/>
  <c r="T67" i="7"/>
  <c r="U75" i="7"/>
  <c r="T65" i="7"/>
  <c r="W77" i="7"/>
  <c r="W79" i="7"/>
  <c r="W39" i="7"/>
  <c r="W86" i="7"/>
  <c r="U38" i="7"/>
  <c r="T39" i="7"/>
  <c r="W40" i="7"/>
  <c r="U76" i="7"/>
  <c r="W65" i="7"/>
  <c r="W81" i="7"/>
  <c r="W78" i="7"/>
  <c r="W61" i="7"/>
  <c r="T83" i="7"/>
  <c r="AI77" i="6"/>
  <c r="D54" i="8"/>
  <c r="AB75" i="6"/>
  <c r="D21" i="8"/>
  <c r="AJ33" i="6"/>
  <c r="D15" i="8"/>
  <c r="AD21" i="6"/>
  <c r="D55" i="8"/>
  <c r="AC166" i="6"/>
  <c r="D14" i="11"/>
  <c r="AH159" i="6"/>
  <c r="D23" i="7"/>
  <c r="AE157" i="6"/>
  <c r="D59" i="7"/>
  <c r="AF132" i="6"/>
  <c r="D57" i="7"/>
  <c r="AG123" i="6"/>
  <c r="D39" i="7"/>
  <c r="AF118" i="6"/>
  <c r="D56" i="7"/>
  <c r="T110" i="6"/>
  <c r="D24" i="7"/>
  <c r="AF106" i="6"/>
  <c r="D80" i="7"/>
  <c r="AA100" i="6"/>
  <c r="D18" i="7"/>
  <c r="AF98" i="6"/>
  <c r="D53" i="7"/>
  <c r="AE96" i="6"/>
  <c r="D13" i="7"/>
  <c r="AC89" i="6"/>
  <c r="D19" i="7"/>
  <c r="AE87" i="6"/>
  <c r="D26" i="7"/>
  <c r="AK83" i="6"/>
  <c r="D32" i="8"/>
  <c r="AJ57" i="6"/>
  <c r="D16" i="9"/>
  <c r="AJ55" i="6"/>
  <c r="AF44" i="6"/>
  <c r="D49" i="8"/>
  <c r="AB42" i="6"/>
  <c r="D53" i="8"/>
  <c r="AK40" i="6"/>
  <c r="D51" i="8"/>
  <c r="AB35" i="6"/>
  <c r="D15" i="9"/>
  <c r="AD25" i="6"/>
  <c r="D24" i="8"/>
  <c r="AB23" i="6"/>
  <c r="D11" i="9"/>
  <c r="AD17" i="6"/>
  <c r="D56" i="8"/>
  <c r="T36" i="7"/>
  <c r="T63" i="7"/>
  <c r="W35" i="7"/>
  <c r="U83" i="7"/>
  <c r="T85" i="7"/>
  <c r="W80" i="7"/>
  <c r="W67" i="7"/>
  <c r="W85" i="7"/>
  <c r="AJ145" i="6"/>
  <c r="D17" i="7"/>
  <c r="AF134" i="6"/>
  <c r="AE51" i="6"/>
  <c r="AB19" i="6"/>
  <c r="D14" i="9"/>
  <c r="AD169" i="6"/>
  <c r="D17" i="11"/>
  <c r="AF164" i="6"/>
  <c r="D12" i="11"/>
  <c r="AB155" i="6"/>
  <c r="D21" i="7"/>
  <c r="T66" i="7"/>
  <c r="AH150" i="6"/>
  <c r="D66" i="7"/>
  <c r="AH139" i="6"/>
  <c r="D36" i="7"/>
  <c r="U64" i="7"/>
  <c r="T130" i="6"/>
  <c r="D81" i="7"/>
  <c r="AC128" i="6"/>
  <c r="AD116" i="6"/>
  <c r="D55" i="7"/>
  <c r="AF114" i="6"/>
  <c r="D76" i="7"/>
  <c r="AK112" i="6"/>
  <c r="D74" i="7"/>
  <c r="AD108" i="6"/>
  <c r="D52" i="7"/>
  <c r="T104" i="6"/>
  <c r="D69" i="7"/>
  <c r="AL102" i="6"/>
  <c r="D84" i="7"/>
  <c r="AE92" i="6"/>
  <c r="D27" i="7"/>
  <c r="AB61" i="6"/>
  <c r="D40" i="8"/>
  <c r="AD48" i="6"/>
  <c r="D63" i="7"/>
  <c r="AD46" i="6"/>
  <c r="D16" i="8"/>
  <c r="AD29" i="6"/>
  <c r="D11" i="8"/>
  <c r="AD13" i="6"/>
  <c r="D35" i="8"/>
  <c r="T40" i="7"/>
  <c r="W41" i="7"/>
  <c r="U78" i="7"/>
  <c r="U84" i="7"/>
  <c r="U66" i="7"/>
  <c r="W82" i="7"/>
  <c r="AJ152" i="6"/>
  <c r="D58" i="7"/>
  <c r="AB143" i="6"/>
  <c r="D16" i="7"/>
  <c r="AE141" i="6"/>
  <c r="D47" i="7"/>
  <c r="AJ125" i="6"/>
  <c r="D41" i="7"/>
  <c r="AG81" i="6"/>
  <c r="D60" i="8"/>
  <c r="AD38" i="6"/>
  <c r="D38" i="8"/>
  <c r="AF31" i="6"/>
  <c r="D13" i="8"/>
  <c r="AD162" i="6"/>
  <c r="D20" i="11"/>
  <c r="AK148" i="6"/>
  <c r="D65" i="7"/>
  <c r="AB146" i="6"/>
  <c r="D50" i="7"/>
  <c r="AJ144" i="6"/>
  <c r="D49" i="7"/>
  <c r="AG137" i="6"/>
  <c r="D45" i="7"/>
  <c r="T64" i="7"/>
  <c r="AE135" i="6"/>
  <c r="D64" i="7"/>
  <c r="AG133" i="6"/>
  <c r="D38" i="7"/>
  <c r="AB121" i="6"/>
  <c r="D15" i="7"/>
  <c r="AD90" i="6"/>
  <c r="D34" i="7"/>
  <c r="AE84" i="6"/>
  <c r="D37" i="7"/>
  <c r="AC80" i="6"/>
  <c r="D31" i="8"/>
  <c r="AG78" i="6"/>
  <c r="D58" i="8"/>
  <c r="AB76" i="6"/>
  <c r="D44" i="8"/>
  <c r="AG73" i="6"/>
  <c r="D20" i="8"/>
  <c r="AC71" i="6"/>
  <c r="D13" i="9"/>
  <c r="AB69" i="6"/>
  <c r="D19" i="8"/>
  <c r="T65" i="6"/>
  <c r="D42" i="8"/>
  <c r="AK63" i="6"/>
  <c r="D17" i="9"/>
  <c r="AF37" i="6"/>
  <c r="D37" i="8"/>
  <c r="AF20" i="6"/>
  <c r="D48" i="8"/>
  <c r="T20" i="6"/>
  <c r="AI11" i="6"/>
  <c r="D50" i="8"/>
  <c r="T62" i="7"/>
  <c r="U79" i="7"/>
  <c r="T86" i="7"/>
  <c r="AE67" i="6"/>
  <c r="D18" i="8"/>
  <c r="AF52" i="6"/>
  <c r="AF24" i="6"/>
  <c r="D23" i="8"/>
  <c r="T35" i="7"/>
  <c r="U80" i="7"/>
  <c r="T76" i="7"/>
  <c r="T81" i="7"/>
  <c r="AF172" i="6"/>
  <c r="D19" i="11"/>
  <c r="AD165" i="6"/>
  <c r="D13" i="11"/>
  <c r="AA126" i="6"/>
  <c r="AL88" i="6"/>
  <c r="D9" i="11"/>
  <c r="AE86" i="6"/>
  <c r="D10" i="7"/>
  <c r="AB82" i="6"/>
  <c r="D45" i="8"/>
  <c r="AC170" i="6"/>
  <c r="D18" i="11"/>
  <c r="AE158" i="6"/>
  <c r="D29" i="7"/>
  <c r="AL153" i="6"/>
  <c r="D28" i="7"/>
  <c r="AI151" i="6"/>
  <c r="D33" i="7"/>
  <c r="AL149" i="6"/>
  <c r="D32" i="7"/>
  <c r="AH131" i="6"/>
  <c r="D72" i="7"/>
  <c r="AF124" i="6"/>
  <c r="D40" i="7"/>
  <c r="AD119" i="6"/>
  <c r="D43" i="7"/>
  <c r="AF107" i="6"/>
  <c r="D82" i="7"/>
  <c r="AJ105" i="6"/>
  <c r="D86" i="7"/>
  <c r="AG103" i="6"/>
  <c r="D71" i="7"/>
  <c r="AJ93" i="6"/>
  <c r="D12" i="7"/>
  <c r="AD74" i="6"/>
  <c r="D30" i="8"/>
  <c r="AC58" i="6"/>
  <c r="D27" i="8"/>
  <c r="AI56" i="6"/>
  <c r="AE54" i="6"/>
  <c r="T47" i="6"/>
  <c r="AD45" i="6"/>
  <c r="AJ43" i="6"/>
  <c r="D66" i="8"/>
  <c r="AI41" i="6"/>
  <c r="D52" i="8"/>
  <c r="AF39" i="6"/>
  <c r="D12" i="9"/>
  <c r="AC34" i="6"/>
  <c r="D36" i="8"/>
  <c r="AB32" i="6"/>
  <c r="D14" i="8"/>
  <c r="AC30" i="6"/>
  <c r="D12" i="8"/>
  <c r="AG26" i="6"/>
  <c r="D25" i="8"/>
  <c r="AJ22" i="6"/>
  <c r="D34" i="8"/>
  <c r="AA18" i="6"/>
  <c r="D33" i="8"/>
  <c r="AF16" i="6"/>
  <c r="D65" i="8"/>
  <c r="AC7" i="6"/>
  <c r="D22" i="8"/>
  <c r="AK91" i="6"/>
  <c r="T18" i="6"/>
  <c r="AH8" i="6"/>
  <c r="AJ8" i="6"/>
  <c r="T91" i="6"/>
  <c r="AB160" i="6"/>
  <c r="AD91" i="6"/>
  <c r="T54" i="6"/>
  <c r="AJ23" i="6"/>
  <c r="AJ116" i="6"/>
  <c r="T167" i="6"/>
  <c r="AB8" i="6"/>
  <c r="AG57" i="6"/>
  <c r="AC44" i="6"/>
  <c r="AC91" i="6"/>
  <c r="AK54" i="6"/>
  <c r="AJ46" i="6"/>
  <c r="AB56" i="6"/>
  <c r="T46" i="6"/>
  <c r="AA160" i="6"/>
  <c r="AH82" i="6"/>
  <c r="AD18" i="6"/>
  <c r="AE8" i="6"/>
  <c r="AB7" i="6"/>
  <c r="AK75" i="6"/>
  <c r="AF123" i="6"/>
  <c r="AJ95" i="6"/>
  <c r="AG75" i="6"/>
  <c r="AI12" i="6"/>
  <c r="AI128" i="6"/>
  <c r="AL91" i="6"/>
  <c r="AF75" i="6"/>
  <c r="AF13" i="6"/>
  <c r="AH12" i="6"/>
  <c r="AH54" i="6"/>
  <c r="AD159" i="6"/>
  <c r="AL114" i="6"/>
  <c r="AC33" i="6"/>
  <c r="AI167" i="6"/>
  <c r="AJ71" i="6"/>
  <c r="AB34" i="6"/>
  <c r="T33" i="6"/>
  <c r="AG20" i="6"/>
  <c r="AK8" i="6"/>
  <c r="AD20" i="6"/>
  <c r="R128" i="6"/>
  <c r="S128" i="6" s="1"/>
  <c r="AD123" i="6"/>
  <c r="AG83" i="6"/>
  <c r="AL68" i="6"/>
  <c r="AH42" i="6"/>
  <c r="AC41" i="6"/>
  <c r="AK36" i="6"/>
  <c r="AC54" i="6"/>
  <c r="AI44" i="6"/>
  <c r="AI43" i="6"/>
  <c r="AA42" i="6"/>
  <c r="T41" i="6"/>
  <c r="AI16" i="6"/>
  <c r="AC8" i="6"/>
  <c r="AJ7" i="6"/>
  <c r="AC167" i="6"/>
  <c r="AB167" i="6"/>
  <c r="AA128" i="6"/>
  <c r="AD114" i="6"/>
  <c r="AF108" i="6"/>
  <c r="AL82" i="6"/>
  <c r="AB71" i="6"/>
  <c r="AC46" i="6"/>
  <c r="AB41" i="6"/>
  <c r="AB33" i="6"/>
  <c r="AA20" i="6"/>
  <c r="AL8" i="6"/>
  <c r="AH147" i="6"/>
  <c r="AF135" i="6"/>
  <c r="AI122" i="6"/>
  <c r="AA147" i="6"/>
  <c r="AB135" i="6"/>
  <c r="AB122" i="6"/>
  <c r="AB92" i="6"/>
  <c r="AB93" i="6"/>
  <c r="AB89" i="6"/>
  <c r="AB68" i="6"/>
  <c r="AJ38" i="6"/>
  <c r="AH26" i="6"/>
  <c r="AF21" i="6"/>
  <c r="AI20" i="6"/>
  <c r="AC16" i="6"/>
  <c r="AJ137" i="6"/>
  <c r="AB90" i="6"/>
  <c r="AG41" i="6"/>
  <c r="AK33" i="6"/>
  <c r="T21" i="6"/>
  <c r="AH20" i="6"/>
  <c r="AF41" i="6"/>
  <c r="AF33" i="6"/>
  <c r="AE164" i="6"/>
  <c r="AH96" i="6"/>
  <c r="AB164" i="6"/>
  <c r="AB98" i="6"/>
  <c r="AA96" i="6"/>
  <c r="AH46" i="6"/>
  <c r="AL18" i="6"/>
  <c r="AD118" i="6"/>
  <c r="AJ104" i="6"/>
  <c r="T98" i="6"/>
  <c r="T96" i="6"/>
  <c r="AI95" i="6"/>
  <c r="AA82" i="6"/>
  <c r="T77" i="6"/>
  <c r="AG46" i="6"/>
  <c r="AK32" i="6"/>
  <c r="AJ18" i="6"/>
  <c r="AF160" i="6"/>
  <c r="AB147" i="6"/>
  <c r="AK135" i="6"/>
  <c r="AJ128" i="6"/>
  <c r="AF95" i="6"/>
  <c r="AB91" i="6"/>
  <c r="AL90" i="6"/>
  <c r="AJ89" i="6"/>
  <c r="T82" i="6"/>
  <c r="AF71" i="6"/>
  <c r="AH70" i="6"/>
  <c r="AF56" i="6"/>
  <c r="AI49" i="6"/>
  <c r="AE46" i="6"/>
  <c r="AL44" i="6"/>
  <c r="AH18" i="6"/>
  <c r="AJ135" i="6"/>
  <c r="AG18" i="6"/>
  <c r="AB46" i="6"/>
  <c r="AE44" i="6"/>
  <c r="AK43" i="6"/>
  <c r="AI42" i="6"/>
  <c r="AF29" i="6"/>
  <c r="AF18" i="6"/>
  <c r="AK16" i="6"/>
  <c r="AD14" i="6"/>
  <c r="AB12" i="6"/>
  <c r="T8" i="6"/>
  <c r="AI7" i="6"/>
  <c r="AD98" i="6"/>
  <c r="AA164" i="6"/>
  <c r="AH164" i="6"/>
  <c r="AA135" i="6"/>
  <c r="T123" i="6"/>
  <c r="AE114" i="6"/>
  <c r="AE107" i="6"/>
  <c r="AI98" i="6"/>
  <c r="AJ96" i="6"/>
  <c r="AK92" i="6"/>
  <c r="AK46" i="6"/>
  <c r="AE42" i="6"/>
  <c r="AC18" i="6"/>
  <c r="AH16" i="6"/>
  <c r="AF139" i="6"/>
  <c r="AL103" i="6"/>
  <c r="AA43" i="6"/>
  <c r="AD139" i="6"/>
  <c r="AC152" i="6"/>
  <c r="AH143" i="6"/>
  <c r="AA139" i="6"/>
  <c r="AG138" i="6"/>
  <c r="AC111" i="6"/>
  <c r="AD103" i="6"/>
  <c r="AJ87" i="6"/>
  <c r="AB86" i="6"/>
  <c r="AF25" i="6"/>
  <c r="AK24" i="6"/>
  <c r="AF152" i="6"/>
  <c r="AI103" i="6"/>
  <c r="AD151" i="6"/>
  <c r="AK167" i="6"/>
  <c r="AL160" i="6"/>
  <c r="AC154" i="6"/>
  <c r="T152" i="6"/>
  <c r="AL147" i="6"/>
  <c r="AA138" i="6"/>
  <c r="AE137" i="6"/>
  <c r="AI135" i="6"/>
  <c r="AC103" i="6"/>
  <c r="AD95" i="6"/>
  <c r="AB87" i="6"/>
  <c r="AH72" i="6"/>
  <c r="AK71" i="6"/>
  <c r="AH68" i="6"/>
  <c r="AH64" i="6"/>
  <c r="AJ63" i="6"/>
  <c r="AK44" i="6"/>
  <c r="AJ34" i="6"/>
  <c r="T25" i="6"/>
  <c r="AB24" i="6"/>
  <c r="AG23" i="6"/>
  <c r="AH7" i="6"/>
  <c r="AK25" i="6"/>
  <c r="AJ167" i="6"/>
  <c r="AH161" i="6"/>
  <c r="AK160" i="6"/>
  <c r="AL123" i="6"/>
  <c r="AE118" i="6"/>
  <c r="AI106" i="6"/>
  <c r="AL98" i="6"/>
  <c r="AC95" i="6"/>
  <c r="AB72" i="6"/>
  <c r="AD68" i="6"/>
  <c r="AF65" i="6"/>
  <c r="AD64" i="6"/>
  <c r="AF63" i="6"/>
  <c r="AC51" i="6"/>
  <c r="AD34" i="6"/>
  <c r="AK29" i="6"/>
  <c r="T23" i="6"/>
  <c r="AJ12" i="6"/>
  <c r="AG7" i="6"/>
  <c r="AJ139" i="6"/>
  <c r="AG164" i="6"/>
  <c r="AJ157" i="6"/>
  <c r="AI139" i="6"/>
  <c r="AE120" i="6"/>
  <c r="AB118" i="6"/>
  <c r="AH100" i="6"/>
  <c r="AG98" i="6"/>
  <c r="AE83" i="6"/>
  <c r="AA68" i="6"/>
  <c r="AK67" i="6"/>
  <c r="AA34" i="6"/>
  <c r="AC29" i="6"/>
  <c r="AA7" i="6"/>
  <c r="AB166" i="6"/>
  <c r="AA157" i="6"/>
  <c r="T120" i="6"/>
  <c r="T118" i="6"/>
  <c r="AE100" i="6"/>
  <c r="AB83" i="6"/>
  <c r="AA76" i="6"/>
  <c r="T68" i="6"/>
  <c r="AC67" i="6"/>
  <c r="AE47" i="6"/>
  <c r="AF43" i="6"/>
  <c r="AB29" i="6"/>
  <c r="AD12" i="6"/>
  <c r="AD8" i="6"/>
  <c r="T7" i="6"/>
  <c r="AA80" i="6"/>
  <c r="AH62" i="6"/>
  <c r="AB111" i="6"/>
  <c r="AI81" i="6"/>
  <c r="AA78" i="6"/>
  <c r="AF73" i="6"/>
  <c r="AK171" i="6"/>
  <c r="AA151" i="6"/>
  <c r="AE149" i="6"/>
  <c r="AC144" i="6"/>
  <c r="AJ131" i="6"/>
  <c r="AF130" i="6"/>
  <c r="AH128" i="6"/>
  <c r="AB116" i="6"/>
  <c r="AE115" i="6"/>
  <c r="AA111" i="6"/>
  <c r="AD106" i="6"/>
  <c r="T105" i="6"/>
  <c r="AJ91" i="6"/>
  <c r="AF81" i="6"/>
  <c r="AJ80" i="6"/>
  <c r="T78" i="6"/>
  <c r="AA74" i="6"/>
  <c r="AB73" i="6"/>
  <c r="AC70" i="6"/>
  <c r="AJ69" i="6"/>
  <c r="AA66" i="6"/>
  <c r="AB62" i="6"/>
  <c r="AF61" i="6"/>
  <c r="AK60" i="6"/>
  <c r="AL34" i="6"/>
  <c r="AB26" i="6"/>
  <c r="AC20" i="6"/>
  <c r="AE18" i="6"/>
  <c r="AB14" i="6"/>
  <c r="AG13" i="6"/>
  <c r="AC12" i="6"/>
  <c r="AI8" i="6"/>
  <c r="AA8" i="6"/>
  <c r="AF7" i="6"/>
  <c r="AF66" i="6"/>
  <c r="AB30" i="6"/>
  <c r="AB151" i="6"/>
  <c r="AH116" i="6"/>
  <c r="AB66" i="6"/>
  <c r="AJ61" i="6"/>
  <c r="AA30" i="6"/>
  <c r="AE26" i="6"/>
  <c r="AG171" i="6"/>
  <c r="AB170" i="6"/>
  <c r="AK164" i="6"/>
  <c r="T164" i="6"/>
  <c r="AJ163" i="6"/>
  <c r="T147" i="6"/>
  <c r="T144" i="6"/>
  <c r="AA143" i="6"/>
  <c r="AH141" i="6"/>
  <c r="AE133" i="6"/>
  <c r="T131" i="6"/>
  <c r="AF128" i="6"/>
  <c r="AC124" i="6"/>
  <c r="T116" i="6"/>
  <c r="AK111" i="6"/>
  <c r="T111" i="6"/>
  <c r="T106" i="6"/>
  <c r="AB100" i="6"/>
  <c r="AB95" i="6"/>
  <c r="AH91" i="6"/>
  <c r="AI80" i="6"/>
  <c r="T73" i="6"/>
  <c r="T70" i="6"/>
  <c r="AG69" i="6"/>
  <c r="AC60" i="6"/>
  <c r="AD52" i="6"/>
  <c r="AL30" i="6"/>
  <c r="T26" i="6"/>
  <c r="T14" i="6"/>
  <c r="AE7" i="6"/>
  <c r="AH149" i="6"/>
  <c r="AE106" i="6"/>
  <c r="AL74" i="6"/>
  <c r="AD70" i="6"/>
  <c r="AA167" i="6"/>
  <c r="AJ166" i="6"/>
  <c r="AJ164" i="6"/>
  <c r="T160" i="6"/>
  <c r="AL154" i="6"/>
  <c r="AB153" i="6"/>
  <c r="T143" i="6"/>
  <c r="T135" i="6"/>
  <c r="T133" i="6"/>
  <c r="AE128" i="6"/>
  <c r="AE125" i="6"/>
  <c r="AJ120" i="6"/>
  <c r="AB114" i="6"/>
  <c r="AA112" i="6"/>
  <c r="AJ111" i="6"/>
  <c r="AB103" i="6"/>
  <c r="T95" i="6"/>
  <c r="AG91" i="6"/>
  <c r="AI84" i="6"/>
  <c r="AH80" i="6"/>
  <c r="AA72" i="6"/>
  <c r="AB52" i="6"/>
  <c r="AB51" i="6"/>
  <c r="T42" i="6"/>
  <c r="AC38" i="6"/>
  <c r="AC37" i="6"/>
  <c r="AI36" i="6"/>
  <c r="AI34" i="6"/>
  <c r="AE32" i="6"/>
  <c r="AI30" i="6"/>
  <c r="AG19" i="6"/>
  <c r="AL14" i="6"/>
  <c r="AE13" i="6"/>
  <c r="AL12" i="6"/>
  <c r="AA12" i="6"/>
  <c r="AG8" i="6"/>
  <c r="AL7" i="6"/>
  <c r="AD7" i="6"/>
  <c r="AH78" i="6"/>
  <c r="AL131" i="6"/>
  <c r="AL80" i="6"/>
  <c r="T80" i="6"/>
  <c r="AG62" i="6"/>
  <c r="AC14" i="6"/>
  <c r="AI164" i="6"/>
  <c r="AE159" i="6"/>
  <c r="AL157" i="6"/>
  <c r="AL138" i="6"/>
  <c r="AB128" i="6"/>
  <c r="AD126" i="6"/>
  <c r="AH120" i="6"/>
  <c r="AL118" i="6"/>
  <c r="T114" i="6"/>
  <c r="AI111" i="6"/>
  <c r="AA103" i="6"/>
  <c r="AL95" i="6"/>
  <c r="AE91" i="6"/>
  <c r="AB84" i="6"/>
  <c r="AG80" i="6"/>
  <c r="AB38" i="6"/>
  <c r="AC36" i="6"/>
  <c r="AF34" i="6"/>
  <c r="AH30" i="6"/>
  <c r="AF23" i="6"/>
  <c r="AB22" i="6"/>
  <c r="AC21" i="6"/>
  <c r="AL20" i="6"/>
  <c r="T19" i="6"/>
  <c r="AK18" i="6"/>
  <c r="AB18" i="6"/>
  <c r="AC17" i="6"/>
  <c r="AK14" i="6"/>
  <c r="T13" i="6"/>
  <c r="AK12" i="6"/>
  <c r="T12" i="6"/>
  <c r="AF8" i="6"/>
  <c r="AK7" i="6"/>
  <c r="AJ81" i="6"/>
  <c r="AL151" i="6"/>
  <c r="AH111" i="6"/>
  <c r="AD80" i="6"/>
  <c r="AK70" i="6"/>
  <c r="AK66" i="6"/>
  <c r="AE30" i="6"/>
  <c r="AJ14" i="6"/>
  <c r="AA159" i="6"/>
  <c r="AF157" i="6"/>
  <c r="AF151" i="6"/>
  <c r="AD138" i="6"/>
  <c r="AK128" i="6"/>
  <c r="T128" i="6"/>
  <c r="AC120" i="6"/>
  <c r="AE111" i="6"/>
  <c r="AK108" i="6"/>
  <c r="AK107" i="6"/>
  <c r="AL106" i="6"/>
  <c r="AD87" i="6"/>
  <c r="AB80" i="6"/>
  <c r="AL78" i="6"/>
  <c r="AI70" i="6"/>
  <c r="AJ66" i="6"/>
  <c r="AH47" i="6"/>
  <c r="AD30" i="6"/>
  <c r="AJ26" i="6"/>
  <c r="AH14" i="6"/>
  <c r="AF127" i="6"/>
  <c r="AJ126" i="6"/>
  <c r="AA53" i="6"/>
  <c r="AJ53" i="6"/>
  <c r="T53" i="6"/>
  <c r="AB53" i="6"/>
  <c r="AG53" i="6"/>
  <c r="AE50" i="6"/>
  <c r="AF50" i="6"/>
  <c r="AH50" i="6"/>
  <c r="AJ50" i="6"/>
  <c r="AK50" i="6"/>
  <c r="T50" i="6"/>
  <c r="AC50" i="6"/>
  <c r="AC10" i="6"/>
  <c r="AG10" i="6"/>
  <c r="AH10" i="6"/>
  <c r="AI10" i="6"/>
  <c r="AJ10" i="6"/>
  <c r="T10" i="6"/>
  <c r="AA10" i="6"/>
  <c r="AE10" i="6"/>
  <c r="AK168" i="6"/>
  <c r="AA163" i="6"/>
  <c r="AC160" i="6"/>
  <c r="AL156" i="6"/>
  <c r="AF154" i="6"/>
  <c r="AF147" i="6"/>
  <c r="AL143" i="6"/>
  <c r="AD141" i="6"/>
  <c r="AB138" i="6"/>
  <c r="AE136" i="6"/>
  <c r="AD135" i="6"/>
  <c r="AE127" i="6"/>
  <c r="AI126" i="6"/>
  <c r="AK124" i="6"/>
  <c r="AH123" i="6"/>
  <c r="AE121" i="6"/>
  <c r="AK119" i="6"/>
  <c r="AI118" i="6"/>
  <c r="AI114" i="6"/>
  <c r="AL111" i="6"/>
  <c r="AD111" i="6"/>
  <c r="AI108" i="6"/>
  <c r="AC107" i="6"/>
  <c r="AD100" i="6"/>
  <c r="AK100" i="6"/>
  <c r="AI96" i="6"/>
  <c r="AB11" i="6"/>
  <c r="AE11" i="6"/>
  <c r="AA155" i="6"/>
  <c r="AB163" i="6"/>
  <c r="AB168" i="6"/>
  <c r="T163" i="6"/>
  <c r="AD156" i="6"/>
  <c r="AC136" i="6"/>
  <c r="AL127" i="6"/>
  <c r="AD127" i="6"/>
  <c r="AG126" i="6"/>
  <c r="AJ124" i="6"/>
  <c r="AI119" i="6"/>
  <c r="AK115" i="6"/>
  <c r="AB107" i="6"/>
  <c r="AJ99" i="6"/>
  <c r="AH99" i="6"/>
  <c r="AF53" i="6"/>
  <c r="AB50" i="6"/>
  <c r="AB10" i="6"/>
  <c r="AH155" i="6"/>
  <c r="AB154" i="6"/>
  <c r="AD143" i="6"/>
  <c r="AJ138" i="6"/>
  <c r="T138" i="6"/>
  <c r="AK127" i="6"/>
  <c r="AC127" i="6"/>
  <c r="AF126" i="6"/>
  <c r="AI124" i="6"/>
  <c r="AH119" i="6"/>
  <c r="AJ115" i="6"/>
  <c r="AA108" i="6"/>
  <c r="AB104" i="6"/>
  <c r="T103" i="6"/>
  <c r="AE103" i="6"/>
  <c r="AK163" i="6"/>
  <c r="AE155" i="6"/>
  <c r="AI138" i="6"/>
  <c r="AL130" i="6"/>
  <c r="AJ127" i="6"/>
  <c r="AB127" i="6"/>
  <c r="AE126" i="6"/>
  <c r="AE124" i="6"/>
  <c r="AE119" i="6"/>
  <c r="AG115" i="6"/>
  <c r="AB99" i="6"/>
  <c r="AD96" i="6"/>
  <c r="AB96" i="6"/>
  <c r="AK96" i="6"/>
  <c r="AC96" i="6"/>
  <c r="AF96" i="6"/>
  <c r="AG96" i="6"/>
  <c r="AK59" i="6"/>
  <c r="T59" i="6"/>
  <c r="AB59" i="6"/>
  <c r="AF59" i="6"/>
  <c r="AB27" i="6"/>
  <c r="AF27" i="6"/>
  <c r="AI127" i="6"/>
  <c r="AA127" i="6"/>
  <c r="AC119" i="6"/>
  <c r="AF102" i="6"/>
  <c r="T102" i="6"/>
  <c r="AF94" i="6"/>
  <c r="AE94" i="6"/>
  <c r="AG94" i="6"/>
  <c r="AJ94" i="6"/>
  <c r="AA94" i="6"/>
  <c r="AC171" i="6"/>
  <c r="AG167" i="6"/>
  <c r="AK165" i="6"/>
  <c r="AD164" i="6"/>
  <c r="AG163" i="6"/>
  <c r="AJ160" i="6"/>
  <c r="AJ159" i="6"/>
  <c r="T155" i="6"/>
  <c r="AJ147" i="6"/>
  <c r="AF138" i="6"/>
  <c r="AH135" i="6"/>
  <c r="AB130" i="6"/>
  <c r="AH127" i="6"/>
  <c r="T127" i="6"/>
  <c r="AB126" i="6"/>
  <c r="AA124" i="6"/>
  <c r="AA119" i="6"/>
  <c r="AC115" i="6"/>
  <c r="T113" i="6"/>
  <c r="AG111" i="6"/>
  <c r="AL110" i="6"/>
  <c r="AJ107" i="6"/>
  <c r="AK103" i="6"/>
  <c r="AI102" i="6"/>
  <c r="AD94" i="6"/>
  <c r="AC59" i="6"/>
  <c r="AL48" i="6"/>
  <c r="AI48" i="6"/>
  <c r="T48" i="6"/>
  <c r="AA48" i="6"/>
  <c r="AH48" i="6"/>
  <c r="AJ170" i="6"/>
  <c r="AF167" i="6"/>
  <c r="AL164" i="6"/>
  <c r="AC164" i="6"/>
  <c r="AF163" i="6"/>
  <c r="AG160" i="6"/>
  <c r="AF159" i="6"/>
  <c r="T151" i="6"/>
  <c r="AI147" i="6"/>
  <c r="AB144" i="6"/>
  <c r="AJ141" i="6"/>
  <c r="AE138" i="6"/>
  <c r="AC137" i="6"/>
  <c r="AG135" i="6"/>
  <c r="AD133" i="6"/>
  <c r="AG127" i="6"/>
  <c r="T126" i="6"/>
  <c r="T124" i="6"/>
  <c r="AD122" i="6"/>
  <c r="AB120" i="6"/>
  <c r="T119" i="6"/>
  <c r="AB115" i="6"/>
  <c r="AG107" i="6"/>
  <c r="AB106" i="6"/>
  <c r="AJ103" i="6"/>
  <c r="AB102" i="6"/>
  <c r="AB94" i="6"/>
  <c r="AJ64" i="6"/>
  <c r="AH56" i="6"/>
  <c r="AL54" i="6"/>
  <c r="AD54" i="6"/>
  <c r="AI88" i="6"/>
  <c r="AA87" i="6"/>
  <c r="T84" i="6"/>
  <c r="AJ82" i="6"/>
  <c r="AJ78" i="6"/>
  <c r="AL72" i="6"/>
  <c r="AF70" i="6"/>
  <c r="AJ67" i="6"/>
  <c r="AI66" i="6"/>
  <c r="T66" i="6"/>
  <c r="AG64" i="6"/>
  <c r="T63" i="6"/>
  <c r="AH60" i="6"/>
  <c r="AE56" i="6"/>
  <c r="AJ54" i="6"/>
  <c r="AB54" i="6"/>
  <c r="T51" i="6"/>
  <c r="AG42" i="6"/>
  <c r="AB39" i="6"/>
  <c r="T38" i="6"/>
  <c r="AH36" i="6"/>
  <c r="T29" i="6"/>
  <c r="AG16" i="6"/>
  <c r="AG12" i="6"/>
  <c r="AA98" i="6"/>
  <c r="AK95" i="6"/>
  <c r="AA95" i="6"/>
  <c r="AI91" i="6"/>
  <c r="AA91" i="6"/>
  <c r="AL87" i="6"/>
  <c r="AH83" i="6"/>
  <c r="AI82" i="6"/>
  <c r="AE80" i="6"/>
  <c r="AI78" i="6"/>
  <c r="AJ77" i="6"/>
  <c r="AB74" i="6"/>
  <c r="AI72" i="6"/>
  <c r="AE70" i="6"/>
  <c r="AF67" i="6"/>
  <c r="AH66" i="6"/>
  <c r="AG65" i="6"/>
  <c r="AE64" i="6"/>
  <c r="AD60" i="6"/>
  <c r="AC56" i="6"/>
  <c r="AI54" i="6"/>
  <c r="AA54" i="6"/>
  <c r="AG44" i="6"/>
  <c r="AC43" i="6"/>
  <c r="AF42" i="6"/>
  <c r="AJ41" i="6"/>
  <c r="AK38" i="6"/>
  <c r="AK37" i="6"/>
  <c r="AE36" i="6"/>
  <c r="AG34" i="6"/>
  <c r="AJ30" i="6"/>
  <c r="T30" i="6"/>
  <c r="AC25" i="6"/>
  <c r="AJ20" i="6"/>
  <c r="AI18" i="6"/>
  <c r="AE16" i="6"/>
  <c r="AE14" i="6"/>
  <c r="AC13" i="6"/>
  <c r="AE12" i="6"/>
  <c r="AI87" i="6"/>
  <c r="AH85" i="6"/>
  <c r="AG82" i="6"/>
  <c r="AE78" i="6"/>
  <c r="AJ73" i="6"/>
  <c r="AE72" i="6"/>
  <c r="AB67" i="6"/>
  <c r="AE66" i="6"/>
  <c r="AB65" i="6"/>
  <c r="AB64" i="6"/>
  <c r="AB60" i="6"/>
  <c r="AK56" i="6"/>
  <c r="AA56" i="6"/>
  <c r="AG54" i="6"/>
  <c r="AF49" i="6"/>
  <c r="AL42" i="6"/>
  <c r="AD42" i="6"/>
  <c r="AH38" i="6"/>
  <c r="AB37" i="6"/>
  <c r="AB36" i="6"/>
  <c r="AB16" i="6"/>
  <c r="AJ98" i="6"/>
  <c r="AH95" i="6"/>
  <c r="AG87" i="6"/>
  <c r="T85" i="6"/>
  <c r="AC83" i="6"/>
  <c r="AE82" i="6"/>
  <c r="AD78" i="6"/>
  <c r="AL70" i="6"/>
  <c r="T67" i="6"/>
  <c r="AD66" i="6"/>
  <c r="AA64" i="6"/>
  <c r="AJ56" i="6"/>
  <c r="T56" i="6"/>
  <c r="AF54" i="6"/>
  <c r="AK51" i="6"/>
  <c r="AA49" i="6"/>
  <c r="AF45" i="6"/>
  <c r="AB44" i="6"/>
  <c r="AK42" i="6"/>
  <c r="AC42" i="6"/>
  <c r="AG38" i="6"/>
  <c r="T37" i="6"/>
  <c r="T36" i="6"/>
  <c r="AG30" i="6"/>
  <c r="AJ29" i="6"/>
  <c r="AH24" i="6"/>
  <c r="AK21" i="6"/>
  <c r="AF19" i="6"/>
  <c r="AL16" i="6"/>
  <c r="T16" i="6"/>
  <c r="AJ84" i="6"/>
  <c r="AB78" i="6"/>
  <c r="AL66" i="6"/>
  <c r="AC66" i="6"/>
  <c r="AC55" i="6"/>
  <c r="AF51" i="6"/>
  <c r="T44" i="6"/>
  <c r="AJ42" i="6"/>
  <c r="AE38" i="6"/>
  <c r="AL36" i="6"/>
  <c r="AJ35" i="6"/>
  <c r="AG129" i="6"/>
  <c r="AE129" i="6"/>
  <c r="AL129" i="6"/>
  <c r="AI170" i="6"/>
  <c r="AA168" i="6"/>
  <c r="AJ158" i="6"/>
  <c r="AC140" i="6"/>
  <c r="AE134" i="6"/>
  <c r="AD9" i="6"/>
  <c r="AE9" i="6"/>
  <c r="AF9" i="6"/>
  <c r="AG9" i="6"/>
  <c r="T9" i="6"/>
  <c r="AI9" i="6"/>
  <c r="AA9" i="6"/>
  <c r="AJ9" i="6"/>
  <c r="AC9" i="6"/>
  <c r="AL9" i="6"/>
  <c r="AB9" i="6"/>
  <c r="AK9" i="6"/>
  <c r="AH172" i="6"/>
  <c r="AH170" i="6"/>
  <c r="T170" i="6"/>
  <c r="AI168" i="6"/>
  <c r="T168" i="6"/>
  <c r="AH166" i="6"/>
  <c r="T166" i="6"/>
  <c r="AC163" i="6"/>
  <c r="AC161" i="6"/>
  <c r="AD160" i="6"/>
  <c r="AI159" i="6"/>
  <c r="AK156" i="6"/>
  <c r="T153" i="6"/>
  <c r="T146" i="6"/>
  <c r="T140" i="6"/>
  <c r="AH137" i="6"/>
  <c r="T134" i="6"/>
  <c r="AB129" i="6"/>
  <c r="AF158" i="6"/>
  <c r="AH158" i="6"/>
  <c r="AA58" i="6"/>
  <c r="AI58" i="6"/>
  <c r="AD58" i="6"/>
  <c r="AL58" i="6"/>
  <c r="AF58" i="6"/>
  <c r="AG58" i="6"/>
  <c r="AH58" i="6"/>
  <c r="AJ58" i="6"/>
  <c r="T58" i="6"/>
  <c r="AK58" i="6"/>
  <c r="AB58" i="6"/>
  <c r="AE58" i="6"/>
  <c r="AA153" i="6"/>
  <c r="AF146" i="6"/>
  <c r="AH136" i="6"/>
  <c r="AK136" i="6"/>
  <c r="AI136" i="6"/>
  <c r="AE131" i="6"/>
  <c r="AB131" i="6"/>
  <c r="AK131" i="6"/>
  <c r="AI131" i="6"/>
  <c r="AK129" i="6"/>
  <c r="AG172" i="6"/>
  <c r="AG170" i="6"/>
  <c r="AH168" i="6"/>
  <c r="AG166" i="6"/>
  <c r="T161" i="6"/>
  <c r="AG156" i="6"/>
  <c r="AF155" i="6"/>
  <c r="AL155" i="6"/>
  <c r="AE143" i="6"/>
  <c r="AI143" i="6"/>
  <c r="AF143" i="6"/>
  <c r="AA141" i="6"/>
  <c r="AB141" i="6"/>
  <c r="T141" i="6"/>
  <c r="T136" i="6"/>
  <c r="AG131" i="6"/>
  <c r="AK125" i="6"/>
  <c r="AD104" i="6"/>
  <c r="AC104" i="6"/>
  <c r="AE104" i="6"/>
  <c r="AF104" i="6"/>
  <c r="AH104" i="6"/>
  <c r="AI104" i="6"/>
  <c r="AA104" i="6"/>
  <c r="AK104" i="6"/>
  <c r="AG15" i="6"/>
  <c r="AJ15" i="6"/>
  <c r="AK15" i="6"/>
  <c r="T15" i="6"/>
  <c r="AB15" i="6"/>
  <c r="AF15" i="6"/>
  <c r="AC15" i="6"/>
  <c r="AJ168" i="6"/>
  <c r="AE172" i="6"/>
  <c r="AF170" i="6"/>
  <c r="AF166" i="6"/>
  <c r="AF156" i="6"/>
  <c r="AJ149" i="6"/>
  <c r="AD149" i="6"/>
  <c r="AB142" i="6"/>
  <c r="AF142" i="6"/>
  <c r="AF131" i="6"/>
  <c r="AC99" i="6"/>
  <c r="AK99" i="6"/>
  <c r="AD99" i="6"/>
  <c r="AL99" i="6"/>
  <c r="AE99" i="6"/>
  <c r="AF99" i="6"/>
  <c r="AG99" i="6"/>
  <c r="AA99" i="6"/>
  <c r="AI99" i="6"/>
  <c r="AF79" i="6"/>
  <c r="T79" i="6"/>
  <c r="AJ79" i="6"/>
  <c r="AA145" i="6"/>
  <c r="T145" i="6"/>
  <c r="AL145" i="6"/>
  <c r="AH145" i="6"/>
  <c r="T172" i="6"/>
  <c r="AJ153" i="6"/>
  <c r="AH153" i="6"/>
  <c r="AE153" i="6"/>
  <c r="AK169" i="6"/>
  <c r="AD172" i="6"/>
  <c r="AE168" i="6"/>
  <c r="AI153" i="6"/>
  <c r="AE145" i="6"/>
  <c r="AD131" i="6"/>
  <c r="AB125" i="6"/>
  <c r="AD125" i="6"/>
  <c r="AG125" i="6"/>
  <c r="AH125" i="6"/>
  <c r="T125" i="6"/>
  <c r="AB88" i="6"/>
  <c r="AJ88" i="6"/>
  <c r="AE88" i="6"/>
  <c r="AC88" i="6"/>
  <c r="AD88" i="6"/>
  <c r="AF88" i="6"/>
  <c r="AG88" i="6"/>
  <c r="AH88" i="6"/>
  <c r="T88" i="6"/>
  <c r="AK88" i="6"/>
  <c r="AJ172" i="6"/>
  <c r="AA172" i="6"/>
  <c r="AF140" i="6"/>
  <c r="AG134" i="6"/>
  <c r="AD134" i="6"/>
  <c r="AA170" i="6"/>
  <c r="AG169" i="6"/>
  <c r="AG165" i="6"/>
  <c r="AL172" i="6"/>
  <c r="AC172" i="6"/>
  <c r="AL166" i="6"/>
  <c r="AD166" i="6"/>
  <c r="AC165" i="6"/>
  <c r="AH157" i="6"/>
  <c r="T157" i="6"/>
  <c r="AB156" i="6"/>
  <c r="AF153" i="6"/>
  <c r="AK152" i="6"/>
  <c r="AL152" i="6"/>
  <c r="AH152" i="6"/>
  <c r="AD145" i="6"/>
  <c r="T142" i="6"/>
  <c r="AK140" i="6"/>
  <c r="AJ136" i="6"/>
  <c r="AE132" i="6"/>
  <c r="AC131" i="6"/>
  <c r="AG130" i="6"/>
  <c r="AJ130" i="6"/>
  <c r="AE130" i="6"/>
  <c r="AC125" i="6"/>
  <c r="AD112" i="6"/>
  <c r="AE112" i="6"/>
  <c r="AF112" i="6"/>
  <c r="AH112" i="6"/>
  <c r="AI112" i="6"/>
  <c r="T112" i="6"/>
  <c r="AJ112" i="6"/>
  <c r="AB112" i="6"/>
  <c r="AF110" i="6"/>
  <c r="AD110" i="6"/>
  <c r="AE110" i="6"/>
  <c r="AG110" i="6"/>
  <c r="AI110" i="6"/>
  <c r="AJ110" i="6"/>
  <c r="AA110" i="6"/>
  <c r="T109" i="6"/>
  <c r="AJ109" i="6"/>
  <c r="T99" i="6"/>
  <c r="AA88" i="6"/>
  <c r="AK79" i="6"/>
  <c r="AI172" i="6"/>
  <c r="AI166" i="6"/>
  <c r="AA166" i="6"/>
  <c r="AF161" i="6"/>
  <c r="AG168" i="6"/>
  <c r="AE170" i="6"/>
  <c r="AE166" i="6"/>
  <c r="AL170" i="6"/>
  <c r="AD170" i="6"/>
  <c r="AC169" i="6"/>
  <c r="AD168" i="6"/>
  <c r="AK172" i="6"/>
  <c r="AB172" i="6"/>
  <c r="AK170" i="6"/>
  <c r="AL168" i="6"/>
  <c r="AC168" i="6"/>
  <c r="AK166" i="6"/>
  <c r="AI163" i="6"/>
  <c r="AL161" i="6"/>
  <c r="AI160" i="6"/>
  <c r="T159" i="6"/>
  <c r="AD157" i="6"/>
  <c r="T156" i="6"/>
  <c r="AD153" i="6"/>
  <c r="AB152" i="6"/>
  <c r="AJ151" i="6"/>
  <c r="AH151" i="6"/>
  <c r="AB145" i="6"/>
  <c r="AJ143" i="6"/>
  <c r="AL141" i="6"/>
  <c r="AJ140" i="6"/>
  <c r="AE139" i="6"/>
  <c r="AB139" i="6"/>
  <c r="T139" i="6"/>
  <c r="AL139" i="6"/>
  <c r="AF136" i="6"/>
  <c r="AI134" i="6"/>
  <c r="T132" i="6"/>
  <c r="AA131" i="6"/>
  <c r="AA130" i="6"/>
  <c r="AG121" i="6"/>
  <c r="AH121" i="6"/>
  <c r="AJ121" i="6"/>
  <c r="AK121" i="6"/>
  <c r="T121" i="6"/>
  <c r="AC121" i="6"/>
  <c r="AC112" i="6"/>
  <c r="AB110" i="6"/>
  <c r="AD92" i="6"/>
  <c r="AF92" i="6"/>
  <c r="AG92" i="6"/>
  <c r="AH92" i="6"/>
  <c r="T92" i="6"/>
  <c r="AI92" i="6"/>
  <c r="AA92" i="6"/>
  <c r="AJ92" i="6"/>
  <c r="AC92" i="6"/>
  <c r="AF90" i="6"/>
  <c r="AE90" i="6"/>
  <c r="AG90" i="6"/>
  <c r="AI90" i="6"/>
  <c r="T90" i="6"/>
  <c r="AJ90" i="6"/>
  <c r="AA90" i="6"/>
  <c r="AK90" i="6"/>
  <c r="AC90" i="6"/>
  <c r="AF86" i="6"/>
  <c r="AC86" i="6"/>
  <c r="AG86" i="6"/>
  <c r="AI86" i="6"/>
  <c r="AJ86" i="6"/>
  <c r="AK86" i="6"/>
  <c r="T86" i="6"/>
  <c r="AL86" i="6"/>
  <c r="AA86" i="6"/>
  <c r="AD86" i="6"/>
  <c r="AE123" i="6"/>
  <c r="AF120" i="6"/>
  <c r="AJ119" i="6"/>
  <c r="AB119" i="6"/>
  <c r="AG118" i="6"/>
  <c r="AI116" i="6"/>
  <c r="AL115" i="6"/>
  <c r="AD115" i="6"/>
  <c r="AG114" i="6"/>
  <c r="AH108" i="6"/>
  <c r="AL107" i="6"/>
  <c r="AD107" i="6"/>
  <c r="AG106" i="6"/>
  <c r="AF103" i="6"/>
  <c r="AJ102" i="6"/>
  <c r="AC100" i="6"/>
  <c r="AE95" i="6"/>
  <c r="AI94" i="6"/>
  <c r="T87" i="6"/>
  <c r="AH87" i="6"/>
  <c r="AC87" i="6"/>
  <c r="AK87" i="6"/>
  <c r="AL84" i="6"/>
  <c r="AC82" i="6"/>
  <c r="AK82" i="6"/>
  <c r="AF82" i="6"/>
  <c r="AC75" i="6"/>
  <c r="AC72" i="6"/>
  <c r="AG72" i="6"/>
  <c r="T72" i="6"/>
  <c r="AJ72" i="6"/>
  <c r="AC68" i="6"/>
  <c r="AE68" i="6"/>
  <c r="AI68" i="6"/>
  <c r="AI62" i="6"/>
  <c r="AA61" i="6"/>
  <c r="T61" i="6"/>
  <c r="AG61" i="6"/>
  <c r="AE59" i="6"/>
  <c r="AJ59" i="6"/>
  <c r="AD56" i="6"/>
  <c r="AL56" i="6"/>
  <c r="AG56" i="6"/>
  <c r="AG50" i="6"/>
  <c r="AA50" i="6"/>
  <c r="AI50" i="6"/>
  <c r="AD50" i="6"/>
  <c r="AL50" i="6"/>
  <c r="AG45" i="6"/>
  <c r="AB45" i="6"/>
  <c r="AE45" i="6"/>
  <c r="AJ45" i="6"/>
  <c r="AK45" i="6"/>
  <c r="AA45" i="6"/>
  <c r="AK123" i="6"/>
  <c r="AC123" i="6"/>
  <c r="AF116" i="6"/>
  <c r="AE108" i="6"/>
  <c r="AG102" i="6"/>
  <c r="AC76" i="6"/>
  <c r="AE76" i="6"/>
  <c r="AI76" i="6"/>
  <c r="AC74" i="6"/>
  <c r="AK74" i="6"/>
  <c r="AF74" i="6"/>
  <c r="AC52" i="6"/>
  <c r="AK52" i="6"/>
  <c r="AE52" i="6"/>
  <c r="T52" i="6"/>
  <c r="AH52" i="6"/>
  <c r="AF28" i="6"/>
  <c r="AB28" i="6"/>
  <c r="AK28" i="6"/>
  <c r="AC28" i="6"/>
  <c r="AL28" i="6"/>
  <c r="AD28" i="6"/>
  <c r="AE28" i="6"/>
  <c r="AG28" i="6"/>
  <c r="AH28" i="6"/>
  <c r="AA28" i="6"/>
  <c r="AJ28" i="6"/>
  <c r="AJ123" i="6"/>
  <c r="AB123" i="6"/>
  <c r="AG119" i="6"/>
  <c r="AE116" i="6"/>
  <c r="AI115" i="6"/>
  <c r="AA115" i="6"/>
  <c r="AC108" i="6"/>
  <c r="AI107" i="6"/>
  <c r="AA107" i="6"/>
  <c r="AE102" i="6"/>
  <c r="AJ100" i="6"/>
  <c r="T100" i="6"/>
  <c r="AG84" i="6"/>
  <c r="AL76" i="6"/>
  <c r="T76" i="6"/>
  <c r="AJ74" i="6"/>
  <c r="T74" i="6"/>
  <c r="AE63" i="6"/>
  <c r="AB63" i="6"/>
  <c r="AE62" i="6"/>
  <c r="AF60" i="6"/>
  <c r="AE60" i="6"/>
  <c r="T60" i="6"/>
  <c r="AI60" i="6"/>
  <c r="AK55" i="6"/>
  <c r="AA52" i="6"/>
  <c r="AF48" i="6"/>
  <c r="AC48" i="6"/>
  <c r="AE48" i="6"/>
  <c r="R48" i="6"/>
  <c r="S48" i="6" s="1"/>
  <c r="V48" i="6" s="1"/>
  <c r="AJ48" i="6"/>
  <c r="AI28" i="6"/>
  <c r="AI123" i="6"/>
  <c r="AA123" i="6"/>
  <c r="AK120" i="6"/>
  <c r="AA120" i="6"/>
  <c r="AF119" i="6"/>
  <c r="AA118" i="6"/>
  <c r="AC116" i="6"/>
  <c r="AH115" i="6"/>
  <c r="T115" i="6"/>
  <c r="AA114" i="6"/>
  <c r="AB108" i="6"/>
  <c r="AH107" i="6"/>
  <c r="T107" i="6"/>
  <c r="AA106" i="6"/>
  <c r="AD102" i="6"/>
  <c r="AI100" i="6"/>
  <c r="AF83" i="6"/>
  <c r="AJ83" i="6"/>
  <c r="AC78" i="6"/>
  <c r="AK78" i="6"/>
  <c r="AF78" i="6"/>
  <c r="AJ76" i="6"/>
  <c r="AI74" i="6"/>
  <c r="AC63" i="6"/>
  <c r="AL60" i="6"/>
  <c r="AA60" i="6"/>
  <c r="AL52" i="6"/>
  <c r="R52" i="6"/>
  <c r="S52" i="6" s="1"/>
  <c r="W52" i="6" s="1"/>
  <c r="AF40" i="6"/>
  <c r="AA40" i="6"/>
  <c r="AJ40" i="6"/>
  <c r="AC40" i="6"/>
  <c r="AL40" i="6"/>
  <c r="AD40" i="6"/>
  <c r="AE40" i="6"/>
  <c r="AG40" i="6"/>
  <c r="T40" i="6"/>
  <c r="AI40" i="6"/>
  <c r="T28" i="6"/>
  <c r="AE85" i="6"/>
  <c r="AC85" i="6"/>
  <c r="AI85" i="6"/>
  <c r="AD84" i="6"/>
  <c r="AH84" i="6"/>
  <c r="AH76" i="6"/>
  <c r="AH74" i="6"/>
  <c r="AC62" i="6"/>
  <c r="AK62" i="6"/>
  <c r="AF62" i="6"/>
  <c r="AA57" i="6"/>
  <c r="AB57" i="6"/>
  <c r="AE55" i="6"/>
  <c r="AF55" i="6"/>
  <c r="AJ52" i="6"/>
  <c r="AG49" i="6"/>
  <c r="AB49" i="6"/>
  <c r="AE49" i="6"/>
  <c r="AJ49" i="6"/>
  <c r="AH40" i="6"/>
  <c r="AF32" i="6"/>
  <c r="AD32" i="6"/>
  <c r="AG32" i="6"/>
  <c r="AH32" i="6"/>
  <c r="T32" i="6"/>
  <c r="AI32" i="6"/>
  <c r="AA32" i="6"/>
  <c r="AJ32" i="6"/>
  <c r="AC32" i="6"/>
  <c r="AL32" i="6"/>
  <c r="AH154" i="6"/>
  <c r="AD147" i="6"/>
  <c r="AL135" i="6"/>
  <c r="AC135" i="6"/>
  <c r="AI120" i="6"/>
  <c r="AL119" i="6"/>
  <c r="AJ118" i="6"/>
  <c r="AK116" i="6"/>
  <c r="AA116" i="6"/>
  <c r="AJ114" i="6"/>
  <c r="AJ108" i="6"/>
  <c r="T108" i="6"/>
  <c r="AJ106" i="6"/>
  <c r="AH103" i="6"/>
  <c r="AA102" i="6"/>
  <c r="AF100" i="6"/>
  <c r="AE98" i="6"/>
  <c r="AL94" i="6"/>
  <c r="T94" i="6"/>
  <c r="T89" i="6"/>
  <c r="AF87" i="6"/>
  <c r="AF85" i="6"/>
  <c r="AA84" i="6"/>
  <c r="T83" i="6"/>
  <c r="AD82" i="6"/>
  <c r="AG76" i="6"/>
  <c r="AG74" i="6"/>
  <c r="AG70" i="6"/>
  <c r="AB70" i="6"/>
  <c r="AJ70" i="6"/>
  <c r="AG68" i="6"/>
  <c r="AA65" i="6"/>
  <c r="AJ65" i="6"/>
  <c r="AF64" i="6"/>
  <c r="T64" i="6"/>
  <c r="AI64" i="6"/>
  <c r="AC64" i="6"/>
  <c r="AL64" i="6"/>
  <c r="AL62" i="6"/>
  <c r="AA62" i="6"/>
  <c r="AJ60" i="6"/>
  <c r="AF57" i="6"/>
  <c r="AB55" i="6"/>
  <c r="AI52" i="6"/>
  <c r="AD49" i="6"/>
  <c r="AF47" i="6"/>
  <c r="AC47" i="6"/>
  <c r="AB40" i="6"/>
  <c r="AB31" i="6"/>
  <c r="AG31" i="6"/>
  <c r="AJ31" i="6"/>
  <c r="T31" i="6"/>
  <c r="AG77" i="6"/>
  <c r="AK77" i="6"/>
  <c r="AD76" i="6"/>
  <c r="AE74" i="6"/>
  <c r="AJ62" i="6"/>
  <c r="T62" i="6"/>
  <c r="T57" i="6"/>
  <c r="T55" i="6"/>
  <c r="AG52" i="6"/>
  <c r="AE39" i="6"/>
  <c r="AG39" i="6"/>
  <c r="AI39" i="6"/>
  <c r="T39" i="6"/>
  <c r="AJ39" i="6"/>
  <c r="AA39" i="6"/>
  <c r="AK39" i="6"/>
  <c r="AC39" i="6"/>
  <c r="AD22" i="6"/>
  <c r="AL22" i="6"/>
  <c r="AE22" i="6"/>
  <c r="AF22" i="6"/>
  <c r="AG22" i="6"/>
  <c r="T22" i="6"/>
  <c r="AH22" i="6"/>
  <c r="AA22" i="6"/>
  <c r="AI22" i="6"/>
  <c r="AC22" i="6"/>
  <c r="AK22" i="6"/>
  <c r="AI46" i="6"/>
  <c r="AA46" i="6"/>
  <c r="AD44" i="6"/>
  <c r="AG43" i="6"/>
  <c r="AE41" i="6"/>
  <c r="AI38" i="6"/>
  <c r="AA38" i="6"/>
  <c r="AJ36" i="6"/>
  <c r="AA36" i="6"/>
  <c r="AH34" i="6"/>
  <c r="T34" i="6"/>
  <c r="AF30" i="6"/>
  <c r="T27" i="6"/>
  <c r="AF26" i="6"/>
  <c r="AJ25" i="6"/>
  <c r="AI24" i="6"/>
  <c r="T24" i="6"/>
  <c r="AB21" i="6"/>
  <c r="AE20" i="6"/>
  <c r="AJ19" i="6"/>
  <c r="T17" i="6"/>
  <c r="AD16" i="6"/>
  <c r="AI14" i="6"/>
  <c r="AA14" i="6"/>
  <c r="AB13" i="6"/>
  <c r="AJ11" i="6"/>
  <c r="T11" i="6"/>
  <c r="AF10" i="6"/>
  <c r="AL26" i="6"/>
  <c r="AD26" i="6"/>
  <c r="AG24" i="6"/>
  <c r="AG14" i="6"/>
  <c r="AK13" i="6"/>
  <c r="AG11" i="6"/>
  <c r="AL10" i="6"/>
  <c r="AD10" i="6"/>
  <c r="AJ51" i="6"/>
  <c r="AF46" i="6"/>
  <c r="AJ44" i="6"/>
  <c r="AA44" i="6"/>
  <c r="AB43" i="6"/>
  <c r="AK41" i="6"/>
  <c r="AA41" i="6"/>
  <c r="AF38" i="6"/>
  <c r="AG36" i="6"/>
  <c r="AE34" i="6"/>
  <c r="AK30" i="6"/>
  <c r="AK26" i="6"/>
  <c r="AC26" i="6"/>
  <c r="AB25" i="6"/>
  <c r="AE24" i="6"/>
  <c r="AK20" i="6"/>
  <c r="AB20" i="6"/>
  <c r="AK17" i="6"/>
  <c r="AJ16" i="6"/>
  <c r="AA16" i="6"/>
  <c r="AJ13" i="6"/>
  <c r="AF11" i="6"/>
  <c r="AK10" i="6"/>
  <c r="AJ27" i="6"/>
  <c r="AD24" i="6"/>
  <c r="AJ17" i="6"/>
  <c r="AL46" i="6"/>
  <c r="AH44" i="6"/>
  <c r="AL38" i="6"/>
  <c r="AD36" i="6"/>
  <c r="AK34" i="6"/>
  <c r="AG27" i="6"/>
  <c r="AI26" i="6"/>
  <c r="AA26" i="6"/>
  <c r="AL24" i="6"/>
  <c r="AC24" i="6"/>
  <c r="AJ21" i="6"/>
  <c r="AF17" i="6"/>
  <c r="AC11" i="6"/>
  <c r="AJ24" i="6"/>
  <c r="AA24" i="6"/>
  <c r="AB17" i="6"/>
  <c r="AK11" i="6"/>
  <c r="AA11" i="6"/>
  <c r="AA162" i="6"/>
  <c r="AI162" i="6"/>
  <c r="AC150" i="6"/>
  <c r="AK150" i="6"/>
  <c r="AE150" i="6"/>
  <c r="AA150" i="6"/>
  <c r="AI150" i="6"/>
  <c r="AF171" i="6"/>
  <c r="AJ169" i="6"/>
  <c r="AB169" i="6"/>
  <c r="T169" i="6"/>
  <c r="AJ165" i="6"/>
  <c r="AB165" i="6"/>
  <c r="T165" i="6"/>
  <c r="AL162" i="6"/>
  <c r="AC162" i="6"/>
  <c r="T162" i="6"/>
  <c r="AG150" i="6"/>
  <c r="T150" i="6"/>
  <c r="AG148" i="6"/>
  <c r="AA148" i="6"/>
  <c r="AI148" i="6"/>
  <c r="AD148" i="6"/>
  <c r="AL148" i="6"/>
  <c r="AE148" i="6"/>
  <c r="AI165" i="6"/>
  <c r="AA165" i="6"/>
  <c r="AE163" i="6"/>
  <c r="AK162" i="6"/>
  <c r="AB162" i="6"/>
  <c r="AE161" i="6"/>
  <c r="AC159" i="6"/>
  <c r="AK159" i="6"/>
  <c r="AG158" i="6"/>
  <c r="AI157" i="6"/>
  <c r="AJ156" i="6"/>
  <c r="AJ155" i="6"/>
  <c r="AK154" i="6"/>
  <c r="AF150" i="6"/>
  <c r="AB149" i="6"/>
  <c r="AJ148" i="6"/>
  <c r="T148" i="6"/>
  <c r="AJ146" i="6"/>
  <c r="AG144" i="6"/>
  <c r="AH144" i="6"/>
  <c r="AA144" i="6"/>
  <c r="AI144" i="6"/>
  <c r="AD144" i="6"/>
  <c r="AL144" i="6"/>
  <c r="AE144" i="6"/>
  <c r="AJ142" i="6"/>
  <c r="AG140" i="6"/>
  <c r="AH140" i="6"/>
  <c r="AA140" i="6"/>
  <c r="AI140" i="6"/>
  <c r="AD140" i="6"/>
  <c r="AL140" i="6"/>
  <c r="AE140" i="6"/>
  <c r="AE171" i="6"/>
  <c r="AI169" i="6"/>
  <c r="AA169" i="6"/>
  <c r="AE167" i="6"/>
  <c r="AL171" i="6"/>
  <c r="AD171" i="6"/>
  <c r="AH169" i="6"/>
  <c r="AL167" i="6"/>
  <c r="AD167" i="6"/>
  <c r="AH165" i="6"/>
  <c r="AL163" i="6"/>
  <c r="AD163" i="6"/>
  <c r="AJ162" i="6"/>
  <c r="AD161" i="6"/>
  <c r="AH160" i="6"/>
  <c r="AL159" i="6"/>
  <c r="AB159" i="6"/>
  <c r="AI155" i="6"/>
  <c r="AJ154" i="6"/>
  <c r="AE151" i="6"/>
  <c r="AG151" i="6"/>
  <c r="AC151" i="6"/>
  <c r="AK151" i="6"/>
  <c r="AD150" i="6"/>
  <c r="AH148" i="6"/>
  <c r="AG146" i="6"/>
  <c r="AG142" i="6"/>
  <c r="AH162" i="6"/>
  <c r="AA158" i="6"/>
  <c r="AI158" i="6"/>
  <c r="AB150" i="6"/>
  <c r="AF148" i="6"/>
  <c r="AJ171" i="6"/>
  <c r="AB171" i="6"/>
  <c r="T171" i="6"/>
  <c r="AF169" i="6"/>
  <c r="AF165" i="6"/>
  <c r="AG162" i="6"/>
  <c r="AK161" i="6"/>
  <c r="AB161" i="6"/>
  <c r="AD158" i="6"/>
  <c r="T158" i="6"/>
  <c r="AC157" i="6"/>
  <c r="AK157" i="6"/>
  <c r="AG157" i="6"/>
  <c r="AA156" i="6"/>
  <c r="AI156" i="6"/>
  <c r="AE156" i="6"/>
  <c r="AG152" i="6"/>
  <c r="AA152" i="6"/>
  <c r="AI152" i="6"/>
  <c r="AE152" i="6"/>
  <c r="AC148" i="6"/>
  <c r="AK144" i="6"/>
  <c r="AF162" i="6"/>
  <c r="AJ161" i="6"/>
  <c r="AA161" i="6"/>
  <c r="AL158" i="6"/>
  <c r="AC158" i="6"/>
  <c r="AG155" i="6"/>
  <c r="AC155" i="6"/>
  <c r="AK155" i="6"/>
  <c r="AE154" i="6"/>
  <c r="AA154" i="6"/>
  <c r="AI154" i="6"/>
  <c r="AL150" i="6"/>
  <c r="AA149" i="6"/>
  <c r="AI149" i="6"/>
  <c r="AC149" i="6"/>
  <c r="AK149" i="6"/>
  <c r="AG149" i="6"/>
  <c r="AB148" i="6"/>
  <c r="AC146" i="6"/>
  <c r="AK146" i="6"/>
  <c r="AD146" i="6"/>
  <c r="AL146" i="6"/>
  <c r="AE146" i="6"/>
  <c r="AH146" i="6"/>
  <c r="AA146" i="6"/>
  <c r="AI146" i="6"/>
  <c r="AC142" i="6"/>
  <c r="AK142" i="6"/>
  <c r="AD142" i="6"/>
  <c r="AL142" i="6"/>
  <c r="AE142" i="6"/>
  <c r="AH142" i="6"/>
  <c r="AA142" i="6"/>
  <c r="AI142" i="6"/>
  <c r="AI171" i="6"/>
  <c r="AA171" i="6"/>
  <c r="AE169" i="6"/>
  <c r="AE165" i="6"/>
  <c r="AH171" i="6"/>
  <c r="AL169" i="6"/>
  <c r="AH167" i="6"/>
  <c r="AL165" i="6"/>
  <c r="AH163" i="6"/>
  <c r="AE162" i="6"/>
  <c r="AI161" i="6"/>
  <c r="AG159" i="6"/>
  <c r="AK158" i="6"/>
  <c r="AB158" i="6"/>
  <c r="AB157" i="6"/>
  <c r="AC156" i="6"/>
  <c r="AD155" i="6"/>
  <c r="AD154" i="6"/>
  <c r="T154" i="6"/>
  <c r="AC153" i="6"/>
  <c r="AK153" i="6"/>
  <c r="AG153" i="6"/>
  <c r="AD152" i="6"/>
  <c r="AJ150" i="6"/>
  <c r="AF149" i="6"/>
  <c r="T149" i="6"/>
  <c r="AF144" i="6"/>
  <c r="AK147" i="6"/>
  <c r="AC147" i="6"/>
  <c r="AG145" i="6"/>
  <c r="AK143" i="6"/>
  <c r="AC143" i="6"/>
  <c r="AG141" i="6"/>
  <c r="AK139" i="6"/>
  <c r="AC139" i="6"/>
  <c r="AL137" i="6"/>
  <c r="AB137" i="6"/>
  <c r="AB136" i="6"/>
  <c r="AH133" i="6"/>
  <c r="AI132" i="6"/>
  <c r="AD130" i="6"/>
  <c r="AD129" i="6"/>
  <c r="T129" i="6"/>
  <c r="AD128" i="6"/>
  <c r="AL128" i="6"/>
  <c r="AG128" i="6"/>
  <c r="AL126" i="6"/>
  <c r="AL125" i="6"/>
  <c r="AB124" i="6"/>
  <c r="R124" i="6"/>
  <c r="S124" i="6" s="1"/>
  <c r="AG122" i="6"/>
  <c r="T122" i="6"/>
  <c r="AG117" i="6"/>
  <c r="AF145" i="6"/>
  <c r="AF141" i="6"/>
  <c r="AK137" i="6"/>
  <c r="R134" i="6"/>
  <c r="S134" i="6" s="1"/>
  <c r="AH134" i="6"/>
  <c r="AC134" i="6"/>
  <c r="AK134" i="6"/>
  <c r="AH132" i="6"/>
  <c r="AC129" i="6"/>
  <c r="AE122" i="6"/>
  <c r="AE117" i="6"/>
  <c r="AF133" i="6"/>
  <c r="AA133" i="6"/>
  <c r="AI133" i="6"/>
  <c r="AD132" i="6"/>
  <c r="AL132" i="6"/>
  <c r="AG132" i="6"/>
  <c r="AC117" i="6"/>
  <c r="AK117" i="6"/>
  <c r="AD117" i="6"/>
  <c r="AL117" i="6"/>
  <c r="AF117" i="6"/>
  <c r="AH117" i="6"/>
  <c r="AA117" i="6"/>
  <c r="AI117" i="6"/>
  <c r="AC101" i="6"/>
  <c r="AK101" i="6"/>
  <c r="AD101" i="6"/>
  <c r="AL101" i="6"/>
  <c r="AE101" i="6"/>
  <c r="AF101" i="6"/>
  <c r="AG101" i="6"/>
  <c r="AH101" i="6"/>
  <c r="AA101" i="6"/>
  <c r="AI101" i="6"/>
  <c r="AC97" i="6"/>
  <c r="AK97" i="6"/>
  <c r="AD97" i="6"/>
  <c r="AL97" i="6"/>
  <c r="AE97" i="6"/>
  <c r="AF97" i="6"/>
  <c r="AG97" i="6"/>
  <c r="AH97" i="6"/>
  <c r="AA97" i="6"/>
  <c r="AI97" i="6"/>
  <c r="AG147" i="6"/>
  <c r="AK145" i="6"/>
  <c r="AC145" i="6"/>
  <c r="AG143" i="6"/>
  <c r="AK141" i="6"/>
  <c r="AC141" i="6"/>
  <c r="AG139" i="6"/>
  <c r="AC138" i="6"/>
  <c r="AK138" i="6"/>
  <c r="AB134" i="6"/>
  <c r="AC133" i="6"/>
  <c r="AC132" i="6"/>
  <c r="AI130" i="6"/>
  <c r="AJ129" i="6"/>
  <c r="R126" i="6"/>
  <c r="S126" i="6" s="1"/>
  <c r="AH126" i="6"/>
  <c r="AC126" i="6"/>
  <c r="AK126" i="6"/>
  <c r="AH124" i="6"/>
  <c r="AA122" i="6"/>
  <c r="AC113" i="6"/>
  <c r="AK113" i="6"/>
  <c r="AD113" i="6"/>
  <c r="AL113" i="6"/>
  <c r="AE113" i="6"/>
  <c r="AF113" i="6"/>
  <c r="AG113" i="6"/>
  <c r="AH113" i="6"/>
  <c r="AA113" i="6"/>
  <c r="AI113" i="6"/>
  <c r="AC109" i="6"/>
  <c r="AK109" i="6"/>
  <c r="AD109" i="6"/>
  <c r="AL109" i="6"/>
  <c r="AE109" i="6"/>
  <c r="AF109" i="6"/>
  <c r="AG109" i="6"/>
  <c r="AH109" i="6"/>
  <c r="AA109" i="6"/>
  <c r="AI109" i="6"/>
  <c r="AC105" i="6"/>
  <c r="AK105" i="6"/>
  <c r="AD105" i="6"/>
  <c r="AL105" i="6"/>
  <c r="AE105" i="6"/>
  <c r="AF105" i="6"/>
  <c r="AG105" i="6"/>
  <c r="AH105" i="6"/>
  <c r="AA105" i="6"/>
  <c r="AI105" i="6"/>
  <c r="AB101" i="6"/>
  <c r="AB97" i="6"/>
  <c r="AC93" i="6"/>
  <c r="AK93" i="6"/>
  <c r="AD93" i="6"/>
  <c r="AL93" i="6"/>
  <c r="AE93" i="6"/>
  <c r="AF93" i="6"/>
  <c r="AG93" i="6"/>
  <c r="AH93" i="6"/>
  <c r="AA93" i="6"/>
  <c r="AI93" i="6"/>
  <c r="AF137" i="6"/>
  <c r="AA137" i="6"/>
  <c r="AI137" i="6"/>
  <c r="AL134" i="6"/>
  <c r="AA134" i="6"/>
  <c r="AL133" i="6"/>
  <c r="AB133" i="6"/>
  <c r="AB132" i="6"/>
  <c r="AH129" i="6"/>
  <c r="AF125" i="6"/>
  <c r="AA125" i="6"/>
  <c r="AI125" i="6"/>
  <c r="AL122" i="6"/>
  <c r="AD121" i="6"/>
  <c r="AL121" i="6"/>
  <c r="AF121" i="6"/>
  <c r="AA121" i="6"/>
  <c r="AI121" i="6"/>
  <c r="T117" i="6"/>
  <c r="AB113" i="6"/>
  <c r="AB109" i="6"/>
  <c r="AB105" i="6"/>
  <c r="T101" i="6"/>
  <c r="T97" i="6"/>
  <c r="AI145" i="6"/>
  <c r="AI141" i="6"/>
  <c r="AD137" i="6"/>
  <c r="T137" i="6"/>
  <c r="AD136" i="6"/>
  <c r="AL136" i="6"/>
  <c r="AG136" i="6"/>
  <c r="AJ134" i="6"/>
  <c r="AK133" i="6"/>
  <c r="AK132" i="6"/>
  <c r="AA132" i="6"/>
  <c r="AH130" i="6"/>
  <c r="AC130" i="6"/>
  <c r="AK130" i="6"/>
  <c r="AD124" i="6"/>
  <c r="AL124" i="6"/>
  <c r="AG124" i="6"/>
  <c r="T93" i="6"/>
  <c r="AJ133" i="6"/>
  <c r="AJ132" i="6"/>
  <c r="AF129" i="6"/>
  <c r="AA129" i="6"/>
  <c r="AI129" i="6"/>
  <c r="AF122" i="6"/>
  <c r="AH122" i="6"/>
  <c r="AC122" i="6"/>
  <c r="AK122" i="6"/>
  <c r="AJ117" i="6"/>
  <c r="AG120" i="6"/>
  <c r="AK118" i="6"/>
  <c r="AC118" i="6"/>
  <c r="AG116" i="6"/>
  <c r="AK114" i="6"/>
  <c r="AC114" i="6"/>
  <c r="AG112" i="6"/>
  <c r="AK110" i="6"/>
  <c r="AC110" i="6"/>
  <c r="AG108" i="6"/>
  <c r="AK106" i="6"/>
  <c r="AC106" i="6"/>
  <c r="AG104" i="6"/>
  <c r="AK102" i="6"/>
  <c r="AC102" i="6"/>
  <c r="AG100" i="6"/>
  <c r="AK98" i="6"/>
  <c r="AC98" i="6"/>
  <c r="AK94" i="6"/>
  <c r="AC94" i="6"/>
  <c r="AI89" i="6"/>
  <c r="AA89" i="6"/>
  <c r="AH79" i="6"/>
  <c r="AA79" i="6"/>
  <c r="AI79" i="6"/>
  <c r="AD79" i="6"/>
  <c r="AL79" i="6"/>
  <c r="AH89" i="6"/>
  <c r="AG85" i="6"/>
  <c r="AG79" i="6"/>
  <c r="AD77" i="6"/>
  <c r="AL77" i="6"/>
  <c r="AE77" i="6"/>
  <c r="AH77" i="6"/>
  <c r="AG89" i="6"/>
  <c r="AE81" i="6"/>
  <c r="AH81" i="6"/>
  <c r="AF69" i="6"/>
  <c r="AL120" i="6"/>
  <c r="AH118" i="6"/>
  <c r="AL116" i="6"/>
  <c r="AH114" i="6"/>
  <c r="AL112" i="6"/>
  <c r="AH110" i="6"/>
  <c r="AL108" i="6"/>
  <c r="AH106" i="6"/>
  <c r="AL104" i="6"/>
  <c r="AH102" i="6"/>
  <c r="AL100" i="6"/>
  <c r="AH98" i="6"/>
  <c r="AL96" i="6"/>
  <c r="AH94" i="6"/>
  <c r="AL92" i="6"/>
  <c r="AH90" i="6"/>
  <c r="AF89" i="6"/>
  <c r="AH86" i="6"/>
  <c r="AD85" i="6"/>
  <c r="AD81" i="6"/>
  <c r="T81" i="6"/>
  <c r="AE79" i="6"/>
  <c r="AF77" i="6"/>
  <c r="AE75" i="6"/>
  <c r="AH75" i="6"/>
  <c r="AA75" i="6"/>
  <c r="AI75" i="6"/>
  <c r="AD75" i="6"/>
  <c r="AL75" i="6"/>
  <c r="AE89" i="6"/>
  <c r="AC81" i="6"/>
  <c r="AC79" i="6"/>
  <c r="AC77" i="6"/>
  <c r="AE71" i="6"/>
  <c r="AG71" i="6"/>
  <c r="AH71" i="6"/>
  <c r="AA71" i="6"/>
  <c r="AI71" i="6"/>
  <c r="AD71" i="6"/>
  <c r="AL71" i="6"/>
  <c r="AA69" i="6"/>
  <c r="AI69" i="6"/>
  <c r="AC69" i="6"/>
  <c r="AK69" i="6"/>
  <c r="AD69" i="6"/>
  <c r="AL69" i="6"/>
  <c r="AE69" i="6"/>
  <c r="AH69" i="6"/>
  <c r="AL89" i="6"/>
  <c r="AD89" i="6"/>
  <c r="AK85" i="6"/>
  <c r="AB85" i="6"/>
  <c r="AC84" i="6"/>
  <c r="AK84" i="6"/>
  <c r="AF84" i="6"/>
  <c r="AA83" i="6"/>
  <c r="AI83" i="6"/>
  <c r="AD83" i="6"/>
  <c r="AL83" i="6"/>
  <c r="AL81" i="6"/>
  <c r="AB81" i="6"/>
  <c r="AB79" i="6"/>
  <c r="AB77" i="6"/>
  <c r="AJ75" i="6"/>
  <c r="T75" i="6"/>
  <c r="AA73" i="6"/>
  <c r="AI73" i="6"/>
  <c r="AC73" i="6"/>
  <c r="AK73" i="6"/>
  <c r="AD73" i="6"/>
  <c r="AL73" i="6"/>
  <c r="AE73" i="6"/>
  <c r="AH73" i="6"/>
  <c r="AK89" i="6"/>
  <c r="AJ85" i="6"/>
  <c r="AA85" i="6"/>
  <c r="AK81" i="6"/>
  <c r="AA81" i="6"/>
  <c r="AA77" i="6"/>
  <c r="T71" i="6"/>
  <c r="T69" i="6"/>
  <c r="AF80" i="6"/>
  <c r="AF76" i="6"/>
  <c r="AF72" i="6"/>
  <c r="AF68" i="6"/>
  <c r="AL67" i="6"/>
  <c r="AD67" i="6"/>
  <c r="AH65" i="6"/>
  <c r="AL63" i="6"/>
  <c r="AD63" i="6"/>
  <c r="AH61" i="6"/>
  <c r="AL59" i="6"/>
  <c r="AD59" i="6"/>
  <c r="AH57" i="6"/>
  <c r="AL55" i="6"/>
  <c r="AD55" i="6"/>
  <c r="AH53" i="6"/>
  <c r="R53" i="6"/>
  <c r="S53" i="6" s="1"/>
  <c r="AL51" i="6"/>
  <c r="AD51" i="6"/>
  <c r="AK48" i="6"/>
  <c r="AB48" i="6"/>
  <c r="AE43" i="6"/>
  <c r="T43" i="6"/>
  <c r="AH39" i="6"/>
  <c r="AD39" i="6"/>
  <c r="AL39" i="6"/>
  <c r="AF35" i="6"/>
  <c r="AD47" i="6"/>
  <c r="AL47" i="6"/>
  <c r="AH35" i="6"/>
  <c r="AA35" i="6"/>
  <c r="AI35" i="6"/>
  <c r="AC35" i="6"/>
  <c r="AK35" i="6"/>
  <c r="AD35" i="6"/>
  <c r="AL35" i="6"/>
  <c r="AE35" i="6"/>
  <c r="AK80" i="6"/>
  <c r="AK76" i="6"/>
  <c r="AK72" i="6"/>
  <c r="AK68" i="6"/>
  <c r="AI67" i="6"/>
  <c r="AA67" i="6"/>
  <c r="AE65" i="6"/>
  <c r="AI63" i="6"/>
  <c r="AA63" i="6"/>
  <c r="AE61" i="6"/>
  <c r="AI59" i="6"/>
  <c r="AA59" i="6"/>
  <c r="AE57" i="6"/>
  <c r="AI55" i="6"/>
  <c r="AA55" i="6"/>
  <c r="AE53" i="6"/>
  <c r="AI51" i="6"/>
  <c r="AA51" i="6"/>
  <c r="AH49" i="6"/>
  <c r="AK47" i="6"/>
  <c r="AB47" i="6"/>
  <c r="AH45" i="6"/>
  <c r="AD37" i="6"/>
  <c r="AL37" i="6"/>
  <c r="AE37" i="6"/>
  <c r="AG37" i="6"/>
  <c r="AH37" i="6"/>
  <c r="AA37" i="6"/>
  <c r="AI37" i="6"/>
  <c r="AH67" i="6"/>
  <c r="AL65" i="6"/>
  <c r="AD65" i="6"/>
  <c r="AH63" i="6"/>
  <c r="AL61" i="6"/>
  <c r="AD61" i="6"/>
  <c r="AH59" i="6"/>
  <c r="AL57" i="6"/>
  <c r="AD57" i="6"/>
  <c r="AH55" i="6"/>
  <c r="AL53" i="6"/>
  <c r="AD53" i="6"/>
  <c r="AH51" i="6"/>
  <c r="AL49" i="6"/>
  <c r="AC49" i="6"/>
  <c r="T49" i="6"/>
  <c r="AG48" i="6"/>
  <c r="AJ47" i="6"/>
  <c r="AA47" i="6"/>
  <c r="AL45" i="6"/>
  <c r="AC45" i="6"/>
  <c r="T45" i="6"/>
  <c r="AD41" i="6"/>
  <c r="AL41" i="6"/>
  <c r="AH41" i="6"/>
  <c r="T35" i="6"/>
  <c r="AD33" i="6"/>
  <c r="AL33" i="6"/>
  <c r="AE33" i="6"/>
  <c r="AG33" i="6"/>
  <c r="AH33" i="6"/>
  <c r="AA33" i="6"/>
  <c r="AI33" i="6"/>
  <c r="AG67" i="6"/>
  <c r="AK65" i="6"/>
  <c r="AC65" i="6"/>
  <c r="AG63" i="6"/>
  <c r="AK61" i="6"/>
  <c r="AC61" i="6"/>
  <c r="AG59" i="6"/>
  <c r="AK57" i="6"/>
  <c r="AC57" i="6"/>
  <c r="AG55" i="6"/>
  <c r="AK53" i="6"/>
  <c r="AC53" i="6"/>
  <c r="AG51" i="6"/>
  <c r="AI47" i="6"/>
  <c r="AI65" i="6"/>
  <c r="AI61" i="6"/>
  <c r="AI57" i="6"/>
  <c r="AI53" i="6"/>
  <c r="AG47" i="6"/>
  <c r="AI45" i="6"/>
  <c r="AH43" i="6"/>
  <c r="AD43" i="6"/>
  <c r="AL43" i="6"/>
  <c r="AJ37" i="6"/>
  <c r="AG35" i="6"/>
  <c r="AE31" i="6"/>
  <c r="AI29" i="6"/>
  <c r="AA29" i="6"/>
  <c r="AE27" i="6"/>
  <c r="AI25" i="6"/>
  <c r="AA25" i="6"/>
  <c r="AE23" i="6"/>
  <c r="AI21" i="6"/>
  <c r="AA21" i="6"/>
  <c r="AE19" i="6"/>
  <c r="AI17" i="6"/>
  <c r="AA17" i="6"/>
  <c r="AE15" i="6"/>
  <c r="AI13" i="6"/>
  <c r="AA13" i="6"/>
  <c r="AL31" i="6"/>
  <c r="AD31" i="6"/>
  <c r="AH29" i="6"/>
  <c r="AL27" i="6"/>
  <c r="AD27" i="6"/>
  <c r="AH25" i="6"/>
  <c r="AL23" i="6"/>
  <c r="AD23" i="6"/>
  <c r="AH21" i="6"/>
  <c r="AL19" i="6"/>
  <c r="AD19" i="6"/>
  <c r="AH17" i="6"/>
  <c r="AL15" i="6"/>
  <c r="AD15" i="6"/>
  <c r="AH13" i="6"/>
  <c r="AL11" i="6"/>
  <c r="AD11" i="6"/>
  <c r="AH9" i="6"/>
  <c r="AK31" i="6"/>
  <c r="AC31" i="6"/>
  <c r="AG29" i="6"/>
  <c r="AK27" i="6"/>
  <c r="AC27" i="6"/>
  <c r="AG25" i="6"/>
  <c r="AK23" i="6"/>
  <c r="AC23" i="6"/>
  <c r="AG21" i="6"/>
  <c r="AK19" i="6"/>
  <c r="AC19" i="6"/>
  <c r="AG17" i="6"/>
  <c r="AI31" i="6"/>
  <c r="AA31" i="6"/>
  <c r="AE29" i="6"/>
  <c r="AI27" i="6"/>
  <c r="AA27" i="6"/>
  <c r="AE25" i="6"/>
  <c r="AI23" i="6"/>
  <c r="AA23" i="6"/>
  <c r="AE21" i="6"/>
  <c r="AI19" i="6"/>
  <c r="AA19" i="6"/>
  <c r="AE17" i="6"/>
  <c r="AI15" i="6"/>
  <c r="AA15" i="6"/>
  <c r="AH31" i="6"/>
  <c r="AL29" i="6"/>
  <c r="AH27" i="6"/>
  <c r="AL25" i="6"/>
  <c r="AH23" i="6"/>
  <c r="AL21" i="6"/>
  <c r="AH19" i="6"/>
  <c r="AL17" i="6"/>
  <c r="AH15" i="6"/>
  <c r="AL13" i="6"/>
  <c r="AH11" i="6"/>
  <c r="T75" i="7" l="1"/>
  <c r="AM54" i="6"/>
  <c r="AM55" i="6"/>
  <c r="AM113" i="6"/>
  <c r="AM50" i="6"/>
  <c r="AM56" i="6"/>
  <c r="AM45" i="6"/>
  <c r="AM47" i="6"/>
  <c r="AM52" i="6"/>
  <c r="AM128" i="6"/>
  <c r="AM112" i="6"/>
  <c r="AM53" i="6"/>
  <c r="AM51" i="6"/>
  <c r="AM108" i="6"/>
  <c r="AM147" i="6"/>
  <c r="AM146" i="6"/>
  <c r="AM48" i="6"/>
  <c r="AM132" i="6"/>
  <c r="AM100" i="6"/>
  <c r="AM126" i="6"/>
  <c r="AM154" i="6"/>
  <c r="AM134" i="6"/>
  <c r="AM101" i="6"/>
  <c r="AM159" i="6"/>
  <c r="AM158" i="6"/>
  <c r="AM124" i="6"/>
  <c r="AM127" i="6"/>
  <c r="AM70" i="6"/>
  <c r="AM20" i="6"/>
  <c r="AM80" i="6"/>
  <c r="AM71" i="6"/>
  <c r="AM57" i="6"/>
  <c r="AM8" i="6"/>
  <c r="AM35" i="6"/>
  <c r="AM39" i="6"/>
  <c r="AM63" i="6"/>
  <c r="AM15" i="6"/>
  <c r="AM11" i="6"/>
  <c r="AM72" i="6"/>
  <c r="AM9" i="6"/>
  <c r="AM30" i="6"/>
  <c r="AM28" i="6"/>
  <c r="AM61" i="6"/>
  <c r="AM74" i="6"/>
  <c r="AM17" i="6"/>
  <c r="AM76" i="6"/>
  <c r="AM75" i="6"/>
  <c r="AM34" i="6"/>
  <c r="AM82" i="6"/>
  <c r="AM42" i="6"/>
  <c r="AM77" i="6"/>
  <c r="AM83" i="6"/>
  <c r="AM60" i="6"/>
  <c r="AM78" i="6"/>
  <c r="AM73" i="6"/>
  <c r="AM81" i="6"/>
  <c r="AM43" i="6"/>
  <c r="AM79" i="6"/>
  <c r="AM169" i="6"/>
  <c r="AM162" i="6"/>
  <c r="AM168" i="6"/>
  <c r="AM172" i="6"/>
  <c r="AM167" i="6"/>
  <c r="AM163" i="6"/>
  <c r="AM165" i="6"/>
  <c r="AM166" i="6"/>
  <c r="AM170" i="6"/>
  <c r="AM164" i="6"/>
  <c r="AM88" i="6"/>
  <c r="AM122" i="6"/>
  <c r="AM130" i="6"/>
  <c r="AM161" i="6"/>
  <c r="AM131" i="6"/>
  <c r="AM136" i="6"/>
  <c r="AM142" i="6"/>
  <c r="AM171" i="6"/>
  <c r="AM140" i="6"/>
  <c r="AM141" i="6"/>
  <c r="AM144" i="6"/>
  <c r="AM119" i="6"/>
  <c r="AM150" i="6"/>
  <c r="AM49" i="6"/>
  <c r="AM135" i="6"/>
  <c r="AM137" i="6"/>
  <c r="AM148" i="6"/>
  <c r="AM157" i="6"/>
  <c r="AM129" i="6"/>
  <c r="AM152" i="6"/>
  <c r="AM125" i="6"/>
  <c r="AM139" i="6"/>
  <c r="AM96" i="6"/>
  <c r="AM138" i="6"/>
  <c r="AM121" i="6"/>
  <c r="AM156" i="6"/>
  <c r="AM145" i="6"/>
  <c r="AM153" i="6"/>
  <c r="AM143" i="6"/>
  <c r="AM149" i="6"/>
  <c r="AM123" i="6"/>
  <c r="AM160" i="6"/>
  <c r="AM155" i="6"/>
  <c r="AM133" i="6"/>
  <c r="AM151" i="6"/>
  <c r="Y48" i="6"/>
  <c r="X127" i="6"/>
  <c r="U127" i="6"/>
  <c r="Z52" i="6"/>
  <c r="Y52" i="6"/>
  <c r="X52" i="6"/>
  <c r="V52" i="6"/>
  <c r="U52" i="6"/>
  <c r="Y128" i="6"/>
  <c r="V128" i="6"/>
  <c r="U128" i="6"/>
  <c r="W128" i="6"/>
  <c r="X128" i="6"/>
  <c r="Z128" i="6"/>
  <c r="X48" i="6"/>
  <c r="AM18" i="6"/>
  <c r="AM95" i="6"/>
  <c r="Z127" i="6"/>
  <c r="W127" i="6"/>
  <c r="AM66" i="6"/>
  <c r="AM12" i="6"/>
  <c r="AM111" i="6"/>
  <c r="Z48" i="6"/>
  <c r="Y127" i="6"/>
  <c r="AM36" i="6"/>
  <c r="AM91" i="6"/>
  <c r="AM7" i="6"/>
  <c r="AM24" i="6"/>
  <c r="AM16" i="6"/>
  <c r="AM116" i="6"/>
  <c r="AM40" i="6"/>
  <c r="AM115" i="6"/>
  <c r="AM107" i="6"/>
  <c r="AM92" i="6"/>
  <c r="AM94" i="6"/>
  <c r="AM90" i="6"/>
  <c r="U48" i="6"/>
  <c r="AM104" i="6"/>
  <c r="AM99" i="6"/>
  <c r="AM22" i="6"/>
  <c r="AM103" i="6"/>
  <c r="AM46" i="6"/>
  <c r="W48" i="6"/>
  <c r="AM118" i="6"/>
  <c r="AM87" i="6"/>
  <c r="AM41" i="6"/>
  <c r="AM65" i="6"/>
  <c r="AM98" i="6"/>
  <c r="AM13" i="6"/>
  <c r="AM110" i="6"/>
  <c r="AM120" i="6"/>
  <c r="AM44" i="6"/>
  <c r="AM14" i="6"/>
  <c r="AM64" i="6"/>
  <c r="AM32" i="6"/>
  <c r="AM38" i="6"/>
  <c r="AM106" i="6"/>
  <c r="AM68" i="6"/>
  <c r="AM86" i="6"/>
  <c r="AM102" i="6"/>
  <c r="AM26" i="6"/>
  <c r="AM62" i="6"/>
  <c r="AM58" i="6"/>
  <c r="AM114" i="6"/>
  <c r="AM10" i="6"/>
  <c r="AM59" i="6"/>
  <c r="AM69" i="6"/>
  <c r="AM21" i="6"/>
  <c r="AM25" i="6"/>
  <c r="AM85" i="6"/>
  <c r="AM89" i="6"/>
  <c r="AM93" i="6"/>
  <c r="AM109" i="6"/>
  <c r="AM31" i="6"/>
  <c r="AM37" i="6"/>
  <c r="U53" i="6"/>
  <c r="V53" i="6"/>
  <c r="W53" i="6"/>
  <c r="X53" i="6"/>
  <c r="Y53" i="6"/>
  <c r="Z53" i="6"/>
  <c r="AM97" i="6"/>
  <c r="AM117" i="6"/>
  <c r="V124" i="6"/>
  <c r="Y124" i="6"/>
  <c r="U124" i="6"/>
  <c r="W124" i="6"/>
  <c r="X124" i="6"/>
  <c r="Z124" i="6"/>
  <c r="AM19" i="6"/>
  <c r="AM23" i="6"/>
  <c r="AM84" i="6"/>
  <c r="Z126" i="6"/>
  <c r="U126" i="6"/>
  <c r="V126" i="6"/>
  <c r="W126" i="6"/>
  <c r="X126" i="6"/>
  <c r="Y126" i="6"/>
  <c r="AM27" i="6"/>
  <c r="AM29" i="6"/>
  <c r="AM33" i="6"/>
  <c r="AM67" i="6"/>
  <c r="AM105" i="6"/>
  <c r="Z134" i="6"/>
  <c r="U134" i="6"/>
  <c r="X134" i="6"/>
  <c r="Y134" i="6"/>
  <c r="V134" i="6"/>
  <c r="W134" i="6"/>
  <c r="R2" i="7" l="1"/>
  <c r="R4" i="7" s="1"/>
  <c r="I7" i="15" s="1"/>
  <c r="R4" i="14"/>
  <c r="Q4" i="14"/>
  <c r="T4" i="7" l="1"/>
  <c r="J7" i="15" s="1"/>
  <c r="R3" i="7"/>
  <c r="I6" i="15" s="1"/>
  <c r="O65" i="8"/>
  <c r="O64" i="8"/>
  <c r="T3" i="7" l="1"/>
  <c r="J6" i="15" s="1"/>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H196" i="17" l="1"/>
  <c r="I196" i="17"/>
  <c r="J196" i="17"/>
  <c r="K196" i="17"/>
  <c r="L196" i="17"/>
  <c r="M196" i="17"/>
  <c r="N196" i="17"/>
  <c r="O196" i="17"/>
  <c r="P196" i="17"/>
  <c r="Q196" i="17"/>
  <c r="R196" i="17"/>
  <c r="S196" i="17"/>
  <c r="H197" i="17"/>
  <c r="I197" i="17"/>
  <c r="J197" i="17"/>
  <c r="K197" i="17"/>
  <c r="L197" i="17"/>
  <c r="M197" i="17"/>
  <c r="N197" i="17"/>
  <c r="O197" i="17"/>
  <c r="P197" i="17"/>
  <c r="Q197" i="17"/>
  <c r="R197" i="17"/>
  <c r="S197" i="17"/>
  <c r="H198" i="17"/>
  <c r="I198" i="17"/>
  <c r="J198" i="17"/>
  <c r="K198" i="17"/>
  <c r="L198" i="17"/>
  <c r="M198" i="17"/>
  <c r="N198" i="17"/>
  <c r="O198" i="17"/>
  <c r="P198" i="17"/>
  <c r="Q198" i="17"/>
  <c r="R198" i="17"/>
  <c r="S198" i="17"/>
  <c r="H199" i="17"/>
  <c r="I199" i="17"/>
  <c r="J199" i="17"/>
  <c r="K199" i="17"/>
  <c r="L199" i="17"/>
  <c r="M199" i="17"/>
  <c r="N199" i="17"/>
  <c r="O199" i="17"/>
  <c r="P199" i="17"/>
  <c r="Q199" i="17"/>
  <c r="R199" i="17"/>
  <c r="S199" i="17"/>
  <c r="H200" i="17"/>
  <c r="I200" i="17"/>
  <c r="J200" i="17"/>
  <c r="K200" i="17"/>
  <c r="L200" i="17"/>
  <c r="M200" i="17"/>
  <c r="N200" i="17"/>
  <c r="O200" i="17"/>
  <c r="P200" i="17"/>
  <c r="Q200" i="17"/>
  <c r="R200" i="17"/>
  <c r="S200" i="17"/>
  <c r="H201" i="17"/>
  <c r="I201" i="17"/>
  <c r="J201" i="17"/>
  <c r="K201" i="17"/>
  <c r="L201" i="17"/>
  <c r="M201" i="17"/>
  <c r="N201" i="17"/>
  <c r="O201" i="17"/>
  <c r="P201" i="17"/>
  <c r="Q201" i="17"/>
  <c r="R201" i="17"/>
  <c r="S201" i="17"/>
  <c r="H202" i="17"/>
  <c r="I202" i="17"/>
  <c r="J202" i="17"/>
  <c r="K202" i="17"/>
  <c r="L202" i="17"/>
  <c r="M202" i="17"/>
  <c r="N202" i="17"/>
  <c r="O202" i="17"/>
  <c r="P202" i="17"/>
  <c r="Q202" i="17"/>
  <c r="R202" i="17"/>
  <c r="S202" i="17"/>
  <c r="H203" i="17"/>
  <c r="I203" i="17"/>
  <c r="J203" i="17"/>
  <c r="K203" i="17"/>
  <c r="L203" i="17"/>
  <c r="M203" i="17"/>
  <c r="N203" i="17"/>
  <c r="O203" i="17"/>
  <c r="P203" i="17"/>
  <c r="Q203" i="17"/>
  <c r="R203" i="17"/>
  <c r="S203" i="17"/>
  <c r="H204" i="17"/>
  <c r="I204" i="17"/>
  <c r="J204" i="17"/>
  <c r="K204" i="17"/>
  <c r="L204" i="17"/>
  <c r="M204" i="17"/>
  <c r="N204" i="17"/>
  <c r="O204" i="17"/>
  <c r="P204" i="17"/>
  <c r="Q204" i="17"/>
  <c r="R204" i="17"/>
  <c r="S204" i="17"/>
  <c r="H205" i="17"/>
  <c r="I205" i="17"/>
  <c r="J205" i="17"/>
  <c r="K205" i="17"/>
  <c r="L205" i="17"/>
  <c r="M205" i="17"/>
  <c r="N205" i="17"/>
  <c r="O205" i="17"/>
  <c r="P205" i="17"/>
  <c r="Q205" i="17"/>
  <c r="R205" i="17"/>
  <c r="S205" i="17"/>
  <c r="H206" i="17"/>
  <c r="I206" i="17"/>
  <c r="J206" i="17"/>
  <c r="K206" i="17"/>
  <c r="L206" i="17"/>
  <c r="M206" i="17"/>
  <c r="N206" i="17"/>
  <c r="O206" i="17"/>
  <c r="P206" i="17"/>
  <c r="Q206" i="17"/>
  <c r="R206" i="17"/>
  <c r="S206" i="17"/>
  <c r="H207" i="17"/>
  <c r="I207" i="17"/>
  <c r="J207" i="17"/>
  <c r="K207" i="17"/>
  <c r="L207" i="17"/>
  <c r="M207" i="17"/>
  <c r="N207" i="17"/>
  <c r="O207" i="17"/>
  <c r="P207" i="17"/>
  <c r="Q207" i="17"/>
  <c r="R207" i="17"/>
  <c r="S207" i="17"/>
  <c r="H208" i="17"/>
  <c r="I208" i="17"/>
  <c r="J208" i="17"/>
  <c r="K208" i="17"/>
  <c r="L208" i="17"/>
  <c r="M208" i="17"/>
  <c r="N208" i="17"/>
  <c r="O208" i="17"/>
  <c r="P208" i="17"/>
  <c r="Q208" i="17"/>
  <c r="R208" i="17"/>
  <c r="S208" i="17"/>
  <c r="H209" i="17"/>
  <c r="I209" i="17"/>
  <c r="J209" i="17"/>
  <c r="K209" i="17"/>
  <c r="L209" i="17"/>
  <c r="M209" i="17"/>
  <c r="N209" i="17"/>
  <c r="O209" i="17"/>
  <c r="P209" i="17"/>
  <c r="Q209" i="17"/>
  <c r="R209" i="17"/>
  <c r="S209" i="17"/>
  <c r="H210" i="17"/>
  <c r="I210" i="17"/>
  <c r="J210" i="17"/>
  <c r="K210" i="17"/>
  <c r="L210" i="17"/>
  <c r="M210" i="17"/>
  <c r="N210" i="17"/>
  <c r="O210" i="17"/>
  <c r="P210" i="17"/>
  <c r="Q210" i="17"/>
  <c r="R210" i="17"/>
  <c r="S210" i="17"/>
  <c r="H211" i="17"/>
  <c r="I211" i="17"/>
  <c r="J211" i="17"/>
  <c r="K211" i="17"/>
  <c r="L211" i="17"/>
  <c r="M211" i="17"/>
  <c r="N211" i="17"/>
  <c r="O211" i="17"/>
  <c r="P211" i="17"/>
  <c r="Q211" i="17"/>
  <c r="R211" i="17"/>
  <c r="S211" i="17"/>
  <c r="H212" i="17"/>
  <c r="I212" i="17"/>
  <c r="J212" i="17"/>
  <c r="K212" i="17"/>
  <c r="L212" i="17"/>
  <c r="M212" i="17"/>
  <c r="N212" i="17"/>
  <c r="O212" i="17"/>
  <c r="P212" i="17"/>
  <c r="Q212" i="17"/>
  <c r="R212" i="17"/>
  <c r="S212" i="17"/>
  <c r="H213" i="17"/>
  <c r="I213" i="17"/>
  <c r="J213" i="17"/>
  <c r="K213" i="17"/>
  <c r="L213" i="17"/>
  <c r="M213" i="17"/>
  <c r="N213" i="17"/>
  <c r="O213" i="17"/>
  <c r="P213" i="17"/>
  <c r="Q213" i="17"/>
  <c r="R213" i="17"/>
  <c r="S213" i="17"/>
  <c r="H214" i="17"/>
  <c r="I214" i="17"/>
  <c r="J214" i="17"/>
  <c r="K214" i="17"/>
  <c r="L214" i="17"/>
  <c r="M214" i="17"/>
  <c r="N214" i="17"/>
  <c r="O214" i="17"/>
  <c r="P214" i="17"/>
  <c r="Q214" i="17"/>
  <c r="R214" i="17"/>
  <c r="S214" i="17"/>
  <c r="H215" i="17"/>
  <c r="I215" i="17"/>
  <c r="J215" i="17"/>
  <c r="K215" i="17"/>
  <c r="L215" i="17"/>
  <c r="M215" i="17"/>
  <c r="N215" i="17"/>
  <c r="O215" i="17"/>
  <c r="P215" i="17"/>
  <c r="Q215" i="17"/>
  <c r="R215" i="17"/>
  <c r="S215" i="17"/>
  <c r="H216" i="17"/>
  <c r="I216" i="17"/>
  <c r="J216" i="17"/>
  <c r="K216" i="17"/>
  <c r="L216" i="17"/>
  <c r="M216" i="17"/>
  <c r="N216" i="17"/>
  <c r="O216" i="17"/>
  <c r="P216" i="17"/>
  <c r="Q216" i="17"/>
  <c r="R216" i="17"/>
  <c r="S216" i="17"/>
  <c r="H217" i="17"/>
  <c r="I217" i="17"/>
  <c r="J217" i="17"/>
  <c r="K217" i="17"/>
  <c r="L217" i="17"/>
  <c r="M217" i="17"/>
  <c r="N217" i="17"/>
  <c r="O217" i="17"/>
  <c r="P217" i="17"/>
  <c r="Q217" i="17"/>
  <c r="R217" i="17"/>
  <c r="S217" i="17"/>
  <c r="H218" i="17"/>
  <c r="I218" i="17"/>
  <c r="J218" i="17"/>
  <c r="K218" i="17"/>
  <c r="L218" i="17"/>
  <c r="M218" i="17"/>
  <c r="N218" i="17"/>
  <c r="O218" i="17"/>
  <c r="P218" i="17"/>
  <c r="Q218" i="17"/>
  <c r="R218" i="17"/>
  <c r="S218" i="17"/>
  <c r="H219" i="17"/>
  <c r="I219" i="17"/>
  <c r="J219" i="17"/>
  <c r="K219" i="17"/>
  <c r="L219" i="17"/>
  <c r="M219" i="17"/>
  <c r="N219" i="17"/>
  <c r="O219" i="17"/>
  <c r="P219" i="17"/>
  <c r="Q219" i="17"/>
  <c r="R219" i="17"/>
  <c r="S219" i="17"/>
  <c r="H220" i="17"/>
  <c r="I220" i="17"/>
  <c r="J220" i="17"/>
  <c r="K220" i="17"/>
  <c r="L220" i="17"/>
  <c r="M220" i="17"/>
  <c r="N220" i="17"/>
  <c r="O220" i="17"/>
  <c r="P220" i="17"/>
  <c r="Q220" i="17"/>
  <c r="R220" i="17"/>
  <c r="S220"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D196" i="17"/>
  <c r="E196" i="17"/>
  <c r="F196" i="17"/>
  <c r="G196" i="17"/>
  <c r="C197" i="17"/>
  <c r="D197" i="17"/>
  <c r="E197" i="17"/>
  <c r="F197" i="17"/>
  <c r="G197" i="17"/>
  <c r="C198" i="17"/>
  <c r="D198" i="17"/>
  <c r="E198" i="17"/>
  <c r="F198" i="17"/>
  <c r="G198" i="17"/>
  <c r="C199" i="17"/>
  <c r="D199" i="17"/>
  <c r="E199" i="17"/>
  <c r="F199" i="17"/>
  <c r="G199" i="17"/>
  <c r="C200" i="17"/>
  <c r="D200" i="17"/>
  <c r="E200" i="17"/>
  <c r="F200" i="17"/>
  <c r="G200" i="17"/>
  <c r="C201" i="17"/>
  <c r="D201" i="17"/>
  <c r="E201" i="17"/>
  <c r="F201" i="17"/>
  <c r="G201" i="17"/>
  <c r="C202" i="17"/>
  <c r="D202" i="17"/>
  <c r="E202" i="17"/>
  <c r="F202" i="17"/>
  <c r="G202" i="17"/>
  <c r="C203" i="17"/>
  <c r="D203" i="17"/>
  <c r="E203" i="17"/>
  <c r="F203" i="17"/>
  <c r="G203" i="17"/>
  <c r="C204" i="17"/>
  <c r="D204" i="17"/>
  <c r="E204" i="17"/>
  <c r="F204" i="17"/>
  <c r="G204" i="17"/>
  <c r="C205" i="17"/>
  <c r="D205" i="17"/>
  <c r="E205" i="17"/>
  <c r="F205" i="17"/>
  <c r="G205" i="17"/>
  <c r="C206" i="17"/>
  <c r="D206" i="17"/>
  <c r="E206" i="17"/>
  <c r="F206" i="17"/>
  <c r="G206" i="17"/>
  <c r="C207" i="17"/>
  <c r="D207" i="17"/>
  <c r="E207" i="17"/>
  <c r="F207" i="17"/>
  <c r="G207" i="17"/>
  <c r="C208" i="17"/>
  <c r="D208" i="17"/>
  <c r="E208" i="17"/>
  <c r="F208" i="17"/>
  <c r="G208" i="17"/>
  <c r="C209" i="17"/>
  <c r="D209" i="17"/>
  <c r="E209" i="17"/>
  <c r="F209" i="17"/>
  <c r="G209" i="17"/>
  <c r="C210" i="17"/>
  <c r="D210" i="17"/>
  <c r="E210" i="17"/>
  <c r="F210" i="17"/>
  <c r="G210" i="17"/>
  <c r="C211" i="17"/>
  <c r="D211" i="17"/>
  <c r="E211" i="17"/>
  <c r="F211" i="17"/>
  <c r="G211" i="17"/>
  <c r="C212" i="17"/>
  <c r="D212" i="17"/>
  <c r="E212" i="17"/>
  <c r="F212" i="17"/>
  <c r="G212" i="17"/>
  <c r="C213" i="17"/>
  <c r="D213" i="17"/>
  <c r="E213" i="17"/>
  <c r="F213" i="17"/>
  <c r="G213" i="17"/>
  <c r="C214" i="17"/>
  <c r="D214" i="17"/>
  <c r="E214" i="17"/>
  <c r="F214" i="17"/>
  <c r="G214" i="17"/>
  <c r="C215" i="17"/>
  <c r="D215" i="17"/>
  <c r="E215" i="17"/>
  <c r="F215" i="17"/>
  <c r="G215" i="17"/>
  <c r="C216" i="17"/>
  <c r="D216" i="17"/>
  <c r="E216" i="17"/>
  <c r="F216" i="17"/>
  <c r="G216" i="17"/>
  <c r="C217" i="17"/>
  <c r="D217" i="17"/>
  <c r="E217" i="17"/>
  <c r="F217" i="17"/>
  <c r="G217" i="17"/>
  <c r="C218" i="17"/>
  <c r="D218" i="17"/>
  <c r="E218" i="17"/>
  <c r="F218" i="17"/>
  <c r="G218" i="17"/>
  <c r="C219" i="17"/>
  <c r="D219" i="17"/>
  <c r="E219" i="17"/>
  <c r="F219" i="17"/>
  <c r="G219" i="17"/>
  <c r="C220" i="17"/>
  <c r="D220" i="17"/>
  <c r="E220" i="17"/>
  <c r="F220" i="17"/>
  <c r="G220" i="17"/>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D196" i="15"/>
  <c r="E196" i="15"/>
  <c r="F196" i="15"/>
  <c r="G196" i="15"/>
  <c r="H196" i="15"/>
  <c r="I196" i="15"/>
  <c r="J196" i="15"/>
  <c r="K196" i="15"/>
  <c r="L196" i="15"/>
  <c r="M196" i="15"/>
  <c r="N196" i="15"/>
  <c r="O196" i="15"/>
  <c r="P196" i="15"/>
  <c r="Q196" i="15"/>
  <c r="R196" i="15"/>
  <c r="S196" i="15"/>
  <c r="C197" i="15"/>
  <c r="D197" i="15"/>
  <c r="E197" i="15"/>
  <c r="F197" i="15"/>
  <c r="G197" i="15"/>
  <c r="H197" i="15"/>
  <c r="I197" i="15"/>
  <c r="J197" i="15"/>
  <c r="K197" i="15"/>
  <c r="L197" i="15"/>
  <c r="M197" i="15"/>
  <c r="N197" i="15"/>
  <c r="O197" i="15"/>
  <c r="P197" i="15"/>
  <c r="Q197" i="15"/>
  <c r="R197" i="15"/>
  <c r="S197" i="15"/>
  <c r="C198" i="15"/>
  <c r="D198" i="15"/>
  <c r="E198" i="15"/>
  <c r="F198" i="15"/>
  <c r="G198" i="15"/>
  <c r="H198" i="15"/>
  <c r="I198" i="15"/>
  <c r="J198" i="15"/>
  <c r="K198" i="15"/>
  <c r="L198" i="15"/>
  <c r="M198" i="15"/>
  <c r="N198" i="15"/>
  <c r="O198" i="15"/>
  <c r="P198" i="15"/>
  <c r="Q198" i="15"/>
  <c r="R198" i="15"/>
  <c r="S198" i="15"/>
  <c r="C199" i="15"/>
  <c r="D199" i="15"/>
  <c r="E199" i="15"/>
  <c r="F199" i="15"/>
  <c r="G199" i="15"/>
  <c r="H199" i="15"/>
  <c r="I199" i="15"/>
  <c r="J199" i="15"/>
  <c r="K199" i="15"/>
  <c r="L199" i="15"/>
  <c r="M199" i="15"/>
  <c r="N199" i="15"/>
  <c r="O199" i="15"/>
  <c r="P199" i="15"/>
  <c r="Q199" i="15"/>
  <c r="R199" i="15"/>
  <c r="S199" i="15"/>
  <c r="C200" i="15"/>
  <c r="D200" i="15"/>
  <c r="E200" i="15"/>
  <c r="F200" i="15"/>
  <c r="G200" i="15"/>
  <c r="H200" i="15"/>
  <c r="I200" i="15"/>
  <c r="J200" i="15"/>
  <c r="K200" i="15"/>
  <c r="L200" i="15"/>
  <c r="M200" i="15"/>
  <c r="N200" i="15"/>
  <c r="O200" i="15"/>
  <c r="P200" i="15"/>
  <c r="Q200" i="15"/>
  <c r="R200" i="15"/>
  <c r="S200" i="15"/>
  <c r="C201" i="15"/>
  <c r="D201" i="15"/>
  <c r="E201" i="15"/>
  <c r="F201" i="15"/>
  <c r="G201" i="15"/>
  <c r="H201" i="15"/>
  <c r="I201" i="15"/>
  <c r="J201" i="15"/>
  <c r="K201" i="15"/>
  <c r="L201" i="15"/>
  <c r="M201" i="15"/>
  <c r="N201" i="15"/>
  <c r="O201" i="15"/>
  <c r="P201" i="15"/>
  <c r="Q201" i="15"/>
  <c r="R201" i="15"/>
  <c r="S201" i="15"/>
  <c r="C202" i="15"/>
  <c r="D202" i="15"/>
  <c r="E202" i="15"/>
  <c r="F202" i="15"/>
  <c r="G202" i="15"/>
  <c r="H202" i="15"/>
  <c r="I202" i="15"/>
  <c r="J202" i="15"/>
  <c r="K202" i="15"/>
  <c r="L202" i="15"/>
  <c r="M202" i="15"/>
  <c r="N202" i="15"/>
  <c r="O202" i="15"/>
  <c r="P202" i="15"/>
  <c r="Q202" i="15"/>
  <c r="R202" i="15"/>
  <c r="S202" i="15"/>
  <c r="C203" i="15"/>
  <c r="D203" i="15"/>
  <c r="E203" i="15"/>
  <c r="F203" i="15"/>
  <c r="G203" i="15"/>
  <c r="H203" i="15"/>
  <c r="I203" i="15"/>
  <c r="J203" i="15"/>
  <c r="K203" i="15"/>
  <c r="L203" i="15"/>
  <c r="M203" i="15"/>
  <c r="N203" i="15"/>
  <c r="O203" i="15"/>
  <c r="P203" i="15"/>
  <c r="Q203" i="15"/>
  <c r="R203" i="15"/>
  <c r="S203" i="15"/>
  <c r="C204" i="15"/>
  <c r="D204" i="15"/>
  <c r="E204" i="15"/>
  <c r="F204" i="15"/>
  <c r="G204" i="15"/>
  <c r="H204" i="15"/>
  <c r="I204" i="15"/>
  <c r="J204" i="15"/>
  <c r="K204" i="15"/>
  <c r="L204" i="15"/>
  <c r="M204" i="15"/>
  <c r="N204" i="15"/>
  <c r="O204" i="15"/>
  <c r="P204" i="15"/>
  <c r="Q204" i="15"/>
  <c r="R204" i="15"/>
  <c r="S204" i="15"/>
  <c r="C205" i="15"/>
  <c r="D205" i="15"/>
  <c r="E205" i="15"/>
  <c r="F205" i="15"/>
  <c r="G205" i="15"/>
  <c r="H205" i="15"/>
  <c r="I205" i="15"/>
  <c r="J205" i="15"/>
  <c r="K205" i="15"/>
  <c r="L205" i="15"/>
  <c r="M205" i="15"/>
  <c r="N205" i="15"/>
  <c r="O205" i="15"/>
  <c r="P205" i="15"/>
  <c r="Q205" i="15"/>
  <c r="R205" i="15"/>
  <c r="S205" i="15"/>
  <c r="C206" i="15"/>
  <c r="D206" i="15"/>
  <c r="E206" i="15"/>
  <c r="F206" i="15"/>
  <c r="G206" i="15"/>
  <c r="H206" i="15"/>
  <c r="I206" i="15"/>
  <c r="J206" i="15"/>
  <c r="K206" i="15"/>
  <c r="L206" i="15"/>
  <c r="M206" i="15"/>
  <c r="N206" i="15"/>
  <c r="O206" i="15"/>
  <c r="P206" i="15"/>
  <c r="Q206" i="15"/>
  <c r="R206" i="15"/>
  <c r="S206" i="15"/>
  <c r="C207" i="15"/>
  <c r="D207" i="15"/>
  <c r="E207" i="15"/>
  <c r="F207" i="15"/>
  <c r="G207" i="15"/>
  <c r="H207" i="15"/>
  <c r="I207" i="15"/>
  <c r="J207" i="15"/>
  <c r="K207" i="15"/>
  <c r="L207" i="15"/>
  <c r="M207" i="15"/>
  <c r="N207" i="15"/>
  <c r="O207" i="15"/>
  <c r="P207" i="15"/>
  <c r="Q207" i="15"/>
  <c r="R207" i="15"/>
  <c r="S207" i="15"/>
  <c r="C208" i="15"/>
  <c r="D208" i="15"/>
  <c r="E208" i="15"/>
  <c r="F208" i="15"/>
  <c r="G208" i="15"/>
  <c r="H208" i="15"/>
  <c r="I208" i="15"/>
  <c r="J208" i="15"/>
  <c r="K208" i="15"/>
  <c r="L208" i="15"/>
  <c r="M208" i="15"/>
  <c r="N208" i="15"/>
  <c r="O208" i="15"/>
  <c r="P208" i="15"/>
  <c r="Q208" i="15"/>
  <c r="R208" i="15"/>
  <c r="S208" i="15"/>
  <c r="C209" i="15"/>
  <c r="D209" i="15"/>
  <c r="E209" i="15"/>
  <c r="F209" i="15"/>
  <c r="G209" i="15"/>
  <c r="H209" i="15"/>
  <c r="I209" i="15"/>
  <c r="J209" i="15"/>
  <c r="K209" i="15"/>
  <c r="L209" i="15"/>
  <c r="M209" i="15"/>
  <c r="N209" i="15"/>
  <c r="O209" i="15"/>
  <c r="P209" i="15"/>
  <c r="Q209" i="15"/>
  <c r="R209" i="15"/>
  <c r="S209" i="15"/>
  <c r="C210" i="15"/>
  <c r="D210" i="15"/>
  <c r="E210" i="15"/>
  <c r="F210" i="15"/>
  <c r="G210" i="15"/>
  <c r="H210" i="15"/>
  <c r="I210" i="15"/>
  <c r="J210" i="15"/>
  <c r="K210" i="15"/>
  <c r="L210" i="15"/>
  <c r="M210" i="15"/>
  <c r="N210" i="15"/>
  <c r="O210" i="15"/>
  <c r="P210" i="15"/>
  <c r="Q210" i="15"/>
  <c r="R210" i="15"/>
  <c r="S210" i="15"/>
  <c r="C211" i="15"/>
  <c r="D211" i="15"/>
  <c r="E211" i="15"/>
  <c r="F211" i="15"/>
  <c r="G211" i="15"/>
  <c r="H211" i="15"/>
  <c r="I211" i="15"/>
  <c r="J211" i="15"/>
  <c r="K211" i="15"/>
  <c r="L211" i="15"/>
  <c r="M211" i="15"/>
  <c r="N211" i="15"/>
  <c r="O211" i="15"/>
  <c r="P211" i="15"/>
  <c r="Q211" i="15"/>
  <c r="R211" i="15"/>
  <c r="S211" i="15"/>
  <c r="C212" i="15"/>
  <c r="D212" i="15"/>
  <c r="E212" i="15"/>
  <c r="F212" i="15"/>
  <c r="G212" i="15"/>
  <c r="H212" i="15"/>
  <c r="I212" i="15"/>
  <c r="J212" i="15"/>
  <c r="K212" i="15"/>
  <c r="L212" i="15"/>
  <c r="M212" i="15"/>
  <c r="N212" i="15"/>
  <c r="O212" i="15"/>
  <c r="P212" i="15"/>
  <c r="Q212" i="15"/>
  <c r="R212" i="15"/>
  <c r="S212" i="15"/>
  <c r="C213" i="15"/>
  <c r="D213" i="15"/>
  <c r="E213" i="15"/>
  <c r="F213" i="15"/>
  <c r="G213" i="15"/>
  <c r="H213" i="15"/>
  <c r="I213" i="15"/>
  <c r="J213" i="15"/>
  <c r="K213" i="15"/>
  <c r="L213" i="15"/>
  <c r="M213" i="15"/>
  <c r="N213" i="15"/>
  <c r="O213" i="15"/>
  <c r="P213" i="15"/>
  <c r="Q213" i="15"/>
  <c r="R213" i="15"/>
  <c r="S213" i="15"/>
  <c r="C214" i="15"/>
  <c r="D214" i="15"/>
  <c r="E214" i="15"/>
  <c r="F214" i="15"/>
  <c r="G214" i="15"/>
  <c r="H214" i="15"/>
  <c r="I214" i="15"/>
  <c r="J214" i="15"/>
  <c r="K214" i="15"/>
  <c r="L214" i="15"/>
  <c r="M214" i="15"/>
  <c r="N214" i="15"/>
  <c r="O214" i="15"/>
  <c r="P214" i="15"/>
  <c r="Q214" i="15"/>
  <c r="R214" i="15"/>
  <c r="S214" i="15"/>
  <c r="C215" i="15"/>
  <c r="D215" i="15"/>
  <c r="E215" i="15"/>
  <c r="F215" i="15"/>
  <c r="G215" i="15"/>
  <c r="H215" i="15"/>
  <c r="I215" i="15"/>
  <c r="J215" i="15"/>
  <c r="K215" i="15"/>
  <c r="L215" i="15"/>
  <c r="M215" i="15"/>
  <c r="N215" i="15"/>
  <c r="O215" i="15"/>
  <c r="P215" i="15"/>
  <c r="Q215" i="15"/>
  <c r="R215" i="15"/>
  <c r="S215" i="15"/>
  <c r="C216" i="15"/>
  <c r="D216" i="15"/>
  <c r="E216" i="15"/>
  <c r="F216" i="15"/>
  <c r="G216" i="15"/>
  <c r="H216" i="15"/>
  <c r="I216" i="15"/>
  <c r="J216" i="15"/>
  <c r="K216" i="15"/>
  <c r="L216" i="15"/>
  <c r="M216" i="15"/>
  <c r="N216" i="15"/>
  <c r="O216" i="15"/>
  <c r="P216" i="15"/>
  <c r="Q216" i="15"/>
  <c r="R216" i="15"/>
  <c r="S216" i="15"/>
  <c r="C217" i="15"/>
  <c r="D217" i="15"/>
  <c r="E217" i="15"/>
  <c r="F217" i="15"/>
  <c r="G217" i="15"/>
  <c r="H217" i="15"/>
  <c r="I217" i="15"/>
  <c r="J217" i="15"/>
  <c r="K217" i="15"/>
  <c r="L217" i="15"/>
  <c r="M217" i="15"/>
  <c r="N217" i="15"/>
  <c r="O217" i="15"/>
  <c r="P217" i="15"/>
  <c r="Q217" i="15"/>
  <c r="R217" i="15"/>
  <c r="S217" i="15"/>
  <c r="C218" i="15"/>
  <c r="D218" i="15"/>
  <c r="E218" i="15"/>
  <c r="F218" i="15"/>
  <c r="G218" i="15"/>
  <c r="H218" i="15"/>
  <c r="I218" i="15"/>
  <c r="J218" i="15"/>
  <c r="K218" i="15"/>
  <c r="L218" i="15"/>
  <c r="M218" i="15"/>
  <c r="N218" i="15"/>
  <c r="O218" i="15"/>
  <c r="P218" i="15"/>
  <c r="Q218" i="15"/>
  <c r="R218" i="15"/>
  <c r="S218" i="15"/>
  <c r="C219" i="15"/>
  <c r="D219" i="15"/>
  <c r="E219" i="15"/>
  <c r="F219" i="15"/>
  <c r="G219" i="15"/>
  <c r="H219" i="15"/>
  <c r="I219" i="15"/>
  <c r="J219" i="15"/>
  <c r="K219" i="15"/>
  <c r="L219" i="15"/>
  <c r="M219" i="15"/>
  <c r="N219" i="15"/>
  <c r="O219" i="15"/>
  <c r="P219" i="15"/>
  <c r="Q219" i="15"/>
  <c r="R219" i="15"/>
  <c r="S219" i="15"/>
  <c r="C220" i="15"/>
  <c r="D220" i="15"/>
  <c r="E220" i="15"/>
  <c r="F220" i="15"/>
  <c r="G220" i="15"/>
  <c r="H220" i="15"/>
  <c r="I220" i="15"/>
  <c r="J220" i="15"/>
  <c r="K220" i="15"/>
  <c r="L220" i="15"/>
  <c r="M220" i="15"/>
  <c r="N220" i="15"/>
  <c r="O220" i="15"/>
  <c r="P220" i="15"/>
  <c r="Q220" i="15"/>
  <c r="R220" i="15"/>
  <c r="S220" i="15"/>
  <c r="W64" i="8" l="1"/>
  <c r="T64" i="8"/>
  <c r="W65" i="8"/>
  <c r="T65" i="8"/>
  <c r="T6" i="6"/>
  <c r="AA6" i="6"/>
  <c r="AE6" i="6"/>
  <c r="AI6" i="6"/>
  <c r="AB6" i="6"/>
  <c r="AF6" i="6"/>
  <c r="AJ6" i="6"/>
  <c r="AC6" i="6"/>
  <c r="AG6" i="6"/>
  <c r="AK6" i="6"/>
  <c r="AD6" i="6"/>
  <c r="AH6" i="6"/>
  <c r="AL6" i="6"/>
  <c r="T5" i="6"/>
  <c r="AE5" i="6"/>
  <c r="AL5" i="6"/>
  <c r="AH5" i="6"/>
  <c r="AD5" i="6"/>
  <c r="AK5" i="6"/>
  <c r="AC5" i="6"/>
  <c r="AG5" i="6"/>
  <c r="AJ5" i="6"/>
  <c r="AF5" i="6"/>
  <c r="AB5" i="6"/>
  <c r="AI5" i="6"/>
  <c r="AA5" i="6"/>
  <c r="O60" i="7"/>
  <c r="O56" i="7"/>
  <c r="O72" i="7"/>
  <c r="R102" i="6" s="1"/>
  <c r="S102" i="6" s="1"/>
  <c r="R161" i="6"/>
  <c r="S161" i="6" s="1"/>
  <c r="Y161" i="6" l="1"/>
  <c r="Z161" i="6"/>
  <c r="U161" i="6"/>
  <c r="V161" i="6"/>
  <c r="W161" i="6"/>
  <c r="X161" i="6"/>
  <c r="W102" i="6"/>
  <c r="X102" i="6"/>
  <c r="Y102" i="6"/>
  <c r="Z102" i="6"/>
  <c r="U102" i="6"/>
  <c r="V102" i="6"/>
  <c r="W60" i="7"/>
  <c r="W56" i="7"/>
  <c r="T60" i="7"/>
  <c r="U60" i="7"/>
  <c r="U56" i="7"/>
  <c r="T56" i="7"/>
  <c r="O57" i="7"/>
  <c r="R132" i="6" s="1"/>
  <c r="S132" i="6" s="1"/>
  <c r="O70" i="7"/>
  <c r="R122" i="6"/>
  <c r="S122" i="6" s="1"/>
  <c r="O73" i="7"/>
  <c r="R99" i="6" s="1"/>
  <c r="S99" i="6" s="1"/>
  <c r="R115" i="6"/>
  <c r="S115" i="6" s="1"/>
  <c r="O58" i="7"/>
  <c r="O55" i="7"/>
  <c r="R114" i="6"/>
  <c r="S114" i="6" s="1"/>
  <c r="O54" i="7"/>
  <c r="O71" i="7"/>
  <c r="R95" i="6" s="1"/>
  <c r="S95" i="6" s="1"/>
  <c r="O74" i="7"/>
  <c r="O69" i="7"/>
  <c r="R104" i="6" s="1"/>
  <c r="S104" i="6" s="1"/>
  <c r="O59" i="7"/>
  <c r="W72" i="7"/>
  <c r="U72" i="7"/>
  <c r="T72" i="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CO13" i="17"/>
  <c r="CP13" i="17"/>
  <c r="CQ13" i="17"/>
  <c r="CR13" i="17"/>
  <c r="CS13" i="17"/>
  <c r="CT13" i="17"/>
  <c r="CU13" i="17"/>
  <c r="CV13" i="17"/>
  <c r="CW13" i="17"/>
  <c r="CX13" i="17"/>
  <c r="CY13" i="17"/>
  <c r="CZ13" i="17"/>
  <c r="DA13" i="17"/>
  <c r="DB13" i="17"/>
  <c r="DC13" i="17"/>
  <c r="DD13" i="17"/>
  <c r="DE13" i="17"/>
  <c r="DF13" i="17"/>
  <c r="DG13" i="17"/>
  <c r="DH13" i="17"/>
  <c r="DI13" i="17"/>
  <c r="DJ13" i="17"/>
  <c r="DK13" i="17"/>
  <c r="DL13" i="17"/>
  <c r="DM13" i="17"/>
  <c r="DN13" i="17"/>
  <c r="DO13" i="17"/>
  <c r="DP13" i="17"/>
  <c r="DQ13" i="17"/>
  <c r="DR13" i="17"/>
  <c r="DS13" i="17"/>
  <c r="DT13" i="17"/>
  <c r="DU13" i="17"/>
  <c r="DV13" i="17"/>
  <c r="DW13" i="17"/>
  <c r="DX13" i="17"/>
  <c r="DY13" i="17"/>
  <c r="DZ13" i="17"/>
  <c r="EA13" i="17"/>
  <c r="EB13" i="17"/>
  <c r="EC13" i="17"/>
  <c r="ED13" i="17"/>
  <c r="EE13" i="17"/>
  <c r="EF13" i="17"/>
  <c r="EG13" i="17"/>
  <c r="EH13" i="17"/>
  <c r="EI13" i="17"/>
  <c r="EJ13" i="17"/>
  <c r="EK13" i="17"/>
  <c r="EL13" i="17"/>
  <c r="EM13" i="17"/>
  <c r="EN13" i="17"/>
  <c r="EO13" i="17"/>
  <c r="EP13" i="17"/>
  <c r="EQ13" i="17"/>
  <c r="ER13" i="17"/>
  <c r="ES13" i="17"/>
  <c r="ET13" i="17"/>
  <c r="EU13" i="17"/>
  <c r="EV13" i="17"/>
  <c r="EW13" i="17"/>
  <c r="EX13" i="17"/>
  <c r="EY13" i="17"/>
  <c r="EZ13" i="17"/>
  <c r="FA13" i="17"/>
  <c r="FB13" i="17"/>
  <c r="FC13" i="17"/>
  <c r="FD13" i="17"/>
  <c r="FE13" i="17"/>
  <c r="FF13" i="17"/>
  <c r="FG13" i="17"/>
  <c r="FH13" i="17"/>
  <c r="FI13" i="17"/>
  <c r="FJ13" i="17"/>
  <c r="FK13" i="17"/>
  <c r="FL13" i="17"/>
  <c r="FM13" i="17"/>
  <c r="FN13" i="17"/>
  <c r="FO13" i="17"/>
  <c r="FP13" i="17"/>
  <c r="FQ13" i="17"/>
  <c r="FR13" i="17"/>
  <c r="FS13" i="17"/>
  <c r="FT13" i="17"/>
  <c r="FU13" i="17"/>
  <c r="FV13" i="17"/>
  <c r="FW13" i="17"/>
  <c r="FX13" i="17"/>
  <c r="FY13" i="17"/>
  <c r="FZ13" i="17"/>
  <c r="GA13" i="17"/>
  <c r="GB13" i="17"/>
  <c r="GC13" i="17"/>
  <c r="GD13" i="17"/>
  <c r="GE13" i="17"/>
  <c r="GF13" i="17"/>
  <c r="GG13" i="17"/>
  <c r="GH13" i="17"/>
  <c r="GI13" i="17"/>
  <c r="GJ13" i="17"/>
  <c r="GK13" i="17"/>
  <c r="GL13" i="17"/>
  <c r="GM13" i="17"/>
  <c r="GN13" i="17"/>
  <c r="GO13" i="17"/>
  <c r="GP13" i="17"/>
  <c r="GQ13" i="17"/>
  <c r="GR13" i="17"/>
  <c r="GS13" i="17"/>
  <c r="GT13" i="17"/>
  <c r="GU13" i="17"/>
  <c r="GV13" i="17"/>
  <c r="GW13" i="17"/>
  <c r="GX13" i="17"/>
  <c r="GY13" i="17"/>
  <c r="GZ13" i="17"/>
  <c r="HA13" i="17"/>
  <c r="HB13" i="17"/>
  <c r="HC13" i="17"/>
  <c r="HD13" i="17"/>
  <c r="HE13" i="17"/>
  <c r="HF13" i="17"/>
  <c r="HG13" i="17"/>
  <c r="HH13" i="17"/>
  <c r="HI13" i="17"/>
  <c r="HJ13" i="17"/>
  <c r="HK13" i="17"/>
  <c r="HL13" i="17"/>
  <c r="HM13" i="17"/>
  <c r="HN13" i="17"/>
  <c r="HO13" i="17"/>
  <c r="HP13" i="17"/>
  <c r="HQ13" i="17"/>
  <c r="HR13" i="17"/>
  <c r="HS13" i="17"/>
  <c r="HT13" i="17"/>
  <c r="HU13" i="17"/>
  <c r="HV13" i="17"/>
  <c r="HW13" i="17"/>
  <c r="HX13" i="17"/>
  <c r="HY13" i="17"/>
  <c r="HZ13" i="17"/>
  <c r="IA13" i="17"/>
  <c r="IB13" i="17"/>
  <c r="IC13" i="17"/>
  <c r="ID13" i="17"/>
  <c r="IE13" i="17"/>
  <c r="IF13" i="17"/>
  <c r="IG13" i="17"/>
  <c r="IH13" i="17"/>
  <c r="II13" i="17"/>
  <c r="IJ13" i="17"/>
  <c r="IK13" i="17"/>
  <c r="IL13" i="17"/>
  <c r="IM13" i="17"/>
  <c r="IN13" i="17"/>
  <c r="IO13" i="17"/>
  <c r="IP13" i="17"/>
  <c r="IQ13" i="17"/>
  <c r="IR13" i="17"/>
  <c r="IS13" i="17"/>
  <c r="IT13" i="17"/>
  <c r="IU13" i="17"/>
  <c r="IV13" i="17"/>
  <c r="IW13" i="17"/>
  <c r="IX13" i="17"/>
  <c r="IY13" i="17"/>
  <c r="IZ13" i="17"/>
  <c r="JA13" i="17"/>
  <c r="JB13" i="17"/>
  <c r="JC13" i="17"/>
  <c r="JD13" i="17"/>
  <c r="JE13" i="17"/>
  <c r="JF13" i="17"/>
  <c r="JG13" i="17"/>
  <c r="JH13" i="17"/>
  <c r="JI13" i="17"/>
  <c r="JJ13" i="17"/>
  <c r="JK13" i="17"/>
  <c r="JL13" i="17"/>
  <c r="JM13" i="17"/>
  <c r="JN13" i="17"/>
  <c r="JO13" i="17"/>
  <c r="JP13" i="17"/>
  <c r="JQ13" i="17"/>
  <c r="JR13" i="17"/>
  <c r="JS13" i="17"/>
  <c r="JT13" i="17"/>
  <c r="JU13" i="17"/>
  <c r="JV13" i="17"/>
  <c r="JW13" i="17"/>
  <c r="JX13" i="17"/>
  <c r="JY13" i="17"/>
  <c r="JZ13" i="17"/>
  <c r="KA13" i="17"/>
  <c r="KB13" i="17"/>
  <c r="KC13" i="17"/>
  <c r="KD13" i="17"/>
  <c r="KE13" i="17"/>
  <c r="KF13" i="17"/>
  <c r="KG13" i="17"/>
  <c r="KH13" i="17"/>
  <c r="KI13" i="17"/>
  <c r="KJ13" i="17"/>
  <c r="KK13" i="17"/>
  <c r="KL13" i="17"/>
  <c r="KM13" i="17"/>
  <c r="KN13" i="17"/>
  <c r="KO13" i="17"/>
  <c r="KP13" i="17"/>
  <c r="KQ13" i="17"/>
  <c r="KR13" i="17"/>
  <c r="KS13" i="17"/>
  <c r="KT13" i="17"/>
  <c r="KU13" i="17"/>
  <c r="KV13" i="17"/>
  <c r="KW13" i="17"/>
  <c r="KX13" i="17"/>
  <c r="KY13" i="17"/>
  <c r="KZ13" i="17"/>
  <c r="LA13" i="17"/>
  <c r="LB13" i="17"/>
  <c r="LC13" i="17"/>
  <c r="LD13" i="17"/>
  <c r="LE13" i="17"/>
  <c r="LF13" i="17"/>
  <c r="LG13" i="17"/>
  <c r="LH13" i="17"/>
  <c r="LI13" i="17"/>
  <c r="LJ13" i="17"/>
  <c r="LK13" i="17"/>
  <c r="LL13" i="17"/>
  <c r="LM13" i="17"/>
  <c r="LN13" i="17"/>
  <c r="LO13" i="17"/>
  <c r="LP13" i="17"/>
  <c r="LQ13" i="17"/>
  <c r="LR13" i="17"/>
  <c r="LS13" i="17"/>
  <c r="LT13" i="17"/>
  <c r="LU13" i="17"/>
  <c r="LV13" i="17"/>
  <c r="LW13" i="17"/>
  <c r="LX13" i="17"/>
  <c r="LY13" i="17"/>
  <c r="LZ13" i="17"/>
  <c r="MA13" i="17"/>
  <c r="MB13" i="17"/>
  <c r="MC13" i="17"/>
  <c r="MD13" i="17"/>
  <c r="ME13" i="17"/>
  <c r="MF13" i="17"/>
  <c r="MG13" i="17"/>
  <c r="MH13" i="17"/>
  <c r="MI13" i="17"/>
  <c r="MJ13" i="17"/>
  <c r="MK13" i="17"/>
  <c r="ML13" i="17"/>
  <c r="MM13" i="17"/>
  <c r="MN13" i="17"/>
  <c r="MO13" i="17"/>
  <c r="MP13" i="17"/>
  <c r="MQ13" i="17"/>
  <c r="MR13" i="17"/>
  <c r="MS13" i="17"/>
  <c r="MT13" i="17"/>
  <c r="MU13" i="17"/>
  <c r="MV13" i="17"/>
  <c r="MW13" i="17"/>
  <c r="MX13" i="17"/>
  <c r="MY13" i="17"/>
  <c r="MZ13" i="17"/>
  <c r="NA13" i="17"/>
  <c r="NB13" i="17"/>
  <c r="NC13" i="17"/>
  <c r="ND13" i="17"/>
  <c r="NE13" i="17"/>
  <c r="NF13" i="17"/>
  <c r="NG13" i="17"/>
  <c r="NH13" i="17"/>
  <c r="NI13" i="17"/>
  <c r="NJ13" i="17"/>
  <c r="NK13" i="17"/>
  <c r="NL13" i="17"/>
  <c r="NM13" i="17"/>
  <c r="NN13" i="17"/>
  <c r="NO13" i="17"/>
  <c r="NP13" i="17"/>
  <c r="NQ13" i="17"/>
  <c r="NR13" i="17"/>
  <c r="NS13" i="17"/>
  <c r="NT13" i="17"/>
  <c r="NU13" i="17"/>
  <c r="NV13" i="17"/>
  <c r="NW13" i="17"/>
  <c r="NX13" i="17"/>
  <c r="NY13" i="17"/>
  <c r="NZ13" i="17"/>
  <c r="OA13" i="17"/>
  <c r="OB13" i="17"/>
  <c r="OC13" i="17"/>
  <c r="OD13" i="17"/>
  <c r="OE13" i="17"/>
  <c r="OF13" i="17"/>
  <c r="OG13" i="17"/>
  <c r="OH13" i="17"/>
  <c r="OI13" i="17"/>
  <c r="OJ13" i="17"/>
  <c r="OK13" i="17"/>
  <c r="OL13" i="17"/>
  <c r="OM13" i="17"/>
  <c r="ON13" i="17"/>
  <c r="OO13" i="17"/>
  <c r="OP13" i="17"/>
  <c r="OQ13" i="17"/>
  <c r="OR13" i="17"/>
  <c r="OS13" i="17"/>
  <c r="OT13" i="17"/>
  <c r="OU13" i="17"/>
  <c r="OV13" i="17"/>
  <c r="OW13" i="17"/>
  <c r="OX13" i="17"/>
  <c r="OY13" i="17"/>
  <c r="OZ13" i="17"/>
  <c r="PA13" i="17"/>
  <c r="PB13" i="17"/>
  <c r="PC13" i="17"/>
  <c r="PD13" i="17"/>
  <c r="PE13" i="17"/>
  <c r="PF13" i="17"/>
  <c r="PG13" i="17"/>
  <c r="PH13" i="17"/>
  <c r="PI13" i="17"/>
  <c r="PJ13" i="17"/>
  <c r="PK13" i="17"/>
  <c r="PL13" i="17"/>
  <c r="PM13" i="17"/>
  <c r="PN13" i="17"/>
  <c r="PO13" i="17"/>
  <c r="PP13" i="17"/>
  <c r="PQ13" i="17"/>
  <c r="PR13" i="17"/>
  <c r="PS13" i="17"/>
  <c r="PT13" i="17"/>
  <c r="PU13" i="17"/>
  <c r="PV13" i="17"/>
  <c r="PW13" i="17"/>
  <c r="PX13" i="17"/>
  <c r="PY13" i="17"/>
  <c r="PZ13" i="17"/>
  <c r="QA13" i="17"/>
  <c r="QB13" i="17"/>
  <c r="QC13" i="17"/>
  <c r="QD13" i="17"/>
  <c r="QE13" i="17"/>
  <c r="QF13" i="17"/>
  <c r="QG13" i="17"/>
  <c r="QH13" i="17"/>
  <c r="QI13" i="17"/>
  <c r="QJ13" i="17"/>
  <c r="QK13" i="17"/>
  <c r="QL13" i="17"/>
  <c r="QM13" i="17"/>
  <c r="QN13" i="17"/>
  <c r="QO13" i="17"/>
  <c r="QP13" i="17"/>
  <c r="QQ13" i="17"/>
  <c r="QR13" i="17"/>
  <c r="QS13" i="17"/>
  <c r="QT13" i="17"/>
  <c r="QU13" i="17"/>
  <c r="QV13" i="17"/>
  <c r="QW13" i="17"/>
  <c r="QX13" i="17"/>
  <c r="QY13" i="17"/>
  <c r="QZ13" i="17"/>
  <c r="RA13" i="17"/>
  <c r="RB13" i="17"/>
  <c r="RC13" i="17"/>
  <c r="RD13" i="17"/>
  <c r="RE13" i="17"/>
  <c r="RF13" i="17"/>
  <c r="RG13" i="17"/>
  <c r="RH13" i="17"/>
  <c r="RI13" i="17"/>
  <c r="RJ13" i="17"/>
  <c r="RK13" i="17"/>
  <c r="RL13" i="17"/>
  <c r="RM13" i="17"/>
  <c r="RN13" i="17"/>
  <c r="RO13" i="17"/>
  <c r="RP13" i="17"/>
  <c r="RQ13" i="17"/>
  <c r="RR13" i="17"/>
  <c r="RS13" i="17"/>
  <c r="RT13" i="17"/>
  <c r="RU13" i="17"/>
  <c r="RV13" i="17"/>
  <c r="RW13" i="17"/>
  <c r="RX13" i="17"/>
  <c r="RY13" i="17"/>
  <c r="RZ13" i="17"/>
  <c r="SA13" i="17"/>
  <c r="SB13" i="17"/>
  <c r="SC13" i="17"/>
  <c r="SD13" i="17"/>
  <c r="SE13" i="17"/>
  <c r="SF13" i="17"/>
  <c r="SG13" i="17"/>
  <c r="SH13" i="17"/>
  <c r="SI13" i="17"/>
  <c r="SJ13" i="17"/>
  <c r="SK13" i="17"/>
  <c r="SL13" i="17"/>
  <c r="SM13" i="17"/>
  <c r="SN13" i="17"/>
  <c r="SO13" i="17"/>
  <c r="SP13" i="17"/>
  <c r="SQ13" i="17"/>
  <c r="SR13" i="17"/>
  <c r="SS13" i="17"/>
  <c r="ST13" i="17"/>
  <c r="SU13" i="17"/>
  <c r="SV13" i="17"/>
  <c r="SW13" i="17"/>
  <c r="SX13" i="17"/>
  <c r="SY13" i="17"/>
  <c r="SZ13" i="17"/>
  <c r="TA13" i="17"/>
  <c r="TB13" i="17"/>
  <c r="TC13" i="17"/>
  <c r="TD13" i="17"/>
  <c r="TE13" i="17"/>
  <c r="TF13" i="17"/>
  <c r="TG13" i="17"/>
  <c r="TH13" i="17"/>
  <c r="TI13" i="17"/>
  <c r="TJ13" i="17"/>
  <c r="TK13" i="17"/>
  <c r="TL13" i="17"/>
  <c r="TM13" i="17"/>
  <c r="TN13" i="17"/>
  <c r="TO13" i="17"/>
  <c r="TP13" i="17"/>
  <c r="TQ13" i="17"/>
  <c r="TR13" i="17"/>
  <c r="TS13" i="17"/>
  <c r="TT13" i="17"/>
  <c r="TU13" i="17"/>
  <c r="TV13" i="17"/>
  <c r="TW13" i="17"/>
  <c r="TX13" i="17"/>
  <c r="TY13" i="17"/>
  <c r="TZ13" i="17"/>
  <c r="UA13" i="17"/>
  <c r="UB13" i="17"/>
  <c r="UC13" i="17"/>
  <c r="UD13" i="17"/>
  <c r="UE13" i="17"/>
  <c r="UF13" i="17"/>
  <c r="UG13" i="17"/>
  <c r="UH13" i="17"/>
  <c r="UI13" i="17"/>
  <c r="UJ13" i="17"/>
  <c r="UK13" i="17"/>
  <c r="UL13" i="17"/>
  <c r="UM13" i="17"/>
  <c r="UN13" i="17"/>
  <c r="UO13" i="17"/>
  <c r="UP13" i="17"/>
  <c r="UQ13" i="17"/>
  <c r="UR13" i="17"/>
  <c r="US13" i="17"/>
  <c r="UT13" i="17"/>
  <c r="UU13" i="17"/>
  <c r="UV13" i="17"/>
  <c r="UW13" i="17"/>
  <c r="UX13" i="17"/>
  <c r="UY13" i="17"/>
  <c r="UZ13" i="17"/>
  <c r="VA13" i="17"/>
  <c r="VB13" i="17"/>
  <c r="VC13" i="17"/>
  <c r="VD13" i="17"/>
  <c r="VE13" i="17"/>
  <c r="VF13" i="17"/>
  <c r="VG13" i="17"/>
  <c r="VH13" i="17"/>
  <c r="VI13" i="17"/>
  <c r="VJ13" i="17"/>
  <c r="VK13" i="17"/>
  <c r="VL13" i="17"/>
  <c r="VM13" i="17"/>
  <c r="VN13" i="17"/>
  <c r="VO13" i="17"/>
  <c r="VP13" i="17"/>
  <c r="VQ13" i="17"/>
  <c r="VR13" i="17"/>
  <c r="VS13" i="17"/>
  <c r="VT13" i="17"/>
  <c r="VU13" i="17"/>
  <c r="VV13" i="17"/>
  <c r="VW13" i="17"/>
  <c r="VX13" i="17"/>
  <c r="VY13" i="17"/>
  <c r="VZ13" i="17"/>
  <c r="WA13" i="17"/>
  <c r="WB13" i="17"/>
  <c r="WC13" i="17"/>
  <c r="WD13" i="17"/>
  <c r="WE13" i="17"/>
  <c r="WF13" i="17"/>
  <c r="WG13" i="17"/>
  <c r="WH13" i="17"/>
  <c r="WI13" i="17"/>
  <c r="WJ13" i="17"/>
  <c r="WK13" i="17"/>
  <c r="WL13" i="17"/>
  <c r="WM13" i="17"/>
  <c r="WN13" i="17"/>
  <c r="WO13" i="17"/>
  <c r="WP13" i="17"/>
  <c r="WQ13" i="17"/>
  <c r="WR13" i="17"/>
  <c r="WS13" i="17"/>
  <c r="WT13" i="17"/>
  <c r="WU13" i="17"/>
  <c r="WV13" i="17"/>
  <c r="WW13" i="17"/>
  <c r="WX13" i="17"/>
  <c r="WY13" i="17"/>
  <c r="WZ13" i="17"/>
  <c r="XA13" i="17"/>
  <c r="XB13" i="17"/>
  <c r="XC13" i="17"/>
  <c r="XD13" i="17"/>
  <c r="XE13" i="17"/>
  <c r="XF13" i="17"/>
  <c r="XG13" i="17"/>
  <c r="XH13" i="17"/>
  <c r="XI13" i="17"/>
  <c r="XJ13" i="17"/>
  <c r="XK13" i="17"/>
  <c r="XL13" i="17"/>
  <c r="XM13" i="17"/>
  <c r="XN13" i="17"/>
  <c r="XO13" i="17"/>
  <c r="XP13" i="17"/>
  <c r="XQ13" i="17"/>
  <c r="XR13" i="17"/>
  <c r="XS13" i="17"/>
  <c r="XT13" i="17"/>
  <c r="XU13" i="17"/>
  <c r="XV13" i="17"/>
  <c r="XW13" i="17"/>
  <c r="XX13" i="17"/>
  <c r="XY13" i="17"/>
  <c r="XZ13" i="17"/>
  <c r="YA13" i="17"/>
  <c r="YB13" i="17"/>
  <c r="YC13" i="17"/>
  <c r="YD13" i="17"/>
  <c r="YE13" i="17"/>
  <c r="YF13" i="17"/>
  <c r="YG13" i="17"/>
  <c r="YH13" i="17"/>
  <c r="YI13" i="17"/>
  <c r="YJ13" i="17"/>
  <c r="YK13" i="17"/>
  <c r="YL13" i="17"/>
  <c r="YM13" i="17"/>
  <c r="YN13" i="17"/>
  <c r="YO13" i="17"/>
  <c r="YP13" i="17"/>
  <c r="YQ13" i="17"/>
  <c r="YR13" i="17"/>
  <c r="YS13" i="17"/>
  <c r="YT13" i="17"/>
  <c r="YU13" i="17"/>
  <c r="YV13" i="17"/>
  <c r="YW13" i="17"/>
  <c r="YX13" i="17"/>
  <c r="YY13" i="17"/>
  <c r="YZ13" i="17"/>
  <c r="ZA13" i="17"/>
  <c r="ZB13" i="17"/>
  <c r="ZC13" i="17"/>
  <c r="ZD13" i="17"/>
  <c r="ZE13" i="17"/>
  <c r="ZF13" i="17"/>
  <c r="ZG13" i="17"/>
  <c r="ZH13" i="17"/>
  <c r="ZI13" i="17"/>
  <c r="ZJ13" i="17"/>
  <c r="ZK13" i="17"/>
  <c r="ZL13" i="17"/>
  <c r="ZM13" i="17"/>
  <c r="ZN13" i="17"/>
  <c r="ZO13" i="17"/>
  <c r="ZP13" i="17"/>
  <c r="ZQ13" i="17"/>
  <c r="ZR13" i="17"/>
  <c r="ZS13" i="17"/>
  <c r="ZT13" i="17"/>
  <c r="ZU13" i="17"/>
  <c r="ZV13" i="17"/>
  <c r="ZW13" i="17"/>
  <c r="ZX13" i="17"/>
  <c r="ZY13" i="17"/>
  <c r="ZZ13" i="17"/>
  <c r="AAA13" i="17"/>
  <c r="AAB13" i="17"/>
  <c r="AAC13" i="17"/>
  <c r="AAD13" i="17"/>
  <c r="AAE13" i="17"/>
  <c r="AAF13" i="17"/>
  <c r="AAG13" i="17"/>
  <c r="AAH13" i="17"/>
  <c r="AAI13" i="17"/>
  <c r="AAJ13" i="17"/>
  <c r="AAK13" i="17"/>
  <c r="AAL13" i="17"/>
  <c r="AAM13" i="17"/>
  <c r="AAN13" i="17"/>
  <c r="AAO13" i="17"/>
  <c r="AAP13" i="17"/>
  <c r="AAQ13" i="17"/>
  <c r="AAR13" i="17"/>
  <c r="AAS13" i="17"/>
  <c r="AAT13" i="17"/>
  <c r="AAU13" i="17"/>
  <c r="AAV13" i="17"/>
  <c r="AAW13" i="17"/>
  <c r="AAX13" i="17"/>
  <c r="AAY13" i="17"/>
  <c r="AAZ13" i="17"/>
  <c r="ABA13" i="17"/>
  <c r="ABB13" i="17"/>
  <c r="ABC13" i="17"/>
  <c r="ABD13" i="17"/>
  <c r="ABE13" i="17"/>
  <c r="ABF13" i="17"/>
  <c r="ABG13" i="17"/>
  <c r="ABH13" i="17"/>
  <c r="ABI13" i="17"/>
  <c r="ABJ13" i="17"/>
  <c r="ABK13" i="17"/>
  <c r="ABL13" i="17"/>
  <c r="ABM13" i="17"/>
  <c r="ABN13" i="17"/>
  <c r="ABO13" i="17"/>
  <c r="ABP13" i="17"/>
  <c r="ABQ13" i="17"/>
  <c r="ABR13" i="17"/>
  <c r="ABS13" i="17"/>
  <c r="ABT13" i="17"/>
  <c r="ABU13" i="17"/>
  <c r="ABV13" i="17"/>
  <c r="ABW13" i="17"/>
  <c r="ABX13" i="17"/>
  <c r="ABY13" i="17"/>
  <c r="ABZ13" i="17"/>
  <c r="ACA13" i="17"/>
  <c r="ACB13" i="17"/>
  <c r="ACC13" i="17"/>
  <c r="ACD13" i="17"/>
  <c r="ACE13" i="17"/>
  <c r="ACF13" i="17"/>
  <c r="ACG13" i="17"/>
  <c r="ACH13" i="17"/>
  <c r="ACI13" i="17"/>
  <c r="ACJ13" i="17"/>
  <c r="ACK13" i="17"/>
  <c r="ACL13" i="17"/>
  <c r="ACM13" i="17"/>
  <c r="ACN13" i="17"/>
  <c r="ACO13" i="17"/>
  <c r="ACP13" i="17"/>
  <c r="ACQ13" i="17"/>
  <c r="ACR13" i="17"/>
  <c r="ACS13" i="17"/>
  <c r="ACT13" i="17"/>
  <c r="ACU13" i="17"/>
  <c r="ACV13" i="17"/>
  <c r="ACW13" i="17"/>
  <c r="ACX13" i="17"/>
  <c r="ACY13" i="17"/>
  <c r="ACZ13" i="17"/>
  <c r="ADA13" i="17"/>
  <c r="ADB13" i="17"/>
  <c r="ADC13" i="17"/>
  <c r="ADD13" i="17"/>
  <c r="ADE13" i="17"/>
  <c r="ADF13" i="17"/>
  <c r="ADG13" i="17"/>
  <c r="ADH13" i="17"/>
  <c r="ADI13" i="17"/>
  <c r="ADJ13" i="17"/>
  <c r="ADK13" i="17"/>
  <c r="ADL13" i="17"/>
  <c r="ADM13" i="17"/>
  <c r="ADN13" i="17"/>
  <c r="ADO13" i="17"/>
  <c r="ADP13" i="17"/>
  <c r="ADQ13" i="17"/>
  <c r="ADR13" i="17"/>
  <c r="ADS13" i="17"/>
  <c r="ADT13" i="17"/>
  <c r="ADU13" i="17"/>
  <c r="ADV13" i="17"/>
  <c r="ADW13" i="17"/>
  <c r="ADX13" i="17"/>
  <c r="ADY13" i="17"/>
  <c r="ADZ13" i="17"/>
  <c r="AEA13" i="17"/>
  <c r="AEB13" i="17"/>
  <c r="AEC13" i="17"/>
  <c r="AED13" i="17"/>
  <c r="AEE13" i="17"/>
  <c r="AEF13" i="17"/>
  <c r="AEG13" i="17"/>
  <c r="AEH13" i="17"/>
  <c r="AEI13" i="17"/>
  <c r="AEJ13" i="17"/>
  <c r="AEK13" i="17"/>
  <c r="AEL13" i="17"/>
  <c r="AEM13" i="17"/>
  <c r="AEN13" i="17"/>
  <c r="AEO13" i="17"/>
  <c r="AEP13" i="17"/>
  <c r="AEQ13" i="17"/>
  <c r="AER13" i="17"/>
  <c r="AES13" i="17"/>
  <c r="AET13" i="17"/>
  <c r="AEU13" i="17"/>
  <c r="AEV13" i="17"/>
  <c r="AEW13" i="17"/>
  <c r="AEX13" i="17"/>
  <c r="AEY13" i="17"/>
  <c r="AEZ13" i="17"/>
  <c r="AFA13" i="17"/>
  <c r="AFB13" i="17"/>
  <c r="AFC13" i="17"/>
  <c r="AFD13" i="17"/>
  <c r="AFE13" i="17"/>
  <c r="AFF13" i="17"/>
  <c r="AFG13" i="17"/>
  <c r="AFH13" i="17"/>
  <c r="AFI13" i="17"/>
  <c r="AFJ13" i="17"/>
  <c r="AFK13" i="17"/>
  <c r="AFL13" i="17"/>
  <c r="AFM13" i="17"/>
  <c r="AFN13" i="17"/>
  <c r="AFO13" i="17"/>
  <c r="AFP13" i="17"/>
  <c r="AFQ13" i="17"/>
  <c r="AFR13" i="17"/>
  <c r="AFS13" i="17"/>
  <c r="AFT13" i="17"/>
  <c r="AFU13" i="17"/>
  <c r="AFV13" i="17"/>
  <c r="AFW13" i="17"/>
  <c r="AFX13" i="17"/>
  <c r="AFY13" i="17"/>
  <c r="AFZ13" i="17"/>
  <c r="AGA13" i="17"/>
  <c r="AGB13" i="17"/>
  <c r="AGC13" i="17"/>
  <c r="AGD13" i="17"/>
  <c r="AGE13" i="17"/>
  <c r="AGF13" i="17"/>
  <c r="AGG13" i="17"/>
  <c r="AGH13" i="17"/>
  <c r="AGI13" i="17"/>
  <c r="AGJ13" i="17"/>
  <c r="AGK13" i="17"/>
  <c r="AGL13" i="17"/>
  <c r="AGM13" i="17"/>
  <c r="AGN13" i="17"/>
  <c r="AGO13" i="17"/>
  <c r="AGP13" i="17"/>
  <c r="AGQ13" i="17"/>
  <c r="AGR13" i="17"/>
  <c r="AGS13" i="17"/>
  <c r="AGT13" i="17"/>
  <c r="AGU13" i="17"/>
  <c r="AGV13" i="17"/>
  <c r="AGW13" i="17"/>
  <c r="AGX13" i="17"/>
  <c r="AGY13" i="17"/>
  <c r="AGZ13" i="17"/>
  <c r="AHA13" i="17"/>
  <c r="AHB13" i="17"/>
  <c r="AHC13" i="17"/>
  <c r="AHD13" i="17"/>
  <c r="AHE13" i="17"/>
  <c r="AHF13" i="17"/>
  <c r="AHG13" i="17"/>
  <c r="AHH13" i="17"/>
  <c r="AHI13" i="17"/>
  <c r="AHJ13" i="17"/>
  <c r="AHK13" i="17"/>
  <c r="AHL13" i="17"/>
  <c r="AHM13" i="17"/>
  <c r="AHN13" i="17"/>
  <c r="AHO13" i="17"/>
  <c r="AHP13" i="17"/>
  <c r="AHQ13" i="17"/>
  <c r="AHR13" i="17"/>
  <c r="AHS13" i="17"/>
  <c r="AHT13" i="17"/>
  <c r="AHU13" i="17"/>
  <c r="AHV13" i="17"/>
  <c r="AHW13" i="17"/>
  <c r="AHX13" i="17"/>
  <c r="AHY13" i="17"/>
  <c r="AHZ13" i="17"/>
  <c r="AIA13" i="17"/>
  <c r="AIB13" i="17"/>
  <c r="AIC13" i="17"/>
  <c r="AID13" i="17"/>
  <c r="AIE13" i="17"/>
  <c r="AIF13" i="17"/>
  <c r="AIG13" i="17"/>
  <c r="AIH13" i="17"/>
  <c r="AII13" i="17"/>
  <c r="AIJ13" i="17"/>
  <c r="AIK13" i="17"/>
  <c r="AIL13" i="17"/>
  <c r="AIM13" i="17"/>
  <c r="AIN13" i="17"/>
  <c r="AIO13" i="17"/>
  <c r="AIP13" i="17"/>
  <c r="AIQ13" i="17"/>
  <c r="AIR13" i="17"/>
  <c r="AIS13" i="17"/>
  <c r="AIT13" i="17"/>
  <c r="AIU13" i="17"/>
  <c r="AIV13" i="17"/>
  <c r="AIW13" i="17"/>
  <c r="AIX13" i="17"/>
  <c r="AIY13" i="17"/>
  <c r="AIZ13" i="17"/>
  <c r="AJA13" i="17"/>
  <c r="AJB13" i="17"/>
  <c r="AJC13" i="17"/>
  <c r="AJD13" i="17"/>
  <c r="AJE13" i="17"/>
  <c r="AJF13" i="17"/>
  <c r="AJG13" i="17"/>
  <c r="AJH13" i="17"/>
  <c r="AJI13" i="17"/>
  <c r="AJJ13" i="17"/>
  <c r="AJK13" i="17"/>
  <c r="AJL13" i="17"/>
  <c r="AJM13" i="17"/>
  <c r="AJN13" i="17"/>
  <c r="AJO13" i="17"/>
  <c r="AJP13" i="17"/>
  <c r="AJQ13" i="17"/>
  <c r="AJR13" i="17"/>
  <c r="AJS13" i="17"/>
  <c r="AJT13" i="17"/>
  <c r="AJU13" i="17"/>
  <c r="AJV13" i="17"/>
  <c r="AJW13" i="17"/>
  <c r="AJX13" i="17"/>
  <c r="AJY13" i="17"/>
  <c r="AJZ13" i="17"/>
  <c r="AKA13" i="17"/>
  <c r="AKB13" i="17"/>
  <c r="AKC13" i="17"/>
  <c r="AKD13" i="17"/>
  <c r="AKE13" i="17"/>
  <c r="AKF13" i="17"/>
  <c r="AKG13" i="17"/>
  <c r="AKH13" i="17"/>
  <c r="AKI13" i="17"/>
  <c r="AKJ13" i="17"/>
  <c r="AKK13" i="17"/>
  <c r="AKL13" i="17"/>
  <c r="AKM13" i="17"/>
  <c r="AKN13" i="17"/>
  <c r="AKO13" i="17"/>
  <c r="AKP13" i="17"/>
  <c r="AKQ13" i="17"/>
  <c r="AKR13" i="17"/>
  <c r="AKS13" i="17"/>
  <c r="AKT13" i="17"/>
  <c r="AKU13" i="17"/>
  <c r="AKV13" i="17"/>
  <c r="AKW13" i="17"/>
  <c r="AKX13" i="17"/>
  <c r="AKY13" i="17"/>
  <c r="AKZ13" i="17"/>
  <c r="ALA13" i="17"/>
  <c r="ALB13" i="17"/>
  <c r="ALC13" i="17"/>
  <c r="ALD13" i="17"/>
  <c r="ALE13" i="17"/>
  <c r="ALF13" i="17"/>
  <c r="ALG13" i="17"/>
  <c r="ALH13" i="17"/>
  <c r="ALI13" i="17"/>
  <c r="ALJ13" i="17"/>
  <c r="ALK13" i="17"/>
  <c r="ALL13" i="17"/>
  <c r="ALM13" i="17"/>
  <c r="ALN13" i="17"/>
  <c r="ALO13" i="17"/>
  <c r="ALP13" i="17"/>
  <c r="ALQ13" i="17"/>
  <c r="ALR13" i="17"/>
  <c r="ALS13" i="17"/>
  <c r="ALT13" i="17"/>
  <c r="ALU13" i="17"/>
  <c r="ALV13" i="17"/>
  <c r="ALW13" i="17"/>
  <c r="ALX13" i="17"/>
  <c r="ALY13" i="17"/>
  <c r="ALZ13" i="17"/>
  <c r="AMA13" i="17"/>
  <c r="AMB13" i="17"/>
  <c r="AMC13" i="17"/>
  <c r="AMD13" i="17"/>
  <c r="AME13" i="17"/>
  <c r="AMF13" i="17"/>
  <c r="AMG13" i="17"/>
  <c r="AMH13" i="17"/>
  <c r="AMI13" i="17"/>
  <c r="AMJ13" i="17"/>
  <c r="AMK13" i="17"/>
  <c r="AML13" i="17"/>
  <c r="AMM13" i="17"/>
  <c r="AMN13" i="17"/>
  <c r="AMO13" i="17"/>
  <c r="AMP13" i="17"/>
  <c r="AMQ13" i="17"/>
  <c r="AMR13" i="17"/>
  <c r="AMS13" i="17"/>
  <c r="AMT13" i="17"/>
  <c r="AMU13" i="17"/>
  <c r="AMV13" i="17"/>
  <c r="AMW13" i="17"/>
  <c r="AMX13" i="17"/>
  <c r="AMY13" i="17"/>
  <c r="AMZ13" i="17"/>
  <c r="ANA13" i="17"/>
  <c r="ANB13" i="17"/>
  <c r="ANC13" i="17"/>
  <c r="AND13" i="17"/>
  <c r="ANE13" i="17"/>
  <c r="ANF13" i="17"/>
  <c r="ANG13" i="17"/>
  <c r="ANH13" i="17"/>
  <c r="ANI13" i="17"/>
  <c r="ANJ13" i="17"/>
  <c r="ANK13" i="17"/>
  <c r="ANL13" i="17"/>
  <c r="ANM13" i="17"/>
  <c r="ANN13" i="17"/>
  <c r="ANO13" i="17"/>
  <c r="ANP13" i="17"/>
  <c r="ANQ13" i="17"/>
  <c r="ANR13" i="17"/>
  <c r="ANS13" i="17"/>
  <c r="ANT13" i="17"/>
  <c r="ANU13" i="17"/>
  <c r="ANV13" i="17"/>
  <c r="ANW13" i="17"/>
  <c r="ANX13" i="17"/>
  <c r="ANY13" i="17"/>
  <c r="ANZ13" i="17"/>
  <c r="AOA13" i="17"/>
  <c r="AOB13" i="17"/>
  <c r="AOC13" i="17"/>
  <c r="AOD13" i="17"/>
  <c r="AOE13" i="17"/>
  <c r="AOF13" i="17"/>
  <c r="AOG13" i="17"/>
  <c r="AOH13" i="17"/>
  <c r="AOI13" i="17"/>
  <c r="AOJ13" i="17"/>
  <c r="AOK13" i="17"/>
  <c r="AOL13" i="17"/>
  <c r="AOM13" i="17"/>
  <c r="AON13" i="17"/>
  <c r="AOO13" i="17"/>
  <c r="AOP13" i="17"/>
  <c r="AOQ13" i="17"/>
  <c r="AOR13" i="17"/>
  <c r="AOS13" i="17"/>
  <c r="AOT13" i="17"/>
  <c r="AOU13" i="17"/>
  <c r="AOV13" i="17"/>
  <c r="AOW13" i="17"/>
  <c r="AOX13" i="17"/>
  <c r="AOY13" i="17"/>
  <c r="AOZ13" i="17"/>
  <c r="APA13" i="17"/>
  <c r="APB13" i="17"/>
  <c r="APC13" i="17"/>
  <c r="APD13" i="17"/>
  <c r="APE13" i="17"/>
  <c r="APF13" i="17"/>
  <c r="APG13" i="17"/>
  <c r="APH13" i="17"/>
  <c r="API13" i="17"/>
  <c r="APJ13" i="17"/>
  <c r="APK13" i="17"/>
  <c r="APL13" i="17"/>
  <c r="APM13" i="17"/>
  <c r="APN13" i="17"/>
  <c r="APO13" i="17"/>
  <c r="APP13" i="17"/>
  <c r="APQ13" i="17"/>
  <c r="APR13" i="17"/>
  <c r="APS13" i="17"/>
  <c r="APT13" i="17"/>
  <c r="APU13" i="17"/>
  <c r="APV13" i="17"/>
  <c r="APW13" i="17"/>
  <c r="APX13" i="17"/>
  <c r="APY13" i="17"/>
  <c r="APZ13" i="17"/>
  <c r="AQA13" i="17"/>
  <c r="AQB13" i="17"/>
  <c r="AQC13" i="17"/>
  <c r="AQD13" i="17"/>
  <c r="AQE13" i="17"/>
  <c r="AQF13" i="17"/>
  <c r="AQG13" i="17"/>
  <c r="AQH13" i="17"/>
  <c r="AQI13" i="17"/>
  <c r="AQJ13" i="17"/>
  <c r="AQK13" i="17"/>
  <c r="AQL13" i="17"/>
  <c r="AQM13" i="17"/>
  <c r="AQN13" i="17"/>
  <c r="AQO13" i="17"/>
  <c r="AQP13" i="17"/>
  <c r="AQQ13" i="17"/>
  <c r="AQR13" i="17"/>
  <c r="AQS13" i="17"/>
  <c r="AQT13" i="17"/>
  <c r="AQU13" i="17"/>
  <c r="AQV13" i="17"/>
  <c r="AQW13" i="17"/>
  <c r="AQX13" i="17"/>
  <c r="AQY13" i="17"/>
  <c r="AQZ13" i="17"/>
  <c r="ARA13" i="17"/>
  <c r="ARB13" i="17"/>
  <c r="ARC13" i="17"/>
  <c r="ARD13" i="17"/>
  <c r="ARE13" i="17"/>
  <c r="ARF13" i="17"/>
  <c r="ARG13" i="17"/>
  <c r="ARH13" i="17"/>
  <c r="ARI13" i="17"/>
  <c r="ARJ13" i="17"/>
  <c r="ARK13" i="17"/>
  <c r="ARL13" i="17"/>
  <c r="ARM13" i="17"/>
  <c r="ARN13" i="17"/>
  <c r="ARO13" i="17"/>
  <c r="ARP13" i="17"/>
  <c r="ARQ13" i="17"/>
  <c r="ARR13" i="17"/>
  <c r="ARS13" i="17"/>
  <c r="ART13" i="17"/>
  <c r="ARU13" i="17"/>
  <c r="ARV13" i="17"/>
  <c r="ARW13" i="17"/>
  <c r="ARX13" i="17"/>
  <c r="ARY13" i="17"/>
  <c r="ARZ13" i="17"/>
  <c r="ASA13" i="17"/>
  <c r="ASB13" i="17"/>
  <c r="ASC13" i="17"/>
  <c r="ASD13" i="17"/>
  <c r="ASE13" i="17"/>
  <c r="ASF13" i="17"/>
  <c r="ASG13" i="17"/>
  <c r="ASH13" i="17"/>
  <c r="ASI13" i="17"/>
  <c r="ASJ13" i="17"/>
  <c r="ASK13" i="17"/>
  <c r="ASL13" i="17"/>
  <c r="ASM13" i="17"/>
  <c r="ASN13" i="17"/>
  <c r="ASO13" i="17"/>
  <c r="ASP13" i="17"/>
  <c r="ASQ13" i="17"/>
  <c r="ASR13" i="17"/>
  <c r="ASS13" i="17"/>
  <c r="AST13" i="17"/>
  <c r="ASU13" i="17"/>
  <c r="ASV13" i="17"/>
  <c r="ASW13" i="17"/>
  <c r="ASX13" i="17"/>
  <c r="ASY13" i="17"/>
  <c r="ASZ13" i="17"/>
  <c r="ATA13" i="17"/>
  <c r="ATB13" i="17"/>
  <c r="ATC13" i="17"/>
  <c r="ATD13" i="17"/>
  <c r="ATE13" i="17"/>
  <c r="ATF13" i="17"/>
  <c r="ATG13" i="17"/>
  <c r="ATH13" i="17"/>
  <c r="ATI13" i="17"/>
  <c r="ATJ13" i="17"/>
  <c r="ATK13" i="17"/>
  <c r="ATL13" i="17"/>
  <c r="ATM13" i="17"/>
  <c r="ATN13" i="17"/>
  <c r="ATO13" i="17"/>
  <c r="ATP13" i="17"/>
  <c r="ATQ13" i="17"/>
  <c r="ATR13" i="17"/>
  <c r="ATS13" i="17"/>
  <c r="ATT13" i="17"/>
  <c r="ATU13" i="17"/>
  <c r="ATV13" i="17"/>
  <c r="ATW13" i="17"/>
  <c r="ATX13" i="17"/>
  <c r="ATY13" i="17"/>
  <c r="ATZ13" i="17"/>
  <c r="AUA13" i="17"/>
  <c r="AUB13" i="17"/>
  <c r="AUC13" i="17"/>
  <c r="AUD13" i="17"/>
  <c r="AUE13" i="17"/>
  <c r="AUF13" i="17"/>
  <c r="AUG13" i="17"/>
  <c r="AUH13" i="17"/>
  <c r="AUI13" i="17"/>
  <c r="AUJ13" i="17"/>
  <c r="AUK13" i="17"/>
  <c r="AUL13" i="17"/>
  <c r="AUM13" i="17"/>
  <c r="AUN13" i="17"/>
  <c r="AUO13" i="17"/>
  <c r="AUP13" i="17"/>
  <c r="AUQ13" i="17"/>
  <c r="AUR13" i="17"/>
  <c r="AUS13" i="17"/>
  <c r="AUT13" i="17"/>
  <c r="AUU13" i="17"/>
  <c r="AUV13" i="17"/>
  <c r="AUW13" i="17"/>
  <c r="AUX13" i="17"/>
  <c r="AUY13" i="17"/>
  <c r="AUZ13" i="17"/>
  <c r="AVA13" i="17"/>
  <c r="AVB13" i="17"/>
  <c r="AVC13" i="17"/>
  <c r="AVD13" i="17"/>
  <c r="AVE13" i="17"/>
  <c r="AVF13" i="17"/>
  <c r="AVG13" i="17"/>
  <c r="AVH13" i="17"/>
  <c r="AVI13" i="17"/>
  <c r="AVJ13" i="17"/>
  <c r="AVK13" i="17"/>
  <c r="AVL13" i="17"/>
  <c r="AVM13" i="17"/>
  <c r="AVN13" i="17"/>
  <c r="AVO13" i="17"/>
  <c r="AVP13" i="17"/>
  <c r="AVQ13" i="17"/>
  <c r="AVR13" i="17"/>
  <c r="AVS13" i="17"/>
  <c r="AVT13" i="17"/>
  <c r="AVU13" i="17"/>
  <c r="AVV13" i="17"/>
  <c r="AVW13" i="17"/>
  <c r="AVX13" i="17"/>
  <c r="AVY13" i="17"/>
  <c r="AVZ13" i="17"/>
  <c r="AWA13" i="17"/>
  <c r="AWB13" i="17"/>
  <c r="AWC13" i="17"/>
  <c r="AWD13" i="17"/>
  <c r="AWE13" i="17"/>
  <c r="AWF13" i="17"/>
  <c r="AWG13" i="17"/>
  <c r="AWH13" i="17"/>
  <c r="AWI13" i="17"/>
  <c r="AWJ13" i="17"/>
  <c r="AWK13" i="17"/>
  <c r="AWL13" i="17"/>
  <c r="AWM13" i="17"/>
  <c r="AWN13" i="17"/>
  <c r="AWO13" i="17"/>
  <c r="AWP13" i="17"/>
  <c r="AWQ13" i="17"/>
  <c r="AWR13" i="17"/>
  <c r="AWS13" i="17"/>
  <c r="AWT13" i="17"/>
  <c r="AWU13" i="17"/>
  <c r="AWV13" i="17"/>
  <c r="AWW13" i="17"/>
  <c r="AWX13" i="17"/>
  <c r="AWY13" i="17"/>
  <c r="AWZ13" i="17"/>
  <c r="AXA13" i="17"/>
  <c r="AXB13" i="17"/>
  <c r="AXC13" i="17"/>
  <c r="AXD13" i="17"/>
  <c r="AXE13" i="17"/>
  <c r="AXF13" i="17"/>
  <c r="AXG13" i="17"/>
  <c r="AXH13" i="17"/>
  <c r="AXI13" i="17"/>
  <c r="AXJ13" i="17"/>
  <c r="AXK13" i="17"/>
  <c r="AXL13" i="17"/>
  <c r="AXM13" i="17"/>
  <c r="AXN13" i="17"/>
  <c r="AXO13" i="17"/>
  <c r="AXP13" i="17"/>
  <c r="AXQ13" i="17"/>
  <c r="AXR13" i="17"/>
  <c r="AXS13" i="17"/>
  <c r="AXT13" i="17"/>
  <c r="AXU13" i="17"/>
  <c r="AXV13" i="17"/>
  <c r="AXW13" i="17"/>
  <c r="AXX13" i="17"/>
  <c r="AXY13" i="17"/>
  <c r="AXZ13" i="17"/>
  <c r="AYA13" i="17"/>
  <c r="AYB13" i="17"/>
  <c r="AYC13" i="17"/>
  <c r="AYD13" i="17"/>
  <c r="AYE13" i="17"/>
  <c r="AYF13" i="17"/>
  <c r="AYG13" i="17"/>
  <c r="AYH13" i="17"/>
  <c r="AYI13" i="17"/>
  <c r="AYJ13" i="17"/>
  <c r="AYK13" i="17"/>
  <c r="AYL13" i="17"/>
  <c r="AYM13" i="17"/>
  <c r="AYN13" i="17"/>
  <c r="AYO13" i="17"/>
  <c r="AYP13" i="17"/>
  <c r="AYQ13" i="17"/>
  <c r="AYR13" i="17"/>
  <c r="AYS13" i="17"/>
  <c r="AYT13" i="17"/>
  <c r="AYU13" i="17"/>
  <c r="AYV13" i="17"/>
  <c r="AYW13" i="17"/>
  <c r="AYX13" i="17"/>
  <c r="AYY13" i="17"/>
  <c r="AYZ13" i="17"/>
  <c r="AZA13" i="17"/>
  <c r="AZB13" i="17"/>
  <c r="AZC13" i="17"/>
  <c r="AZD13" i="17"/>
  <c r="AZE13" i="17"/>
  <c r="AZF13" i="17"/>
  <c r="AZG13" i="17"/>
  <c r="AZH13" i="17"/>
  <c r="AZI13" i="17"/>
  <c r="AZJ13" i="17"/>
  <c r="AZK13" i="17"/>
  <c r="AZL13" i="17"/>
  <c r="AZM13" i="17"/>
  <c r="AZN13" i="17"/>
  <c r="AZO13" i="17"/>
  <c r="AZP13" i="17"/>
  <c r="AZQ13" i="17"/>
  <c r="AZR13" i="17"/>
  <c r="AZS13" i="17"/>
  <c r="AZT13" i="17"/>
  <c r="AZU13" i="17"/>
  <c r="AZV13" i="17"/>
  <c r="AZW13" i="17"/>
  <c r="AZX13" i="17"/>
  <c r="AZY13" i="17"/>
  <c r="AZZ13" i="17"/>
  <c r="BAA13" i="17"/>
  <c r="BAB13" i="17"/>
  <c r="BAC13" i="17"/>
  <c r="BAD13" i="17"/>
  <c r="BAE13" i="17"/>
  <c r="BAF13" i="17"/>
  <c r="BAG13" i="17"/>
  <c r="BAH13" i="17"/>
  <c r="BAI13" i="17"/>
  <c r="BAJ13" i="17"/>
  <c r="BAK13" i="17"/>
  <c r="BAL13" i="17"/>
  <c r="BAM13" i="17"/>
  <c r="BAN13" i="17"/>
  <c r="BAO13" i="17"/>
  <c r="BAP13" i="17"/>
  <c r="BAQ13" i="17"/>
  <c r="BAR13" i="17"/>
  <c r="BAS13" i="17"/>
  <c r="BAT13" i="17"/>
  <c r="BAU13" i="17"/>
  <c r="BAV13" i="17"/>
  <c r="BAW13" i="17"/>
  <c r="BAX13" i="17"/>
  <c r="BAY13" i="17"/>
  <c r="BAZ13" i="17"/>
  <c r="BBA13" i="17"/>
  <c r="BBB13" i="17"/>
  <c r="BBC13" i="17"/>
  <c r="BBD13" i="17"/>
  <c r="BBE13" i="17"/>
  <c r="BBF13" i="17"/>
  <c r="BBG13" i="17"/>
  <c r="BBH13" i="17"/>
  <c r="BBI13" i="17"/>
  <c r="BBJ13" i="17"/>
  <c r="BBK13" i="17"/>
  <c r="BBL13" i="17"/>
  <c r="BBM13" i="17"/>
  <c r="BBN13" i="17"/>
  <c r="BBO13" i="17"/>
  <c r="BBP13" i="17"/>
  <c r="BBQ13" i="17"/>
  <c r="BBR13" i="17"/>
  <c r="BBS13" i="17"/>
  <c r="BBT13" i="17"/>
  <c r="BBU13" i="17"/>
  <c r="BBV13" i="17"/>
  <c r="BBW13" i="17"/>
  <c r="BBX13" i="17"/>
  <c r="BBY13" i="17"/>
  <c r="BBZ13" i="17"/>
  <c r="BCA13" i="17"/>
  <c r="BCB13" i="17"/>
  <c r="BCC13" i="17"/>
  <c r="BCD13" i="17"/>
  <c r="BCE13" i="17"/>
  <c r="BCF13" i="17"/>
  <c r="BCG13" i="17"/>
  <c r="BCH13" i="17"/>
  <c r="BCI13" i="17"/>
  <c r="BCJ13" i="17"/>
  <c r="BCK13" i="17"/>
  <c r="BCL13" i="17"/>
  <c r="BCM13" i="17"/>
  <c r="BCN13" i="17"/>
  <c r="BCO13" i="17"/>
  <c r="BCP13" i="17"/>
  <c r="BCQ13" i="17"/>
  <c r="BCR13" i="17"/>
  <c r="BCS13" i="17"/>
  <c r="BCT13" i="17"/>
  <c r="BCU13" i="17"/>
  <c r="BCV13" i="17"/>
  <c r="BCW13" i="17"/>
  <c r="BCX13" i="17"/>
  <c r="BCY13" i="17"/>
  <c r="BCZ13" i="17"/>
  <c r="BDA13" i="17"/>
  <c r="BDB13" i="17"/>
  <c r="BDC13" i="17"/>
  <c r="BDD13" i="17"/>
  <c r="BDE13" i="17"/>
  <c r="BDF13" i="17"/>
  <c r="BDG13" i="17"/>
  <c r="BDH13" i="17"/>
  <c r="BDI13" i="17"/>
  <c r="BDJ13" i="17"/>
  <c r="BDK13" i="17"/>
  <c r="BDL13" i="17"/>
  <c r="BDM13" i="17"/>
  <c r="BDN13" i="17"/>
  <c r="BDO13" i="17"/>
  <c r="BDP13" i="17"/>
  <c r="BDQ13" i="17"/>
  <c r="BDR13" i="17"/>
  <c r="BDS13" i="17"/>
  <c r="BDT13" i="17"/>
  <c r="BDU13" i="17"/>
  <c r="BDV13" i="17"/>
  <c r="BDW13" i="17"/>
  <c r="BDX13" i="17"/>
  <c r="BDY13" i="17"/>
  <c r="BDZ13" i="17"/>
  <c r="BEA13" i="17"/>
  <c r="BEB13" i="17"/>
  <c r="BEC13" i="17"/>
  <c r="BED13" i="17"/>
  <c r="BEE13" i="17"/>
  <c r="BEF13" i="17"/>
  <c r="BEG13" i="17"/>
  <c r="BEH13" i="17"/>
  <c r="BEI13" i="17"/>
  <c r="BEJ13" i="17"/>
  <c r="BEK13" i="17"/>
  <c r="BEL13" i="17"/>
  <c r="BEM13" i="17"/>
  <c r="BEN13" i="17"/>
  <c r="BEO13" i="17"/>
  <c r="BEP13" i="17"/>
  <c r="BEQ13" i="17"/>
  <c r="BER13" i="17"/>
  <c r="BES13" i="17"/>
  <c r="BET13" i="17"/>
  <c r="BEU13" i="17"/>
  <c r="BEV13" i="17"/>
  <c r="BEW13" i="17"/>
  <c r="BEX13" i="17"/>
  <c r="BEY13" i="17"/>
  <c r="BEZ13" i="17"/>
  <c r="BFA13" i="17"/>
  <c r="BFB13" i="17"/>
  <c r="BFC13" i="17"/>
  <c r="BFD13" i="17"/>
  <c r="BFE13" i="17"/>
  <c r="BFF13" i="17"/>
  <c r="BFG13" i="17"/>
  <c r="BFH13" i="17"/>
  <c r="BFI13" i="17"/>
  <c r="BFJ13" i="17"/>
  <c r="BFK13" i="17"/>
  <c r="BFL13" i="17"/>
  <c r="BFM13" i="17"/>
  <c r="BFN13" i="17"/>
  <c r="BFO13" i="17"/>
  <c r="BFP13" i="17"/>
  <c r="BFQ13" i="17"/>
  <c r="BFR13" i="17"/>
  <c r="BFS13" i="17"/>
  <c r="BFT13" i="17"/>
  <c r="BFU13" i="17"/>
  <c r="BFV13" i="17"/>
  <c r="BFW13" i="17"/>
  <c r="BFX13" i="17"/>
  <c r="BFY13" i="17"/>
  <c r="BFZ13" i="17"/>
  <c r="BGA13" i="17"/>
  <c r="BGB13" i="17"/>
  <c r="BGC13" i="17"/>
  <c r="BGD13" i="17"/>
  <c r="BGE13" i="17"/>
  <c r="BGF13" i="17"/>
  <c r="BGG13" i="17"/>
  <c r="BGH13" i="17"/>
  <c r="BGI13" i="17"/>
  <c r="BGJ13" i="17"/>
  <c r="BGK13" i="17"/>
  <c r="BGL13" i="17"/>
  <c r="BGM13" i="17"/>
  <c r="BGN13" i="17"/>
  <c r="BGO13" i="17"/>
  <c r="BGP13" i="17"/>
  <c r="BGQ13" i="17"/>
  <c r="BGR13" i="17"/>
  <c r="BGS13" i="17"/>
  <c r="BGT13" i="17"/>
  <c r="BGU13" i="17"/>
  <c r="BGV13" i="17"/>
  <c r="BGW13" i="17"/>
  <c r="BGX13" i="17"/>
  <c r="BGY13" i="17"/>
  <c r="BGZ13" i="17"/>
  <c r="BHA13" i="17"/>
  <c r="BHB13" i="17"/>
  <c r="BHC13" i="17"/>
  <c r="BHD13" i="17"/>
  <c r="BHE13" i="17"/>
  <c r="BHF13" i="17"/>
  <c r="BHG13" i="17"/>
  <c r="BHH13" i="17"/>
  <c r="BHI13" i="17"/>
  <c r="BHJ13" i="17"/>
  <c r="BHK13" i="17"/>
  <c r="BHL13" i="17"/>
  <c r="BHM13" i="17"/>
  <c r="BHN13" i="17"/>
  <c r="BHO13" i="17"/>
  <c r="BHP13" i="17"/>
  <c r="BHQ13" i="17"/>
  <c r="BHR13" i="17"/>
  <c r="BHS13" i="17"/>
  <c r="BHT13" i="17"/>
  <c r="BHU13" i="17"/>
  <c r="BHV13" i="17"/>
  <c r="BHW13" i="17"/>
  <c r="BHX13" i="17"/>
  <c r="BHY13" i="17"/>
  <c r="BHZ13" i="17"/>
  <c r="BIA13" i="17"/>
  <c r="BIB13" i="17"/>
  <c r="BIC13" i="17"/>
  <c r="BID13" i="17"/>
  <c r="BIE13" i="17"/>
  <c r="BIF13" i="17"/>
  <c r="BIG13" i="17"/>
  <c r="BIH13" i="17"/>
  <c r="BII13" i="17"/>
  <c r="BIJ13" i="17"/>
  <c r="BIK13" i="17"/>
  <c r="BIL13" i="17"/>
  <c r="BIM13" i="17"/>
  <c r="BIN13" i="17"/>
  <c r="BIO13" i="17"/>
  <c r="BIP13" i="17"/>
  <c r="BIQ13" i="17"/>
  <c r="BIR13" i="17"/>
  <c r="BIS13" i="17"/>
  <c r="BIT13" i="17"/>
  <c r="BIU13" i="17"/>
  <c r="BIV13" i="17"/>
  <c r="BIW13" i="17"/>
  <c r="BIX13" i="17"/>
  <c r="BIY13" i="17"/>
  <c r="BIZ13" i="17"/>
  <c r="BJA13" i="17"/>
  <c r="BJB13" i="17"/>
  <c r="BJC13" i="17"/>
  <c r="BJD13" i="17"/>
  <c r="BJE13" i="17"/>
  <c r="BJF13" i="17"/>
  <c r="BJG13" i="17"/>
  <c r="BJH13" i="17"/>
  <c r="BJI13" i="17"/>
  <c r="BJJ13" i="17"/>
  <c r="BJK13" i="17"/>
  <c r="BJL13" i="17"/>
  <c r="BJM13" i="17"/>
  <c r="BJN13" i="17"/>
  <c r="BJO13" i="17"/>
  <c r="BJP13" i="17"/>
  <c r="BJQ13" i="17"/>
  <c r="BJR13" i="17"/>
  <c r="BJS13" i="17"/>
  <c r="BJT13" i="17"/>
  <c r="BJU13" i="17"/>
  <c r="BJV13" i="17"/>
  <c r="BJW13" i="17"/>
  <c r="BJX13" i="17"/>
  <c r="BJY13" i="17"/>
  <c r="BJZ13" i="17"/>
  <c r="BKA13" i="17"/>
  <c r="BKB13" i="17"/>
  <c r="BKC13" i="17"/>
  <c r="BKD13" i="17"/>
  <c r="BKE13" i="17"/>
  <c r="BKF13" i="17"/>
  <c r="BKG13" i="17"/>
  <c r="BKH13" i="17"/>
  <c r="BKI13" i="17"/>
  <c r="BKJ13" i="17"/>
  <c r="BKK13" i="17"/>
  <c r="BKL13" i="17"/>
  <c r="BKM13" i="17"/>
  <c r="BKN13" i="17"/>
  <c r="BKO13" i="17"/>
  <c r="BKP13" i="17"/>
  <c r="BKQ13" i="17"/>
  <c r="BKR13" i="17"/>
  <c r="BKS13" i="17"/>
  <c r="BKT13" i="17"/>
  <c r="BKU13" i="17"/>
  <c r="BKV13" i="17"/>
  <c r="BKW13" i="17"/>
  <c r="BKX13" i="17"/>
  <c r="BKY13" i="17"/>
  <c r="BKZ13" i="17"/>
  <c r="BLA13" i="17"/>
  <c r="BLB13" i="17"/>
  <c r="BLC13" i="17"/>
  <c r="BLD13" i="17"/>
  <c r="BLE13" i="17"/>
  <c r="BLF13" i="17"/>
  <c r="BLG13" i="17"/>
  <c r="BLH13" i="17"/>
  <c r="BLI13" i="17"/>
  <c r="BLJ13" i="17"/>
  <c r="BLK13" i="17"/>
  <c r="BLL13" i="17"/>
  <c r="BLM13" i="17"/>
  <c r="BLN13" i="17"/>
  <c r="BLO13" i="17"/>
  <c r="BLP13" i="17"/>
  <c r="BLQ13" i="17"/>
  <c r="BLR13" i="17"/>
  <c r="BLS13" i="17"/>
  <c r="BLT13" i="17"/>
  <c r="BLU13" i="17"/>
  <c r="BLV13" i="17"/>
  <c r="BLW13" i="17"/>
  <c r="BLX13" i="17"/>
  <c r="BLY13" i="17"/>
  <c r="BLZ13" i="17"/>
  <c r="BMA13" i="17"/>
  <c r="BMB13" i="17"/>
  <c r="BMC13" i="17"/>
  <c r="BMD13" i="17"/>
  <c r="BME13" i="17"/>
  <c r="BMF13" i="17"/>
  <c r="BMG13" i="17"/>
  <c r="BMH13" i="17"/>
  <c r="BMI13" i="17"/>
  <c r="BMJ13" i="17"/>
  <c r="BMK13" i="17"/>
  <c r="BML13" i="17"/>
  <c r="BMM13" i="17"/>
  <c r="BMN13" i="17"/>
  <c r="BMO13" i="17"/>
  <c r="BMP13" i="17"/>
  <c r="BMQ13" i="17"/>
  <c r="BMR13" i="17"/>
  <c r="BMS13" i="17"/>
  <c r="BMT13" i="17"/>
  <c r="BMU13" i="17"/>
  <c r="BMV13" i="17"/>
  <c r="BMW13" i="17"/>
  <c r="BMX13" i="17"/>
  <c r="BMY13" i="17"/>
  <c r="BMZ13" i="17"/>
  <c r="BNA13" i="17"/>
  <c r="BNB13" i="17"/>
  <c r="BNC13" i="17"/>
  <c r="BND13" i="17"/>
  <c r="BNE13" i="17"/>
  <c r="BNF13" i="17"/>
  <c r="BNG13" i="17"/>
  <c r="BNH13" i="17"/>
  <c r="BNI13" i="17"/>
  <c r="BNJ13" i="17"/>
  <c r="BNK13" i="17"/>
  <c r="BNL13" i="17"/>
  <c r="BNM13" i="17"/>
  <c r="BNN13" i="17"/>
  <c r="BNO13" i="17"/>
  <c r="BNP13" i="17"/>
  <c r="BNQ13" i="17"/>
  <c r="BNR13" i="17"/>
  <c r="BNS13" i="17"/>
  <c r="BNT13" i="17"/>
  <c r="BNU13" i="17"/>
  <c r="BNV13" i="17"/>
  <c r="BNW13" i="17"/>
  <c r="BNX13" i="17"/>
  <c r="BNY13" i="17"/>
  <c r="BNZ13" i="17"/>
  <c r="BOA13" i="17"/>
  <c r="BOB13" i="17"/>
  <c r="BOC13" i="17"/>
  <c r="BOD13" i="17"/>
  <c r="BOE13" i="17"/>
  <c r="BOF13" i="17"/>
  <c r="BOG13" i="17"/>
  <c r="BOH13" i="17"/>
  <c r="BOI13" i="17"/>
  <c r="BOJ13" i="17"/>
  <c r="BOK13" i="17"/>
  <c r="BOL13" i="17"/>
  <c r="BOM13" i="17"/>
  <c r="BON13" i="17"/>
  <c r="BOO13" i="17"/>
  <c r="BOP13" i="17"/>
  <c r="BOQ13" i="17"/>
  <c r="BOR13" i="17"/>
  <c r="BOS13" i="17"/>
  <c r="BOT13" i="17"/>
  <c r="BOU13" i="17"/>
  <c r="BOV13" i="17"/>
  <c r="BOW13" i="17"/>
  <c r="BOX13" i="17"/>
  <c r="BOY13" i="17"/>
  <c r="BOZ13" i="17"/>
  <c r="BPA13" i="17"/>
  <c r="BPB13" i="17"/>
  <c r="BPC13" i="17"/>
  <c r="BPD13" i="17"/>
  <c r="BPE13" i="17"/>
  <c r="BPF13" i="17"/>
  <c r="BPG13" i="17"/>
  <c r="BPH13" i="17"/>
  <c r="BPI13" i="17"/>
  <c r="BPJ13" i="17"/>
  <c r="BPK13" i="17"/>
  <c r="BPL13" i="17"/>
  <c r="BPM13" i="17"/>
  <c r="BPN13" i="17"/>
  <c r="BPO13" i="17"/>
  <c r="BPP13" i="17"/>
  <c r="BPQ13" i="17"/>
  <c r="BPR13" i="17"/>
  <c r="BPS13" i="17"/>
  <c r="BPT13" i="17"/>
  <c r="BPU13" i="17"/>
  <c r="BPV13" i="17"/>
  <c r="BPW13" i="17"/>
  <c r="BPX13" i="17"/>
  <c r="BPY13" i="17"/>
  <c r="BPZ13" i="17"/>
  <c r="BQA13" i="17"/>
  <c r="BQB13" i="17"/>
  <c r="BQC13" i="17"/>
  <c r="BQD13" i="17"/>
  <c r="BQE13" i="17"/>
  <c r="BQF13" i="17"/>
  <c r="BQG13" i="17"/>
  <c r="BQH13" i="17"/>
  <c r="BQI13" i="17"/>
  <c r="BQJ13" i="17"/>
  <c r="BQK13" i="17"/>
  <c r="BQL13" i="17"/>
  <c r="BQM13" i="17"/>
  <c r="BQN13" i="17"/>
  <c r="BQO13" i="17"/>
  <c r="BQP13" i="17"/>
  <c r="BQQ13" i="17"/>
  <c r="BQR13" i="17"/>
  <c r="BQS13" i="17"/>
  <c r="BQT13" i="17"/>
  <c r="BQU13" i="17"/>
  <c r="BQV13" i="17"/>
  <c r="BQW13" i="17"/>
  <c r="BQX13" i="17"/>
  <c r="BQY13" i="17"/>
  <c r="BQZ13" i="17"/>
  <c r="BRA13" i="17"/>
  <c r="BRB13" i="17"/>
  <c r="BRC13" i="17"/>
  <c r="BRD13" i="17"/>
  <c r="BRE13" i="17"/>
  <c r="BRF13" i="17"/>
  <c r="BRG13" i="17"/>
  <c r="BRH13" i="17"/>
  <c r="BRI13" i="17"/>
  <c r="BRJ13" i="17"/>
  <c r="BRK13" i="17"/>
  <c r="BRL13" i="17"/>
  <c r="BRM13" i="17"/>
  <c r="BRN13" i="17"/>
  <c r="BRO13" i="17"/>
  <c r="BRP13" i="17"/>
  <c r="BRQ13" i="17"/>
  <c r="BRR13" i="17"/>
  <c r="BRS13" i="17"/>
  <c r="BRT13" i="17"/>
  <c r="BRU13" i="17"/>
  <c r="BRV13" i="17"/>
  <c r="BRW13" i="17"/>
  <c r="BRX13" i="17"/>
  <c r="BRY13" i="17"/>
  <c r="BRZ13" i="17"/>
  <c r="BSA13" i="17"/>
  <c r="BSB13" i="17"/>
  <c r="BSC13" i="17"/>
  <c r="BSD13" i="17"/>
  <c r="BSE13" i="17"/>
  <c r="BSF13" i="17"/>
  <c r="BSG13" i="17"/>
  <c r="BSH13" i="17"/>
  <c r="BSI13" i="17"/>
  <c r="BSJ13" i="17"/>
  <c r="BSK13" i="17"/>
  <c r="BSL13" i="17"/>
  <c r="BSM13" i="17"/>
  <c r="BSN13" i="17"/>
  <c r="BSO13" i="17"/>
  <c r="BSP13" i="17"/>
  <c r="BSQ13" i="17"/>
  <c r="BSR13" i="17"/>
  <c r="BSS13" i="17"/>
  <c r="BST13" i="17"/>
  <c r="BSU13" i="17"/>
  <c r="BSV13" i="17"/>
  <c r="BSW13" i="17"/>
  <c r="BSX13" i="17"/>
  <c r="BSY13" i="17"/>
  <c r="BSZ13" i="17"/>
  <c r="BTA13" i="17"/>
  <c r="BTB13" i="17"/>
  <c r="BTC13" i="17"/>
  <c r="BTD13" i="17"/>
  <c r="BTE13" i="17"/>
  <c r="BTF13" i="17"/>
  <c r="BTG13" i="17"/>
  <c r="BTH13" i="17"/>
  <c r="BTI13" i="17"/>
  <c r="BTJ13" i="17"/>
  <c r="BTK13" i="17"/>
  <c r="BTL13" i="17"/>
  <c r="BTM13" i="17"/>
  <c r="BTN13" i="17"/>
  <c r="BTO13" i="17"/>
  <c r="BTP13" i="17"/>
  <c r="BTQ13" i="17"/>
  <c r="BTR13" i="17"/>
  <c r="BTS13" i="17"/>
  <c r="BTT13" i="17"/>
  <c r="BTU13" i="17"/>
  <c r="BTV13" i="17"/>
  <c r="BTW13" i="17"/>
  <c r="BTX13" i="17"/>
  <c r="BTY13" i="17"/>
  <c r="BTZ13" i="17"/>
  <c r="BUA13" i="17"/>
  <c r="BUB13" i="17"/>
  <c r="BUC13" i="17"/>
  <c r="BUD13" i="17"/>
  <c r="BUE13" i="17"/>
  <c r="BUF13" i="17"/>
  <c r="BUG13" i="17"/>
  <c r="BUH13" i="17"/>
  <c r="BUI13" i="17"/>
  <c r="BUJ13" i="17"/>
  <c r="BUK13" i="17"/>
  <c r="BUL13" i="17"/>
  <c r="BUM13" i="17"/>
  <c r="BUN13" i="17"/>
  <c r="BUO13" i="17"/>
  <c r="BUP13" i="17"/>
  <c r="BUQ13" i="17"/>
  <c r="BUR13" i="17"/>
  <c r="BUS13" i="17"/>
  <c r="BUT13" i="17"/>
  <c r="BUU13" i="17"/>
  <c r="BUV13" i="17"/>
  <c r="BUW13" i="17"/>
  <c r="BUX13" i="17"/>
  <c r="BUY13" i="17"/>
  <c r="BUZ13" i="17"/>
  <c r="BVA13" i="17"/>
  <c r="BVB13" i="17"/>
  <c r="BVC13" i="17"/>
  <c r="BVD13" i="17"/>
  <c r="BVE13" i="17"/>
  <c r="BVF13" i="17"/>
  <c r="BVG13" i="17"/>
  <c r="BVH13" i="17"/>
  <c r="BVI13" i="17"/>
  <c r="BVJ13" i="17"/>
  <c r="BVK13" i="17"/>
  <c r="BVL13" i="17"/>
  <c r="BVM13" i="17"/>
  <c r="BVN13" i="17"/>
  <c r="BVO13" i="17"/>
  <c r="BVP13" i="17"/>
  <c r="BVQ13" i="17"/>
  <c r="BVR13" i="17"/>
  <c r="BVS13" i="17"/>
  <c r="BVT13" i="17"/>
  <c r="BVU13" i="17"/>
  <c r="BVV13" i="17"/>
  <c r="BVW13" i="17"/>
  <c r="BVX13" i="17"/>
  <c r="BVY13" i="17"/>
  <c r="BVZ13" i="17"/>
  <c r="BWA13" i="17"/>
  <c r="BWB13" i="17"/>
  <c r="BWC13" i="17"/>
  <c r="BWD13" i="17"/>
  <c r="BWE13" i="17"/>
  <c r="BWF13" i="17"/>
  <c r="BWG13" i="17"/>
  <c r="BWH13" i="17"/>
  <c r="BWI13" i="17"/>
  <c r="BWJ13" i="17"/>
  <c r="BWK13" i="17"/>
  <c r="BWL13" i="17"/>
  <c r="BWM13" i="17"/>
  <c r="BWN13" i="17"/>
  <c r="BWO13" i="17"/>
  <c r="BWP13" i="17"/>
  <c r="BWQ13" i="17"/>
  <c r="BWR13" i="17"/>
  <c r="BWS13" i="17"/>
  <c r="BWT13" i="17"/>
  <c r="BWU13" i="17"/>
  <c r="BWV13" i="17"/>
  <c r="BWW13" i="17"/>
  <c r="BWX13" i="17"/>
  <c r="BWY13" i="17"/>
  <c r="BWZ13" i="17"/>
  <c r="BXA13" i="17"/>
  <c r="BXB13" i="17"/>
  <c r="BXC13" i="17"/>
  <c r="BXD13" i="17"/>
  <c r="BXE13" i="17"/>
  <c r="BXF13" i="17"/>
  <c r="BXG13" i="17"/>
  <c r="BXH13" i="17"/>
  <c r="BXI13" i="17"/>
  <c r="BXJ13" i="17"/>
  <c r="BXK13" i="17"/>
  <c r="BXL13" i="17"/>
  <c r="BXM13" i="17"/>
  <c r="BXN13" i="17"/>
  <c r="BXO13" i="17"/>
  <c r="BXP13" i="17"/>
  <c r="BXQ13" i="17"/>
  <c r="BXR13" i="17"/>
  <c r="BXS13" i="17"/>
  <c r="BXT13" i="17"/>
  <c r="BXU13" i="17"/>
  <c r="BXV13" i="17"/>
  <c r="BXW13" i="17"/>
  <c r="BXX13" i="17"/>
  <c r="BXY13" i="17"/>
  <c r="BXZ13" i="17"/>
  <c r="BYA13" i="17"/>
  <c r="BYB13" i="17"/>
  <c r="BYC13" i="17"/>
  <c r="BYD13" i="17"/>
  <c r="BYE13" i="17"/>
  <c r="BYF13" i="17"/>
  <c r="BYG13" i="17"/>
  <c r="BYH13" i="17"/>
  <c r="BYI13" i="17"/>
  <c r="BYJ13" i="17"/>
  <c r="BYK13" i="17"/>
  <c r="BYL13" i="17"/>
  <c r="BYM13" i="17"/>
  <c r="BYN13" i="17"/>
  <c r="BYO13" i="17"/>
  <c r="BYP13" i="17"/>
  <c r="BYQ13" i="17"/>
  <c r="BYR13" i="17"/>
  <c r="BYS13" i="17"/>
  <c r="BYT13" i="17"/>
  <c r="BYU13" i="17"/>
  <c r="BYV13" i="17"/>
  <c r="BYW13" i="17"/>
  <c r="BYX13" i="17"/>
  <c r="BYY13" i="17"/>
  <c r="BYZ13" i="17"/>
  <c r="BZA13" i="17"/>
  <c r="BZB13" i="17"/>
  <c r="BZC13" i="17"/>
  <c r="BZD13" i="17"/>
  <c r="BZE13" i="17"/>
  <c r="BZF13" i="17"/>
  <c r="BZG13" i="17"/>
  <c r="BZH13" i="17"/>
  <c r="BZI13" i="17"/>
  <c r="BZJ13" i="17"/>
  <c r="BZK13" i="17"/>
  <c r="BZL13" i="17"/>
  <c r="BZM13" i="17"/>
  <c r="BZN13" i="17"/>
  <c r="BZO13" i="17"/>
  <c r="BZP13" i="17"/>
  <c r="BZQ13" i="17"/>
  <c r="BZR13" i="17"/>
  <c r="BZS13" i="17"/>
  <c r="BZT13" i="17"/>
  <c r="BZU13" i="17"/>
  <c r="BZV13" i="17"/>
  <c r="BZW13" i="17"/>
  <c r="BZX13" i="17"/>
  <c r="BZY13" i="17"/>
  <c r="BZZ13" i="17"/>
  <c r="CAA13" i="17"/>
  <c r="CAB13" i="17"/>
  <c r="CAC13" i="17"/>
  <c r="CAD13" i="17"/>
  <c r="CAE13" i="17"/>
  <c r="CAF13" i="17"/>
  <c r="CAG13" i="17"/>
  <c r="CAH13" i="17"/>
  <c r="CAI13" i="17"/>
  <c r="CAJ13" i="17"/>
  <c r="CAK13" i="17"/>
  <c r="CAL13" i="17"/>
  <c r="CAM13" i="17"/>
  <c r="CAN13" i="17"/>
  <c r="CAO13" i="17"/>
  <c r="CAP13" i="17"/>
  <c r="CAQ13" i="17"/>
  <c r="CAR13" i="17"/>
  <c r="CAS13" i="17"/>
  <c r="CAT13" i="17"/>
  <c r="CAU13" i="17"/>
  <c r="CAV13" i="17"/>
  <c r="CAW13" i="17"/>
  <c r="CAX13" i="17"/>
  <c r="CAY13" i="17"/>
  <c r="CAZ13" i="17"/>
  <c r="CBA13" i="17"/>
  <c r="CBB13" i="17"/>
  <c r="CBC13" i="17"/>
  <c r="CBD13" i="17"/>
  <c r="CBE13" i="17"/>
  <c r="CBF13" i="17"/>
  <c r="CBG13" i="17"/>
  <c r="CBH13" i="17"/>
  <c r="CBI13" i="17"/>
  <c r="CBJ13" i="17"/>
  <c r="CBK13" i="17"/>
  <c r="CBL13" i="17"/>
  <c r="CBM13" i="17"/>
  <c r="CBN13" i="17"/>
  <c r="CBO13" i="17"/>
  <c r="CBP13" i="17"/>
  <c r="CBQ13" i="17"/>
  <c r="CBR13" i="17"/>
  <c r="CBS13" i="17"/>
  <c r="CBT13" i="17"/>
  <c r="CBU13" i="17"/>
  <c r="CBV13" i="17"/>
  <c r="CBW13" i="17"/>
  <c r="CBX13" i="17"/>
  <c r="CBY13" i="17"/>
  <c r="CBZ13" i="17"/>
  <c r="CCA13" i="17"/>
  <c r="CCB13" i="17"/>
  <c r="CCC13" i="17"/>
  <c r="CCD13" i="17"/>
  <c r="CCE13" i="17"/>
  <c r="CCF13" i="17"/>
  <c r="CCG13" i="17"/>
  <c r="CCH13" i="17"/>
  <c r="CCI13" i="17"/>
  <c r="CCJ13" i="17"/>
  <c r="CCK13" i="17"/>
  <c r="CCL13" i="17"/>
  <c r="CCM13" i="17"/>
  <c r="CCN13" i="17"/>
  <c r="CCO13" i="17"/>
  <c r="CCP13" i="17"/>
  <c r="CCQ13" i="17"/>
  <c r="CCR13" i="17"/>
  <c r="CCS13" i="17"/>
  <c r="CCT13" i="17"/>
  <c r="CCU13" i="17"/>
  <c r="CCV13" i="17"/>
  <c r="CCW13" i="17"/>
  <c r="CCX13" i="17"/>
  <c r="CCY13" i="17"/>
  <c r="CCZ13" i="17"/>
  <c r="CDA13" i="17"/>
  <c r="CDB13" i="17"/>
  <c r="CDC13" i="17"/>
  <c r="CDD13" i="17"/>
  <c r="CDE13" i="17"/>
  <c r="CDF13" i="17"/>
  <c r="CDG13" i="17"/>
  <c r="CDH13" i="17"/>
  <c r="CDI13" i="17"/>
  <c r="CDJ13" i="17"/>
  <c r="CDK13" i="17"/>
  <c r="CDL13" i="17"/>
  <c r="CDM13" i="17"/>
  <c r="CDN13" i="17"/>
  <c r="CDO13" i="17"/>
  <c r="CDP13" i="17"/>
  <c r="CDQ13" i="17"/>
  <c r="CDR13" i="17"/>
  <c r="CDS13" i="17"/>
  <c r="CDT13" i="17"/>
  <c r="CDU13" i="17"/>
  <c r="CDV13" i="17"/>
  <c r="CDW13" i="17"/>
  <c r="CDX13" i="17"/>
  <c r="CDY13" i="17"/>
  <c r="CDZ13" i="17"/>
  <c r="CEA13" i="17"/>
  <c r="CEB13" i="17"/>
  <c r="CEC13" i="17"/>
  <c r="CED13" i="17"/>
  <c r="CEE13" i="17"/>
  <c r="CEF13" i="17"/>
  <c r="CEG13" i="17"/>
  <c r="CEH13" i="17"/>
  <c r="CEI13" i="17"/>
  <c r="CEJ13" i="17"/>
  <c r="CEK13" i="17"/>
  <c r="CEL13" i="17"/>
  <c r="CEM13" i="17"/>
  <c r="CEN13" i="17"/>
  <c r="CEO13" i="17"/>
  <c r="CEP13" i="17"/>
  <c r="CEQ13" i="17"/>
  <c r="CER13" i="17"/>
  <c r="CES13" i="17"/>
  <c r="CET13" i="17"/>
  <c r="CEU13" i="17"/>
  <c r="CEV13" i="17"/>
  <c r="CEW13" i="17"/>
  <c r="CEX13" i="17"/>
  <c r="CEY13" i="17"/>
  <c r="CEZ13" i="17"/>
  <c r="CFA13" i="17"/>
  <c r="CFB13" i="17"/>
  <c r="CFC13" i="17"/>
  <c r="CFD13" i="17"/>
  <c r="CFE13" i="17"/>
  <c r="CFF13" i="17"/>
  <c r="CFG13" i="17"/>
  <c r="CFH13" i="17"/>
  <c r="CFI13" i="17"/>
  <c r="CFJ13" i="17"/>
  <c r="CFK13" i="17"/>
  <c r="CFL13" i="17"/>
  <c r="CFM13" i="17"/>
  <c r="CFN13" i="17"/>
  <c r="CFO13" i="17"/>
  <c r="CFP13" i="17"/>
  <c r="CFQ13" i="17"/>
  <c r="CFR13" i="17"/>
  <c r="CFS13" i="17"/>
  <c r="CFT13" i="17"/>
  <c r="CFU13" i="17"/>
  <c r="CFV13" i="17"/>
  <c r="CFW13" i="17"/>
  <c r="CFX13" i="17"/>
  <c r="CFY13" i="17"/>
  <c r="CFZ13" i="17"/>
  <c r="CGA13" i="17"/>
  <c r="CGB13" i="17"/>
  <c r="CGC13" i="17"/>
  <c r="CGD13" i="17"/>
  <c r="CGE13" i="17"/>
  <c r="CGF13" i="17"/>
  <c r="CGG13" i="17"/>
  <c r="CGH13" i="17"/>
  <c r="CGI13" i="17"/>
  <c r="CGJ13" i="17"/>
  <c r="CGK13" i="17"/>
  <c r="CGL13" i="17"/>
  <c r="CGM13" i="17"/>
  <c r="CGN13" i="17"/>
  <c r="CGO13" i="17"/>
  <c r="CGP13" i="17"/>
  <c r="CGQ13" i="17"/>
  <c r="CGR13" i="17"/>
  <c r="CGS13" i="17"/>
  <c r="CGT13" i="17"/>
  <c r="CGU13" i="17"/>
  <c r="CGV13" i="17"/>
  <c r="CGW13" i="17"/>
  <c r="CGX13" i="17"/>
  <c r="CGY13" i="17"/>
  <c r="CGZ13" i="17"/>
  <c r="CHA13" i="17"/>
  <c r="CHB13" i="17"/>
  <c r="CHC13" i="17"/>
  <c r="CHD13" i="17"/>
  <c r="CHE13" i="17"/>
  <c r="CHF13" i="17"/>
  <c r="CHG13" i="17"/>
  <c r="CHH13" i="17"/>
  <c r="CHI13" i="17"/>
  <c r="CHJ13" i="17"/>
  <c r="CHK13" i="17"/>
  <c r="CHL13" i="17"/>
  <c r="CHM13" i="17"/>
  <c r="CHN13" i="17"/>
  <c r="CHO13" i="17"/>
  <c r="CHP13" i="17"/>
  <c r="CHQ13" i="17"/>
  <c r="CHR13" i="17"/>
  <c r="CHS13" i="17"/>
  <c r="CHT13" i="17"/>
  <c r="CHU13" i="17"/>
  <c r="CHV13" i="17"/>
  <c r="CHW13" i="17"/>
  <c r="CHX13" i="17"/>
  <c r="CHY13" i="17"/>
  <c r="CHZ13" i="17"/>
  <c r="CIA13" i="17"/>
  <c r="CIB13" i="17"/>
  <c r="CIC13" i="17"/>
  <c r="CID13" i="17"/>
  <c r="CIE13" i="17"/>
  <c r="CIF13" i="17"/>
  <c r="CIG13" i="17"/>
  <c r="CIH13" i="17"/>
  <c r="CII13" i="17"/>
  <c r="CIJ13" i="17"/>
  <c r="CIK13" i="17"/>
  <c r="CIL13" i="17"/>
  <c r="CIM13" i="17"/>
  <c r="CIN13" i="17"/>
  <c r="CIO13" i="17"/>
  <c r="CIP13" i="17"/>
  <c r="CIQ13" i="17"/>
  <c r="CIR13" i="17"/>
  <c r="CIS13" i="17"/>
  <c r="CIT13" i="17"/>
  <c r="CIU13" i="17"/>
  <c r="CIV13" i="17"/>
  <c r="CIW13" i="17"/>
  <c r="CIX13" i="17"/>
  <c r="CIY13" i="17"/>
  <c r="CIZ13" i="17"/>
  <c r="CJA13" i="17"/>
  <c r="CJB13" i="17"/>
  <c r="CJC13" i="17"/>
  <c r="CJD13" i="17"/>
  <c r="CJE13" i="17"/>
  <c r="CJF13" i="17"/>
  <c r="CJG13" i="17"/>
  <c r="CJH13" i="17"/>
  <c r="CJI13" i="17"/>
  <c r="CJJ13" i="17"/>
  <c r="CJK13" i="17"/>
  <c r="CJL13" i="17"/>
  <c r="CJM13" i="17"/>
  <c r="CJN13" i="17"/>
  <c r="CJO13" i="17"/>
  <c r="CJP13" i="17"/>
  <c r="CJQ13" i="17"/>
  <c r="CJR13" i="17"/>
  <c r="CJS13" i="17"/>
  <c r="CJT13" i="17"/>
  <c r="CJU13" i="17"/>
  <c r="CJV13" i="17"/>
  <c r="CJW13" i="17"/>
  <c r="CJX13" i="17"/>
  <c r="CJY13" i="17"/>
  <c r="CJZ13" i="17"/>
  <c r="CKA13" i="17"/>
  <c r="CKB13" i="17"/>
  <c r="CKC13" i="17"/>
  <c r="CKD13" i="17"/>
  <c r="CKE13" i="17"/>
  <c r="CKF13" i="17"/>
  <c r="CKG13" i="17"/>
  <c r="CKH13" i="17"/>
  <c r="CKI13" i="17"/>
  <c r="CKJ13" i="17"/>
  <c r="CKK13" i="17"/>
  <c r="CKL13" i="17"/>
  <c r="CKM13" i="17"/>
  <c r="CKN13" i="17"/>
  <c r="CKO13" i="17"/>
  <c r="CKP13" i="17"/>
  <c r="CKQ13" i="17"/>
  <c r="CKR13" i="17"/>
  <c r="CKS13" i="17"/>
  <c r="CKT13" i="17"/>
  <c r="CKU13" i="17"/>
  <c r="CKV13" i="17"/>
  <c r="CKW13" i="17"/>
  <c r="CKX13" i="17"/>
  <c r="CKY13" i="17"/>
  <c r="CKZ13" i="17"/>
  <c r="CLA13" i="17"/>
  <c r="CLB13" i="17"/>
  <c r="CLC13" i="17"/>
  <c r="CLD13" i="17"/>
  <c r="CLE13" i="17"/>
  <c r="CLF13" i="17"/>
  <c r="CLG13" i="17"/>
  <c r="CLH13" i="17"/>
  <c r="CLI13" i="17"/>
  <c r="CLJ13" i="17"/>
  <c r="CLK13" i="17"/>
  <c r="CLL13" i="17"/>
  <c r="CLM13" i="17"/>
  <c r="CLN13" i="17"/>
  <c r="CLO13" i="17"/>
  <c r="CLP13" i="17"/>
  <c r="CLQ13" i="17"/>
  <c r="CLR13" i="17"/>
  <c r="CLS13" i="17"/>
  <c r="CLT13" i="17"/>
  <c r="CLU13" i="17"/>
  <c r="CLV13" i="17"/>
  <c r="CLW13" i="17"/>
  <c r="CLX13" i="17"/>
  <c r="CLY13" i="17"/>
  <c r="CLZ13" i="17"/>
  <c r="CMA13" i="17"/>
  <c r="CMB13" i="17"/>
  <c r="CMC13" i="17"/>
  <c r="CMD13" i="17"/>
  <c r="CME13" i="17"/>
  <c r="CMF13" i="17"/>
  <c r="CMG13" i="17"/>
  <c r="CMH13" i="17"/>
  <c r="CMI13" i="17"/>
  <c r="CMJ13" i="17"/>
  <c r="CMK13" i="17"/>
  <c r="CML13" i="17"/>
  <c r="CMM13" i="17"/>
  <c r="CMN13" i="17"/>
  <c r="CMO13" i="17"/>
  <c r="CMP13" i="17"/>
  <c r="CMQ13" i="17"/>
  <c r="CMR13" i="17"/>
  <c r="CMS13" i="17"/>
  <c r="CMT13" i="17"/>
  <c r="CMU13" i="17"/>
  <c r="CMV13" i="17"/>
  <c r="CMW13" i="17"/>
  <c r="CMX13" i="17"/>
  <c r="CMY13" i="17"/>
  <c r="CMZ13" i="17"/>
  <c r="CNA13" i="17"/>
  <c r="CNB13" i="17"/>
  <c r="CNC13" i="17"/>
  <c r="CND13" i="17"/>
  <c r="CNE13" i="17"/>
  <c r="CNF13" i="17"/>
  <c r="CNG13" i="17"/>
  <c r="CNH13" i="17"/>
  <c r="CNI13" i="17"/>
  <c r="CNJ13" i="17"/>
  <c r="CNK13" i="17"/>
  <c r="CNL13" i="17"/>
  <c r="CNM13" i="17"/>
  <c r="CNN13" i="17"/>
  <c r="CNO13" i="17"/>
  <c r="CNP13" i="17"/>
  <c r="CNQ13" i="17"/>
  <c r="CNR13" i="17"/>
  <c r="CNS13" i="17"/>
  <c r="CNT13" i="17"/>
  <c r="CNU13" i="17"/>
  <c r="CNV13" i="17"/>
  <c r="CNW13" i="17"/>
  <c r="CNX13" i="17"/>
  <c r="CNY13" i="17"/>
  <c r="CNZ13" i="17"/>
  <c r="COA13" i="17"/>
  <c r="COB13" i="17"/>
  <c r="COC13" i="17"/>
  <c r="COD13" i="17"/>
  <c r="COE13" i="17"/>
  <c r="COF13" i="17"/>
  <c r="COG13" i="17"/>
  <c r="COH13" i="17"/>
  <c r="COI13" i="17"/>
  <c r="COJ13" i="17"/>
  <c r="COK13" i="17"/>
  <c r="COL13" i="17"/>
  <c r="COM13" i="17"/>
  <c r="CON13" i="17"/>
  <c r="COO13" i="17"/>
  <c r="COP13" i="17"/>
  <c r="COQ13" i="17"/>
  <c r="COR13" i="17"/>
  <c r="COS13" i="17"/>
  <c r="COT13" i="17"/>
  <c r="COU13" i="17"/>
  <c r="COV13" i="17"/>
  <c r="COW13" i="17"/>
  <c r="COX13" i="17"/>
  <c r="COY13" i="17"/>
  <c r="COZ13" i="17"/>
  <c r="CPA13" i="17"/>
  <c r="CPB13" i="17"/>
  <c r="CPC13" i="17"/>
  <c r="CPD13" i="17"/>
  <c r="CPE13" i="17"/>
  <c r="CPF13" i="17"/>
  <c r="CPG13" i="17"/>
  <c r="CPH13" i="17"/>
  <c r="CPI13" i="17"/>
  <c r="CPJ13" i="17"/>
  <c r="CPK13" i="17"/>
  <c r="CPL13" i="17"/>
  <c r="CPM13" i="17"/>
  <c r="CPN13" i="17"/>
  <c r="CPO13" i="17"/>
  <c r="CPP13" i="17"/>
  <c r="CPQ13" i="17"/>
  <c r="CPR13" i="17"/>
  <c r="CPS13" i="17"/>
  <c r="CPT13" i="17"/>
  <c r="CPU13" i="17"/>
  <c r="CPV13" i="17"/>
  <c r="CPW13" i="17"/>
  <c r="CPX13" i="17"/>
  <c r="CPY13" i="17"/>
  <c r="CPZ13" i="17"/>
  <c r="CQA13" i="17"/>
  <c r="CQB13" i="17"/>
  <c r="CQC13" i="17"/>
  <c r="CQD13" i="17"/>
  <c r="CQE13" i="17"/>
  <c r="CQF13" i="17"/>
  <c r="CQG13" i="17"/>
  <c r="CQH13" i="17"/>
  <c r="CQI13" i="17"/>
  <c r="CQJ13" i="17"/>
  <c r="CQK13" i="17"/>
  <c r="CQL13" i="17"/>
  <c r="CQM13" i="17"/>
  <c r="CQN13" i="17"/>
  <c r="CQO13" i="17"/>
  <c r="CQP13" i="17"/>
  <c r="CQQ13" i="17"/>
  <c r="CQR13" i="17"/>
  <c r="CQS13" i="17"/>
  <c r="CQT13" i="17"/>
  <c r="CQU13" i="17"/>
  <c r="CQV13" i="17"/>
  <c r="CQW13" i="17"/>
  <c r="CQX13" i="17"/>
  <c r="CQY13" i="17"/>
  <c r="CQZ13" i="17"/>
  <c r="CRA13" i="17"/>
  <c r="CRB13" i="17"/>
  <c r="CRC13" i="17"/>
  <c r="CRD13" i="17"/>
  <c r="CRE13" i="17"/>
  <c r="CRF13" i="17"/>
  <c r="CRG13" i="17"/>
  <c r="CRH13" i="17"/>
  <c r="CRI13" i="17"/>
  <c r="CRJ13" i="17"/>
  <c r="CRK13" i="17"/>
  <c r="CRL13" i="17"/>
  <c r="CRM13" i="17"/>
  <c r="CRN13" i="17"/>
  <c r="CRO13" i="17"/>
  <c r="CRP13" i="17"/>
  <c r="CRQ13" i="17"/>
  <c r="CRR13" i="17"/>
  <c r="CRS13" i="17"/>
  <c r="CRT13" i="17"/>
  <c r="CRU13" i="17"/>
  <c r="CRV13" i="17"/>
  <c r="CRW13" i="17"/>
  <c r="CRX13" i="17"/>
  <c r="CRY13" i="17"/>
  <c r="CRZ13" i="17"/>
  <c r="CSA13" i="17"/>
  <c r="CSB13" i="17"/>
  <c r="CSC13" i="17"/>
  <c r="CSD13" i="17"/>
  <c r="CSE13" i="17"/>
  <c r="CSF13" i="17"/>
  <c r="CSG13" i="17"/>
  <c r="CSH13" i="17"/>
  <c r="CSI13" i="17"/>
  <c r="CSJ13" i="17"/>
  <c r="CSK13" i="17"/>
  <c r="CSL13" i="17"/>
  <c r="CSM13" i="17"/>
  <c r="CSN13" i="17"/>
  <c r="CSO13" i="17"/>
  <c r="CSP13" i="17"/>
  <c r="CSQ13" i="17"/>
  <c r="CSR13" i="17"/>
  <c r="CSS13" i="17"/>
  <c r="CST13" i="17"/>
  <c r="CSU13" i="17"/>
  <c r="CSV13" i="17"/>
  <c r="CSW13" i="17"/>
  <c r="CSX13" i="17"/>
  <c r="CSY13" i="17"/>
  <c r="CSZ13" i="17"/>
  <c r="CTA13" i="17"/>
  <c r="CTB13" i="17"/>
  <c r="CTC13" i="17"/>
  <c r="CTD13" i="17"/>
  <c r="CTE13" i="17"/>
  <c r="CTF13" i="17"/>
  <c r="CTG13" i="17"/>
  <c r="CTH13" i="17"/>
  <c r="CTI13" i="17"/>
  <c r="CTJ13" i="17"/>
  <c r="CTK13" i="17"/>
  <c r="CTL13" i="17"/>
  <c r="CTM13" i="17"/>
  <c r="CTN13" i="17"/>
  <c r="CTO13" i="17"/>
  <c r="CTP13" i="17"/>
  <c r="CTQ13" i="17"/>
  <c r="CTR13" i="17"/>
  <c r="CTS13" i="17"/>
  <c r="CTT13" i="17"/>
  <c r="CTU13" i="17"/>
  <c r="CTV13" i="17"/>
  <c r="CTW13" i="17"/>
  <c r="CTX13" i="17"/>
  <c r="CTY13" i="17"/>
  <c r="CTZ13" i="17"/>
  <c r="CUA13" i="17"/>
  <c r="CUB13" i="17"/>
  <c r="CUC13" i="17"/>
  <c r="CUD13" i="17"/>
  <c r="CUE13" i="17"/>
  <c r="CUF13" i="17"/>
  <c r="CUG13" i="17"/>
  <c r="CUH13" i="17"/>
  <c r="CUI13" i="17"/>
  <c r="CUJ13" i="17"/>
  <c r="CUK13" i="17"/>
  <c r="CUL13" i="17"/>
  <c r="CUM13" i="17"/>
  <c r="CUN13" i="17"/>
  <c r="CUO13" i="17"/>
  <c r="CUP13" i="17"/>
  <c r="CUQ13" i="17"/>
  <c r="CUR13" i="17"/>
  <c r="CUS13" i="17"/>
  <c r="CUT13" i="17"/>
  <c r="CUU13" i="17"/>
  <c r="CUV13" i="17"/>
  <c r="CUW13" i="17"/>
  <c r="CUX13" i="17"/>
  <c r="CUY13" i="17"/>
  <c r="CUZ13" i="17"/>
  <c r="CVA13" i="17"/>
  <c r="CVB13" i="17"/>
  <c r="CVC13" i="17"/>
  <c r="CVD13" i="17"/>
  <c r="CVE13" i="17"/>
  <c r="CVF13" i="17"/>
  <c r="CVG13" i="17"/>
  <c r="CVH13" i="17"/>
  <c r="CVI13" i="17"/>
  <c r="CVJ13" i="17"/>
  <c r="CVK13" i="17"/>
  <c r="CVL13" i="17"/>
  <c r="CVM13" i="17"/>
  <c r="CVN13" i="17"/>
  <c r="CVO13" i="17"/>
  <c r="CVP13" i="17"/>
  <c r="CVQ13" i="17"/>
  <c r="CVR13" i="17"/>
  <c r="CVS13" i="17"/>
  <c r="CVT13" i="17"/>
  <c r="CVU13" i="17"/>
  <c r="CVV13" i="17"/>
  <c r="CVW13" i="17"/>
  <c r="CVX13" i="17"/>
  <c r="CVY13" i="17"/>
  <c r="CVZ13" i="17"/>
  <c r="CWA13" i="17"/>
  <c r="CWB13" i="17"/>
  <c r="CWC13" i="17"/>
  <c r="CWD13" i="17"/>
  <c r="CWE13" i="17"/>
  <c r="CWF13" i="17"/>
  <c r="CWG13" i="17"/>
  <c r="CWH13" i="17"/>
  <c r="CWI13" i="17"/>
  <c r="CWJ13" i="17"/>
  <c r="CWK13" i="17"/>
  <c r="CWL13" i="17"/>
  <c r="CWM13" i="17"/>
  <c r="CWN13" i="17"/>
  <c r="CWO13" i="17"/>
  <c r="CWP13" i="17"/>
  <c r="CWQ13" i="17"/>
  <c r="CWR13" i="17"/>
  <c r="CWS13" i="17"/>
  <c r="CWT13" i="17"/>
  <c r="CWU13" i="17"/>
  <c r="CWV13" i="17"/>
  <c r="CWW13" i="17"/>
  <c r="CWX13" i="17"/>
  <c r="CWY13" i="17"/>
  <c r="CWZ13" i="17"/>
  <c r="CXA13" i="17"/>
  <c r="CXB13" i="17"/>
  <c r="CXC13" i="17"/>
  <c r="CXD13" i="17"/>
  <c r="CXE13" i="17"/>
  <c r="CXF13" i="17"/>
  <c r="CXG13" i="17"/>
  <c r="CXH13" i="17"/>
  <c r="CXI13" i="17"/>
  <c r="CXJ13" i="17"/>
  <c r="CXK13" i="17"/>
  <c r="CXL13" i="17"/>
  <c r="CXM13" i="17"/>
  <c r="CXN13" i="17"/>
  <c r="CXO13" i="17"/>
  <c r="CXP13" i="17"/>
  <c r="CXQ13" i="17"/>
  <c r="CXR13" i="17"/>
  <c r="CXS13" i="17"/>
  <c r="CXT13" i="17"/>
  <c r="CXU13" i="17"/>
  <c r="CXV13" i="17"/>
  <c r="CXW13" i="17"/>
  <c r="CXX13" i="17"/>
  <c r="CXY13" i="17"/>
  <c r="CXZ13" i="17"/>
  <c r="CYA13" i="17"/>
  <c r="CYB13" i="17"/>
  <c r="CYC13" i="17"/>
  <c r="CYD13" i="17"/>
  <c r="CYE13" i="17"/>
  <c r="CYF13" i="17"/>
  <c r="CYG13" i="17"/>
  <c r="CYH13" i="17"/>
  <c r="CYI13" i="17"/>
  <c r="CYJ13" i="17"/>
  <c r="CYK13" i="17"/>
  <c r="CYL13" i="17"/>
  <c r="CYM13" i="17"/>
  <c r="CYN13" i="17"/>
  <c r="CYO13" i="17"/>
  <c r="CYP13" i="17"/>
  <c r="CYQ13" i="17"/>
  <c r="CYR13" i="17"/>
  <c r="CYS13" i="17"/>
  <c r="CYT13" i="17"/>
  <c r="CYU13" i="17"/>
  <c r="CYV13" i="17"/>
  <c r="CYW13" i="17"/>
  <c r="CYX13" i="17"/>
  <c r="CYY13" i="17"/>
  <c r="CYZ13" i="17"/>
  <c r="CZA13" i="17"/>
  <c r="CZB13" i="17"/>
  <c r="CZC13" i="17"/>
  <c r="CZD13" i="17"/>
  <c r="CZE13" i="17"/>
  <c r="CZF13" i="17"/>
  <c r="CZG13" i="17"/>
  <c r="CZH13" i="17"/>
  <c r="CZI13" i="17"/>
  <c r="CZJ13" i="17"/>
  <c r="CZK13" i="17"/>
  <c r="CZL13" i="17"/>
  <c r="CZM13" i="17"/>
  <c r="CZN13" i="17"/>
  <c r="CZO13" i="17"/>
  <c r="CZP13" i="17"/>
  <c r="CZQ13" i="17"/>
  <c r="CZR13" i="17"/>
  <c r="CZS13" i="17"/>
  <c r="CZT13" i="17"/>
  <c r="CZU13" i="17"/>
  <c r="CZV13" i="17"/>
  <c r="CZW13" i="17"/>
  <c r="CZX13" i="17"/>
  <c r="CZY13" i="17"/>
  <c r="CZZ13" i="17"/>
  <c r="DAA13" i="17"/>
  <c r="DAB13" i="17"/>
  <c r="DAC13" i="17"/>
  <c r="DAD13" i="17"/>
  <c r="DAE13" i="17"/>
  <c r="DAF13" i="17"/>
  <c r="DAG13" i="17"/>
  <c r="DAH13" i="17"/>
  <c r="DAI13" i="17"/>
  <c r="DAJ13" i="17"/>
  <c r="DAK13" i="17"/>
  <c r="DAL13" i="17"/>
  <c r="DAM13" i="17"/>
  <c r="DAN13" i="17"/>
  <c r="DAO13" i="17"/>
  <c r="DAP13" i="17"/>
  <c r="DAQ13" i="17"/>
  <c r="DAR13" i="17"/>
  <c r="DAS13" i="17"/>
  <c r="DAT13" i="17"/>
  <c r="DAU13" i="17"/>
  <c r="DAV13" i="17"/>
  <c r="DAW13" i="17"/>
  <c r="DAX13" i="17"/>
  <c r="DAY13" i="17"/>
  <c r="DAZ13" i="17"/>
  <c r="DBA13" i="17"/>
  <c r="DBB13" i="17"/>
  <c r="DBC13" i="17"/>
  <c r="DBD13" i="17"/>
  <c r="DBE13" i="17"/>
  <c r="DBF13" i="17"/>
  <c r="DBG13" i="17"/>
  <c r="DBH13" i="17"/>
  <c r="DBI13" i="17"/>
  <c r="DBJ13" i="17"/>
  <c r="DBK13" i="17"/>
  <c r="DBL13" i="17"/>
  <c r="DBM13" i="17"/>
  <c r="DBN13" i="17"/>
  <c r="DBO13" i="17"/>
  <c r="DBP13" i="17"/>
  <c r="DBQ13" i="17"/>
  <c r="DBR13" i="17"/>
  <c r="DBS13" i="17"/>
  <c r="DBT13" i="17"/>
  <c r="DBU13" i="17"/>
  <c r="DBV13" i="17"/>
  <c r="DBW13" i="17"/>
  <c r="DBX13" i="17"/>
  <c r="DBY13" i="17"/>
  <c r="DBZ13" i="17"/>
  <c r="DCA13" i="17"/>
  <c r="DCB13" i="17"/>
  <c r="DCC13" i="17"/>
  <c r="DCD13" i="17"/>
  <c r="DCE13" i="17"/>
  <c r="DCF13" i="17"/>
  <c r="DCG13" i="17"/>
  <c r="DCH13" i="17"/>
  <c r="DCI13" i="17"/>
  <c r="DCJ13" i="17"/>
  <c r="DCK13" i="17"/>
  <c r="DCL13" i="17"/>
  <c r="DCM13" i="17"/>
  <c r="DCN13" i="17"/>
  <c r="DCO13" i="17"/>
  <c r="DCP13" i="17"/>
  <c r="DCQ13" i="17"/>
  <c r="DCR13" i="17"/>
  <c r="DCS13" i="17"/>
  <c r="DCT13" i="17"/>
  <c r="DCU13" i="17"/>
  <c r="DCV13" i="17"/>
  <c r="DCW13" i="17"/>
  <c r="DCX13" i="17"/>
  <c r="DCY13" i="17"/>
  <c r="DCZ13" i="17"/>
  <c r="DDA13" i="17"/>
  <c r="DDB13" i="17"/>
  <c r="DDC13" i="17"/>
  <c r="DDD13" i="17"/>
  <c r="DDE13" i="17"/>
  <c r="DDF13" i="17"/>
  <c r="DDG13" i="17"/>
  <c r="DDH13" i="17"/>
  <c r="DDI13" i="17"/>
  <c r="DDJ13" i="17"/>
  <c r="DDK13" i="17"/>
  <c r="DDL13" i="17"/>
  <c r="DDM13" i="17"/>
  <c r="DDN13" i="17"/>
  <c r="DDO13" i="17"/>
  <c r="DDP13" i="17"/>
  <c r="DDQ13" i="17"/>
  <c r="DDR13" i="17"/>
  <c r="DDS13" i="17"/>
  <c r="DDT13" i="17"/>
  <c r="DDU13" i="17"/>
  <c r="DDV13" i="17"/>
  <c r="DDW13" i="17"/>
  <c r="DDX13" i="17"/>
  <c r="DDY13" i="17"/>
  <c r="DDZ13" i="17"/>
  <c r="DEA13" i="17"/>
  <c r="DEB13" i="17"/>
  <c r="DEC13" i="17"/>
  <c r="DED13" i="17"/>
  <c r="DEE13" i="17"/>
  <c r="DEF13" i="17"/>
  <c r="DEG13" i="17"/>
  <c r="DEH13" i="17"/>
  <c r="DEI13" i="17"/>
  <c r="DEJ13" i="17"/>
  <c r="DEK13" i="17"/>
  <c r="DEL13" i="17"/>
  <c r="DEM13" i="17"/>
  <c r="DEN13" i="17"/>
  <c r="DEO13" i="17"/>
  <c r="DEP13" i="17"/>
  <c r="DEQ13" i="17"/>
  <c r="DER13" i="17"/>
  <c r="DES13" i="17"/>
  <c r="DET13" i="17"/>
  <c r="DEU13" i="17"/>
  <c r="DEV13" i="17"/>
  <c r="DEW13" i="17"/>
  <c r="DEX13" i="17"/>
  <c r="DEY13" i="17"/>
  <c r="DEZ13" i="17"/>
  <c r="DFA13" i="17"/>
  <c r="DFB13" i="17"/>
  <c r="DFC13" i="17"/>
  <c r="DFD13" i="17"/>
  <c r="DFE13" i="17"/>
  <c r="DFF13" i="17"/>
  <c r="DFG13" i="17"/>
  <c r="DFH13" i="17"/>
  <c r="DFI13" i="17"/>
  <c r="DFJ13" i="17"/>
  <c r="DFK13" i="17"/>
  <c r="DFL13" i="17"/>
  <c r="DFM13" i="17"/>
  <c r="DFN13" i="17"/>
  <c r="DFO13" i="17"/>
  <c r="DFP13" i="17"/>
  <c r="DFQ13" i="17"/>
  <c r="DFR13" i="17"/>
  <c r="DFS13" i="17"/>
  <c r="DFT13" i="17"/>
  <c r="DFU13" i="17"/>
  <c r="DFV13" i="17"/>
  <c r="DFW13" i="17"/>
  <c r="DFX13" i="17"/>
  <c r="DFY13" i="17"/>
  <c r="DFZ13" i="17"/>
  <c r="DGA13" i="17"/>
  <c r="DGB13" i="17"/>
  <c r="DGC13" i="17"/>
  <c r="DGD13" i="17"/>
  <c r="DGE13" i="17"/>
  <c r="DGF13" i="17"/>
  <c r="DGG13" i="17"/>
  <c r="DGH13" i="17"/>
  <c r="DGI13" i="17"/>
  <c r="DGJ13" i="17"/>
  <c r="DGK13" i="17"/>
  <c r="DGL13" i="17"/>
  <c r="DGM13" i="17"/>
  <c r="DGN13" i="17"/>
  <c r="DGO13" i="17"/>
  <c r="DGP13" i="17"/>
  <c r="DGQ13" i="17"/>
  <c r="DGR13" i="17"/>
  <c r="DGS13" i="17"/>
  <c r="DGT13" i="17"/>
  <c r="DGU13" i="17"/>
  <c r="DGV13" i="17"/>
  <c r="DGW13" i="17"/>
  <c r="DGX13" i="17"/>
  <c r="DGY13" i="17"/>
  <c r="DGZ13" i="17"/>
  <c r="DHA13" i="17"/>
  <c r="DHB13" i="17"/>
  <c r="DHC13" i="17"/>
  <c r="DHD13" i="17"/>
  <c r="DHE13" i="17"/>
  <c r="DHF13" i="17"/>
  <c r="DHG13" i="17"/>
  <c r="DHH13" i="17"/>
  <c r="DHI13" i="17"/>
  <c r="DHJ13" i="17"/>
  <c r="DHK13" i="17"/>
  <c r="DHL13" i="17"/>
  <c r="DHM13" i="17"/>
  <c r="DHN13" i="17"/>
  <c r="DHO13" i="17"/>
  <c r="DHP13" i="17"/>
  <c r="DHQ13" i="17"/>
  <c r="DHR13" i="17"/>
  <c r="DHS13" i="17"/>
  <c r="DHT13" i="17"/>
  <c r="DHU13" i="17"/>
  <c r="DHV13" i="17"/>
  <c r="DHW13" i="17"/>
  <c r="DHX13" i="17"/>
  <c r="DHY13" i="17"/>
  <c r="DHZ13" i="17"/>
  <c r="DIA13" i="17"/>
  <c r="DIB13" i="17"/>
  <c r="DIC13" i="17"/>
  <c r="DID13" i="17"/>
  <c r="DIE13" i="17"/>
  <c r="DIF13" i="17"/>
  <c r="DIG13" i="17"/>
  <c r="DIH13" i="17"/>
  <c r="DII13" i="17"/>
  <c r="DIJ13" i="17"/>
  <c r="DIK13" i="17"/>
  <c r="DIL13" i="17"/>
  <c r="DIM13" i="17"/>
  <c r="DIN13" i="17"/>
  <c r="DIO13" i="17"/>
  <c r="DIP13" i="17"/>
  <c r="DIQ13" i="17"/>
  <c r="DIR13" i="17"/>
  <c r="DIS13" i="17"/>
  <c r="DIT13" i="17"/>
  <c r="DIU13" i="17"/>
  <c r="DIV13" i="17"/>
  <c r="DIW13" i="17"/>
  <c r="DIX13" i="17"/>
  <c r="DIY13" i="17"/>
  <c r="DIZ13" i="17"/>
  <c r="DJA13" i="17"/>
  <c r="DJB13" i="17"/>
  <c r="DJC13" i="17"/>
  <c r="DJD13" i="17"/>
  <c r="DJE13" i="17"/>
  <c r="DJF13" i="17"/>
  <c r="DJG13" i="17"/>
  <c r="DJH13" i="17"/>
  <c r="DJI13" i="17"/>
  <c r="DJJ13" i="17"/>
  <c r="DJK13" i="17"/>
  <c r="DJL13" i="17"/>
  <c r="DJM13" i="17"/>
  <c r="DJN13" i="17"/>
  <c r="DJO13" i="17"/>
  <c r="DJP13" i="17"/>
  <c r="DJQ13" i="17"/>
  <c r="DJR13" i="17"/>
  <c r="DJS13" i="17"/>
  <c r="DJT13" i="17"/>
  <c r="DJU13" i="17"/>
  <c r="DJV13" i="17"/>
  <c r="DJW13" i="17"/>
  <c r="DJX13" i="17"/>
  <c r="DJY13" i="17"/>
  <c r="DJZ13" i="17"/>
  <c r="DKA13" i="17"/>
  <c r="DKB13" i="17"/>
  <c r="DKC13" i="17"/>
  <c r="DKD13" i="17"/>
  <c r="DKE13" i="17"/>
  <c r="DKF13" i="17"/>
  <c r="DKG13" i="17"/>
  <c r="DKH13" i="17"/>
  <c r="DKI13" i="17"/>
  <c r="DKJ13" i="17"/>
  <c r="DKK13" i="17"/>
  <c r="DKL13" i="17"/>
  <c r="DKM13" i="17"/>
  <c r="DKN13" i="17"/>
  <c r="DKO13" i="17"/>
  <c r="DKP13" i="17"/>
  <c r="DKQ13" i="17"/>
  <c r="DKR13" i="17"/>
  <c r="DKS13" i="17"/>
  <c r="DKT13" i="17"/>
  <c r="DKU13" i="17"/>
  <c r="DKV13" i="17"/>
  <c r="DKW13" i="17"/>
  <c r="DKX13" i="17"/>
  <c r="DKY13" i="17"/>
  <c r="DKZ13" i="17"/>
  <c r="DLA13" i="17"/>
  <c r="DLB13" i="17"/>
  <c r="DLC13" i="17"/>
  <c r="DLD13" i="17"/>
  <c r="DLE13" i="17"/>
  <c r="DLF13" i="17"/>
  <c r="DLG13" i="17"/>
  <c r="DLH13" i="17"/>
  <c r="DLI13" i="17"/>
  <c r="DLJ13" i="17"/>
  <c r="DLK13" i="17"/>
  <c r="DLL13" i="17"/>
  <c r="DLM13" i="17"/>
  <c r="DLN13" i="17"/>
  <c r="DLO13" i="17"/>
  <c r="DLP13" i="17"/>
  <c r="DLQ13" i="17"/>
  <c r="DLR13" i="17"/>
  <c r="DLS13" i="17"/>
  <c r="DLT13" i="17"/>
  <c r="DLU13" i="17"/>
  <c r="DLV13" i="17"/>
  <c r="DLW13" i="17"/>
  <c r="DLX13" i="17"/>
  <c r="DLY13" i="17"/>
  <c r="DLZ13" i="17"/>
  <c r="DMA13" i="17"/>
  <c r="DMB13" i="17"/>
  <c r="DMC13" i="17"/>
  <c r="DMD13" i="17"/>
  <c r="DME13" i="17"/>
  <c r="DMF13" i="17"/>
  <c r="DMG13" i="17"/>
  <c r="DMH13" i="17"/>
  <c r="DMI13" i="17"/>
  <c r="DMJ13" i="17"/>
  <c r="DMK13" i="17"/>
  <c r="DML13" i="17"/>
  <c r="DMM13" i="17"/>
  <c r="DMN13" i="17"/>
  <c r="DMO13" i="17"/>
  <c r="DMP13" i="17"/>
  <c r="DMQ13" i="17"/>
  <c r="DMR13" i="17"/>
  <c r="DMS13" i="17"/>
  <c r="DMT13" i="17"/>
  <c r="DMU13" i="17"/>
  <c r="DMV13" i="17"/>
  <c r="DMW13" i="17"/>
  <c r="DMX13" i="17"/>
  <c r="DMY13" i="17"/>
  <c r="DMZ13" i="17"/>
  <c r="DNA13" i="17"/>
  <c r="DNB13" i="17"/>
  <c r="DNC13" i="17"/>
  <c r="DND13" i="17"/>
  <c r="DNE13" i="17"/>
  <c r="DNF13" i="17"/>
  <c r="DNG13" i="17"/>
  <c r="DNH13" i="17"/>
  <c r="DNI13" i="17"/>
  <c r="DNJ13" i="17"/>
  <c r="DNK13" i="17"/>
  <c r="DNL13" i="17"/>
  <c r="DNM13" i="17"/>
  <c r="DNN13" i="17"/>
  <c r="DNO13" i="17"/>
  <c r="DNP13" i="17"/>
  <c r="DNQ13" i="17"/>
  <c r="DNR13" i="17"/>
  <c r="DNS13" i="17"/>
  <c r="DNT13" i="17"/>
  <c r="DNU13" i="17"/>
  <c r="DNV13" i="17"/>
  <c r="DNW13" i="17"/>
  <c r="DNX13" i="17"/>
  <c r="DNY13" i="17"/>
  <c r="DNZ13" i="17"/>
  <c r="DOA13" i="17"/>
  <c r="DOB13" i="17"/>
  <c r="DOC13" i="17"/>
  <c r="DOD13" i="17"/>
  <c r="DOE13" i="17"/>
  <c r="DOF13" i="17"/>
  <c r="DOG13" i="17"/>
  <c r="DOH13" i="17"/>
  <c r="DOI13" i="17"/>
  <c r="DOJ13" i="17"/>
  <c r="DOK13" i="17"/>
  <c r="DOL13" i="17"/>
  <c r="DOM13" i="17"/>
  <c r="DON13" i="17"/>
  <c r="DOO13" i="17"/>
  <c r="DOP13" i="17"/>
  <c r="DOQ13" i="17"/>
  <c r="DOR13" i="17"/>
  <c r="DOS13" i="17"/>
  <c r="DOT13" i="17"/>
  <c r="DOU13" i="17"/>
  <c r="DOV13" i="17"/>
  <c r="DOW13" i="17"/>
  <c r="DOX13" i="17"/>
  <c r="DOY13" i="17"/>
  <c r="DOZ13" i="17"/>
  <c r="DPA13" i="17"/>
  <c r="DPB13" i="17"/>
  <c r="DPC13" i="17"/>
  <c r="DPD13" i="17"/>
  <c r="DPE13" i="17"/>
  <c r="DPF13" i="17"/>
  <c r="DPG13" i="17"/>
  <c r="DPH13" i="17"/>
  <c r="DPI13" i="17"/>
  <c r="DPJ13" i="17"/>
  <c r="DPK13" i="17"/>
  <c r="DPL13" i="17"/>
  <c r="DPM13" i="17"/>
  <c r="DPN13" i="17"/>
  <c r="DPO13" i="17"/>
  <c r="DPP13" i="17"/>
  <c r="DPQ13" i="17"/>
  <c r="DPR13" i="17"/>
  <c r="DPS13" i="17"/>
  <c r="DPT13" i="17"/>
  <c r="DPU13" i="17"/>
  <c r="DPV13" i="17"/>
  <c r="DPW13" i="17"/>
  <c r="DPX13" i="17"/>
  <c r="DPY13" i="17"/>
  <c r="DPZ13" i="17"/>
  <c r="DQA13" i="17"/>
  <c r="DQB13" i="17"/>
  <c r="DQC13" i="17"/>
  <c r="DQD13" i="17"/>
  <c r="DQE13" i="17"/>
  <c r="DQF13" i="17"/>
  <c r="DQG13" i="17"/>
  <c r="DQH13" i="17"/>
  <c r="DQI13" i="17"/>
  <c r="DQJ13" i="17"/>
  <c r="DQK13" i="17"/>
  <c r="DQL13" i="17"/>
  <c r="DQM13" i="17"/>
  <c r="DQN13" i="17"/>
  <c r="DQO13" i="17"/>
  <c r="DQP13" i="17"/>
  <c r="DQQ13" i="17"/>
  <c r="DQR13" i="17"/>
  <c r="DQS13" i="17"/>
  <c r="DQT13" i="17"/>
  <c r="DQU13" i="17"/>
  <c r="DQV13" i="17"/>
  <c r="DQW13" i="17"/>
  <c r="DQX13" i="17"/>
  <c r="DQY13" i="17"/>
  <c r="DQZ13" i="17"/>
  <c r="DRA13" i="17"/>
  <c r="DRB13" i="17"/>
  <c r="DRC13" i="17"/>
  <c r="DRD13" i="17"/>
  <c r="DRE13" i="17"/>
  <c r="DRF13" i="17"/>
  <c r="DRG13" i="17"/>
  <c r="DRH13" i="17"/>
  <c r="DRI13" i="17"/>
  <c r="DRJ13" i="17"/>
  <c r="DRK13" i="17"/>
  <c r="DRL13" i="17"/>
  <c r="DRM13" i="17"/>
  <c r="DRN13" i="17"/>
  <c r="DRO13" i="17"/>
  <c r="DRP13" i="17"/>
  <c r="DRQ13" i="17"/>
  <c r="DRR13" i="17"/>
  <c r="DRS13" i="17"/>
  <c r="DRT13" i="17"/>
  <c r="DRU13" i="17"/>
  <c r="DRV13" i="17"/>
  <c r="DRW13" i="17"/>
  <c r="DRX13" i="17"/>
  <c r="DRY13" i="17"/>
  <c r="DRZ13" i="17"/>
  <c r="DSA13" i="17"/>
  <c r="DSB13" i="17"/>
  <c r="DSC13" i="17"/>
  <c r="DSD13" i="17"/>
  <c r="DSE13" i="17"/>
  <c r="DSF13" i="17"/>
  <c r="DSG13" i="17"/>
  <c r="DSH13" i="17"/>
  <c r="DSI13" i="17"/>
  <c r="DSJ13" i="17"/>
  <c r="DSK13" i="17"/>
  <c r="DSL13" i="17"/>
  <c r="DSM13" i="17"/>
  <c r="DSN13" i="17"/>
  <c r="DSO13" i="17"/>
  <c r="DSP13" i="17"/>
  <c r="DSQ13" i="17"/>
  <c r="DSR13" i="17"/>
  <c r="DSS13" i="17"/>
  <c r="DST13" i="17"/>
  <c r="DSU13" i="17"/>
  <c r="DSV13" i="17"/>
  <c r="DSW13" i="17"/>
  <c r="DSX13" i="17"/>
  <c r="DSY13" i="17"/>
  <c r="DSZ13" i="17"/>
  <c r="DTA13" i="17"/>
  <c r="DTB13" i="17"/>
  <c r="DTC13" i="17"/>
  <c r="DTD13" i="17"/>
  <c r="DTE13" i="17"/>
  <c r="DTF13" i="17"/>
  <c r="DTG13" i="17"/>
  <c r="DTH13" i="17"/>
  <c r="DTI13" i="17"/>
  <c r="DTJ13" i="17"/>
  <c r="DTK13" i="17"/>
  <c r="DTL13" i="17"/>
  <c r="DTM13" i="17"/>
  <c r="DTN13" i="17"/>
  <c r="DTO13" i="17"/>
  <c r="DTP13" i="17"/>
  <c r="DTQ13" i="17"/>
  <c r="DTR13" i="17"/>
  <c r="DTS13" i="17"/>
  <c r="DTT13" i="17"/>
  <c r="DTU13" i="17"/>
  <c r="DTV13" i="17"/>
  <c r="DTW13" i="17"/>
  <c r="DTX13" i="17"/>
  <c r="DTY13" i="17"/>
  <c r="DTZ13" i="17"/>
  <c r="DUA13" i="17"/>
  <c r="DUB13" i="17"/>
  <c r="DUC13" i="17"/>
  <c r="DUD13" i="17"/>
  <c r="DUE13" i="17"/>
  <c r="DUF13" i="17"/>
  <c r="DUG13" i="17"/>
  <c r="DUH13" i="17"/>
  <c r="DUI13" i="17"/>
  <c r="DUJ13" i="17"/>
  <c r="DUK13" i="17"/>
  <c r="DUL13" i="17"/>
  <c r="DUM13" i="17"/>
  <c r="DUN13" i="17"/>
  <c r="DUO13" i="17"/>
  <c r="DUP13" i="17"/>
  <c r="DUQ13" i="17"/>
  <c r="DUR13" i="17"/>
  <c r="DUS13" i="17"/>
  <c r="DUT13" i="17"/>
  <c r="DUU13" i="17"/>
  <c r="DUV13" i="17"/>
  <c r="DUW13" i="17"/>
  <c r="DUX13" i="17"/>
  <c r="DUY13" i="17"/>
  <c r="DUZ13" i="17"/>
  <c r="DVA13" i="17"/>
  <c r="DVB13" i="17"/>
  <c r="DVC13" i="17"/>
  <c r="DVD13" i="17"/>
  <c r="DVE13" i="17"/>
  <c r="DVF13" i="17"/>
  <c r="DVG13" i="17"/>
  <c r="DVH13" i="17"/>
  <c r="DVI13" i="17"/>
  <c r="DVJ13" i="17"/>
  <c r="DVK13" i="17"/>
  <c r="DVL13" i="17"/>
  <c r="DVM13" i="17"/>
  <c r="DVN13" i="17"/>
  <c r="DVO13" i="17"/>
  <c r="DVP13" i="17"/>
  <c r="DVQ13" i="17"/>
  <c r="DVR13" i="17"/>
  <c r="DVS13" i="17"/>
  <c r="DVT13" i="17"/>
  <c r="DVU13" i="17"/>
  <c r="DVV13" i="17"/>
  <c r="DVW13" i="17"/>
  <c r="DVX13" i="17"/>
  <c r="DVY13" i="17"/>
  <c r="DVZ13" i="17"/>
  <c r="DWA13" i="17"/>
  <c r="DWB13" i="17"/>
  <c r="DWC13" i="17"/>
  <c r="DWD13" i="17"/>
  <c r="DWE13" i="17"/>
  <c r="DWF13" i="17"/>
  <c r="DWG13" i="17"/>
  <c r="DWH13" i="17"/>
  <c r="DWI13" i="17"/>
  <c r="DWJ13" i="17"/>
  <c r="DWK13" i="17"/>
  <c r="DWL13" i="17"/>
  <c r="DWM13" i="17"/>
  <c r="DWN13" i="17"/>
  <c r="DWO13" i="17"/>
  <c r="DWP13" i="17"/>
  <c r="DWQ13" i="17"/>
  <c r="DWR13" i="17"/>
  <c r="DWS13" i="17"/>
  <c r="DWT13" i="17"/>
  <c r="DWU13" i="17"/>
  <c r="DWV13" i="17"/>
  <c r="DWW13" i="17"/>
  <c r="DWX13" i="17"/>
  <c r="DWY13" i="17"/>
  <c r="DWZ13" i="17"/>
  <c r="DXA13" i="17"/>
  <c r="DXB13" i="17"/>
  <c r="DXC13" i="17"/>
  <c r="DXD13" i="17"/>
  <c r="DXE13" i="17"/>
  <c r="DXF13" i="17"/>
  <c r="DXG13" i="17"/>
  <c r="DXH13" i="17"/>
  <c r="DXI13" i="17"/>
  <c r="DXJ13" i="17"/>
  <c r="DXK13" i="17"/>
  <c r="DXL13" i="17"/>
  <c r="DXM13" i="17"/>
  <c r="DXN13" i="17"/>
  <c r="DXO13" i="17"/>
  <c r="DXP13" i="17"/>
  <c r="DXQ13" i="17"/>
  <c r="DXR13" i="17"/>
  <c r="DXS13" i="17"/>
  <c r="DXT13" i="17"/>
  <c r="DXU13" i="17"/>
  <c r="DXV13" i="17"/>
  <c r="DXW13" i="17"/>
  <c r="DXX13" i="17"/>
  <c r="DXY13" i="17"/>
  <c r="DXZ13" i="17"/>
  <c r="DYA13" i="17"/>
  <c r="DYB13" i="17"/>
  <c r="DYC13" i="17"/>
  <c r="DYD13" i="17"/>
  <c r="DYE13" i="17"/>
  <c r="DYF13" i="17"/>
  <c r="DYG13" i="17"/>
  <c r="DYH13" i="17"/>
  <c r="DYI13" i="17"/>
  <c r="DYJ13" i="17"/>
  <c r="DYK13" i="17"/>
  <c r="DYL13" i="17"/>
  <c r="DYM13" i="17"/>
  <c r="DYN13" i="17"/>
  <c r="DYO13" i="17"/>
  <c r="DYP13" i="17"/>
  <c r="DYQ13" i="17"/>
  <c r="DYR13" i="17"/>
  <c r="DYS13" i="17"/>
  <c r="DYT13" i="17"/>
  <c r="DYU13" i="17"/>
  <c r="DYV13" i="17"/>
  <c r="DYW13" i="17"/>
  <c r="DYX13" i="17"/>
  <c r="DYY13" i="17"/>
  <c r="DYZ13" i="17"/>
  <c r="DZA13" i="17"/>
  <c r="DZB13" i="17"/>
  <c r="DZC13" i="17"/>
  <c r="DZD13" i="17"/>
  <c r="DZE13" i="17"/>
  <c r="DZF13" i="17"/>
  <c r="DZG13" i="17"/>
  <c r="DZH13" i="17"/>
  <c r="DZI13" i="17"/>
  <c r="DZJ13" i="17"/>
  <c r="DZK13" i="17"/>
  <c r="DZL13" i="17"/>
  <c r="DZM13" i="17"/>
  <c r="DZN13" i="17"/>
  <c r="DZO13" i="17"/>
  <c r="DZP13" i="17"/>
  <c r="DZQ13" i="17"/>
  <c r="DZR13" i="17"/>
  <c r="DZS13" i="17"/>
  <c r="DZT13" i="17"/>
  <c r="DZU13" i="17"/>
  <c r="DZV13" i="17"/>
  <c r="DZW13" i="17"/>
  <c r="DZX13" i="17"/>
  <c r="DZY13" i="17"/>
  <c r="DZZ13" i="17"/>
  <c r="EAA13" i="17"/>
  <c r="EAB13" i="17"/>
  <c r="EAC13" i="17"/>
  <c r="EAD13" i="17"/>
  <c r="EAE13" i="17"/>
  <c r="EAF13" i="17"/>
  <c r="EAG13" i="17"/>
  <c r="EAH13" i="17"/>
  <c r="EAI13" i="17"/>
  <c r="EAJ13" i="17"/>
  <c r="EAK13" i="17"/>
  <c r="EAL13" i="17"/>
  <c r="EAM13" i="17"/>
  <c r="EAN13" i="17"/>
  <c r="EAO13" i="17"/>
  <c r="EAP13" i="17"/>
  <c r="EAQ13" i="17"/>
  <c r="EAR13" i="17"/>
  <c r="EAS13" i="17"/>
  <c r="EAT13" i="17"/>
  <c r="EAU13" i="17"/>
  <c r="EAV13" i="17"/>
  <c r="EAW13" i="17"/>
  <c r="EAX13" i="17"/>
  <c r="EAY13" i="17"/>
  <c r="EAZ13" i="17"/>
  <c r="EBA13" i="17"/>
  <c r="EBB13" i="17"/>
  <c r="EBC13" i="17"/>
  <c r="EBD13" i="17"/>
  <c r="EBE13" i="17"/>
  <c r="EBF13" i="17"/>
  <c r="EBG13" i="17"/>
  <c r="EBH13" i="17"/>
  <c r="EBI13" i="17"/>
  <c r="EBJ13" i="17"/>
  <c r="EBK13" i="17"/>
  <c r="EBL13" i="17"/>
  <c r="EBM13" i="17"/>
  <c r="EBN13" i="17"/>
  <c r="EBO13" i="17"/>
  <c r="EBP13" i="17"/>
  <c r="EBQ13" i="17"/>
  <c r="EBR13" i="17"/>
  <c r="EBS13" i="17"/>
  <c r="EBT13" i="17"/>
  <c r="EBU13" i="17"/>
  <c r="EBV13" i="17"/>
  <c r="EBW13" i="17"/>
  <c r="EBX13" i="17"/>
  <c r="EBY13" i="17"/>
  <c r="EBZ13" i="17"/>
  <c r="ECA13" i="17"/>
  <c r="ECB13" i="17"/>
  <c r="ECC13" i="17"/>
  <c r="ECD13" i="17"/>
  <c r="ECE13" i="17"/>
  <c r="ECF13" i="17"/>
  <c r="ECG13" i="17"/>
  <c r="ECH13" i="17"/>
  <c r="ECI13" i="17"/>
  <c r="ECJ13" i="17"/>
  <c r="ECK13" i="17"/>
  <c r="ECL13" i="17"/>
  <c r="ECM13" i="17"/>
  <c r="ECN13" i="17"/>
  <c r="ECO13" i="17"/>
  <c r="ECP13" i="17"/>
  <c r="ECQ13" i="17"/>
  <c r="ECR13" i="17"/>
  <c r="ECS13" i="17"/>
  <c r="ECT13" i="17"/>
  <c r="ECU13" i="17"/>
  <c r="ECV13" i="17"/>
  <c r="ECW13" i="17"/>
  <c r="ECX13" i="17"/>
  <c r="ECY13" i="17"/>
  <c r="ECZ13" i="17"/>
  <c r="EDA13" i="17"/>
  <c r="EDB13" i="17"/>
  <c r="EDC13" i="17"/>
  <c r="EDD13" i="17"/>
  <c r="EDE13" i="17"/>
  <c r="EDF13" i="17"/>
  <c r="EDG13" i="17"/>
  <c r="EDH13" i="17"/>
  <c r="EDI13" i="17"/>
  <c r="EDJ13" i="17"/>
  <c r="EDK13" i="17"/>
  <c r="EDL13" i="17"/>
  <c r="EDM13" i="17"/>
  <c r="EDN13" i="17"/>
  <c r="EDO13" i="17"/>
  <c r="EDP13" i="17"/>
  <c r="EDQ13" i="17"/>
  <c r="EDR13" i="17"/>
  <c r="EDS13" i="17"/>
  <c r="EDT13" i="17"/>
  <c r="EDU13" i="17"/>
  <c r="EDV13" i="17"/>
  <c r="EDW13" i="17"/>
  <c r="EDX13" i="17"/>
  <c r="EDY13" i="17"/>
  <c r="EDZ13" i="17"/>
  <c r="EEA13" i="17"/>
  <c r="EEB13" i="17"/>
  <c r="EEC13" i="17"/>
  <c r="EED13" i="17"/>
  <c r="EEE13" i="17"/>
  <c r="EEF13" i="17"/>
  <c r="EEG13" i="17"/>
  <c r="EEH13" i="17"/>
  <c r="EEI13" i="17"/>
  <c r="EEJ13" i="17"/>
  <c r="EEK13" i="17"/>
  <c r="EEL13" i="17"/>
  <c r="EEM13" i="17"/>
  <c r="EEN13" i="17"/>
  <c r="EEO13" i="17"/>
  <c r="EEP13" i="17"/>
  <c r="EEQ13" i="17"/>
  <c r="EER13" i="17"/>
  <c r="EES13" i="17"/>
  <c r="EET13" i="17"/>
  <c r="EEU13" i="17"/>
  <c r="EEV13" i="17"/>
  <c r="EEW13" i="17"/>
  <c r="EEX13" i="17"/>
  <c r="EEY13" i="17"/>
  <c r="EEZ13" i="17"/>
  <c r="EFA13" i="17"/>
  <c r="EFB13" i="17"/>
  <c r="EFC13" i="17"/>
  <c r="EFD13" i="17"/>
  <c r="EFE13" i="17"/>
  <c r="EFF13" i="17"/>
  <c r="EFG13" i="17"/>
  <c r="EFH13" i="17"/>
  <c r="EFI13" i="17"/>
  <c r="EFJ13" i="17"/>
  <c r="EFK13" i="17"/>
  <c r="EFL13" i="17"/>
  <c r="EFM13" i="17"/>
  <c r="EFN13" i="17"/>
  <c r="EFO13" i="17"/>
  <c r="EFP13" i="17"/>
  <c r="EFQ13" i="17"/>
  <c r="EFR13" i="17"/>
  <c r="EFS13" i="17"/>
  <c r="EFT13" i="17"/>
  <c r="EFU13" i="17"/>
  <c r="EFV13" i="17"/>
  <c r="EFW13" i="17"/>
  <c r="EFX13" i="17"/>
  <c r="EFY13" i="17"/>
  <c r="EFZ13" i="17"/>
  <c r="EGA13" i="17"/>
  <c r="EGB13" i="17"/>
  <c r="EGC13" i="17"/>
  <c r="EGD13" i="17"/>
  <c r="EGE13" i="17"/>
  <c r="EGF13" i="17"/>
  <c r="EGG13" i="17"/>
  <c r="EGH13" i="17"/>
  <c r="EGI13" i="17"/>
  <c r="EGJ13" i="17"/>
  <c r="EGK13" i="17"/>
  <c r="EGL13" i="17"/>
  <c r="EGM13" i="17"/>
  <c r="EGN13" i="17"/>
  <c r="EGO13" i="17"/>
  <c r="EGP13" i="17"/>
  <c r="EGQ13" i="17"/>
  <c r="EGR13" i="17"/>
  <c r="EGS13" i="17"/>
  <c r="EGT13" i="17"/>
  <c r="EGU13" i="17"/>
  <c r="EGV13" i="17"/>
  <c r="EGW13" i="17"/>
  <c r="EGX13" i="17"/>
  <c r="EGY13" i="17"/>
  <c r="EGZ13" i="17"/>
  <c r="EHA13" i="17"/>
  <c r="EHB13" i="17"/>
  <c r="EHC13" i="17"/>
  <c r="EHD13" i="17"/>
  <c r="EHE13" i="17"/>
  <c r="EHF13" i="17"/>
  <c r="EHG13" i="17"/>
  <c r="EHH13" i="17"/>
  <c r="EHI13" i="17"/>
  <c r="EHJ13" i="17"/>
  <c r="EHK13" i="17"/>
  <c r="EHL13" i="17"/>
  <c r="EHM13" i="17"/>
  <c r="EHN13" i="17"/>
  <c r="EHO13" i="17"/>
  <c r="EHP13" i="17"/>
  <c r="EHQ13" i="17"/>
  <c r="EHR13" i="17"/>
  <c r="EHS13" i="17"/>
  <c r="EHT13" i="17"/>
  <c r="EHU13" i="17"/>
  <c r="EHV13" i="17"/>
  <c r="EHW13" i="17"/>
  <c r="EHX13" i="17"/>
  <c r="EHY13" i="17"/>
  <c r="EHZ13" i="17"/>
  <c r="EIA13" i="17"/>
  <c r="EIB13" i="17"/>
  <c r="EIC13" i="17"/>
  <c r="EID13" i="17"/>
  <c r="EIE13" i="17"/>
  <c r="EIF13" i="17"/>
  <c r="EIG13" i="17"/>
  <c r="EIH13" i="17"/>
  <c r="EII13" i="17"/>
  <c r="EIJ13" i="17"/>
  <c r="EIK13" i="17"/>
  <c r="EIL13" i="17"/>
  <c r="EIM13" i="17"/>
  <c r="EIN13" i="17"/>
  <c r="EIO13" i="17"/>
  <c r="EIP13" i="17"/>
  <c r="EIQ13" i="17"/>
  <c r="EIR13" i="17"/>
  <c r="EIS13" i="17"/>
  <c r="EIT13" i="17"/>
  <c r="EIU13" i="17"/>
  <c r="EIV13" i="17"/>
  <c r="EIW13" i="17"/>
  <c r="EIX13" i="17"/>
  <c r="EIY13" i="17"/>
  <c r="EIZ13" i="17"/>
  <c r="EJA13" i="17"/>
  <c r="EJB13" i="17"/>
  <c r="EJC13" i="17"/>
  <c r="EJD13" i="17"/>
  <c r="EJE13" i="17"/>
  <c r="EJF13" i="17"/>
  <c r="EJG13" i="17"/>
  <c r="EJH13" i="17"/>
  <c r="EJI13" i="17"/>
  <c r="EJJ13" i="17"/>
  <c r="EJK13" i="17"/>
  <c r="EJL13" i="17"/>
  <c r="EJM13" i="17"/>
  <c r="EJN13" i="17"/>
  <c r="EJO13" i="17"/>
  <c r="EJP13" i="17"/>
  <c r="EJQ13" i="17"/>
  <c r="EJR13" i="17"/>
  <c r="EJS13" i="17"/>
  <c r="EJT13" i="17"/>
  <c r="EJU13" i="17"/>
  <c r="EJV13" i="17"/>
  <c r="EJW13" i="17"/>
  <c r="EJX13" i="17"/>
  <c r="EJY13" i="17"/>
  <c r="EJZ13" i="17"/>
  <c r="EKA13" i="17"/>
  <c r="EKB13" i="17"/>
  <c r="EKC13" i="17"/>
  <c r="EKD13" i="17"/>
  <c r="EKE13" i="17"/>
  <c r="EKF13" i="17"/>
  <c r="EKG13" i="17"/>
  <c r="EKH13" i="17"/>
  <c r="EKI13" i="17"/>
  <c r="EKJ13" i="17"/>
  <c r="EKK13" i="17"/>
  <c r="EKL13" i="17"/>
  <c r="EKM13" i="17"/>
  <c r="EKN13" i="17"/>
  <c r="EKO13" i="17"/>
  <c r="EKP13" i="17"/>
  <c r="EKQ13" i="17"/>
  <c r="EKR13" i="17"/>
  <c r="EKS13" i="17"/>
  <c r="EKT13" i="17"/>
  <c r="EKU13" i="17"/>
  <c r="EKV13" i="17"/>
  <c r="EKW13" i="17"/>
  <c r="EKX13" i="17"/>
  <c r="EKY13" i="17"/>
  <c r="EKZ13" i="17"/>
  <c r="ELA13" i="17"/>
  <c r="ELB13" i="17"/>
  <c r="ELC13" i="17"/>
  <c r="ELD13" i="17"/>
  <c r="ELE13" i="17"/>
  <c r="ELF13" i="17"/>
  <c r="ELG13" i="17"/>
  <c r="ELH13" i="17"/>
  <c r="ELI13" i="17"/>
  <c r="ELJ13" i="17"/>
  <c r="ELK13" i="17"/>
  <c r="ELL13" i="17"/>
  <c r="ELM13" i="17"/>
  <c r="ELN13" i="17"/>
  <c r="ELO13" i="17"/>
  <c r="ELP13" i="17"/>
  <c r="ELQ13" i="17"/>
  <c r="ELR13" i="17"/>
  <c r="ELS13" i="17"/>
  <c r="ELT13" i="17"/>
  <c r="ELU13" i="17"/>
  <c r="ELV13" i="17"/>
  <c r="ELW13" i="17"/>
  <c r="ELX13" i="17"/>
  <c r="ELY13" i="17"/>
  <c r="ELZ13" i="17"/>
  <c r="EMA13" i="17"/>
  <c r="EMB13" i="17"/>
  <c r="EMC13" i="17"/>
  <c r="EMD13" i="17"/>
  <c r="EME13" i="17"/>
  <c r="EMF13" i="17"/>
  <c r="EMG13" i="17"/>
  <c r="EMH13" i="17"/>
  <c r="EMI13" i="17"/>
  <c r="EMJ13" i="17"/>
  <c r="EMK13" i="17"/>
  <c r="EML13" i="17"/>
  <c r="EMM13" i="17"/>
  <c r="EMN13" i="17"/>
  <c r="EMO13" i="17"/>
  <c r="EMP13" i="17"/>
  <c r="EMQ13" i="17"/>
  <c r="EMR13" i="17"/>
  <c r="EMS13" i="17"/>
  <c r="EMT13" i="17"/>
  <c r="EMU13" i="17"/>
  <c r="EMV13" i="17"/>
  <c r="EMW13" i="17"/>
  <c r="EMX13" i="17"/>
  <c r="EMY13" i="17"/>
  <c r="EMZ13" i="17"/>
  <c r="ENA13" i="17"/>
  <c r="ENB13" i="17"/>
  <c r="ENC13" i="17"/>
  <c r="END13" i="17"/>
  <c r="ENE13" i="17"/>
  <c r="ENF13" i="17"/>
  <c r="ENG13" i="17"/>
  <c r="ENH13" i="17"/>
  <c r="ENI13" i="17"/>
  <c r="ENJ13" i="17"/>
  <c r="ENK13" i="17"/>
  <c r="ENL13" i="17"/>
  <c r="ENM13" i="17"/>
  <c r="ENN13" i="17"/>
  <c r="ENO13" i="17"/>
  <c r="ENP13" i="17"/>
  <c r="ENQ13" i="17"/>
  <c r="ENR13" i="17"/>
  <c r="ENS13" i="17"/>
  <c r="ENT13" i="17"/>
  <c r="ENU13" i="17"/>
  <c r="ENV13" i="17"/>
  <c r="ENW13" i="17"/>
  <c r="ENX13" i="17"/>
  <c r="ENY13" i="17"/>
  <c r="ENZ13" i="17"/>
  <c r="EOA13" i="17"/>
  <c r="EOB13" i="17"/>
  <c r="EOC13" i="17"/>
  <c r="EOD13" i="17"/>
  <c r="EOE13" i="17"/>
  <c r="EOF13" i="17"/>
  <c r="EOG13" i="17"/>
  <c r="EOH13" i="17"/>
  <c r="EOI13" i="17"/>
  <c r="EOJ13" i="17"/>
  <c r="EOK13" i="17"/>
  <c r="EOL13" i="17"/>
  <c r="EOM13" i="17"/>
  <c r="EON13" i="17"/>
  <c r="EOO13" i="17"/>
  <c r="EOP13" i="17"/>
  <c r="EOQ13" i="17"/>
  <c r="EOR13" i="17"/>
  <c r="EOS13" i="17"/>
  <c r="EOT13" i="17"/>
  <c r="EOU13" i="17"/>
  <c r="EOV13" i="17"/>
  <c r="EOW13" i="17"/>
  <c r="EOX13" i="17"/>
  <c r="EOY13" i="17"/>
  <c r="EOZ13" i="17"/>
  <c r="EPA13" i="17"/>
  <c r="EPB13" i="17"/>
  <c r="EPC13" i="17"/>
  <c r="EPD13" i="17"/>
  <c r="EPE13" i="17"/>
  <c r="EPF13" i="17"/>
  <c r="EPG13" i="17"/>
  <c r="EPH13" i="17"/>
  <c r="EPI13" i="17"/>
  <c r="EPJ13" i="17"/>
  <c r="EPK13" i="17"/>
  <c r="EPL13" i="17"/>
  <c r="EPM13" i="17"/>
  <c r="EPN13" i="17"/>
  <c r="EPO13" i="17"/>
  <c r="EPP13" i="17"/>
  <c r="EPQ13" i="17"/>
  <c r="EPR13" i="17"/>
  <c r="EPS13" i="17"/>
  <c r="EPT13" i="17"/>
  <c r="EPU13" i="17"/>
  <c r="EPV13" i="17"/>
  <c r="EPW13" i="17"/>
  <c r="EPX13" i="17"/>
  <c r="EPY13" i="17"/>
  <c r="EPZ13" i="17"/>
  <c r="EQA13" i="17"/>
  <c r="EQB13" i="17"/>
  <c r="EQC13" i="17"/>
  <c r="EQD13" i="17"/>
  <c r="EQE13" i="17"/>
  <c r="EQF13" i="17"/>
  <c r="EQG13" i="17"/>
  <c r="EQH13" i="17"/>
  <c r="EQI13" i="17"/>
  <c r="EQJ13" i="17"/>
  <c r="EQK13" i="17"/>
  <c r="EQL13" i="17"/>
  <c r="EQM13" i="17"/>
  <c r="EQN13" i="17"/>
  <c r="EQO13" i="17"/>
  <c r="EQP13" i="17"/>
  <c r="EQQ13" i="17"/>
  <c r="EQR13" i="17"/>
  <c r="EQS13" i="17"/>
  <c r="EQT13" i="17"/>
  <c r="EQU13" i="17"/>
  <c r="EQV13" i="17"/>
  <c r="EQW13" i="17"/>
  <c r="EQX13" i="17"/>
  <c r="EQY13" i="17"/>
  <c r="EQZ13" i="17"/>
  <c r="ERA13" i="17"/>
  <c r="ERB13" i="17"/>
  <c r="ERC13" i="17"/>
  <c r="ERD13" i="17"/>
  <c r="ERE13" i="17"/>
  <c r="ERF13" i="17"/>
  <c r="ERG13" i="17"/>
  <c r="ERH13" i="17"/>
  <c r="ERI13" i="17"/>
  <c r="ERJ13" i="17"/>
  <c r="ERK13" i="17"/>
  <c r="ERL13" i="17"/>
  <c r="ERM13" i="17"/>
  <c r="ERN13" i="17"/>
  <c r="ERO13" i="17"/>
  <c r="ERP13" i="17"/>
  <c r="ERQ13" i="17"/>
  <c r="ERR13" i="17"/>
  <c r="ERS13" i="17"/>
  <c r="ERT13" i="17"/>
  <c r="ERU13" i="17"/>
  <c r="ERV13" i="17"/>
  <c r="ERW13" i="17"/>
  <c r="ERX13" i="17"/>
  <c r="ERY13" i="17"/>
  <c r="ERZ13" i="17"/>
  <c r="ESA13" i="17"/>
  <c r="ESB13" i="17"/>
  <c r="ESC13" i="17"/>
  <c r="ESD13" i="17"/>
  <c r="ESE13" i="17"/>
  <c r="ESF13" i="17"/>
  <c r="ESG13" i="17"/>
  <c r="ESH13" i="17"/>
  <c r="ESI13" i="17"/>
  <c r="ESJ13" i="17"/>
  <c r="ESK13" i="17"/>
  <c r="ESL13" i="17"/>
  <c r="ESM13" i="17"/>
  <c r="ESN13" i="17"/>
  <c r="ESO13" i="17"/>
  <c r="ESP13" i="17"/>
  <c r="ESQ13" i="17"/>
  <c r="ESR13" i="17"/>
  <c r="ESS13" i="17"/>
  <c r="EST13" i="17"/>
  <c r="ESU13" i="17"/>
  <c r="ESV13" i="17"/>
  <c r="ESW13" i="17"/>
  <c r="ESX13" i="17"/>
  <c r="ESY13" i="17"/>
  <c r="ESZ13" i="17"/>
  <c r="ETA13" i="17"/>
  <c r="ETB13" i="17"/>
  <c r="ETC13" i="17"/>
  <c r="ETD13" i="17"/>
  <c r="ETE13" i="17"/>
  <c r="ETF13" i="17"/>
  <c r="ETG13" i="17"/>
  <c r="ETH13" i="17"/>
  <c r="ETI13" i="17"/>
  <c r="ETJ13" i="17"/>
  <c r="ETK13" i="17"/>
  <c r="ETL13" i="17"/>
  <c r="ETM13" i="17"/>
  <c r="ETN13" i="17"/>
  <c r="ETO13" i="17"/>
  <c r="ETP13" i="17"/>
  <c r="ETQ13" i="17"/>
  <c r="ETR13" i="17"/>
  <c r="ETS13" i="17"/>
  <c r="ETT13" i="17"/>
  <c r="ETU13" i="17"/>
  <c r="ETV13" i="17"/>
  <c r="ETW13" i="17"/>
  <c r="ETX13" i="17"/>
  <c r="ETY13" i="17"/>
  <c r="ETZ13" i="17"/>
  <c r="EUA13" i="17"/>
  <c r="EUB13" i="17"/>
  <c r="EUC13" i="17"/>
  <c r="EUD13" i="17"/>
  <c r="EUE13" i="17"/>
  <c r="EUF13" i="17"/>
  <c r="EUG13" i="17"/>
  <c r="EUH13" i="17"/>
  <c r="EUI13" i="17"/>
  <c r="EUJ13" i="17"/>
  <c r="EUK13" i="17"/>
  <c r="EUL13" i="17"/>
  <c r="EUM13" i="17"/>
  <c r="EUN13" i="17"/>
  <c r="EUO13" i="17"/>
  <c r="EUP13" i="17"/>
  <c r="EUQ13" i="17"/>
  <c r="EUR13" i="17"/>
  <c r="EUS13" i="17"/>
  <c r="EUT13" i="17"/>
  <c r="EUU13" i="17"/>
  <c r="EUV13" i="17"/>
  <c r="EUW13" i="17"/>
  <c r="EUX13" i="17"/>
  <c r="EUY13" i="17"/>
  <c r="EUZ13" i="17"/>
  <c r="EVA13" i="17"/>
  <c r="EVB13" i="17"/>
  <c r="EVC13" i="17"/>
  <c r="EVD13" i="17"/>
  <c r="EVE13" i="17"/>
  <c r="EVF13" i="17"/>
  <c r="EVG13" i="17"/>
  <c r="EVH13" i="17"/>
  <c r="EVI13" i="17"/>
  <c r="EVJ13" i="17"/>
  <c r="EVK13" i="17"/>
  <c r="EVL13" i="17"/>
  <c r="EVM13" i="17"/>
  <c r="EVN13" i="17"/>
  <c r="EVO13" i="17"/>
  <c r="EVP13" i="17"/>
  <c r="EVQ13" i="17"/>
  <c r="EVR13" i="17"/>
  <c r="EVS13" i="17"/>
  <c r="EVT13" i="17"/>
  <c r="EVU13" i="17"/>
  <c r="EVV13" i="17"/>
  <c r="EVW13" i="17"/>
  <c r="EVX13" i="17"/>
  <c r="EVY13" i="17"/>
  <c r="EVZ13" i="17"/>
  <c r="EWA13" i="17"/>
  <c r="EWB13" i="17"/>
  <c r="EWC13" i="17"/>
  <c r="EWD13" i="17"/>
  <c r="EWE13" i="17"/>
  <c r="EWF13" i="17"/>
  <c r="EWG13" i="17"/>
  <c r="EWH13" i="17"/>
  <c r="EWI13" i="17"/>
  <c r="EWJ13" i="17"/>
  <c r="EWK13" i="17"/>
  <c r="EWL13" i="17"/>
  <c r="EWM13" i="17"/>
  <c r="EWN13" i="17"/>
  <c r="EWO13" i="17"/>
  <c r="EWP13" i="17"/>
  <c r="EWQ13" i="17"/>
  <c r="EWR13" i="17"/>
  <c r="EWS13" i="17"/>
  <c r="EWT13" i="17"/>
  <c r="EWU13" i="17"/>
  <c r="EWV13" i="17"/>
  <c r="EWW13" i="17"/>
  <c r="EWX13" i="17"/>
  <c r="EWY13" i="17"/>
  <c r="EWZ13" i="17"/>
  <c r="EXA13" i="17"/>
  <c r="EXB13" i="17"/>
  <c r="EXC13" i="17"/>
  <c r="EXD13" i="17"/>
  <c r="EXE13" i="17"/>
  <c r="EXF13" i="17"/>
  <c r="EXG13" i="17"/>
  <c r="EXH13" i="17"/>
  <c r="EXI13" i="17"/>
  <c r="EXJ13" i="17"/>
  <c r="EXK13" i="17"/>
  <c r="EXL13" i="17"/>
  <c r="EXM13" i="17"/>
  <c r="EXN13" i="17"/>
  <c r="EXO13" i="17"/>
  <c r="EXP13" i="17"/>
  <c r="EXQ13" i="17"/>
  <c r="EXR13" i="17"/>
  <c r="EXS13" i="17"/>
  <c r="EXT13" i="17"/>
  <c r="EXU13" i="17"/>
  <c r="EXV13" i="17"/>
  <c r="EXW13" i="17"/>
  <c r="EXX13" i="17"/>
  <c r="EXY13" i="17"/>
  <c r="EXZ13" i="17"/>
  <c r="EYA13" i="17"/>
  <c r="EYB13" i="17"/>
  <c r="EYC13" i="17"/>
  <c r="EYD13" i="17"/>
  <c r="EYE13" i="17"/>
  <c r="EYF13" i="17"/>
  <c r="EYG13" i="17"/>
  <c r="EYH13" i="17"/>
  <c r="EYI13" i="17"/>
  <c r="EYJ13" i="17"/>
  <c r="EYK13" i="17"/>
  <c r="EYL13" i="17"/>
  <c r="EYM13" i="17"/>
  <c r="EYN13" i="17"/>
  <c r="EYO13" i="17"/>
  <c r="EYP13" i="17"/>
  <c r="EYQ13" i="17"/>
  <c r="EYR13" i="17"/>
  <c r="EYS13" i="17"/>
  <c r="EYT13" i="17"/>
  <c r="EYU13" i="17"/>
  <c r="EYV13" i="17"/>
  <c r="EYW13" i="17"/>
  <c r="EYX13" i="17"/>
  <c r="EYY13" i="17"/>
  <c r="EYZ13" i="17"/>
  <c r="EZA13" i="17"/>
  <c r="EZB13" i="17"/>
  <c r="EZC13" i="17"/>
  <c r="EZD13" i="17"/>
  <c r="EZE13" i="17"/>
  <c r="EZF13" i="17"/>
  <c r="EZG13" i="17"/>
  <c r="EZH13" i="17"/>
  <c r="EZI13" i="17"/>
  <c r="EZJ13" i="17"/>
  <c r="EZK13" i="17"/>
  <c r="EZL13" i="17"/>
  <c r="EZM13" i="17"/>
  <c r="EZN13" i="17"/>
  <c r="EZO13" i="17"/>
  <c r="EZP13" i="17"/>
  <c r="EZQ13" i="17"/>
  <c r="EZR13" i="17"/>
  <c r="EZS13" i="17"/>
  <c r="EZT13" i="17"/>
  <c r="EZU13" i="17"/>
  <c r="EZV13" i="17"/>
  <c r="EZW13" i="17"/>
  <c r="EZX13" i="17"/>
  <c r="EZY13" i="17"/>
  <c r="EZZ13" i="17"/>
  <c r="FAA13" i="17"/>
  <c r="FAB13" i="17"/>
  <c r="FAC13" i="17"/>
  <c r="FAD13" i="17"/>
  <c r="FAE13" i="17"/>
  <c r="FAF13" i="17"/>
  <c r="FAG13" i="17"/>
  <c r="FAH13" i="17"/>
  <c r="FAI13" i="17"/>
  <c r="FAJ13" i="17"/>
  <c r="FAK13" i="17"/>
  <c r="FAL13" i="17"/>
  <c r="FAM13" i="17"/>
  <c r="FAN13" i="17"/>
  <c r="FAO13" i="17"/>
  <c r="FAP13" i="17"/>
  <c r="FAQ13" i="17"/>
  <c r="FAR13" i="17"/>
  <c r="FAS13" i="17"/>
  <c r="FAT13" i="17"/>
  <c r="FAU13" i="17"/>
  <c r="FAV13" i="17"/>
  <c r="FAW13" i="17"/>
  <c r="FAX13" i="17"/>
  <c r="FAY13" i="17"/>
  <c r="FAZ13" i="17"/>
  <c r="FBA13" i="17"/>
  <c r="FBB13" i="17"/>
  <c r="FBC13" i="17"/>
  <c r="FBD13" i="17"/>
  <c r="FBE13" i="17"/>
  <c r="FBF13" i="17"/>
  <c r="FBG13" i="17"/>
  <c r="FBH13" i="17"/>
  <c r="FBI13" i="17"/>
  <c r="FBJ13" i="17"/>
  <c r="FBK13" i="17"/>
  <c r="FBL13" i="17"/>
  <c r="FBM13" i="17"/>
  <c r="FBN13" i="17"/>
  <c r="FBO13" i="17"/>
  <c r="FBP13" i="17"/>
  <c r="FBQ13" i="17"/>
  <c r="FBR13" i="17"/>
  <c r="FBS13" i="17"/>
  <c r="FBT13" i="17"/>
  <c r="FBU13" i="17"/>
  <c r="FBV13" i="17"/>
  <c r="FBW13" i="17"/>
  <c r="FBX13" i="17"/>
  <c r="FBY13" i="17"/>
  <c r="FBZ13" i="17"/>
  <c r="FCA13" i="17"/>
  <c r="FCB13" i="17"/>
  <c r="FCC13" i="17"/>
  <c r="FCD13" i="17"/>
  <c r="FCE13" i="17"/>
  <c r="FCF13" i="17"/>
  <c r="FCG13" i="17"/>
  <c r="FCH13" i="17"/>
  <c r="FCI13" i="17"/>
  <c r="FCJ13" i="17"/>
  <c r="FCK13" i="17"/>
  <c r="FCL13" i="17"/>
  <c r="FCM13" i="17"/>
  <c r="FCN13" i="17"/>
  <c r="FCO13" i="17"/>
  <c r="FCP13" i="17"/>
  <c r="FCQ13" i="17"/>
  <c r="FCR13" i="17"/>
  <c r="FCS13" i="17"/>
  <c r="FCT13" i="17"/>
  <c r="FCU13" i="17"/>
  <c r="FCV13" i="17"/>
  <c r="FCW13" i="17"/>
  <c r="FCX13" i="17"/>
  <c r="FCY13" i="17"/>
  <c r="FCZ13" i="17"/>
  <c r="FDA13" i="17"/>
  <c r="FDB13" i="17"/>
  <c r="FDC13" i="17"/>
  <c r="FDD13" i="17"/>
  <c r="FDE13" i="17"/>
  <c r="FDF13" i="17"/>
  <c r="FDG13" i="17"/>
  <c r="FDH13" i="17"/>
  <c r="FDI13" i="17"/>
  <c r="FDJ13" i="17"/>
  <c r="FDK13" i="17"/>
  <c r="FDL13" i="17"/>
  <c r="FDM13" i="17"/>
  <c r="FDN13" i="17"/>
  <c r="FDO13" i="17"/>
  <c r="FDP13" i="17"/>
  <c r="FDQ13" i="17"/>
  <c r="FDR13" i="17"/>
  <c r="FDS13" i="17"/>
  <c r="FDT13" i="17"/>
  <c r="FDU13" i="17"/>
  <c r="FDV13" i="17"/>
  <c r="FDW13" i="17"/>
  <c r="FDX13" i="17"/>
  <c r="FDY13" i="17"/>
  <c r="FDZ13" i="17"/>
  <c r="FEA13" i="17"/>
  <c r="FEB13" i="17"/>
  <c r="FEC13" i="17"/>
  <c r="FED13" i="17"/>
  <c r="FEE13" i="17"/>
  <c r="FEF13" i="17"/>
  <c r="FEG13" i="17"/>
  <c r="FEH13" i="17"/>
  <c r="FEI13" i="17"/>
  <c r="FEJ13" i="17"/>
  <c r="FEK13" i="17"/>
  <c r="FEL13" i="17"/>
  <c r="FEM13" i="17"/>
  <c r="FEN13" i="17"/>
  <c r="FEO13" i="17"/>
  <c r="FEP13" i="17"/>
  <c r="FEQ13" i="17"/>
  <c r="FER13" i="17"/>
  <c r="FES13" i="17"/>
  <c r="FET13" i="17"/>
  <c r="FEU13" i="17"/>
  <c r="FEV13" i="17"/>
  <c r="FEW13" i="17"/>
  <c r="FEX13" i="17"/>
  <c r="FEY13" i="17"/>
  <c r="FEZ13" i="17"/>
  <c r="FFA13" i="17"/>
  <c r="FFB13" i="17"/>
  <c r="FFC13" i="17"/>
  <c r="FFD13" i="17"/>
  <c r="FFE13" i="17"/>
  <c r="FFF13" i="17"/>
  <c r="FFG13" i="17"/>
  <c r="FFH13" i="17"/>
  <c r="FFI13" i="17"/>
  <c r="FFJ13" i="17"/>
  <c r="FFK13" i="17"/>
  <c r="FFL13" i="17"/>
  <c r="FFM13" i="17"/>
  <c r="FFN13" i="17"/>
  <c r="FFO13" i="17"/>
  <c r="FFP13" i="17"/>
  <c r="FFQ13" i="17"/>
  <c r="FFR13" i="17"/>
  <c r="FFS13" i="17"/>
  <c r="FFT13" i="17"/>
  <c r="FFU13" i="17"/>
  <c r="FFV13" i="17"/>
  <c r="FFW13" i="17"/>
  <c r="FFX13" i="17"/>
  <c r="FFY13" i="17"/>
  <c r="FFZ13" i="17"/>
  <c r="FGA13" i="17"/>
  <c r="FGB13" i="17"/>
  <c r="FGC13" i="17"/>
  <c r="FGD13" i="17"/>
  <c r="FGE13" i="17"/>
  <c r="FGF13" i="17"/>
  <c r="FGG13" i="17"/>
  <c r="FGH13" i="17"/>
  <c r="FGI13" i="17"/>
  <c r="FGJ13" i="17"/>
  <c r="FGK13" i="17"/>
  <c r="FGL13" i="17"/>
  <c r="FGM13" i="17"/>
  <c r="FGN13" i="17"/>
  <c r="FGO13" i="17"/>
  <c r="FGP13" i="17"/>
  <c r="FGQ13" i="17"/>
  <c r="FGR13" i="17"/>
  <c r="FGS13" i="17"/>
  <c r="FGT13" i="17"/>
  <c r="FGU13" i="17"/>
  <c r="FGV13" i="17"/>
  <c r="FGW13" i="17"/>
  <c r="FGX13" i="17"/>
  <c r="FGY13" i="17"/>
  <c r="FGZ13" i="17"/>
  <c r="FHA13" i="17"/>
  <c r="FHB13" i="17"/>
  <c r="FHC13" i="17"/>
  <c r="FHD13" i="17"/>
  <c r="FHE13" i="17"/>
  <c r="FHF13" i="17"/>
  <c r="FHG13" i="17"/>
  <c r="FHH13" i="17"/>
  <c r="FHI13" i="17"/>
  <c r="FHJ13" i="17"/>
  <c r="FHK13" i="17"/>
  <c r="FHL13" i="17"/>
  <c r="FHM13" i="17"/>
  <c r="FHN13" i="17"/>
  <c r="FHO13" i="17"/>
  <c r="FHP13" i="17"/>
  <c r="FHQ13" i="17"/>
  <c r="FHR13" i="17"/>
  <c r="FHS13" i="17"/>
  <c r="FHT13" i="17"/>
  <c r="FHU13" i="17"/>
  <c r="FHV13" i="17"/>
  <c r="FHW13" i="17"/>
  <c r="FHX13" i="17"/>
  <c r="FHY13" i="17"/>
  <c r="FHZ13" i="17"/>
  <c r="FIA13" i="17"/>
  <c r="FIB13" i="17"/>
  <c r="FIC13" i="17"/>
  <c r="FID13" i="17"/>
  <c r="FIE13" i="17"/>
  <c r="FIF13" i="17"/>
  <c r="FIG13" i="17"/>
  <c r="FIH13" i="17"/>
  <c r="FII13" i="17"/>
  <c r="FIJ13" i="17"/>
  <c r="FIK13" i="17"/>
  <c r="FIL13" i="17"/>
  <c r="FIM13" i="17"/>
  <c r="FIN13" i="17"/>
  <c r="FIO13" i="17"/>
  <c r="FIP13" i="17"/>
  <c r="FIQ13" i="17"/>
  <c r="FIR13" i="17"/>
  <c r="FIS13" i="17"/>
  <c r="FIT13" i="17"/>
  <c r="FIU13" i="17"/>
  <c r="FIV13" i="17"/>
  <c r="FIW13" i="17"/>
  <c r="FIX13" i="17"/>
  <c r="FIY13" i="17"/>
  <c r="FIZ13" i="17"/>
  <c r="FJA13" i="17"/>
  <c r="FJB13" i="17"/>
  <c r="FJC13" i="17"/>
  <c r="FJD13" i="17"/>
  <c r="FJE13" i="17"/>
  <c r="FJF13" i="17"/>
  <c r="FJG13" i="17"/>
  <c r="FJH13" i="17"/>
  <c r="FJI13" i="17"/>
  <c r="FJJ13" i="17"/>
  <c r="FJK13" i="17"/>
  <c r="FJL13" i="17"/>
  <c r="FJM13" i="17"/>
  <c r="FJN13" i="17"/>
  <c r="FJO13" i="17"/>
  <c r="FJP13" i="17"/>
  <c r="FJQ13" i="17"/>
  <c r="FJR13" i="17"/>
  <c r="FJS13" i="17"/>
  <c r="FJT13" i="17"/>
  <c r="FJU13" i="17"/>
  <c r="FJV13" i="17"/>
  <c r="FJW13" i="17"/>
  <c r="FJX13" i="17"/>
  <c r="FJY13" i="17"/>
  <c r="FJZ13" i="17"/>
  <c r="FKA13" i="17"/>
  <c r="FKB13" i="17"/>
  <c r="FKC13" i="17"/>
  <c r="FKD13" i="17"/>
  <c r="FKE13" i="17"/>
  <c r="FKF13" i="17"/>
  <c r="FKG13" i="17"/>
  <c r="FKH13" i="17"/>
  <c r="FKI13" i="17"/>
  <c r="FKJ13" i="17"/>
  <c r="FKK13" i="17"/>
  <c r="FKL13" i="17"/>
  <c r="FKM13" i="17"/>
  <c r="FKN13" i="17"/>
  <c r="FKO13" i="17"/>
  <c r="FKP13" i="17"/>
  <c r="FKQ13" i="17"/>
  <c r="FKR13" i="17"/>
  <c r="FKS13" i="17"/>
  <c r="FKT13" i="17"/>
  <c r="FKU13" i="17"/>
  <c r="FKV13" i="17"/>
  <c r="FKW13" i="17"/>
  <c r="FKX13" i="17"/>
  <c r="FKY13" i="17"/>
  <c r="FKZ13" i="17"/>
  <c r="FLA13" i="17"/>
  <c r="FLB13" i="17"/>
  <c r="FLC13" i="17"/>
  <c r="FLD13" i="17"/>
  <c r="FLE13" i="17"/>
  <c r="FLF13" i="17"/>
  <c r="FLG13" i="17"/>
  <c r="FLH13" i="17"/>
  <c r="FLI13" i="17"/>
  <c r="FLJ13" i="17"/>
  <c r="FLK13" i="17"/>
  <c r="FLL13" i="17"/>
  <c r="FLM13" i="17"/>
  <c r="FLN13" i="17"/>
  <c r="FLO13" i="17"/>
  <c r="FLP13" i="17"/>
  <c r="FLQ13" i="17"/>
  <c r="FLR13" i="17"/>
  <c r="FLS13" i="17"/>
  <c r="FLT13" i="17"/>
  <c r="FLU13" i="17"/>
  <c r="FLV13" i="17"/>
  <c r="FLW13" i="17"/>
  <c r="FLX13" i="17"/>
  <c r="FLY13" i="17"/>
  <c r="FLZ13" i="17"/>
  <c r="FMA13" i="17"/>
  <c r="FMB13" i="17"/>
  <c r="FMC13" i="17"/>
  <c r="FMD13" i="17"/>
  <c r="FME13" i="17"/>
  <c r="FMF13" i="17"/>
  <c r="FMG13" i="17"/>
  <c r="FMH13" i="17"/>
  <c r="FMI13" i="17"/>
  <c r="FMJ13" i="17"/>
  <c r="FMK13" i="17"/>
  <c r="FML13" i="17"/>
  <c r="FMM13" i="17"/>
  <c r="FMN13" i="17"/>
  <c r="FMO13" i="17"/>
  <c r="FMP13" i="17"/>
  <c r="FMQ13" i="17"/>
  <c r="FMR13" i="17"/>
  <c r="FMS13" i="17"/>
  <c r="FMT13" i="17"/>
  <c r="FMU13" i="17"/>
  <c r="FMV13" i="17"/>
  <c r="FMW13" i="17"/>
  <c r="FMX13" i="17"/>
  <c r="FMY13" i="17"/>
  <c r="FMZ13" i="17"/>
  <c r="FNA13" i="17"/>
  <c r="FNB13" i="17"/>
  <c r="FNC13" i="17"/>
  <c r="FND13" i="17"/>
  <c r="FNE13" i="17"/>
  <c r="FNF13" i="17"/>
  <c r="FNG13" i="17"/>
  <c r="FNH13" i="17"/>
  <c r="FNI13" i="17"/>
  <c r="FNJ13" i="17"/>
  <c r="FNK13" i="17"/>
  <c r="FNL13" i="17"/>
  <c r="FNM13" i="17"/>
  <c r="FNN13" i="17"/>
  <c r="FNO13" i="17"/>
  <c r="FNP13" i="17"/>
  <c r="FNQ13" i="17"/>
  <c r="FNR13" i="17"/>
  <c r="FNS13" i="17"/>
  <c r="FNT13" i="17"/>
  <c r="FNU13" i="17"/>
  <c r="FNV13" i="17"/>
  <c r="FNW13" i="17"/>
  <c r="FNX13" i="17"/>
  <c r="FNY13" i="17"/>
  <c r="FNZ13" i="17"/>
  <c r="FOA13" i="17"/>
  <c r="FOB13" i="17"/>
  <c r="FOC13" i="17"/>
  <c r="FOD13" i="17"/>
  <c r="FOE13" i="17"/>
  <c r="FOF13" i="17"/>
  <c r="FOG13" i="17"/>
  <c r="FOH13" i="17"/>
  <c r="FOI13" i="17"/>
  <c r="FOJ13" i="17"/>
  <c r="FOK13" i="17"/>
  <c r="FOL13" i="17"/>
  <c r="FOM13" i="17"/>
  <c r="FON13" i="17"/>
  <c r="FOO13" i="17"/>
  <c r="FOP13" i="17"/>
  <c r="FOQ13" i="17"/>
  <c r="FOR13" i="17"/>
  <c r="FOS13" i="17"/>
  <c r="FOT13" i="17"/>
  <c r="FOU13" i="17"/>
  <c r="FOV13" i="17"/>
  <c r="FOW13" i="17"/>
  <c r="FOX13" i="17"/>
  <c r="FOY13" i="17"/>
  <c r="FOZ13" i="17"/>
  <c r="FPA13" i="17"/>
  <c r="FPB13" i="17"/>
  <c r="FPC13" i="17"/>
  <c r="FPD13" i="17"/>
  <c r="FPE13" i="17"/>
  <c r="FPF13" i="17"/>
  <c r="FPG13" i="17"/>
  <c r="FPH13" i="17"/>
  <c r="FPI13" i="17"/>
  <c r="FPJ13" i="17"/>
  <c r="FPK13" i="17"/>
  <c r="FPL13" i="17"/>
  <c r="FPM13" i="17"/>
  <c r="FPN13" i="17"/>
  <c r="FPO13" i="17"/>
  <c r="FPP13" i="17"/>
  <c r="FPQ13" i="17"/>
  <c r="FPR13" i="17"/>
  <c r="FPS13" i="17"/>
  <c r="FPT13" i="17"/>
  <c r="FPU13" i="17"/>
  <c r="FPV13" i="17"/>
  <c r="FPW13" i="17"/>
  <c r="FPX13" i="17"/>
  <c r="FPY13" i="17"/>
  <c r="FPZ13" i="17"/>
  <c r="FQA13" i="17"/>
  <c r="FQB13" i="17"/>
  <c r="FQC13" i="17"/>
  <c r="FQD13" i="17"/>
  <c r="FQE13" i="17"/>
  <c r="FQF13" i="17"/>
  <c r="FQG13" i="17"/>
  <c r="FQH13" i="17"/>
  <c r="FQI13" i="17"/>
  <c r="FQJ13" i="17"/>
  <c r="FQK13" i="17"/>
  <c r="FQL13" i="17"/>
  <c r="FQM13" i="17"/>
  <c r="FQN13" i="17"/>
  <c r="FQO13" i="17"/>
  <c r="FQP13" i="17"/>
  <c r="FQQ13" i="17"/>
  <c r="FQR13" i="17"/>
  <c r="FQS13" i="17"/>
  <c r="FQT13" i="17"/>
  <c r="FQU13" i="17"/>
  <c r="FQV13" i="17"/>
  <c r="FQW13" i="17"/>
  <c r="FQX13" i="17"/>
  <c r="FQY13" i="17"/>
  <c r="FQZ13" i="17"/>
  <c r="FRA13" i="17"/>
  <c r="FRB13" i="17"/>
  <c r="FRC13" i="17"/>
  <c r="FRD13" i="17"/>
  <c r="FRE13" i="17"/>
  <c r="FRF13" i="17"/>
  <c r="FRG13" i="17"/>
  <c r="FRH13" i="17"/>
  <c r="FRI13" i="17"/>
  <c r="FRJ13" i="17"/>
  <c r="FRK13" i="17"/>
  <c r="FRL13" i="17"/>
  <c r="FRM13" i="17"/>
  <c r="FRN13" i="17"/>
  <c r="FRO13" i="17"/>
  <c r="FRP13" i="17"/>
  <c r="FRQ13" i="17"/>
  <c r="FRR13" i="17"/>
  <c r="FRS13" i="17"/>
  <c r="FRT13" i="17"/>
  <c r="FRU13" i="17"/>
  <c r="FRV13" i="17"/>
  <c r="FRW13" i="17"/>
  <c r="FRX13" i="17"/>
  <c r="FRY13" i="17"/>
  <c r="FRZ13" i="17"/>
  <c r="FSA13" i="17"/>
  <c r="FSB13" i="17"/>
  <c r="FSC13" i="17"/>
  <c r="FSD13" i="17"/>
  <c r="FSE13" i="17"/>
  <c r="FSF13" i="17"/>
  <c r="FSG13" i="17"/>
  <c r="FSH13" i="17"/>
  <c r="FSI13" i="17"/>
  <c r="FSJ13" i="17"/>
  <c r="FSK13" i="17"/>
  <c r="FSL13" i="17"/>
  <c r="FSM13" i="17"/>
  <c r="FSN13" i="17"/>
  <c r="FSO13" i="17"/>
  <c r="FSP13" i="17"/>
  <c r="FSQ13" i="17"/>
  <c r="FSR13" i="17"/>
  <c r="FSS13" i="17"/>
  <c r="FST13" i="17"/>
  <c r="FSU13" i="17"/>
  <c r="FSV13" i="17"/>
  <c r="FSW13" i="17"/>
  <c r="FSX13" i="17"/>
  <c r="FSY13" i="17"/>
  <c r="FSZ13" i="17"/>
  <c r="FTA13" i="17"/>
  <c r="FTB13" i="17"/>
  <c r="FTC13" i="17"/>
  <c r="FTD13" i="17"/>
  <c r="FTE13" i="17"/>
  <c r="FTF13" i="17"/>
  <c r="FTG13" i="17"/>
  <c r="FTH13" i="17"/>
  <c r="FTI13" i="17"/>
  <c r="FTJ13" i="17"/>
  <c r="FTK13" i="17"/>
  <c r="FTL13" i="17"/>
  <c r="FTM13" i="17"/>
  <c r="FTN13" i="17"/>
  <c r="FTO13" i="17"/>
  <c r="FTP13" i="17"/>
  <c r="FTQ13" i="17"/>
  <c r="FTR13" i="17"/>
  <c r="FTS13" i="17"/>
  <c r="FTT13" i="17"/>
  <c r="FTU13" i="17"/>
  <c r="FTV13" i="17"/>
  <c r="FTW13" i="17"/>
  <c r="FTX13" i="17"/>
  <c r="FTY13" i="17"/>
  <c r="FTZ13" i="17"/>
  <c r="FUA13" i="17"/>
  <c r="FUB13" i="17"/>
  <c r="FUC13" i="17"/>
  <c r="FUD13" i="17"/>
  <c r="FUE13" i="17"/>
  <c r="FUF13" i="17"/>
  <c r="FUG13" i="17"/>
  <c r="FUH13" i="17"/>
  <c r="FUI13" i="17"/>
  <c r="FUJ13" i="17"/>
  <c r="FUK13" i="17"/>
  <c r="FUL13" i="17"/>
  <c r="FUM13" i="17"/>
  <c r="FUN13" i="17"/>
  <c r="FUO13" i="17"/>
  <c r="FUP13" i="17"/>
  <c r="FUQ13" i="17"/>
  <c r="FUR13" i="17"/>
  <c r="FUS13" i="17"/>
  <c r="FUT13" i="17"/>
  <c r="FUU13" i="17"/>
  <c r="FUV13" i="17"/>
  <c r="FUW13" i="17"/>
  <c r="FUX13" i="17"/>
  <c r="FUY13" i="17"/>
  <c r="FUZ13" i="17"/>
  <c r="FVA13" i="17"/>
  <c r="FVB13" i="17"/>
  <c r="FVC13" i="17"/>
  <c r="FVD13" i="17"/>
  <c r="FVE13" i="17"/>
  <c r="FVF13" i="17"/>
  <c r="FVG13" i="17"/>
  <c r="FVH13" i="17"/>
  <c r="FVI13" i="17"/>
  <c r="FVJ13" i="17"/>
  <c r="FVK13" i="17"/>
  <c r="FVL13" i="17"/>
  <c r="FVM13" i="17"/>
  <c r="FVN13" i="17"/>
  <c r="FVO13" i="17"/>
  <c r="FVP13" i="17"/>
  <c r="FVQ13" i="17"/>
  <c r="FVR13" i="17"/>
  <c r="FVS13" i="17"/>
  <c r="FVT13" i="17"/>
  <c r="FVU13" i="17"/>
  <c r="FVV13" i="17"/>
  <c r="FVW13" i="17"/>
  <c r="FVX13" i="17"/>
  <c r="FVY13" i="17"/>
  <c r="FVZ13" i="17"/>
  <c r="FWA13" i="17"/>
  <c r="FWB13" i="17"/>
  <c r="FWC13" i="17"/>
  <c r="FWD13" i="17"/>
  <c r="FWE13" i="17"/>
  <c r="FWF13" i="17"/>
  <c r="FWG13" i="17"/>
  <c r="FWH13" i="17"/>
  <c r="FWI13" i="17"/>
  <c r="FWJ13" i="17"/>
  <c r="FWK13" i="17"/>
  <c r="FWL13" i="17"/>
  <c r="FWM13" i="17"/>
  <c r="FWN13" i="17"/>
  <c r="FWO13" i="17"/>
  <c r="FWP13" i="17"/>
  <c r="FWQ13" i="17"/>
  <c r="FWR13" i="17"/>
  <c r="FWS13" i="17"/>
  <c r="FWT13" i="17"/>
  <c r="FWU13" i="17"/>
  <c r="FWV13" i="17"/>
  <c r="FWW13" i="17"/>
  <c r="FWX13" i="17"/>
  <c r="FWY13" i="17"/>
  <c r="FWZ13" i="17"/>
  <c r="FXA13" i="17"/>
  <c r="FXB13" i="17"/>
  <c r="FXC13" i="17"/>
  <c r="FXD13" i="17"/>
  <c r="FXE13" i="17"/>
  <c r="FXF13" i="17"/>
  <c r="FXG13" i="17"/>
  <c r="FXH13" i="17"/>
  <c r="FXI13" i="17"/>
  <c r="FXJ13" i="17"/>
  <c r="FXK13" i="17"/>
  <c r="FXL13" i="17"/>
  <c r="FXM13" i="17"/>
  <c r="FXN13" i="17"/>
  <c r="FXO13" i="17"/>
  <c r="FXP13" i="17"/>
  <c r="FXQ13" i="17"/>
  <c r="FXR13" i="17"/>
  <c r="FXS13" i="17"/>
  <c r="FXT13" i="17"/>
  <c r="FXU13" i="17"/>
  <c r="FXV13" i="17"/>
  <c r="FXW13" i="17"/>
  <c r="FXX13" i="17"/>
  <c r="FXY13" i="17"/>
  <c r="FXZ13" i="17"/>
  <c r="FYA13" i="17"/>
  <c r="FYB13" i="17"/>
  <c r="FYC13" i="17"/>
  <c r="FYD13" i="17"/>
  <c r="FYE13" i="17"/>
  <c r="FYF13" i="17"/>
  <c r="FYG13" i="17"/>
  <c r="FYH13" i="17"/>
  <c r="FYI13" i="17"/>
  <c r="FYJ13" i="17"/>
  <c r="FYK13" i="17"/>
  <c r="FYL13" i="17"/>
  <c r="FYM13" i="17"/>
  <c r="FYN13" i="17"/>
  <c r="FYO13" i="17"/>
  <c r="FYP13" i="17"/>
  <c r="FYQ13" i="17"/>
  <c r="FYR13" i="17"/>
  <c r="FYS13" i="17"/>
  <c r="FYT13" i="17"/>
  <c r="FYU13" i="17"/>
  <c r="FYV13" i="17"/>
  <c r="FYW13" i="17"/>
  <c r="FYX13" i="17"/>
  <c r="FYY13" i="17"/>
  <c r="FYZ13" i="17"/>
  <c r="FZA13" i="17"/>
  <c r="FZB13" i="17"/>
  <c r="FZC13" i="17"/>
  <c r="FZD13" i="17"/>
  <c r="FZE13" i="17"/>
  <c r="FZF13" i="17"/>
  <c r="FZG13" i="17"/>
  <c r="FZH13" i="17"/>
  <c r="FZI13" i="17"/>
  <c r="FZJ13" i="17"/>
  <c r="FZK13" i="17"/>
  <c r="FZL13" i="17"/>
  <c r="FZM13" i="17"/>
  <c r="FZN13" i="17"/>
  <c r="FZO13" i="17"/>
  <c r="FZP13" i="17"/>
  <c r="FZQ13" i="17"/>
  <c r="FZR13" i="17"/>
  <c r="FZS13" i="17"/>
  <c r="FZT13" i="17"/>
  <c r="FZU13" i="17"/>
  <c r="FZV13" i="17"/>
  <c r="FZW13" i="17"/>
  <c r="FZX13" i="17"/>
  <c r="FZY13" i="17"/>
  <c r="FZZ13" i="17"/>
  <c r="GAA13" i="17"/>
  <c r="GAB13" i="17"/>
  <c r="GAC13" i="17"/>
  <c r="GAD13" i="17"/>
  <c r="GAE13" i="17"/>
  <c r="GAF13" i="17"/>
  <c r="GAG13" i="17"/>
  <c r="GAH13" i="17"/>
  <c r="GAI13" i="17"/>
  <c r="GAJ13" i="17"/>
  <c r="GAK13" i="17"/>
  <c r="GAL13" i="17"/>
  <c r="GAM13" i="17"/>
  <c r="GAN13" i="17"/>
  <c r="GAO13" i="17"/>
  <c r="GAP13" i="17"/>
  <c r="GAQ13" i="17"/>
  <c r="GAR13" i="17"/>
  <c r="GAS13" i="17"/>
  <c r="GAT13" i="17"/>
  <c r="GAU13" i="17"/>
  <c r="GAV13" i="17"/>
  <c r="GAW13" i="17"/>
  <c r="GAX13" i="17"/>
  <c r="GAY13" i="17"/>
  <c r="GAZ13" i="17"/>
  <c r="GBA13" i="17"/>
  <c r="GBB13" i="17"/>
  <c r="GBC13" i="17"/>
  <c r="GBD13" i="17"/>
  <c r="GBE13" i="17"/>
  <c r="GBF13" i="17"/>
  <c r="GBG13" i="17"/>
  <c r="GBH13" i="17"/>
  <c r="GBI13" i="17"/>
  <c r="GBJ13" i="17"/>
  <c r="GBK13" i="17"/>
  <c r="GBL13" i="17"/>
  <c r="GBM13" i="17"/>
  <c r="GBN13" i="17"/>
  <c r="GBO13" i="17"/>
  <c r="GBP13" i="17"/>
  <c r="GBQ13" i="17"/>
  <c r="GBR13" i="17"/>
  <c r="GBS13" i="17"/>
  <c r="GBT13" i="17"/>
  <c r="GBU13" i="17"/>
  <c r="GBV13" i="17"/>
  <c r="GBW13" i="17"/>
  <c r="GBX13" i="17"/>
  <c r="GBY13" i="17"/>
  <c r="GBZ13" i="17"/>
  <c r="GCA13" i="17"/>
  <c r="GCB13" i="17"/>
  <c r="GCC13" i="17"/>
  <c r="GCD13" i="17"/>
  <c r="GCE13" i="17"/>
  <c r="GCF13" i="17"/>
  <c r="GCG13" i="17"/>
  <c r="GCH13" i="17"/>
  <c r="GCI13" i="17"/>
  <c r="GCJ13" i="17"/>
  <c r="GCK13" i="17"/>
  <c r="GCL13" i="17"/>
  <c r="GCM13" i="17"/>
  <c r="GCN13" i="17"/>
  <c r="GCO13" i="17"/>
  <c r="GCP13" i="17"/>
  <c r="GCQ13" i="17"/>
  <c r="GCR13" i="17"/>
  <c r="GCS13" i="17"/>
  <c r="GCT13" i="17"/>
  <c r="GCU13" i="17"/>
  <c r="GCV13" i="17"/>
  <c r="GCW13" i="17"/>
  <c r="GCX13" i="17"/>
  <c r="GCY13" i="17"/>
  <c r="GCZ13" i="17"/>
  <c r="GDA13" i="17"/>
  <c r="GDB13" i="17"/>
  <c r="GDC13" i="17"/>
  <c r="GDD13" i="17"/>
  <c r="GDE13" i="17"/>
  <c r="GDF13" i="17"/>
  <c r="GDG13" i="17"/>
  <c r="GDH13" i="17"/>
  <c r="GDI13" i="17"/>
  <c r="GDJ13" i="17"/>
  <c r="GDK13" i="17"/>
  <c r="GDL13" i="17"/>
  <c r="GDM13" i="17"/>
  <c r="GDN13" i="17"/>
  <c r="GDO13" i="17"/>
  <c r="GDP13" i="17"/>
  <c r="GDQ13" i="17"/>
  <c r="GDR13" i="17"/>
  <c r="GDS13" i="17"/>
  <c r="GDT13" i="17"/>
  <c r="GDU13" i="17"/>
  <c r="GDV13" i="17"/>
  <c r="GDW13" i="17"/>
  <c r="GDX13" i="17"/>
  <c r="GDY13" i="17"/>
  <c r="GDZ13" i="17"/>
  <c r="GEA13" i="17"/>
  <c r="GEB13" i="17"/>
  <c r="GEC13" i="17"/>
  <c r="GED13" i="17"/>
  <c r="GEE13" i="17"/>
  <c r="GEF13" i="17"/>
  <c r="GEG13" i="17"/>
  <c r="GEH13" i="17"/>
  <c r="GEI13" i="17"/>
  <c r="GEJ13" i="17"/>
  <c r="GEK13" i="17"/>
  <c r="GEL13" i="17"/>
  <c r="GEM13" i="17"/>
  <c r="GEN13" i="17"/>
  <c r="GEO13" i="17"/>
  <c r="GEP13" i="17"/>
  <c r="GEQ13" i="17"/>
  <c r="GER13" i="17"/>
  <c r="GES13" i="17"/>
  <c r="GET13" i="17"/>
  <c r="GEU13" i="17"/>
  <c r="GEV13" i="17"/>
  <c r="GEW13" i="17"/>
  <c r="GEX13" i="17"/>
  <c r="GEY13" i="17"/>
  <c r="GEZ13" i="17"/>
  <c r="GFA13" i="17"/>
  <c r="GFB13" i="17"/>
  <c r="GFC13" i="17"/>
  <c r="GFD13" i="17"/>
  <c r="GFE13" i="17"/>
  <c r="GFF13" i="17"/>
  <c r="GFG13" i="17"/>
  <c r="GFH13" i="17"/>
  <c r="GFI13" i="17"/>
  <c r="GFJ13" i="17"/>
  <c r="GFK13" i="17"/>
  <c r="GFL13" i="17"/>
  <c r="GFM13" i="17"/>
  <c r="GFN13" i="17"/>
  <c r="GFO13" i="17"/>
  <c r="GFP13" i="17"/>
  <c r="GFQ13" i="17"/>
  <c r="GFR13" i="17"/>
  <c r="GFS13" i="17"/>
  <c r="GFT13" i="17"/>
  <c r="GFU13" i="17"/>
  <c r="GFV13" i="17"/>
  <c r="GFW13" i="17"/>
  <c r="GFX13" i="17"/>
  <c r="GFY13" i="17"/>
  <c r="GFZ13" i="17"/>
  <c r="GGA13" i="17"/>
  <c r="GGB13" i="17"/>
  <c r="GGC13" i="17"/>
  <c r="GGD13" i="17"/>
  <c r="GGE13" i="17"/>
  <c r="GGF13" i="17"/>
  <c r="GGG13" i="17"/>
  <c r="GGH13" i="17"/>
  <c r="GGI13" i="17"/>
  <c r="GGJ13" i="17"/>
  <c r="GGK13" i="17"/>
  <c r="GGL13" i="17"/>
  <c r="GGM13" i="17"/>
  <c r="GGN13" i="17"/>
  <c r="GGO13" i="17"/>
  <c r="GGP13" i="17"/>
  <c r="GGQ13" i="17"/>
  <c r="GGR13" i="17"/>
  <c r="GGS13" i="17"/>
  <c r="GGT13" i="17"/>
  <c r="GGU13" i="17"/>
  <c r="GGV13" i="17"/>
  <c r="GGW13" i="17"/>
  <c r="GGX13" i="17"/>
  <c r="GGY13" i="17"/>
  <c r="GGZ13" i="17"/>
  <c r="GHA13" i="17"/>
  <c r="GHB13" i="17"/>
  <c r="GHC13" i="17"/>
  <c r="GHD13" i="17"/>
  <c r="GHE13" i="17"/>
  <c r="GHF13" i="17"/>
  <c r="GHG13" i="17"/>
  <c r="GHH13" i="17"/>
  <c r="GHI13" i="17"/>
  <c r="GHJ13" i="17"/>
  <c r="GHK13" i="17"/>
  <c r="GHL13" i="17"/>
  <c r="GHM13" i="17"/>
  <c r="GHN13" i="17"/>
  <c r="GHO13" i="17"/>
  <c r="GHP13" i="17"/>
  <c r="GHQ13" i="17"/>
  <c r="GHR13" i="17"/>
  <c r="GHS13" i="17"/>
  <c r="GHT13" i="17"/>
  <c r="GHU13" i="17"/>
  <c r="GHV13" i="17"/>
  <c r="GHW13" i="17"/>
  <c r="GHX13" i="17"/>
  <c r="GHY13" i="17"/>
  <c r="GHZ13" i="17"/>
  <c r="GIA13" i="17"/>
  <c r="GIB13" i="17"/>
  <c r="GIC13" i="17"/>
  <c r="GID13" i="17"/>
  <c r="GIE13" i="17"/>
  <c r="GIF13" i="17"/>
  <c r="GIG13" i="17"/>
  <c r="GIH13" i="17"/>
  <c r="GII13" i="17"/>
  <c r="GIJ13" i="17"/>
  <c r="GIK13" i="17"/>
  <c r="GIL13" i="17"/>
  <c r="GIM13" i="17"/>
  <c r="GIN13" i="17"/>
  <c r="GIO13" i="17"/>
  <c r="GIP13" i="17"/>
  <c r="GIQ13" i="17"/>
  <c r="GIR13" i="17"/>
  <c r="GIS13" i="17"/>
  <c r="GIT13" i="17"/>
  <c r="GIU13" i="17"/>
  <c r="GIV13" i="17"/>
  <c r="GIW13" i="17"/>
  <c r="GIX13" i="17"/>
  <c r="GIY13" i="17"/>
  <c r="GIZ13" i="17"/>
  <c r="GJA13" i="17"/>
  <c r="GJB13" i="17"/>
  <c r="GJC13" i="17"/>
  <c r="GJD13" i="17"/>
  <c r="GJE13" i="17"/>
  <c r="GJF13" i="17"/>
  <c r="GJG13" i="17"/>
  <c r="GJH13" i="17"/>
  <c r="GJI13" i="17"/>
  <c r="GJJ13" i="17"/>
  <c r="GJK13" i="17"/>
  <c r="GJL13" i="17"/>
  <c r="GJM13" i="17"/>
  <c r="GJN13" i="17"/>
  <c r="GJO13" i="17"/>
  <c r="GJP13" i="17"/>
  <c r="GJQ13" i="17"/>
  <c r="GJR13" i="17"/>
  <c r="GJS13" i="17"/>
  <c r="GJT13" i="17"/>
  <c r="GJU13" i="17"/>
  <c r="GJV13" i="17"/>
  <c r="GJW13" i="17"/>
  <c r="GJX13" i="17"/>
  <c r="GJY13" i="17"/>
  <c r="GJZ13" i="17"/>
  <c r="GKA13" i="17"/>
  <c r="GKB13" i="17"/>
  <c r="GKC13" i="17"/>
  <c r="GKD13" i="17"/>
  <c r="GKE13" i="17"/>
  <c r="GKF13" i="17"/>
  <c r="GKG13" i="17"/>
  <c r="GKH13" i="17"/>
  <c r="GKI13" i="17"/>
  <c r="GKJ13" i="17"/>
  <c r="GKK13" i="17"/>
  <c r="GKL13" i="17"/>
  <c r="GKM13" i="17"/>
  <c r="GKN13" i="17"/>
  <c r="GKO13" i="17"/>
  <c r="GKP13" i="17"/>
  <c r="GKQ13" i="17"/>
  <c r="GKR13" i="17"/>
  <c r="GKS13" i="17"/>
  <c r="GKT13" i="17"/>
  <c r="GKU13" i="17"/>
  <c r="GKV13" i="17"/>
  <c r="GKW13" i="17"/>
  <c r="GKX13" i="17"/>
  <c r="GKY13" i="17"/>
  <c r="GKZ13" i="17"/>
  <c r="GLA13" i="17"/>
  <c r="GLB13" i="17"/>
  <c r="GLC13" i="17"/>
  <c r="GLD13" i="17"/>
  <c r="GLE13" i="17"/>
  <c r="GLF13" i="17"/>
  <c r="GLG13" i="17"/>
  <c r="GLH13" i="17"/>
  <c r="GLI13" i="17"/>
  <c r="GLJ13" i="17"/>
  <c r="GLK13" i="17"/>
  <c r="GLL13" i="17"/>
  <c r="GLM13" i="17"/>
  <c r="GLN13" i="17"/>
  <c r="GLO13" i="17"/>
  <c r="GLP13" i="17"/>
  <c r="GLQ13" i="17"/>
  <c r="GLR13" i="17"/>
  <c r="GLS13" i="17"/>
  <c r="GLT13" i="17"/>
  <c r="GLU13" i="17"/>
  <c r="GLV13" i="17"/>
  <c r="GLW13" i="17"/>
  <c r="GLX13" i="17"/>
  <c r="GLY13" i="17"/>
  <c r="GLZ13" i="17"/>
  <c r="GMA13" i="17"/>
  <c r="GMB13" i="17"/>
  <c r="GMC13" i="17"/>
  <c r="GMD13" i="17"/>
  <c r="GME13" i="17"/>
  <c r="GMF13" i="17"/>
  <c r="GMG13" i="17"/>
  <c r="GMH13" i="17"/>
  <c r="GMI13" i="17"/>
  <c r="GMJ13" i="17"/>
  <c r="GMK13" i="17"/>
  <c r="GML13" i="17"/>
  <c r="GMM13" i="17"/>
  <c r="GMN13" i="17"/>
  <c r="GMO13" i="17"/>
  <c r="GMP13" i="17"/>
  <c r="GMQ13" i="17"/>
  <c r="GMR13" i="17"/>
  <c r="GMS13" i="17"/>
  <c r="GMT13" i="17"/>
  <c r="GMU13" i="17"/>
  <c r="GMV13" i="17"/>
  <c r="GMW13" i="17"/>
  <c r="GMX13" i="17"/>
  <c r="GMY13" i="17"/>
  <c r="GMZ13" i="17"/>
  <c r="GNA13" i="17"/>
  <c r="GNB13" i="17"/>
  <c r="GNC13" i="17"/>
  <c r="GND13" i="17"/>
  <c r="GNE13" i="17"/>
  <c r="GNF13" i="17"/>
  <c r="GNG13" i="17"/>
  <c r="GNH13" i="17"/>
  <c r="GNI13" i="17"/>
  <c r="GNJ13" i="17"/>
  <c r="GNK13" i="17"/>
  <c r="GNL13" i="17"/>
  <c r="GNM13" i="17"/>
  <c r="GNN13" i="17"/>
  <c r="GNO13" i="17"/>
  <c r="GNP13" i="17"/>
  <c r="GNQ13" i="17"/>
  <c r="GNR13" i="17"/>
  <c r="GNS13" i="17"/>
  <c r="GNT13" i="17"/>
  <c r="GNU13" i="17"/>
  <c r="GNV13" i="17"/>
  <c r="GNW13" i="17"/>
  <c r="GNX13" i="17"/>
  <c r="GNY13" i="17"/>
  <c r="GNZ13" i="17"/>
  <c r="GOA13" i="17"/>
  <c r="GOB13" i="17"/>
  <c r="GOC13" i="17"/>
  <c r="GOD13" i="17"/>
  <c r="GOE13" i="17"/>
  <c r="GOF13" i="17"/>
  <c r="GOG13" i="17"/>
  <c r="GOH13" i="17"/>
  <c r="GOI13" i="17"/>
  <c r="GOJ13" i="17"/>
  <c r="GOK13" i="17"/>
  <c r="GOL13" i="17"/>
  <c r="GOM13" i="17"/>
  <c r="GON13" i="17"/>
  <c r="GOO13" i="17"/>
  <c r="GOP13" i="17"/>
  <c r="GOQ13" i="17"/>
  <c r="GOR13" i="17"/>
  <c r="GOS13" i="17"/>
  <c r="GOT13" i="17"/>
  <c r="GOU13" i="17"/>
  <c r="GOV13" i="17"/>
  <c r="GOW13" i="17"/>
  <c r="GOX13" i="17"/>
  <c r="GOY13" i="17"/>
  <c r="GOZ13" i="17"/>
  <c r="GPA13" i="17"/>
  <c r="GPB13" i="17"/>
  <c r="GPC13" i="17"/>
  <c r="GPD13" i="17"/>
  <c r="GPE13" i="17"/>
  <c r="GPF13" i="17"/>
  <c r="GPG13" i="17"/>
  <c r="GPH13" i="17"/>
  <c r="GPI13" i="17"/>
  <c r="GPJ13" i="17"/>
  <c r="GPK13" i="17"/>
  <c r="GPL13" i="17"/>
  <c r="GPM13" i="17"/>
  <c r="GPN13" i="17"/>
  <c r="GPO13" i="17"/>
  <c r="GPP13" i="17"/>
  <c r="GPQ13" i="17"/>
  <c r="GPR13" i="17"/>
  <c r="GPS13" i="17"/>
  <c r="GPT13" i="17"/>
  <c r="GPU13" i="17"/>
  <c r="GPV13" i="17"/>
  <c r="GPW13" i="17"/>
  <c r="GPX13" i="17"/>
  <c r="GPY13" i="17"/>
  <c r="GPZ13" i="17"/>
  <c r="GQA13" i="17"/>
  <c r="GQB13" i="17"/>
  <c r="GQC13" i="17"/>
  <c r="GQD13" i="17"/>
  <c r="GQE13" i="17"/>
  <c r="GQF13" i="17"/>
  <c r="GQG13" i="17"/>
  <c r="GQH13" i="17"/>
  <c r="GQI13" i="17"/>
  <c r="GQJ13" i="17"/>
  <c r="GQK13" i="17"/>
  <c r="GQL13" i="17"/>
  <c r="GQM13" i="17"/>
  <c r="GQN13" i="17"/>
  <c r="GQO13" i="17"/>
  <c r="GQP13" i="17"/>
  <c r="GQQ13" i="17"/>
  <c r="GQR13" i="17"/>
  <c r="GQS13" i="17"/>
  <c r="GQT13" i="17"/>
  <c r="GQU13" i="17"/>
  <c r="GQV13" i="17"/>
  <c r="GQW13" i="17"/>
  <c r="GQX13" i="17"/>
  <c r="GQY13" i="17"/>
  <c r="GQZ13" i="17"/>
  <c r="GRA13" i="17"/>
  <c r="GRB13" i="17"/>
  <c r="GRC13" i="17"/>
  <c r="GRD13" i="17"/>
  <c r="GRE13" i="17"/>
  <c r="GRF13" i="17"/>
  <c r="GRG13" i="17"/>
  <c r="GRH13" i="17"/>
  <c r="GRI13" i="17"/>
  <c r="GRJ13" i="17"/>
  <c r="GRK13" i="17"/>
  <c r="GRL13" i="17"/>
  <c r="GRM13" i="17"/>
  <c r="GRN13" i="17"/>
  <c r="GRO13" i="17"/>
  <c r="GRP13" i="17"/>
  <c r="GRQ13" i="17"/>
  <c r="GRR13" i="17"/>
  <c r="GRS13" i="17"/>
  <c r="GRT13" i="17"/>
  <c r="GRU13" i="17"/>
  <c r="GRV13" i="17"/>
  <c r="GRW13" i="17"/>
  <c r="GRX13" i="17"/>
  <c r="GRY13" i="17"/>
  <c r="GRZ13" i="17"/>
  <c r="GSA13" i="17"/>
  <c r="GSB13" i="17"/>
  <c r="GSC13" i="17"/>
  <c r="GSD13" i="17"/>
  <c r="GSE13" i="17"/>
  <c r="GSF13" i="17"/>
  <c r="GSG13" i="17"/>
  <c r="GSH13" i="17"/>
  <c r="GSI13" i="17"/>
  <c r="GSJ13" i="17"/>
  <c r="GSK13" i="17"/>
  <c r="GSL13" i="17"/>
  <c r="GSM13" i="17"/>
  <c r="GSN13" i="17"/>
  <c r="GSO13" i="17"/>
  <c r="GSP13" i="17"/>
  <c r="GSQ13" i="17"/>
  <c r="GSR13" i="17"/>
  <c r="GSS13" i="17"/>
  <c r="GST13" i="17"/>
  <c r="GSU13" i="17"/>
  <c r="GSV13" i="17"/>
  <c r="GSW13" i="17"/>
  <c r="GSX13" i="17"/>
  <c r="GSY13" i="17"/>
  <c r="GSZ13" i="17"/>
  <c r="GTA13" i="17"/>
  <c r="GTB13" i="17"/>
  <c r="GTC13" i="17"/>
  <c r="GTD13" i="17"/>
  <c r="GTE13" i="17"/>
  <c r="GTF13" i="17"/>
  <c r="GTG13" i="17"/>
  <c r="GTH13" i="17"/>
  <c r="GTI13" i="17"/>
  <c r="GTJ13" i="17"/>
  <c r="GTK13" i="17"/>
  <c r="GTL13" i="17"/>
  <c r="GTM13" i="17"/>
  <c r="GTN13" i="17"/>
  <c r="GTO13" i="17"/>
  <c r="GTP13" i="17"/>
  <c r="GTQ13" i="17"/>
  <c r="GTR13" i="17"/>
  <c r="GTS13" i="17"/>
  <c r="GTT13" i="17"/>
  <c r="GTU13" i="17"/>
  <c r="GTV13" i="17"/>
  <c r="GTW13" i="17"/>
  <c r="GTX13" i="17"/>
  <c r="GTY13" i="17"/>
  <c r="GTZ13" i="17"/>
  <c r="GUA13" i="17"/>
  <c r="GUB13" i="17"/>
  <c r="GUC13" i="17"/>
  <c r="GUD13" i="17"/>
  <c r="GUE13" i="17"/>
  <c r="GUF13" i="17"/>
  <c r="GUG13" i="17"/>
  <c r="GUH13" i="17"/>
  <c r="GUI13" i="17"/>
  <c r="GUJ13" i="17"/>
  <c r="GUK13" i="17"/>
  <c r="GUL13" i="17"/>
  <c r="GUM13" i="17"/>
  <c r="GUN13" i="17"/>
  <c r="GUO13" i="17"/>
  <c r="GUP13" i="17"/>
  <c r="GUQ13" i="17"/>
  <c r="GUR13" i="17"/>
  <c r="GUS13" i="17"/>
  <c r="GUT13" i="17"/>
  <c r="GUU13" i="17"/>
  <c r="GUV13" i="17"/>
  <c r="GUW13" i="17"/>
  <c r="GUX13" i="17"/>
  <c r="GUY13" i="17"/>
  <c r="GUZ13" i="17"/>
  <c r="GVA13" i="17"/>
  <c r="GVB13" i="17"/>
  <c r="GVC13" i="17"/>
  <c r="GVD13" i="17"/>
  <c r="GVE13" i="17"/>
  <c r="GVF13" i="17"/>
  <c r="GVG13" i="17"/>
  <c r="GVH13" i="17"/>
  <c r="GVI13" i="17"/>
  <c r="GVJ13" i="17"/>
  <c r="GVK13" i="17"/>
  <c r="GVL13" i="17"/>
  <c r="GVM13" i="17"/>
  <c r="GVN13" i="17"/>
  <c r="GVO13" i="17"/>
  <c r="GVP13" i="17"/>
  <c r="GVQ13" i="17"/>
  <c r="GVR13" i="17"/>
  <c r="GVS13" i="17"/>
  <c r="GVT13" i="17"/>
  <c r="GVU13" i="17"/>
  <c r="GVV13" i="17"/>
  <c r="GVW13" i="17"/>
  <c r="GVX13" i="17"/>
  <c r="GVY13" i="17"/>
  <c r="GVZ13" i="17"/>
  <c r="GWA13" i="17"/>
  <c r="GWB13" i="17"/>
  <c r="GWC13" i="17"/>
  <c r="GWD13" i="17"/>
  <c r="GWE13" i="17"/>
  <c r="GWF13" i="17"/>
  <c r="GWG13" i="17"/>
  <c r="GWH13" i="17"/>
  <c r="GWI13" i="17"/>
  <c r="GWJ13" i="17"/>
  <c r="GWK13" i="17"/>
  <c r="GWL13" i="17"/>
  <c r="GWM13" i="17"/>
  <c r="GWN13" i="17"/>
  <c r="GWO13" i="17"/>
  <c r="GWP13" i="17"/>
  <c r="GWQ13" i="17"/>
  <c r="GWR13" i="17"/>
  <c r="GWS13" i="17"/>
  <c r="GWT13" i="17"/>
  <c r="GWU13" i="17"/>
  <c r="GWV13" i="17"/>
  <c r="GWW13" i="17"/>
  <c r="GWX13" i="17"/>
  <c r="GWY13" i="17"/>
  <c r="GWZ13" i="17"/>
  <c r="GXA13" i="17"/>
  <c r="GXB13" i="17"/>
  <c r="GXC13" i="17"/>
  <c r="GXD13" i="17"/>
  <c r="GXE13" i="17"/>
  <c r="GXF13" i="17"/>
  <c r="GXG13" i="17"/>
  <c r="GXH13" i="17"/>
  <c r="GXI13" i="17"/>
  <c r="GXJ13" i="17"/>
  <c r="GXK13" i="17"/>
  <c r="GXL13" i="17"/>
  <c r="GXM13" i="17"/>
  <c r="GXN13" i="17"/>
  <c r="GXO13" i="17"/>
  <c r="GXP13" i="17"/>
  <c r="GXQ13" i="17"/>
  <c r="GXR13" i="17"/>
  <c r="GXS13" i="17"/>
  <c r="GXT13" i="17"/>
  <c r="GXU13" i="17"/>
  <c r="GXV13" i="17"/>
  <c r="GXW13" i="17"/>
  <c r="GXX13" i="17"/>
  <c r="GXY13" i="17"/>
  <c r="GXZ13" i="17"/>
  <c r="GYA13" i="17"/>
  <c r="GYB13" i="17"/>
  <c r="GYC13" i="17"/>
  <c r="GYD13" i="17"/>
  <c r="GYE13" i="17"/>
  <c r="GYF13" i="17"/>
  <c r="GYG13" i="17"/>
  <c r="GYH13" i="17"/>
  <c r="GYI13" i="17"/>
  <c r="GYJ13" i="17"/>
  <c r="GYK13" i="17"/>
  <c r="GYL13" i="17"/>
  <c r="GYM13" i="17"/>
  <c r="GYN13" i="17"/>
  <c r="GYO13" i="17"/>
  <c r="GYP13" i="17"/>
  <c r="GYQ13" i="17"/>
  <c r="GYR13" i="17"/>
  <c r="GYS13" i="17"/>
  <c r="GYT13" i="17"/>
  <c r="GYU13" i="17"/>
  <c r="GYV13" i="17"/>
  <c r="GYW13" i="17"/>
  <c r="GYX13" i="17"/>
  <c r="GYY13" i="17"/>
  <c r="GYZ13" i="17"/>
  <c r="GZA13" i="17"/>
  <c r="GZB13" i="17"/>
  <c r="GZC13" i="17"/>
  <c r="GZD13" i="17"/>
  <c r="GZE13" i="17"/>
  <c r="GZF13" i="17"/>
  <c r="GZG13" i="17"/>
  <c r="GZH13" i="17"/>
  <c r="GZI13" i="17"/>
  <c r="GZJ13" i="17"/>
  <c r="GZK13" i="17"/>
  <c r="GZL13" i="17"/>
  <c r="GZM13" i="17"/>
  <c r="GZN13" i="17"/>
  <c r="GZO13" i="17"/>
  <c r="GZP13" i="17"/>
  <c r="GZQ13" i="17"/>
  <c r="GZR13" i="17"/>
  <c r="GZS13" i="17"/>
  <c r="GZT13" i="17"/>
  <c r="GZU13" i="17"/>
  <c r="GZV13" i="17"/>
  <c r="GZW13" i="17"/>
  <c r="GZX13" i="17"/>
  <c r="GZY13" i="17"/>
  <c r="GZZ13" i="17"/>
  <c r="HAA13" i="17"/>
  <c r="HAB13" i="17"/>
  <c r="HAC13" i="17"/>
  <c r="HAD13" i="17"/>
  <c r="HAE13" i="17"/>
  <c r="HAF13" i="17"/>
  <c r="HAG13" i="17"/>
  <c r="HAH13" i="17"/>
  <c r="HAI13" i="17"/>
  <c r="HAJ13" i="17"/>
  <c r="HAK13" i="17"/>
  <c r="HAL13" i="17"/>
  <c r="HAM13" i="17"/>
  <c r="HAN13" i="17"/>
  <c r="HAO13" i="17"/>
  <c r="HAP13" i="17"/>
  <c r="HAQ13" i="17"/>
  <c r="HAR13" i="17"/>
  <c r="HAS13" i="17"/>
  <c r="HAT13" i="17"/>
  <c r="HAU13" i="17"/>
  <c r="HAV13" i="17"/>
  <c r="HAW13" i="17"/>
  <c r="HAX13" i="17"/>
  <c r="HAY13" i="17"/>
  <c r="HAZ13" i="17"/>
  <c r="HBA13" i="17"/>
  <c r="HBB13" i="17"/>
  <c r="HBC13" i="17"/>
  <c r="HBD13" i="17"/>
  <c r="HBE13" i="17"/>
  <c r="HBF13" i="17"/>
  <c r="HBG13" i="17"/>
  <c r="HBH13" i="17"/>
  <c r="HBI13" i="17"/>
  <c r="HBJ13" i="17"/>
  <c r="HBK13" i="17"/>
  <c r="HBL13" i="17"/>
  <c r="HBM13" i="17"/>
  <c r="HBN13" i="17"/>
  <c r="HBO13" i="17"/>
  <c r="HBP13" i="17"/>
  <c r="HBQ13" i="17"/>
  <c r="HBR13" i="17"/>
  <c r="HBS13" i="17"/>
  <c r="HBT13" i="17"/>
  <c r="HBU13" i="17"/>
  <c r="HBV13" i="17"/>
  <c r="HBW13" i="17"/>
  <c r="HBX13" i="17"/>
  <c r="HBY13" i="17"/>
  <c r="HBZ13" i="17"/>
  <c r="HCA13" i="17"/>
  <c r="HCB13" i="17"/>
  <c r="HCC13" i="17"/>
  <c r="HCD13" i="17"/>
  <c r="HCE13" i="17"/>
  <c r="HCF13" i="17"/>
  <c r="HCG13" i="17"/>
  <c r="HCH13" i="17"/>
  <c r="HCI13" i="17"/>
  <c r="HCJ13" i="17"/>
  <c r="HCK13" i="17"/>
  <c r="HCL13" i="17"/>
  <c r="HCM13" i="17"/>
  <c r="HCN13" i="17"/>
  <c r="HCO13" i="17"/>
  <c r="HCP13" i="17"/>
  <c r="HCQ13" i="17"/>
  <c r="HCR13" i="17"/>
  <c r="HCS13" i="17"/>
  <c r="HCT13" i="17"/>
  <c r="HCU13" i="17"/>
  <c r="HCV13" i="17"/>
  <c r="HCW13" i="17"/>
  <c r="HCX13" i="17"/>
  <c r="HCY13" i="17"/>
  <c r="HCZ13" i="17"/>
  <c r="HDA13" i="17"/>
  <c r="HDB13" i="17"/>
  <c r="HDC13" i="17"/>
  <c r="HDD13" i="17"/>
  <c r="HDE13" i="17"/>
  <c r="HDF13" i="17"/>
  <c r="HDG13" i="17"/>
  <c r="HDH13" i="17"/>
  <c r="HDI13" i="17"/>
  <c r="HDJ13" i="17"/>
  <c r="HDK13" i="17"/>
  <c r="HDL13" i="17"/>
  <c r="HDM13" i="17"/>
  <c r="HDN13" i="17"/>
  <c r="HDO13" i="17"/>
  <c r="HDP13" i="17"/>
  <c r="HDQ13" i="17"/>
  <c r="HDR13" i="17"/>
  <c r="HDS13" i="17"/>
  <c r="HDT13" i="17"/>
  <c r="HDU13" i="17"/>
  <c r="HDV13" i="17"/>
  <c r="HDW13" i="17"/>
  <c r="HDX13" i="17"/>
  <c r="HDY13" i="17"/>
  <c r="HDZ13" i="17"/>
  <c r="HEA13" i="17"/>
  <c r="HEB13" i="17"/>
  <c r="HEC13" i="17"/>
  <c r="HED13" i="17"/>
  <c r="HEE13" i="17"/>
  <c r="HEF13" i="17"/>
  <c r="HEG13" i="17"/>
  <c r="HEH13" i="17"/>
  <c r="HEI13" i="17"/>
  <c r="HEJ13" i="17"/>
  <c r="HEK13" i="17"/>
  <c r="HEL13" i="17"/>
  <c r="HEM13" i="17"/>
  <c r="HEN13" i="17"/>
  <c r="HEO13" i="17"/>
  <c r="HEP13" i="17"/>
  <c r="HEQ13" i="17"/>
  <c r="HER13" i="17"/>
  <c r="HES13" i="17"/>
  <c r="HET13" i="17"/>
  <c r="HEU13" i="17"/>
  <c r="HEV13" i="17"/>
  <c r="HEW13" i="17"/>
  <c r="HEX13" i="17"/>
  <c r="HEY13" i="17"/>
  <c r="HEZ13" i="17"/>
  <c r="HFA13" i="17"/>
  <c r="HFB13" i="17"/>
  <c r="HFC13" i="17"/>
  <c r="HFD13" i="17"/>
  <c r="HFE13" i="17"/>
  <c r="HFF13" i="17"/>
  <c r="HFG13" i="17"/>
  <c r="HFH13" i="17"/>
  <c r="HFI13" i="17"/>
  <c r="HFJ13" i="17"/>
  <c r="HFK13" i="17"/>
  <c r="HFL13" i="17"/>
  <c r="HFM13" i="17"/>
  <c r="HFN13" i="17"/>
  <c r="HFO13" i="17"/>
  <c r="HFP13" i="17"/>
  <c r="HFQ13" i="17"/>
  <c r="HFR13" i="17"/>
  <c r="HFS13" i="17"/>
  <c r="HFT13" i="17"/>
  <c r="HFU13" i="17"/>
  <c r="HFV13" i="17"/>
  <c r="HFW13" i="17"/>
  <c r="HFX13" i="17"/>
  <c r="HFY13" i="17"/>
  <c r="HFZ13" i="17"/>
  <c r="HGA13" i="17"/>
  <c r="HGB13" i="17"/>
  <c r="HGC13" i="17"/>
  <c r="HGD13" i="17"/>
  <c r="HGE13" i="17"/>
  <c r="HGF13" i="17"/>
  <c r="HGG13" i="17"/>
  <c r="HGH13" i="17"/>
  <c r="HGI13" i="17"/>
  <c r="HGJ13" i="17"/>
  <c r="HGK13" i="17"/>
  <c r="HGL13" i="17"/>
  <c r="HGM13" i="17"/>
  <c r="HGN13" i="17"/>
  <c r="HGO13" i="17"/>
  <c r="HGP13" i="17"/>
  <c r="HGQ13" i="17"/>
  <c r="HGR13" i="17"/>
  <c r="HGS13" i="17"/>
  <c r="HGT13" i="17"/>
  <c r="HGU13" i="17"/>
  <c r="HGV13" i="17"/>
  <c r="HGW13" i="17"/>
  <c r="HGX13" i="17"/>
  <c r="HGY13" i="17"/>
  <c r="HGZ13" i="17"/>
  <c r="HHA13" i="17"/>
  <c r="HHB13" i="17"/>
  <c r="HHC13" i="17"/>
  <c r="HHD13" i="17"/>
  <c r="HHE13" i="17"/>
  <c r="HHF13" i="17"/>
  <c r="HHG13" i="17"/>
  <c r="HHH13" i="17"/>
  <c r="HHI13" i="17"/>
  <c r="HHJ13" i="17"/>
  <c r="HHK13" i="17"/>
  <c r="HHL13" i="17"/>
  <c r="HHM13" i="17"/>
  <c r="HHN13" i="17"/>
  <c r="HHO13" i="17"/>
  <c r="HHP13" i="17"/>
  <c r="HHQ13" i="17"/>
  <c r="HHR13" i="17"/>
  <c r="HHS13" i="17"/>
  <c r="HHT13" i="17"/>
  <c r="HHU13" i="17"/>
  <c r="HHV13" i="17"/>
  <c r="HHW13" i="17"/>
  <c r="HHX13" i="17"/>
  <c r="HHY13" i="17"/>
  <c r="HHZ13" i="17"/>
  <c r="HIA13" i="17"/>
  <c r="HIB13" i="17"/>
  <c r="HIC13" i="17"/>
  <c r="HID13" i="17"/>
  <c r="HIE13" i="17"/>
  <c r="HIF13" i="17"/>
  <c r="HIG13" i="17"/>
  <c r="HIH13" i="17"/>
  <c r="HII13" i="17"/>
  <c r="HIJ13" i="17"/>
  <c r="HIK13" i="17"/>
  <c r="HIL13" i="17"/>
  <c r="HIM13" i="17"/>
  <c r="HIN13" i="17"/>
  <c r="HIO13" i="17"/>
  <c r="HIP13" i="17"/>
  <c r="HIQ13" i="17"/>
  <c r="HIR13" i="17"/>
  <c r="HIS13" i="17"/>
  <c r="HIT13" i="17"/>
  <c r="HIU13" i="17"/>
  <c r="HIV13" i="17"/>
  <c r="HIW13" i="17"/>
  <c r="HIX13" i="17"/>
  <c r="HIY13" i="17"/>
  <c r="HIZ13" i="17"/>
  <c r="HJA13" i="17"/>
  <c r="HJB13" i="17"/>
  <c r="HJC13" i="17"/>
  <c r="HJD13" i="17"/>
  <c r="HJE13" i="17"/>
  <c r="HJF13" i="17"/>
  <c r="HJG13" i="17"/>
  <c r="HJH13" i="17"/>
  <c r="HJI13" i="17"/>
  <c r="HJJ13" i="17"/>
  <c r="HJK13" i="17"/>
  <c r="HJL13" i="17"/>
  <c r="HJM13" i="17"/>
  <c r="HJN13" i="17"/>
  <c r="HJO13" i="17"/>
  <c r="HJP13" i="17"/>
  <c r="HJQ13" i="17"/>
  <c r="HJR13" i="17"/>
  <c r="HJS13" i="17"/>
  <c r="HJT13" i="17"/>
  <c r="HJU13" i="17"/>
  <c r="HJV13" i="17"/>
  <c r="HJW13" i="17"/>
  <c r="HJX13" i="17"/>
  <c r="HJY13" i="17"/>
  <c r="HJZ13" i="17"/>
  <c r="HKA13" i="17"/>
  <c r="HKB13" i="17"/>
  <c r="HKC13" i="17"/>
  <c r="HKD13" i="17"/>
  <c r="HKE13" i="17"/>
  <c r="HKF13" i="17"/>
  <c r="HKG13" i="17"/>
  <c r="HKH13" i="17"/>
  <c r="HKI13" i="17"/>
  <c r="HKJ13" i="17"/>
  <c r="HKK13" i="17"/>
  <c r="HKL13" i="17"/>
  <c r="HKM13" i="17"/>
  <c r="HKN13" i="17"/>
  <c r="HKO13" i="17"/>
  <c r="HKP13" i="17"/>
  <c r="HKQ13" i="17"/>
  <c r="HKR13" i="17"/>
  <c r="HKS13" i="17"/>
  <c r="HKT13" i="17"/>
  <c r="HKU13" i="17"/>
  <c r="HKV13" i="17"/>
  <c r="HKW13" i="17"/>
  <c r="HKX13" i="17"/>
  <c r="HKY13" i="17"/>
  <c r="HKZ13" i="17"/>
  <c r="HLA13" i="17"/>
  <c r="HLB13" i="17"/>
  <c r="HLC13" i="17"/>
  <c r="HLD13" i="17"/>
  <c r="HLE13" i="17"/>
  <c r="HLF13" i="17"/>
  <c r="HLG13" i="17"/>
  <c r="HLH13" i="17"/>
  <c r="HLI13" i="17"/>
  <c r="HLJ13" i="17"/>
  <c r="HLK13" i="17"/>
  <c r="HLL13" i="17"/>
  <c r="HLM13" i="17"/>
  <c r="HLN13" i="17"/>
  <c r="HLO13" i="17"/>
  <c r="HLP13" i="17"/>
  <c r="HLQ13" i="17"/>
  <c r="HLR13" i="17"/>
  <c r="HLS13" i="17"/>
  <c r="HLT13" i="17"/>
  <c r="HLU13" i="17"/>
  <c r="HLV13" i="17"/>
  <c r="HLW13" i="17"/>
  <c r="HLX13" i="17"/>
  <c r="HLY13" i="17"/>
  <c r="HLZ13" i="17"/>
  <c r="HMA13" i="17"/>
  <c r="HMB13" i="17"/>
  <c r="HMC13" i="17"/>
  <c r="HMD13" i="17"/>
  <c r="HME13" i="17"/>
  <c r="HMF13" i="17"/>
  <c r="HMG13" i="17"/>
  <c r="HMH13" i="17"/>
  <c r="HMI13" i="17"/>
  <c r="HMJ13" i="17"/>
  <c r="HMK13" i="17"/>
  <c r="HML13" i="17"/>
  <c r="HMM13" i="17"/>
  <c r="HMN13" i="17"/>
  <c r="HMO13" i="17"/>
  <c r="HMP13" i="17"/>
  <c r="HMQ13" i="17"/>
  <c r="HMR13" i="17"/>
  <c r="HMS13" i="17"/>
  <c r="HMT13" i="17"/>
  <c r="HMU13" i="17"/>
  <c r="HMV13" i="17"/>
  <c r="HMW13" i="17"/>
  <c r="HMX13" i="17"/>
  <c r="HMY13" i="17"/>
  <c r="HMZ13" i="17"/>
  <c r="HNA13" i="17"/>
  <c r="HNB13" i="17"/>
  <c r="HNC13" i="17"/>
  <c r="HND13" i="17"/>
  <c r="HNE13" i="17"/>
  <c r="HNF13" i="17"/>
  <c r="HNG13" i="17"/>
  <c r="HNH13" i="17"/>
  <c r="HNI13" i="17"/>
  <c r="HNJ13" i="17"/>
  <c r="HNK13" i="17"/>
  <c r="HNL13" i="17"/>
  <c r="HNM13" i="17"/>
  <c r="HNN13" i="17"/>
  <c r="HNO13" i="17"/>
  <c r="HNP13" i="17"/>
  <c r="HNQ13" i="17"/>
  <c r="HNR13" i="17"/>
  <c r="HNS13" i="17"/>
  <c r="HNT13" i="17"/>
  <c r="HNU13" i="17"/>
  <c r="HNV13" i="17"/>
  <c r="HNW13" i="17"/>
  <c r="HNX13" i="17"/>
  <c r="HNY13" i="17"/>
  <c r="HNZ13" i="17"/>
  <c r="HOA13" i="17"/>
  <c r="HOB13" i="17"/>
  <c r="HOC13" i="17"/>
  <c r="HOD13" i="17"/>
  <c r="HOE13" i="17"/>
  <c r="HOF13" i="17"/>
  <c r="HOG13" i="17"/>
  <c r="HOH13" i="17"/>
  <c r="HOI13" i="17"/>
  <c r="HOJ13" i="17"/>
  <c r="HOK13" i="17"/>
  <c r="HOL13" i="17"/>
  <c r="HOM13" i="17"/>
  <c r="HON13" i="17"/>
  <c r="HOO13" i="17"/>
  <c r="HOP13" i="17"/>
  <c r="HOQ13" i="17"/>
  <c r="HOR13" i="17"/>
  <c r="HOS13" i="17"/>
  <c r="HOT13" i="17"/>
  <c r="HOU13" i="17"/>
  <c r="HOV13" i="17"/>
  <c r="HOW13" i="17"/>
  <c r="HOX13" i="17"/>
  <c r="HOY13" i="17"/>
  <c r="HOZ13" i="17"/>
  <c r="HPA13" i="17"/>
  <c r="HPB13" i="17"/>
  <c r="HPC13" i="17"/>
  <c r="HPD13" i="17"/>
  <c r="HPE13" i="17"/>
  <c r="HPF13" i="17"/>
  <c r="HPG13" i="17"/>
  <c r="HPH13" i="17"/>
  <c r="HPI13" i="17"/>
  <c r="HPJ13" i="17"/>
  <c r="HPK13" i="17"/>
  <c r="HPL13" i="17"/>
  <c r="HPM13" i="17"/>
  <c r="HPN13" i="17"/>
  <c r="HPO13" i="17"/>
  <c r="HPP13" i="17"/>
  <c r="HPQ13" i="17"/>
  <c r="HPR13" i="17"/>
  <c r="HPS13" i="17"/>
  <c r="HPT13" i="17"/>
  <c r="HPU13" i="17"/>
  <c r="HPV13" i="17"/>
  <c r="HPW13" i="17"/>
  <c r="HPX13" i="17"/>
  <c r="HPY13" i="17"/>
  <c r="HPZ13" i="17"/>
  <c r="HQA13" i="17"/>
  <c r="HQB13" i="17"/>
  <c r="HQC13" i="17"/>
  <c r="HQD13" i="17"/>
  <c r="HQE13" i="17"/>
  <c r="HQF13" i="17"/>
  <c r="HQG13" i="17"/>
  <c r="HQH13" i="17"/>
  <c r="HQI13" i="17"/>
  <c r="HQJ13" i="17"/>
  <c r="HQK13" i="17"/>
  <c r="HQL13" i="17"/>
  <c r="HQM13" i="17"/>
  <c r="HQN13" i="17"/>
  <c r="HQO13" i="17"/>
  <c r="HQP13" i="17"/>
  <c r="HQQ13" i="17"/>
  <c r="HQR13" i="17"/>
  <c r="HQS13" i="17"/>
  <c r="HQT13" i="17"/>
  <c r="HQU13" i="17"/>
  <c r="HQV13" i="17"/>
  <c r="HQW13" i="17"/>
  <c r="HQX13" i="17"/>
  <c r="HQY13" i="17"/>
  <c r="HQZ13" i="17"/>
  <c r="HRA13" i="17"/>
  <c r="HRB13" i="17"/>
  <c r="HRC13" i="17"/>
  <c r="HRD13" i="17"/>
  <c r="HRE13" i="17"/>
  <c r="HRF13" i="17"/>
  <c r="HRG13" i="17"/>
  <c r="HRH13" i="17"/>
  <c r="HRI13" i="17"/>
  <c r="HRJ13" i="17"/>
  <c r="HRK13" i="17"/>
  <c r="HRL13" i="17"/>
  <c r="HRM13" i="17"/>
  <c r="HRN13" i="17"/>
  <c r="HRO13" i="17"/>
  <c r="HRP13" i="17"/>
  <c r="HRQ13" i="17"/>
  <c r="HRR13" i="17"/>
  <c r="HRS13" i="17"/>
  <c r="HRT13" i="17"/>
  <c r="HRU13" i="17"/>
  <c r="HRV13" i="17"/>
  <c r="HRW13" i="17"/>
  <c r="HRX13" i="17"/>
  <c r="HRY13" i="17"/>
  <c r="HRZ13" i="17"/>
  <c r="HSA13" i="17"/>
  <c r="HSB13" i="17"/>
  <c r="HSC13" i="17"/>
  <c r="HSD13" i="17"/>
  <c r="HSE13" i="17"/>
  <c r="HSF13" i="17"/>
  <c r="HSG13" i="17"/>
  <c r="HSH13" i="17"/>
  <c r="HSI13" i="17"/>
  <c r="HSJ13" i="17"/>
  <c r="HSK13" i="17"/>
  <c r="HSL13" i="17"/>
  <c r="HSM13" i="17"/>
  <c r="HSN13" i="17"/>
  <c r="HSO13" i="17"/>
  <c r="HSP13" i="17"/>
  <c r="HSQ13" i="17"/>
  <c r="HSR13" i="17"/>
  <c r="HSS13" i="17"/>
  <c r="HST13" i="17"/>
  <c r="HSU13" i="17"/>
  <c r="HSV13" i="17"/>
  <c r="HSW13" i="17"/>
  <c r="HSX13" i="17"/>
  <c r="HSY13" i="17"/>
  <c r="HSZ13" i="17"/>
  <c r="HTA13" i="17"/>
  <c r="HTB13" i="17"/>
  <c r="HTC13" i="17"/>
  <c r="HTD13" i="17"/>
  <c r="HTE13" i="17"/>
  <c r="HTF13" i="17"/>
  <c r="HTG13" i="17"/>
  <c r="HTH13" i="17"/>
  <c r="HTI13" i="17"/>
  <c r="HTJ13" i="17"/>
  <c r="HTK13" i="17"/>
  <c r="HTL13" i="17"/>
  <c r="HTM13" i="17"/>
  <c r="HTN13" i="17"/>
  <c r="HTO13" i="17"/>
  <c r="HTP13" i="17"/>
  <c r="HTQ13" i="17"/>
  <c r="HTR13" i="17"/>
  <c r="HTS13" i="17"/>
  <c r="HTT13" i="17"/>
  <c r="HTU13" i="17"/>
  <c r="HTV13" i="17"/>
  <c r="HTW13" i="17"/>
  <c r="HTX13" i="17"/>
  <c r="HTY13" i="17"/>
  <c r="HTZ13" i="17"/>
  <c r="HUA13" i="17"/>
  <c r="HUB13" i="17"/>
  <c r="HUC13" i="17"/>
  <c r="HUD13" i="17"/>
  <c r="HUE13" i="17"/>
  <c r="HUF13" i="17"/>
  <c r="HUG13" i="17"/>
  <c r="HUH13" i="17"/>
  <c r="HUI13" i="17"/>
  <c r="HUJ13" i="17"/>
  <c r="HUK13" i="17"/>
  <c r="HUL13" i="17"/>
  <c r="HUM13" i="17"/>
  <c r="HUN13" i="17"/>
  <c r="HUO13" i="17"/>
  <c r="HUP13" i="17"/>
  <c r="HUQ13" i="17"/>
  <c r="HUR13" i="17"/>
  <c r="HUS13" i="17"/>
  <c r="HUT13" i="17"/>
  <c r="HUU13" i="17"/>
  <c r="HUV13" i="17"/>
  <c r="HUW13" i="17"/>
  <c r="HUX13" i="17"/>
  <c r="HUY13" i="17"/>
  <c r="HUZ13" i="17"/>
  <c r="HVA13" i="17"/>
  <c r="HVB13" i="17"/>
  <c r="HVC13" i="17"/>
  <c r="HVD13" i="17"/>
  <c r="HVE13" i="17"/>
  <c r="HVF13" i="17"/>
  <c r="HVG13" i="17"/>
  <c r="HVH13" i="17"/>
  <c r="HVI13" i="17"/>
  <c r="HVJ13" i="17"/>
  <c r="HVK13" i="17"/>
  <c r="HVL13" i="17"/>
  <c r="HVM13" i="17"/>
  <c r="HVN13" i="17"/>
  <c r="HVO13" i="17"/>
  <c r="HVP13" i="17"/>
  <c r="HVQ13" i="17"/>
  <c r="HVR13" i="17"/>
  <c r="HVS13" i="17"/>
  <c r="HVT13" i="17"/>
  <c r="HVU13" i="17"/>
  <c r="HVV13" i="17"/>
  <c r="HVW13" i="17"/>
  <c r="HVX13" i="17"/>
  <c r="HVY13" i="17"/>
  <c r="HVZ13" i="17"/>
  <c r="HWA13" i="17"/>
  <c r="HWB13" i="17"/>
  <c r="HWC13" i="17"/>
  <c r="HWD13" i="17"/>
  <c r="HWE13" i="17"/>
  <c r="HWF13" i="17"/>
  <c r="HWG13" i="17"/>
  <c r="HWH13" i="17"/>
  <c r="HWI13" i="17"/>
  <c r="HWJ13" i="17"/>
  <c r="HWK13" i="17"/>
  <c r="HWL13" i="17"/>
  <c r="HWM13" i="17"/>
  <c r="HWN13" i="17"/>
  <c r="HWO13" i="17"/>
  <c r="HWP13" i="17"/>
  <c r="HWQ13" i="17"/>
  <c r="HWR13" i="17"/>
  <c r="HWS13" i="17"/>
  <c r="HWT13" i="17"/>
  <c r="HWU13" i="17"/>
  <c r="HWV13" i="17"/>
  <c r="HWW13" i="17"/>
  <c r="HWX13" i="17"/>
  <c r="HWY13" i="17"/>
  <c r="HWZ13" i="17"/>
  <c r="HXA13" i="17"/>
  <c r="HXB13" i="17"/>
  <c r="HXC13" i="17"/>
  <c r="HXD13" i="17"/>
  <c r="HXE13" i="17"/>
  <c r="HXF13" i="17"/>
  <c r="HXG13" i="17"/>
  <c r="HXH13" i="17"/>
  <c r="HXI13" i="17"/>
  <c r="HXJ13" i="17"/>
  <c r="HXK13" i="17"/>
  <c r="HXL13" i="17"/>
  <c r="HXM13" i="17"/>
  <c r="HXN13" i="17"/>
  <c r="HXO13" i="17"/>
  <c r="HXP13" i="17"/>
  <c r="HXQ13" i="17"/>
  <c r="HXR13" i="17"/>
  <c r="HXS13" i="17"/>
  <c r="HXT13" i="17"/>
  <c r="HXU13" i="17"/>
  <c r="HXV13" i="17"/>
  <c r="HXW13" i="17"/>
  <c r="HXX13" i="17"/>
  <c r="HXY13" i="17"/>
  <c r="HXZ13" i="17"/>
  <c r="HYA13" i="17"/>
  <c r="HYB13" i="17"/>
  <c r="HYC13" i="17"/>
  <c r="HYD13" i="17"/>
  <c r="HYE13" i="17"/>
  <c r="HYF13" i="17"/>
  <c r="HYG13" i="17"/>
  <c r="HYH13" i="17"/>
  <c r="HYI13" i="17"/>
  <c r="HYJ13" i="17"/>
  <c r="HYK13" i="17"/>
  <c r="HYL13" i="17"/>
  <c r="HYM13" i="17"/>
  <c r="HYN13" i="17"/>
  <c r="HYO13" i="17"/>
  <c r="HYP13" i="17"/>
  <c r="HYQ13" i="17"/>
  <c r="HYR13" i="17"/>
  <c r="HYS13" i="17"/>
  <c r="HYT13" i="17"/>
  <c r="HYU13" i="17"/>
  <c r="HYV13" i="17"/>
  <c r="HYW13" i="17"/>
  <c r="HYX13" i="17"/>
  <c r="HYY13" i="17"/>
  <c r="HYZ13" i="17"/>
  <c r="HZA13" i="17"/>
  <c r="HZB13" i="17"/>
  <c r="HZC13" i="17"/>
  <c r="HZD13" i="17"/>
  <c r="HZE13" i="17"/>
  <c r="HZF13" i="17"/>
  <c r="HZG13" i="17"/>
  <c r="HZH13" i="17"/>
  <c r="HZI13" i="17"/>
  <c r="HZJ13" i="17"/>
  <c r="HZK13" i="17"/>
  <c r="HZL13" i="17"/>
  <c r="HZM13" i="17"/>
  <c r="HZN13" i="17"/>
  <c r="HZO13" i="17"/>
  <c r="HZP13" i="17"/>
  <c r="HZQ13" i="17"/>
  <c r="HZR13" i="17"/>
  <c r="HZS13" i="17"/>
  <c r="HZT13" i="17"/>
  <c r="HZU13" i="17"/>
  <c r="HZV13" i="17"/>
  <c r="HZW13" i="17"/>
  <c r="HZX13" i="17"/>
  <c r="HZY13" i="17"/>
  <c r="HZZ13" i="17"/>
  <c r="IAA13" i="17"/>
  <c r="IAB13" i="17"/>
  <c r="IAC13" i="17"/>
  <c r="IAD13" i="17"/>
  <c r="IAE13" i="17"/>
  <c r="IAF13" i="17"/>
  <c r="IAG13" i="17"/>
  <c r="IAH13" i="17"/>
  <c r="IAI13" i="17"/>
  <c r="IAJ13" i="17"/>
  <c r="IAK13" i="17"/>
  <c r="IAL13" i="17"/>
  <c r="IAM13" i="17"/>
  <c r="IAN13" i="17"/>
  <c r="IAO13" i="17"/>
  <c r="IAP13" i="17"/>
  <c r="IAQ13" i="17"/>
  <c r="IAR13" i="17"/>
  <c r="IAS13" i="17"/>
  <c r="IAT13" i="17"/>
  <c r="IAU13" i="17"/>
  <c r="IAV13" i="17"/>
  <c r="IAW13" i="17"/>
  <c r="IAX13" i="17"/>
  <c r="IAY13" i="17"/>
  <c r="IAZ13" i="17"/>
  <c r="IBA13" i="17"/>
  <c r="IBB13" i="17"/>
  <c r="IBC13" i="17"/>
  <c r="IBD13" i="17"/>
  <c r="IBE13" i="17"/>
  <c r="IBF13" i="17"/>
  <c r="IBG13" i="17"/>
  <c r="IBH13" i="17"/>
  <c r="IBI13" i="17"/>
  <c r="IBJ13" i="17"/>
  <c r="IBK13" i="17"/>
  <c r="IBL13" i="17"/>
  <c r="IBM13" i="17"/>
  <c r="IBN13" i="17"/>
  <c r="IBO13" i="17"/>
  <c r="IBP13" i="17"/>
  <c r="IBQ13" i="17"/>
  <c r="IBR13" i="17"/>
  <c r="IBS13" i="17"/>
  <c r="IBT13" i="17"/>
  <c r="IBU13" i="17"/>
  <c r="IBV13" i="17"/>
  <c r="IBW13" i="17"/>
  <c r="IBX13" i="17"/>
  <c r="IBY13" i="17"/>
  <c r="IBZ13" i="17"/>
  <c r="ICA13" i="17"/>
  <c r="ICB13" i="17"/>
  <c r="ICC13" i="17"/>
  <c r="ICD13" i="17"/>
  <c r="ICE13" i="17"/>
  <c r="ICF13" i="17"/>
  <c r="ICG13" i="17"/>
  <c r="ICH13" i="17"/>
  <c r="ICI13" i="17"/>
  <c r="ICJ13" i="17"/>
  <c r="ICK13" i="17"/>
  <c r="ICL13" i="17"/>
  <c r="ICM13" i="17"/>
  <c r="ICN13" i="17"/>
  <c r="ICO13" i="17"/>
  <c r="ICP13" i="17"/>
  <c r="ICQ13" i="17"/>
  <c r="ICR13" i="17"/>
  <c r="ICS13" i="17"/>
  <c r="ICT13" i="17"/>
  <c r="ICU13" i="17"/>
  <c r="ICV13" i="17"/>
  <c r="ICW13" i="17"/>
  <c r="ICX13" i="17"/>
  <c r="ICY13" i="17"/>
  <c r="ICZ13" i="17"/>
  <c r="IDA13" i="17"/>
  <c r="IDB13" i="17"/>
  <c r="IDC13" i="17"/>
  <c r="IDD13" i="17"/>
  <c r="IDE13" i="17"/>
  <c r="IDF13" i="17"/>
  <c r="IDG13" i="17"/>
  <c r="IDH13" i="17"/>
  <c r="IDI13" i="17"/>
  <c r="IDJ13" i="17"/>
  <c r="IDK13" i="17"/>
  <c r="IDL13" i="17"/>
  <c r="IDM13" i="17"/>
  <c r="IDN13" i="17"/>
  <c r="IDO13" i="17"/>
  <c r="IDP13" i="17"/>
  <c r="IDQ13" i="17"/>
  <c r="IDR13" i="17"/>
  <c r="IDS13" i="17"/>
  <c r="IDT13" i="17"/>
  <c r="IDU13" i="17"/>
  <c r="IDV13" i="17"/>
  <c r="IDW13" i="17"/>
  <c r="IDX13" i="17"/>
  <c r="IDY13" i="17"/>
  <c r="IDZ13" i="17"/>
  <c r="IEA13" i="17"/>
  <c r="IEB13" i="17"/>
  <c r="IEC13" i="17"/>
  <c r="IED13" i="17"/>
  <c r="IEE13" i="17"/>
  <c r="IEF13" i="17"/>
  <c r="IEG13" i="17"/>
  <c r="IEH13" i="17"/>
  <c r="IEI13" i="17"/>
  <c r="IEJ13" i="17"/>
  <c r="IEK13" i="17"/>
  <c r="IEL13" i="17"/>
  <c r="IEM13" i="17"/>
  <c r="IEN13" i="17"/>
  <c r="IEO13" i="17"/>
  <c r="IEP13" i="17"/>
  <c r="IEQ13" i="17"/>
  <c r="IER13" i="17"/>
  <c r="IES13" i="17"/>
  <c r="IET13" i="17"/>
  <c r="IEU13" i="17"/>
  <c r="IEV13" i="17"/>
  <c r="IEW13" i="17"/>
  <c r="IEX13" i="17"/>
  <c r="IEY13" i="17"/>
  <c r="IEZ13" i="17"/>
  <c r="IFA13" i="17"/>
  <c r="IFB13" i="17"/>
  <c r="IFC13" i="17"/>
  <c r="IFD13" i="17"/>
  <c r="IFE13" i="17"/>
  <c r="IFF13" i="17"/>
  <c r="IFG13" i="17"/>
  <c r="IFH13" i="17"/>
  <c r="IFI13" i="17"/>
  <c r="IFJ13" i="17"/>
  <c r="IFK13" i="17"/>
  <c r="IFL13" i="17"/>
  <c r="IFM13" i="17"/>
  <c r="IFN13" i="17"/>
  <c r="IFO13" i="17"/>
  <c r="IFP13" i="17"/>
  <c r="IFQ13" i="17"/>
  <c r="IFR13" i="17"/>
  <c r="IFS13" i="17"/>
  <c r="IFT13" i="17"/>
  <c r="IFU13" i="17"/>
  <c r="IFV13" i="17"/>
  <c r="IFW13" i="17"/>
  <c r="IFX13" i="17"/>
  <c r="IFY13" i="17"/>
  <c r="IFZ13" i="17"/>
  <c r="IGA13" i="17"/>
  <c r="IGB13" i="17"/>
  <c r="IGC13" i="17"/>
  <c r="IGD13" i="17"/>
  <c r="IGE13" i="17"/>
  <c r="IGF13" i="17"/>
  <c r="IGG13" i="17"/>
  <c r="IGH13" i="17"/>
  <c r="IGI13" i="17"/>
  <c r="IGJ13" i="17"/>
  <c r="IGK13" i="17"/>
  <c r="IGL13" i="17"/>
  <c r="IGM13" i="17"/>
  <c r="IGN13" i="17"/>
  <c r="IGO13" i="17"/>
  <c r="IGP13" i="17"/>
  <c r="IGQ13" i="17"/>
  <c r="IGR13" i="17"/>
  <c r="IGS13" i="17"/>
  <c r="IGT13" i="17"/>
  <c r="IGU13" i="17"/>
  <c r="IGV13" i="17"/>
  <c r="IGW13" i="17"/>
  <c r="IGX13" i="17"/>
  <c r="IGY13" i="17"/>
  <c r="IGZ13" i="17"/>
  <c r="IHA13" i="17"/>
  <c r="IHB13" i="17"/>
  <c r="IHC13" i="17"/>
  <c r="IHD13" i="17"/>
  <c r="IHE13" i="17"/>
  <c r="IHF13" i="17"/>
  <c r="IHG13" i="17"/>
  <c r="IHH13" i="17"/>
  <c r="IHI13" i="17"/>
  <c r="IHJ13" i="17"/>
  <c r="IHK13" i="17"/>
  <c r="IHL13" i="17"/>
  <c r="IHM13" i="17"/>
  <c r="IHN13" i="17"/>
  <c r="IHO13" i="17"/>
  <c r="IHP13" i="17"/>
  <c r="IHQ13" i="17"/>
  <c r="IHR13" i="17"/>
  <c r="IHS13" i="17"/>
  <c r="IHT13" i="17"/>
  <c r="IHU13" i="17"/>
  <c r="IHV13" i="17"/>
  <c r="IHW13" i="17"/>
  <c r="IHX13" i="17"/>
  <c r="IHY13" i="17"/>
  <c r="IHZ13" i="17"/>
  <c r="IIA13" i="17"/>
  <c r="IIB13" i="17"/>
  <c r="IIC13" i="17"/>
  <c r="IID13" i="17"/>
  <c r="IIE13" i="17"/>
  <c r="IIF13" i="17"/>
  <c r="IIG13" i="17"/>
  <c r="IIH13" i="17"/>
  <c r="III13" i="17"/>
  <c r="IIJ13" i="17"/>
  <c r="IIK13" i="17"/>
  <c r="IIL13" i="17"/>
  <c r="IIM13" i="17"/>
  <c r="IIN13" i="17"/>
  <c r="IIO13" i="17"/>
  <c r="IIP13" i="17"/>
  <c r="IIQ13" i="17"/>
  <c r="IIR13" i="17"/>
  <c r="IIS13" i="17"/>
  <c r="IIT13" i="17"/>
  <c r="IIU13" i="17"/>
  <c r="IIV13" i="17"/>
  <c r="IIW13" i="17"/>
  <c r="IIX13" i="17"/>
  <c r="IIY13" i="17"/>
  <c r="IIZ13" i="17"/>
  <c r="IJA13" i="17"/>
  <c r="IJB13" i="17"/>
  <c r="IJC13" i="17"/>
  <c r="IJD13" i="17"/>
  <c r="IJE13" i="17"/>
  <c r="IJF13" i="17"/>
  <c r="IJG13" i="17"/>
  <c r="IJH13" i="17"/>
  <c r="IJI13" i="17"/>
  <c r="IJJ13" i="17"/>
  <c r="IJK13" i="17"/>
  <c r="IJL13" i="17"/>
  <c r="IJM13" i="17"/>
  <c r="IJN13" i="17"/>
  <c r="IJO13" i="17"/>
  <c r="IJP13" i="17"/>
  <c r="IJQ13" i="17"/>
  <c r="IJR13" i="17"/>
  <c r="IJS13" i="17"/>
  <c r="IJT13" i="17"/>
  <c r="IJU13" i="17"/>
  <c r="IJV13" i="17"/>
  <c r="IJW13" i="17"/>
  <c r="IJX13" i="17"/>
  <c r="IJY13" i="17"/>
  <c r="IJZ13" i="17"/>
  <c r="IKA13" i="17"/>
  <c r="IKB13" i="17"/>
  <c r="IKC13" i="17"/>
  <c r="IKD13" i="17"/>
  <c r="IKE13" i="17"/>
  <c r="IKF13" i="17"/>
  <c r="IKG13" i="17"/>
  <c r="IKH13" i="17"/>
  <c r="IKI13" i="17"/>
  <c r="IKJ13" i="17"/>
  <c r="IKK13" i="17"/>
  <c r="IKL13" i="17"/>
  <c r="IKM13" i="17"/>
  <c r="IKN13" i="17"/>
  <c r="IKO13" i="17"/>
  <c r="IKP13" i="17"/>
  <c r="IKQ13" i="17"/>
  <c r="IKR13" i="17"/>
  <c r="IKS13" i="17"/>
  <c r="IKT13" i="17"/>
  <c r="IKU13" i="17"/>
  <c r="IKV13" i="17"/>
  <c r="IKW13" i="17"/>
  <c r="IKX13" i="17"/>
  <c r="IKY13" i="17"/>
  <c r="IKZ13" i="17"/>
  <c r="ILA13" i="17"/>
  <c r="ILB13" i="17"/>
  <c r="ILC13" i="17"/>
  <c r="ILD13" i="17"/>
  <c r="ILE13" i="17"/>
  <c r="ILF13" i="17"/>
  <c r="ILG13" i="17"/>
  <c r="ILH13" i="17"/>
  <c r="ILI13" i="17"/>
  <c r="ILJ13" i="17"/>
  <c r="ILK13" i="17"/>
  <c r="ILL13" i="17"/>
  <c r="ILM13" i="17"/>
  <c r="ILN13" i="17"/>
  <c r="ILO13" i="17"/>
  <c r="ILP13" i="17"/>
  <c r="ILQ13" i="17"/>
  <c r="ILR13" i="17"/>
  <c r="ILS13" i="17"/>
  <c r="ILT13" i="17"/>
  <c r="ILU13" i="17"/>
  <c r="ILV13" i="17"/>
  <c r="ILW13" i="17"/>
  <c r="ILX13" i="17"/>
  <c r="ILY13" i="17"/>
  <c r="ILZ13" i="17"/>
  <c r="IMA13" i="17"/>
  <c r="IMB13" i="17"/>
  <c r="IMC13" i="17"/>
  <c r="IMD13" i="17"/>
  <c r="IME13" i="17"/>
  <c r="IMF13" i="17"/>
  <c r="IMG13" i="17"/>
  <c r="IMH13" i="17"/>
  <c r="IMI13" i="17"/>
  <c r="IMJ13" i="17"/>
  <c r="IMK13" i="17"/>
  <c r="IML13" i="17"/>
  <c r="IMM13" i="17"/>
  <c r="IMN13" i="17"/>
  <c r="IMO13" i="17"/>
  <c r="IMP13" i="17"/>
  <c r="IMQ13" i="17"/>
  <c r="IMR13" i="17"/>
  <c r="IMS13" i="17"/>
  <c r="IMT13" i="17"/>
  <c r="IMU13" i="17"/>
  <c r="IMV13" i="17"/>
  <c r="IMW13" i="17"/>
  <c r="IMX13" i="17"/>
  <c r="IMY13" i="17"/>
  <c r="IMZ13" i="17"/>
  <c r="INA13" i="17"/>
  <c r="INB13" i="17"/>
  <c r="INC13" i="17"/>
  <c r="IND13" i="17"/>
  <c r="INE13" i="17"/>
  <c r="INF13" i="17"/>
  <c r="ING13" i="17"/>
  <c r="INH13" i="17"/>
  <c r="INI13" i="17"/>
  <c r="INJ13" i="17"/>
  <c r="INK13" i="17"/>
  <c r="INL13" i="17"/>
  <c r="INM13" i="17"/>
  <c r="INN13" i="17"/>
  <c r="INO13" i="17"/>
  <c r="INP13" i="17"/>
  <c r="INQ13" i="17"/>
  <c r="INR13" i="17"/>
  <c r="INS13" i="17"/>
  <c r="INT13" i="17"/>
  <c r="INU13" i="17"/>
  <c r="INV13" i="17"/>
  <c r="INW13" i="17"/>
  <c r="INX13" i="17"/>
  <c r="INY13" i="17"/>
  <c r="INZ13" i="17"/>
  <c r="IOA13" i="17"/>
  <c r="IOB13" i="17"/>
  <c r="IOC13" i="17"/>
  <c r="IOD13" i="17"/>
  <c r="IOE13" i="17"/>
  <c r="IOF13" i="17"/>
  <c r="IOG13" i="17"/>
  <c r="IOH13" i="17"/>
  <c r="IOI13" i="17"/>
  <c r="IOJ13" i="17"/>
  <c r="IOK13" i="17"/>
  <c r="IOL13" i="17"/>
  <c r="IOM13" i="17"/>
  <c r="ION13" i="17"/>
  <c r="IOO13" i="17"/>
  <c r="IOP13" i="17"/>
  <c r="IOQ13" i="17"/>
  <c r="IOR13" i="17"/>
  <c r="IOS13" i="17"/>
  <c r="IOT13" i="17"/>
  <c r="IOU13" i="17"/>
  <c r="IOV13" i="17"/>
  <c r="IOW13" i="17"/>
  <c r="IOX13" i="17"/>
  <c r="IOY13" i="17"/>
  <c r="IOZ13" i="17"/>
  <c r="IPA13" i="17"/>
  <c r="IPB13" i="17"/>
  <c r="IPC13" i="17"/>
  <c r="IPD13" i="17"/>
  <c r="IPE13" i="17"/>
  <c r="IPF13" i="17"/>
  <c r="IPG13" i="17"/>
  <c r="IPH13" i="17"/>
  <c r="IPI13" i="17"/>
  <c r="IPJ13" i="17"/>
  <c r="IPK13" i="17"/>
  <c r="IPL13" i="17"/>
  <c r="IPM13" i="17"/>
  <c r="IPN13" i="17"/>
  <c r="IPO13" i="17"/>
  <c r="IPP13" i="17"/>
  <c r="IPQ13" i="17"/>
  <c r="IPR13" i="17"/>
  <c r="IPS13" i="17"/>
  <c r="IPT13" i="17"/>
  <c r="IPU13" i="17"/>
  <c r="IPV13" i="17"/>
  <c r="IPW13" i="17"/>
  <c r="IPX13" i="17"/>
  <c r="IPY13" i="17"/>
  <c r="IPZ13" i="17"/>
  <c r="IQA13" i="17"/>
  <c r="IQB13" i="17"/>
  <c r="IQC13" i="17"/>
  <c r="IQD13" i="17"/>
  <c r="IQE13" i="17"/>
  <c r="IQF13" i="17"/>
  <c r="IQG13" i="17"/>
  <c r="IQH13" i="17"/>
  <c r="IQI13" i="17"/>
  <c r="IQJ13" i="17"/>
  <c r="IQK13" i="17"/>
  <c r="IQL13" i="17"/>
  <c r="IQM13" i="17"/>
  <c r="IQN13" i="17"/>
  <c r="IQO13" i="17"/>
  <c r="IQP13" i="17"/>
  <c r="IQQ13" i="17"/>
  <c r="IQR13" i="17"/>
  <c r="IQS13" i="17"/>
  <c r="IQT13" i="17"/>
  <c r="IQU13" i="17"/>
  <c r="IQV13" i="17"/>
  <c r="IQW13" i="17"/>
  <c r="IQX13" i="17"/>
  <c r="IQY13" i="17"/>
  <c r="IQZ13" i="17"/>
  <c r="IRA13" i="17"/>
  <c r="IRB13" i="17"/>
  <c r="IRC13" i="17"/>
  <c r="IRD13" i="17"/>
  <c r="IRE13" i="17"/>
  <c r="IRF13" i="17"/>
  <c r="IRG13" i="17"/>
  <c r="IRH13" i="17"/>
  <c r="IRI13" i="17"/>
  <c r="IRJ13" i="17"/>
  <c r="IRK13" i="17"/>
  <c r="IRL13" i="17"/>
  <c r="IRM13" i="17"/>
  <c r="IRN13" i="17"/>
  <c r="IRO13" i="17"/>
  <c r="IRP13" i="17"/>
  <c r="IRQ13" i="17"/>
  <c r="IRR13" i="17"/>
  <c r="IRS13" i="17"/>
  <c r="IRT13" i="17"/>
  <c r="IRU13" i="17"/>
  <c r="IRV13" i="17"/>
  <c r="IRW13" i="17"/>
  <c r="IRX13" i="17"/>
  <c r="IRY13" i="17"/>
  <c r="IRZ13" i="17"/>
  <c r="ISA13" i="17"/>
  <c r="ISB13" i="17"/>
  <c r="ISC13" i="17"/>
  <c r="ISD13" i="17"/>
  <c r="ISE13" i="17"/>
  <c r="ISF13" i="17"/>
  <c r="ISG13" i="17"/>
  <c r="ISH13" i="17"/>
  <c r="ISI13" i="17"/>
  <c r="ISJ13" i="17"/>
  <c r="ISK13" i="17"/>
  <c r="ISL13" i="17"/>
  <c r="ISM13" i="17"/>
  <c r="ISN13" i="17"/>
  <c r="ISO13" i="17"/>
  <c r="ISP13" i="17"/>
  <c r="ISQ13" i="17"/>
  <c r="ISR13" i="17"/>
  <c r="ISS13" i="17"/>
  <c r="IST13" i="17"/>
  <c r="ISU13" i="17"/>
  <c r="ISV13" i="17"/>
  <c r="ISW13" i="17"/>
  <c r="ISX13" i="17"/>
  <c r="ISY13" i="17"/>
  <c r="ISZ13" i="17"/>
  <c r="ITA13" i="17"/>
  <c r="ITB13" i="17"/>
  <c r="ITC13" i="17"/>
  <c r="ITD13" i="17"/>
  <c r="ITE13" i="17"/>
  <c r="ITF13" i="17"/>
  <c r="ITG13" i="17"/>
  <c r="ITH13" i="17"/>
  <c r="ITI13" i="17"/>
  <c r="ITJ13" i="17"/>
  <c r="ITK13" i="17"/>
  <c r="ITL13" i="17"/>
  <c r="ITM13" i="17"/>
  <c r="ITN13" i="17"/>
  <c r="ITO13" i="17"/>
  <c r="ITP13" i="17"/>
  <c r="ITQ13" i="17"/>
  <c r="ITR13" i="17"/>
  <c r="ITS13" i="17"/>
  <c r="ITT13" i="17"/>
  <c r="ITU13" i="17"/>
  <c r="ITV13" i="17"/>
  <c r="ITW13" i="17"/>
  <c r="ITX13" i="17"/>
  <c r="ITY13" i="17"/>
  <c r="ITZ13" i="17"/>
  <c r="IUA13" i="17"/>
  <c r="IUB13" i="17"/>
  <c r="IUC13" i="17"/>
  <c r="IUD13" i="17"/>
  <c r="IUE13" i="17"/>
  <c r="IUF13" i="17"/>
  <c r="IUG13" i="17"/>
  <c r="IUH13" i="17"/>
  <c r="IUI13" i="17"/>
  <c r="IUJ13" i="17"/>
  <c r="IUK13" i="17"/>
  <c r="IUL13" i="17"/>
  <c r="IUM13" i="17"/>
  <c r="IUN13" i="17"/>
  <c r="IUO13" i="17"/>
  <c r="IUP13" i="17"/>
  <c r="IUQ13" i="17"/>
  <c r="IUR13" i="17"/>
  <c r="IUS13" i="17"/>
  <c r="IUT13" i="17"/>
  <c r="IUU13" i="17"/>
  <c r="IUV13" i="17"/>
  <c r="IUW13" i="17"/>
  <c r="IUX13" i="17"/>
  <c r="IUY13" i="17"/>
  <c r="IUZ13" i="17"/>
  <c r="IVA13" i="17"/>
  <c r="IVB13" i="17"/>
  <c r="IVC13" i="17"/>
  <c r="IVD13" i="17"/>
  <c r="IVE13" i="17"/>
  <c r="IVF13" i="17"/>
  <c r="IVG13" i="17"/>
  <c r="IVH13" i="17"/>
  <c r="IVI13" i="17"/>
  <c r="IVJ13" i="17"/>
  <c r="IVK13" i="17"/>
  <c r="IVL13" i="17"/>
  <c r="IVM13" i="17"/>
  <c r="IVN13" i="17"/>
  <c r="IVO13" i="17"/>
  <c r="IVP13" i="17"/>
  <c r="IVQ13" i="17"/>
  <c r="IVR13" i="17"/>
  <c r="IVS13" i="17"/>
  <c r="IVT13" i="17"/>
  <c r="IVU13" i="17"/>
  <c r="IVV13" i="17"/>
  <c r="IVW13" i="17"/>
  <c r="IVX13" i="17"/>
  <c r="IVY13" i="17"/>
  <c r="IVZ13" i="17"/>
  <c r="IWA13" i="17"/>
  <c r="IWB13" i="17"/>
  <c r="IWC13" i="17"/>
  <c r="IWD13" i="17"/>
  <c r="IWE13" i="17"/>
  <c r="IWF13" i="17"/>
  <c r="IWG13" i="17"/>
  <c r="IWH13" i="17"/>
  <c r="IWI13" i="17"/>
  <c r="IWJ13" i="17"/>
  <c r="IWK13" i="17"/>
  <c r="IWL13" i="17"/>
  <c r="IWM13" i="17"/>
  <c r="IWN13" i="17"/>
  <c r="IWO13" i="17"/>
  <c r="IWP13" i="17"/>
  <c r="IWQ13" i="17"/>
  <c r="IWR13" i="17"/>
  <c r="IWS13" i="17"/>
  <c r="IWT13" i="17"/>
  <c r="IWU13" i="17"/>
  <c r="IWV13" i="17"/>
  <c r="IWW13" i="17"/>
  <c r="IWX13" i="17"/>
  <c r="IWY13" i="17"/>
  <c r="IWZ13" i="17"/>
  <c r="IXA13" i="17"/>
  <c r="IXB13" i="17"/>
  <c r="IXC13" i="17"/>
  <c r="IXD13" i="17"/>
  <c r="IXE13" i="17"/>
  <c r="IXF13" i="17"/>
  <c r="IXG13" i="17"/>
  <c r="IXH13" i="17"/>
  <c r="IXI13" i="17"/>
  <c r="IXJ13" i="17"/>
  <c r="IXK13" i="17"/>
  <c r="IXL13" i="17"/>
  <c r="IXM13" i="17"/>
  <c r="IXN13" i="17"/>
  <c r="IXO13" i="17"/>
  <c r="IXP13" i="17"/>
  <c r="IXQ13" i="17"/>
  <c r="IXR13" i="17"/>
  <c r="IXS13" i="17"/>
  <c r="IXT13" i="17"/>
  <c r="IXU13" i="17"/>
  <c r="IXV13" i="17"/>
  <c r="IXW13" i="17"/>
  <c r="IXX13" i="17"/>
  <c r="IXY13" i="17"/>
  <c r="IXZ13" i="17"/>
  <c r="IYA13" i="17"/>
  <c r="IYB13" i="17"/>
  <c r="IYC13" i="17"/>
  <c r="IYD13" i="17"/>
  <c r="IYE13" i="17"/>
  <c r="IYF13" i="17"/>
  <c r="IYG13" i="17"/>
  <c r="IYH13" i="17"/>
  <c r="IYI13" i="17"/>
  <c r="IYJ13" i="17"/>
  <c r="IYK13" i="17"/>
  <c r="IYL13" i="17"/>
  <c r="IYM13" i="17"/>
  <c r="IYN13" i="17"/>
  <c r="IYO13" i="17"/>
  <c r="IYP13" i="17"/>
  <c r="IYQ13" i="17"/>
  <c r="IYR13" i="17"/>
  <c r="IYS13" i="17"/>
  <c r="IYT13" i="17"/>
  <c r="IYU13" i="17"/>
  <c r="IYV13" i="17"/>
  <c r="IYW13" i="17"/>
  <c r="IYX13" i="17"/>
  <c r="IYY13" i="17"/>
  <c r="IYZ13" i="17"/>
  <c r="IZA13" i="17"/>
  <c r="IZB13" i="17"/>
  <c r="IZC13" i="17"/>
  <c r="IZD13" i="17"/>
  <c r="IZE13" i="17"/>
  <c r="IZF13" i="17"/>
  <c r="IZG13" i="17"/>
  <c r="IZH13" i="17"/>
  <c r="IZI13" i="17"/>
  <c r="IZJ13" i="17"/>
  <c r="IZK13" i="17"/>
  <c r="IZL13" i="17"/>
  <c r="IZM13" i="17"/>
  <c r="IZN13" i="17"/>
  <c r="IZO13" i="17"/>
  <c r="IZP13" i="17"/>
  <c r="IZQ13" i="17"/>
  <c r="IZR13" i="17"/>
  <c r="IZS13" i="17"/>
  <c r="IZT13" i="17"/>
  <c r="IZU13" i="17"/>
  <c r="IZV13" i="17"/>
  <c r="IZW13" i="17"/>
  <c r="IZX13" i="17"/>
  <c r="IZY13" i="17"/>
  <c r="IZZ13" i="17"/>
  <c r="JAA13" i="17"/>
  <c r="JAB13" i="17"/>
  <c r="JAC13" i="17"/>
  <c r="JAD13" i="17"/>
  <c r="JAE13" i="17"/>
  <c r="JAF13" i="17"/>
  <c r="JAG13" i="17"/>
  <c r="JAH13" i="17"/>
  <c r="JAI13" i="17"/>
  <c r="JAJ13" i="17"/>
  <c r="JAK13" i="17"/>
  <c r="JAL13" i="17"/>
  <c r="JAM13" i="17"/>
  <c r="JAN13" i="17"/>
  <c r="JAO13" i="17"/>
  <c r="JAP13" i="17"/>
  <c r="JAQ13" i="17"/>
  <c r="JAR13" i="17"/>
  <c r="JAS13" i="17"/>
  <c r="JAT13" i="17"/>
  <c r="JAU13" i="17"/>
  <c r="JAV13" i="17"/>
  <c r="JAW13" i="17"/>
  <c r="JAX13" i="17"/>
  <c r="JAY13" i="17"/>
  <c r="JAZ13" i="17"/>
  <c r="JBA13" i="17"/>
  <c r="JBB13" i="17"/>
  <c r="JBC13" i="17"/>
  <c r="JBD13" i="17"/>
  <c r="JBE13" i="17"/>
  <c r="JBF13" i="17"/>
  <c r="JBG13" i="17"/>
  <c r="JBH13" i="17"/>
  <c r="JBI13" i="17"/>
  <c r="JBJ13" i="17"/>
  <c r="JBK13" i="17"/>
  <c r="JBL13" i="17"/>
  <c r="JBM13" i="17"/>
  <c r="JBN13" i="17"/>
  <c r="JBO13" i="17"/>
  <c r="JBP13" i="17"/>
  <c r="JBQ13" i="17"/>
  <c r="JBR13" i="17"/>
  <c r="JBS13" i="17"/>
  <c r="JBT13" i="17"/>
  <c r="JBU13" i="17"/>
  <c r="JBV13" i="17"/>
  <c r="JBW13" i="17"/>
  <c r="JBX13" i="17"/>
  <c r="JBY13" i="17"/>
  <c r="JBZ13" i="17"/>
  <c r="JCA13" i="17"/>
  <c r="JCB13" i="17"/>
  <c r="JCC13" i="17"/>
  <c r="JCD13" i="17"/>
  <c r="JCE13" i="17"/>
  <c r="JCF13" i="17"/>
  <c r="JCG13" i="17"/>
  <c r="JCH13" i="17"/>
  <c r="JCI13" i="17"/>
  <c r="JCJ13" i="17"/>
  <c r="JCK13" i="17"/>
  <c r="JCL13" i="17"/>
  <c r="JCM13" i="17"/>
  <c r="JCN13" i="17"/>
  <c r="JCO13" i="17"/>
  <c r="JCP13" i="17"/>
  <c r="JCQ13" i="17"/>
  <c r="JCR13" i="17"/>
  <c r="JCS13" i="17"/>
  <c r="JCT13" i="17"/>
  <c r="JCU13" i="17"/>
  <c r="JCV13" i="17"/>
  <c r="JCW13" i="17"/>
  <c r="JCX13" i="17"/>
  <c r="JCY13" i="17"/>
  <c r="JCZ13" i="17"/>
  <c r="JDA13" i="17"/>
  <c r="JDB13" i="17"/>
  <c r="JDC13" i="17"/>
  <c r="JDD13" i="17"/>
  <c r="JDE13" i="17"/>
  <c r="JDF13" i="17"/>
  <c r="JDG13" i="17"/>
  <c r="JDH13" i="17"/>
  <c r="JDI13" i="17"/>
  <c r="JDJ13" i="17"/>
  <c r="JDK13" i="17"/>
  <c r="JDL13" i="17"/>
  <c r="JDM13" i="17"/>
  <c r="JDN13" i="17"/>
  <c r="JDO13" i="17"/>
  <c r="JDP13" i="17"/>
  <c r="JDQ13" i="17"/>
  <c r="JDR13" i="17"/>
  <c r="JDS13" i="17"/>
  <c r="JDT13" i="17"/>
  <c r="JDU13" i="17"/>
  <c r="JDV13" i="17"/>
  <c r="JDW13" i="17"/>
  <c r="JDX13" i="17"/>
  <c r="JDY13" i="17"/>
  <c r="JDZ13" i="17"/>
  <c r="JEA13" i="17"/>
  <c r="JEB13" i="17"/>
  <c r="JEC13" i="17"/>
  <c r="JED13" i="17"/>
  <c r="JEE13" i="17"/>
  <c r="JEF13" i="17"/>
  <c r="JEG13" i="17"/>
  <c r="JEH13" i="17"/>
  <c r="JEI13" i="17"/>
  <c r="JEJ13" i="17"/>
  <c r="JEK13" i="17"/>
  <c r="JEL13" i="17"/>
  <c r="JEM13" i="17"/>
  <c r="JEN13" i="17"/>
  <c r="JEO13" i="17"/>
  <c r="JEP13" i="17"/>
  <c r="JEQ13" i="17"/>
  <c r="JER13" i="17"/>
  <c r="JES13" i="17"/>
  <c r="JET13" i="17"/>
  <c r="JEU13" i="17"/>
  <c r="JEV13" i="17"/>
  <c r="JEW13" i="17"/>
  <c r="JEX13" i="17"/>
  <c r="JEY13" i="17"/>
  <c r="JEZ13" i="17"/>
  <c r="JFA13" i="17"/>
  <c r="JFB13" i="17"/>
  <c r="JFC13" i="17"/>
  <c r="JFD13" i="17"/>
  <c r="JFE13" i="17"/>
  <c r="JFF13" i="17"/>
  <c r="JFG13" i="17"/>
  <c r="JFH13" i="17"/>
  <c r="JFI13" i="17"/>
  <c r="JFJ13" i="17"/>
  <c r="JFK13" i="17"/>
  <c r="JFL13" i="17"/>
  <c r="JFM13" i="17"/>
  <c r="JFN13" i="17"/>
  <c r="JFO13" i="17"/>
  <c r="JFP13" i="17"/>
  <c r="JFQ13" i="17"/>
  <c r="JFR13" i="17"/>
  <c r="JFS13" i="17"/>
  <c r="JFT13" i="17"/>
  <c r="JFU13" i="17"/>
  <c r="JFV13" i="17"/>
  <c r="JFW13" i="17"/>
  <c r="JFX13" i="17"/>
  <c r="JFY13" i="17"/>
  <c r="JFZ13" i="17"/>
  <c r="JGA13" i="17"/>
  <c r="JGB13" i="17"/>
  <c r="JGC13" i="17"/>
  <c r="JGD13" i="17"/>
  <c r="JGE13" i="17"/>
  <c r="JGF13" i="17"/>
  <c r="JGG13" i="17"/>
  <c r="JGH13" i="17"/>
  <c r="JGI13" i="17"/>
  <c r="JGJ13" i="17"/>
  <c r="JGK13" i="17"/>
  <c r="JGL13" i="17"/>
  <c r="JGM13" i="17"/>
  <c r="JGN13" i="17"/>
  <c r="JGO13" i="17"/>
  <c r="JGP13" i="17"/>
  <c r="JGQ13" i="17"/>
  <c r="JGR13" i="17"/>
  <c r="JGS13" i="17"/>
  <c r="JGT13" i="17"/>
  <c r="JGU13" i="17"/>
  <c r="JGV13" i="17"/>
  <c r="JGW13" i="17"/>
  <c r="JGX13" i="17"/>
  <c r="JGY13" i="17"/>
  <c r="JGZ13" i="17"/>
  <c r="JHA13" i="17"/>
  <c r="JHB13" i="17"/>
  <c r="JHC13" i="17"/>
  <c r="JHD13" i="17"/>
  <c r="JHE13" i="17"/>
  <c r="JHF13" i="17"/>
  <c r="JHG13" i="17"/>
  <c r="JHH13" i="17"/>
  <c r="JHI13" i="17"/>
  <c r="JHJ13" i="17"/>
  <c r="JHK13" i="17"/>
  <c r="JHL13" i="17"/>
  <c r="JHM13" i="17"/>
  <c r="JHN13" i="17"/>
  <c r="JHO13" i="17"/>
  <c r="JHP13" i="17"/>
  <c r="JHQ13" i="17"/>
  <c r="JHR13" i="17"/>
  <c r="JHS13" i="17"/>
  <c r="JHT13" i="17"/>
  <c r="JHU13" i="17"/>
  <c r="JHV13" i="17"/>
  <c r="JHW13" i="17"/>
  <c r="JHX13" i="17"/>
  <c r="JHY13" i="17"/>
  <c r="JHZ13" i="17"/>
  <c r="JIA13" i="17"/>
  <c r="JIB13" i="17"/>
  <c r="JIC13" i="17"/>
  <c r="JID13" i="17"/>
  <c r="JIE13" i="17"/>
  <c r="JIF13" i="17"/>
  <c r="JIG13" i="17"/>
  <c r="JIH13" i="17"/>
  <c r="JII13" i="17"/>
  <c r="JIJ13" i="17"/>
  <c r="JIK13" i="17"/>
  <c r="JIL13" i="17"/>
  <c r="JIM13" i="17"/>
  <c r="JIN13" i="17"/>
  <c r="JIO13" i="17"/>
  <c r="JIP13" i="17"/>
  <c r="JIQ13" i="17"/>
  <c r="JIR13" i="17"/>
  <c r="JIS13" i="17"/>
  <c r="JIT13" i="17"/>
  <c r="JIU13" i="17"/>
  <c r="JIV13" i="17"/>
  <c r="JIW13" i="17"/>
  <c r="JIX13" i="17"/>
  <c r="JIY13" i="17"/>
  <c r="JIZ13" i="17"/>
  <c r="JJA13" i="17"/>
  <c r="JJB13" i="17"/>
  <c r="JJC13" i="17"/>
  <c r="JJD13" i="17"/>
  <c r="JJE13" i="17"/>
  <c r="JJF13" i="17"/>
  <c r="JJG13" i="17"/>
  <c r="JJH13" i="17"/>
  <c r="JJI13" i="17"/>
  <c r="JJJ13" i="17"/>
  <c r="JJK13" i="17"/>
  <c r="JJL13" i="17"/>
  <c r="JJM13" i="17"/>
  <c r="JJN13" i="17"/>
  <c r="JJO13" i="17"/>
  <c r="JJP13" i="17"/>
  <c r="JJQ13" i="17"/>
  <c r="JJR13" i="17"/>
  <c r="JJS13" i="17"/>
  <c r="JJT13" i="17"/>
  <c r="JJU13" i="17"/>
  <c r="JJV13" i="17"/>
  <c r="JJW13" i="17"/>
  <c r="JJX13" i="17"/>
  <c r="JJY13" i="17"/>
  <c r="JJZ13" i="17"/>
  <c r="JKA13" i="17"/>
  <c r="JKB13" i="17"/>
  <c r="JKC13" i="17"/>
  <c r="JKD13" i="17"/>
  <c r="JKE13" i="17"/>
  <c r="JKF13" i="17"/>
  <c r="JKG13" i="17"/>
  <c r="JKH13" i="17"/>
  <c r="JKI13" i="17"/>
  <c r="JKJ13" i="17"/>
  <c r="JKK13" i="17"/>
  <c r="JKL13" i="17"/>
  <c r="JKM13" i="17"/>
  <c r="JKN13" i="17"/>
  <c r="JKO13" i="17"/>
  <c r="JKP13" i="17"/>
  <c r="JKQ13" i="17"/>
  <c r="JKR13" i="17"/>
  <c r="JKS13" i="17"/>
  <c r="JKT13" i="17"/>
  <c r="JKU13" i="17"/>
  <c r="JKV13" i="17"/>
  <c r="JKW13" i="17"/>
  <c r="JKX13" i="17"/>
  <c r="JKY13" i="17"/>
  <c r="JKZ13" i="17"/>
  <c r="JLA13" i="17"/>
  <c r="JLB13" i="17"/>
  <c r="JLC13" i="17"/>
  <c r="JLD13" i="17"/>
  <c r="JLE13" i="17"/>
  <c r="JLF13" i="17"/>
  <c r="JLG13" i="17"/>
  <c r="JLH13" i="17"/>
  <c r="JLI13" i="17"/>
  <c r="JLJ13" i="17"/>
  <c r="JLK13" i="17"/>
  <c r="JLL13" i="17"/>
  <c r="JLM13" i="17"/>
  <c r="JLN13" i="17"/>
  <c r="JLO13" i="17"/>
  <c r="JLP13" i="17"/>
  <c r="JLQ13" i="17"/>
  <c r="JLR13" i="17"/>
  <c r="JLS13" i="17"/>
  <c r="JLT13" i="17"/>
  <c r="JLU13" i="17"/>
  <c r="JLV13" i="17"/>
  <c r="JLW13" i="17"/>
  <c r="JLX13" i="17"/>
  <c r="JLY13" i="17"/>
  <c r="JLZ13" i="17"/>
  <c r="JMA13" i="17"/>
  <c r="JMB13" i="17"/>
  <c r="JMC13" i="17"/>
  <c r="JMD13" i="17"/>
  <c r="JME13" i="17"/>
  <c r="JMF13" i="17"/>
  <c r="JMG13" i="17"/>
  <c r="JMH13" i="17"/>
  <c r="JMI13" i="17"/>
  <c r="JMJ13" i="17"/>
  <c r="JMK13" i="17"/>
  <c r="JML13" i="17"/>
  <c r="JMM13" i="17"/>
  <c r="JMN13" i="17"/>
  <c r="JMO13" i="17"/>
  <c r="JMP13" i="17"/>
  <c r="JMQ13" i="17"/>
  <c r="JMR13" i="17"/>
  <c r="JMS13" i="17"/>
  <c r="JMT13" i="17"/>
  <c r="JMU13" i="17"/>
  <c r="JMV13" i="17"/>
  <c r="JMW13" i="17"/>
  <c r="JMX13" i="17"/>
  <c r="JMY13" i="17"/>
  <c r="JMZ13" i="17"/>
  <c r="JNA13" i="17"/>
  <c r="JNB13" i="17"/>
  <c r="JNC13" i="17"/>
  <c r="JND13" i="17"/>
  <c r="JNE13" i="17"/>
  <c r="JNF13" i="17"/>
  <c r="JNG13" i="17"/>
  <c r="JNH13" i="17"/>
  <c r="JNI13" i="17"/>
  <c r="JNJ13" i="17"/>
  <c r="JNK13" i="17"/>
  <c r="JNL13" i="17"/>
  <c r="JNM13" i="17"/>
  <c r="JNN13" i="17"/>
  <c r="JNO13" i="17"/>
  <c r="JNP13" i="17"/>
  <c r="JNQ13" i="17"/>
  <c r="JNR13" i="17"/>
  <c r="JNS13" i="17"/>
  <c r="JNT13" i="17"/>
  <c r="JNU13" i="17"/>
  <c r="JNV13" i="17"/>
  <c r="JNW13" i="17"/>
  <c r="JNX13" i="17"/>
  <c r="JNY13" i="17"/>
  <c r="JNZ13" i="17"/>
  <c r="JOA13" i="17"/>
  <c r="JOB13" i="17"/>
  <c r="JOC13" i="17"/>
  <c r="JOD13" i="17"/>
  <c r="JOE13" i="17"/>
  <c r="JOF13" i="17"/>
  <c r="JOG13" i="17"/>
  <c r="JOH13" i="17"/>
  <c r="JOI13" i="17"/>
  <c r="JOJ13" i="17"/>
  <c r="JOK13" i="17"/>
  <c r="JOL13" i="17"/>
  <c r="JOM13" i="17"/>
  <c r="JON13" i="17"/>
  <c r="JOO13" i="17"/>
  <c r="JOP13" i="17"/>
  <c r="JOQ13" i="17"/>
  <c r="JOR13" i="17"/>
  <c r="JOS13" i="17"/>
  <c r="JOT13" i="17"/>
  <c r="JOU13" i="17"/>
  <c r="JOV13" i="17"/>
  <c r="JOW13" i="17"/>
  <c r="JOX13" i="17"/>
  <c r="JOY13" i="17"/>
  <c r="JOZ13" i="17"/>
  <c r="JPA13" i="17"/>
  <c r="JPB13" i="17"/>
  <c r="JPC13" i="17"/>
  <c r="JPD13" i="17"/>
  <c r="JPE13" i="17"/>
  <c r="JPF13" i="17"/>
  <c r="JPG13" i="17"/>
  <c r="JPH13" i="17"/>
  <c r="JPI13" i="17"/>
  <c r="JPJ13" i="17"/>
  <c r="JPK13" i="17"/>
  <c r="JPL13" i="17"/>
  <c r="JPM13" i="17"/>
  <c r="JPN13" i="17"/>
  <c r="JPO13" i="17"/>
  <c r="JPP13" i="17"/>
  <c r="JPQ13" i="17"/>
  <c r="JPR13" i="17"/>
  <c r="JPS13" i="17"/>
  <c r="JPT13" i="17"/>
  <c r="JPU13" i="17"/>
  <c r="JPV13" i="17"/>
  <c r="JPW13" i="17"/>
  <c r="JPX13" i="17"/>
  <c r="JPY13" i="17"/>
  <c r="JPZ13" i="17"/>
  <c r="JQA13" i="17"/>
  <c r="JQB13" i="17"/>
  <c r="JQC13" i="17"/>
  <c r="JQD13" i="17"/>
  <c r="JQE13" i="17"/>
  <c r="JQF13" i="17"/>
  <c r="JQG13" i="17"/>
  <c r="JQH13" i="17"/>
  <c r="JQI13" i="17"/>
  <c r="JQJ13" i="17"/>
  <c r="JQK13" i="17"/>
  <c r="JQL13" i="17"/>
  <c r="JQM13" i="17"/>
  <c r="JQN13" i="17"/>
  <c r="JQO13" i="17"/>
  <c r="JQP13" i="17"/>
  <c r="JQQ13" i="17"/>
  <c r="JQR13" i="17"/>
  <c r="JQS13" i="17"/>
  <c r="JQT13" i="17"/>
  <c r="JQU13" i="17"/>
  <c r="JQV13" i="17"/>
  <c r="JQW13" i="17"/>
  <c r="JQX13" i="17"/>
  <c r="JQY13" i="17"/>
  <c r="JQZ13" i="17"/>
  <c r="JRA13" i="17"/>
  <c r="JRB13" i="17"/>
  <c r="JRC13" i="17"/>
  <c r="JRD13" i="17"/>
  <c r="JRE13" i="17"/>
  <c r="JRF13" i="17"/>
  <c r="JRG13" i="17"/>
  <c r="JRH13" i="17"/>
  <c r="JRI13" i="17"/>
  <c r="JRJ13" i="17"/>
  <c r="JRK13" i="17"/>
  <c r="JRL13" i="17"/>
  <c r="JRM13" i="17"/>
  <c r="JRN13" i="17"/>
  <c r="JRO13" i="17"/>
  <c r="JRP13" i="17"/>
  <c r="JRQ13" i="17"/>
  <c r="JRR13" i="17"/>
  <c r="JRS13" i="17"/>
  <c r="JRT13" i="17"/>
  <c r="JRU13" i="17"/>
  <c r="JRV13" i="17"/>
  <c r="JRW13" i="17"/>
  <c r="JRX13" i="17"/>
  <c r="JRY13" i="17"/>
  <c r="JRZ13" i="17"/>
  <c r="JSA13" i="17"/>
  <c r="JSB13" i="17"/>
  <c r="JSC13" i="17"/>
  <c r="JSD13" i="17"/>
  <c r="JSE13" i="17"/>
  <c r="JSF13" i="17"/>
  <c r="JSG13" i="17"/>
  <c r="JSH13" i="17"/>
  <c r="JSI13" i="17"/>
  <c r="JSJ13" i="17"/>
  <c r="JSK13" i="17"/>
  <c r="JSL13" i="17"/>
  <c r="JSM13" i="17"/>
  <c r="JSN13" i="17"/>
  <c r="JSO13" i="17"/>
  <c r="JSP13" i="17"/>
  <c r="JSQ13" i="17"/>
  <c r="JSR13" i="17"/>
  <c r="JSS13" i="17"/>
  <c r="JST13" i="17"/>
  <c r="JSU13" i="17"/>
  <c r="JSV13" i="17"/>
  <c r="JSW13" i="17"/>
  <c r="JSX13" i="17"/>
  <c r="JSY13" i="17"/>
  <c r="JSZ13" i="17"/>
  <c r="JTA13" i="17"/>
  <c r="JTB13" i="17"/>
  <c r="JTC13" i="17"/>
  <c r="JTD13" i="17"/>
  <c r="JTE13" i="17"/>
  <c r="JTF13" i="17"/>
  <c r="JTG13" i="17"/>
  <c r="JTH13" i="17"/>
  <c r="JTI13" i="17"/>
  <c r="JTJ13" i="17"/>
  <c r="JTK13" i="17"/>
  <c r="JTL13" i="17"/>
  <c r="JTM13" i="17"/>
  <c r="JTN13" i="17"/>
  <c r="JTO13" i="17"/>
  <c r="JTP13" i="17"/>
  <c r="JTQ13" i="17"/>
  <c r="JTR13" i="17"/>
  <c r="JTS13" i="17"/>
  <c r="JTT13" i="17"/>
  <c r="JTU13" i="17"/>
  <c r="JTV13" i="17"/>
  <c r="JTW13" i="17"/>
  <c r="JTX13" i="17"/>
  <c r="JTY13" i="17"/>
  <c r="JTZ13" i="17"/>
  <c r="JUA13" i="17"/>
  <c r="JUB13" i="17"/>
  <c r="JUC13" i="17"/>
  <c r="JUD13" i="17"/>
  <c r="JUE13" i="17"/>
  <c r="JUF13" i="17"/>
  <c r="JUG13" i="17"/>
  <c r="JUH13" i="17"/>
  <c r="JUI13" i="17"/>
  <c r="JUJ13" i="17"/>
  <c r="JUK13" i="17"/>
  <c r="JUL13" i="17"/>
  <c r="JUM13" i="17"/>
  <c r="JUN13" i="17"/>
  <c r="JUO13" i="17"/>
  <c r="JUP13" i="17"/>
  <c r="JUQ13" i="17"/>
  <c r="JUR13" i="17"/>
  <c r="JUS13" i="17"/>
  <c r="JUT13" i="17"/>
  <c r="JUU13" i="17"/>
  <c r="JUV13" i="17"/>
  <c r="JUW13" i="17"/>
  <c r="JUX13" i="17"/>
  <c r="JUY13" i="17"/>
  <c r="JUZ13" i="17"/>
  <c r="JVA13" i="17"/>
  <c r="JVB13" i="17"/>
  <c r="JVC13" i="17"/>
  <c r="JVD13" i="17"/>
  <c r="JVE13" i="17"/>
  <c r="JVF13" i="17"/>
  <c r="JVG13" i="17"/>
  <c r="JVH13" i="17"/>
  <c r="JVI13" i="17"/>
  <c r="JVJ13" i="17"/>
  <c r="JVK13" i="17"/>
  <c r="JVL13" i="17"/>
  <c r="JVM13" i="17"/>
  <c r="JVN13" i="17"/>
  <c r="JVO13" i="17"/>
  <c r="JVP13" i="17"/>
  <c r="JVQ13" i="17"/>
  <c r="JVR13" i="17"/>
  <c r="JVS13" i="17"/>
  <c r="JVT13" i="17"/>
  <c r="JVU13" i="17"/>
  <c r="JVV13" i="17"/>
  <c r="JVW13" i="17"/>
  <c r="JVX13" i="17"/>
  <c r="JVY13" i="17"/>
  <c r="JVZ13" i="17"/>
  <c r="JWA13" i="17"/>
  <c r="JWB13" i="17"/>
  <c r="JWC13" i="17"/>
  <c r="JWD13" i="17"/>
  <c r="JWE13" i="17"/>
  <c r="JWF13" i="17"/>
  <c r="JWG13" i="17"/>
  <c r="JWH13" i="17"/>
  <c r="JWI13" i="17"/>
  <c r="JWJ13" i="17"/>
  <c r="JWK13" i="17"/>
  <c r="JWL13" i="17"/>
  <c r="JWM13" i="17"/>
  <c r="JWN13" i="17"/>
  <c r="JWO13" i="17"/>
  <c r="JWP13" i="17"/>
  <c r="JWQ13" i="17"/>
  <c r="JWR13" i="17"/>
  <c r="JWS13" i="17"/>
  <c r="JWT13" i="17"/>
  <c r="JWU13" i="17"/>
  <c r="JWV13" i="17"/>
  <c r="JWW13" i="17"/>
  <c r="JWX13" i="17"/>
  <c r="JWY13" i="17"/>
  <c r="JWZ13" i="17"/>
  <c r="JXA13" i="17"/>
  <c r="JXB13" i="17"/>
  <c r="JXC13" i="17"/>
  <c r="JXD13" i="17"/>
  <c r="JXE13" i="17"/>
  <c r="JXF13" i="17"/>
  <c r="JXG13" i="17"/>
  <c r="JXH13" i="17"/>
  <c r="JXI13" i="17"/>
  <c r="JXJ13" i="17"/>
  <c r="JXK13" i="17"/>
  <c r="JXL13" i="17"/>
  <c r="JXM13" i="17"/>
  <c r="JXN13" i="17"/>
  <c r="JXO13" i="17"/>
  <c r="JXP13" i="17"/>
  <c r="JXQ13" i="17"/>
  <c r="JXR13" i="17"/>
  <c r="JXS13" i="17"/>
  <c r="JXT13" i="17"/>
  <c r="JXU13" i="17"/>
  <c r="JXV13" i="17"/>
  <c r="JXW13" i="17"/>
  <c r="JXX13" i="17"/>
  <c r="JXY13" i="17"/>
  <c r="JXZ13" i="17"/>
  <c r="JYA13" i="17"/>
  <c r="JYB13" i="17"/>
  <c r="JYC13" i="17"/>
  <c r="JYD13" i="17"/>
  <c r="JYE13" i="17"/>
  <c r="JYF13" i="17"/>
  <c r="JYG13" i="17"/>
  <c r="JYH13" i="17"/>
  <c r="JYI13" i="17"/>
  <c r="JYJ13" i="17"/>
  <c r="JYK13" i="17"/>
  <c r="JYL13" i="17"/>
  <c r="JYM13" i="17"/>
  <c r="JYN13" i="17"/>
  <c r="JYO13" i="17"/>
  <c r="JYP13" i="17"/>
  <c r="JYQ13" i="17"/>
  <c r="JYR13" i="17"/>
  <c r="JYS13" i="17"/>
  <c r="JYT13" i="17"/>
  <c r="JYU13" i="17"/>
  <c r="JYV13" i="17"/>
  <c r="JYW13" i="17"/>
  <c r="JYX13" i="17"/>
  <c r="JYY13" i="17"/>
  <c r="JYZ13" i="17"/>
  <c r="JZA13" i="17"/>
  <c r="JZB13" i="17"/>
  <c r="JZC13" i="17"/>
  <c r="JZD13" i="17"/>
  <c r="JZE13" i="17"/>
  <c r="JZF13" i="17"/>
  <c r="JZG13" i="17"/>
  <c r="JZH13" i="17"/>
  <c r="JZI13" i="17"/>
  <c r="JZJ13" i="17"/>
  <c r="JZK13" i="17"/>
  <c r="JZL13" i="17"/>
  <c r="JZM13" i="17"/>
  <c r="JZN13" i="17"/>
  <c r="JZO13" i="17"/>
  <c r="JZP13" i="17"/>
  <c r="JZQ13" i="17"/>
  <c r="JZR13" i="17"/>
  <c r="JZS13" i="17"/>
  <c r="JZT13" i="17"/>
  <c r="JZU13" i="17"/>
  <c r="JZV13" i="17"/>
  <c r="JZW13" i="17"/>
  <c r="JZX13" i="17"/>
  <c r="JZY13" i="17"/>
  <c r="JZZ13" i="17"/>
  <c r="KAA13" i="17"/>
  <c r="KAB13" i="17"/>
  <c r="KAC13" i="17"/>
  <c r="KAD13" i="17"/>
  <c r="KAE13" i="17"/>
  <c r="KAF13" i="17"/>
  <c r="KAG13" i="17"/>
  <c r="KAH13" i="17"/>
  <c r="KAI13" i="17"/>
  <c r="KAJ13" i="17"/>
  <c r="KAK13" i="17"/>
  <c r="KAL13" i="17"/>
  <c r="KAM13" i="17"/>
  <c r="KAN13" i="17"/>
  <c r="KAO13" i="17"/>
  <c r="KAP13" i="17"/>
  <c r="KAQ13" i="17"/>
  <c r="KAR13" i="17"/>
  <c r="KAS13" i="17"/>
  <c r="KAT13" i="17"/>
  <c r="KAU13" i="17"/>
  <c r="KAV13" i="17"/>
  <c r="KAW13" i="17"/>
  <c r="KAX13" i="17"/>
  <c r="KAY13" i="17"/>
  <c r="KAZ13" i="17"/>
  <c r="KBA13" i="17"/>
  <c r="KBB13" i="17"/>
  <c r="KBC13" i="17"/>
  <c r="KBD13" i="17"/>
  <c r="KBE13" i="17"/>
  <c r="KBF13" i="17"/>
  <c r="KBG13" i="17"/>
  <c r="KBH13" i="17"/>
  <c r="KBI13" i="17"/>
  <c r="KBJ13" i="17"/>
  <c r="KBK13" i="17"/>
  <c r="KBL13" i="17"/>
  <c r="KBM13" i="17"/>
  <c r="KBN13" i="17"/>
  <c r="KBO13" i="17"/>
  <c r="KBP13" i="17"/>
  <c r="KBQ13" i="17"/>
  <c r="KBR13" i="17"/>
  <c r="KBS13" i="17"/>
  <c r="KBT13" i="17"/>
  <c r="KBU13" i="17"/>
  <c r="KBV13" i="17"/>
  <c r="KBW13" i="17"/>
  <c r="KBX13" i="17"/>
  <c r="KBY13" i="17"/>
  <c r="KBZ13" i="17"/>
  <c r="KCA13" i="17"/>
  <c r="KCB13" i="17"/>
  <c r="KCC13" i="17"/>
  <c r="KCD13" i="17"/>
  <c r="KCE13" i="17"/>
  <c r="KCF13" i="17"/>
  <c r="KCG13" i="17"/>
  <c r="KCH13" i="17"/>
  <c r="KCI13" i="17"/>
  <c r="KCJ13" i="17"/>
  <c r="KCK13" i="17"/>
  <c r="KCL13" i="17"/>
  <c r="KCM13" i="17"/>
  <c r="KCN13" i="17"/>
  <c r="KCO13" i="17"/>
  <c r="KCP13" i="17"/>
  <c r="KCQ13" i="17"/>
  <c r="KCR13" i="17"/>
  <c r="KCS13" i="17"/>
  <c r="KCT13" i="17"/>
  <c r="KCU13" i="17"/>
  <c r="KCV13" i="17"/>
  <c r="KCW13" i="17"/>
  <c r="KCX13" i="17"/>
  <c r="KCY13" i="17"/>
  <c r="KCZ13" i="17"/>
  <c r="KDA13" i="17"/>
  <c r="KDB13" i="17"/>
  <c r="KDC13" i="17"/>
  <c r="KDD13" i="17"/>
  <c r="KDE13" i="17"/>
  <c r="KDF13" i="17"/>
  <c r="KDG13" i="17"/>
  <c r="KDH13" i="17"/>
  <c r="KDI13" i="17"/>
  <c r="KDJ13" i="17"/>
  <c r="KDK13" i="17"/>
  <c r="KDL13" i="17"/>
  <c r="KDM13" i="17"/>
  <c r="KDN13" i="17"/>
  <c r="KDO13" i="17"/>
  <c r="KDP13" i="17"/>
  <c r="KDQ13" i="17"/>
  <c r="KDR13" i="17"/>
  <c r="KDS13" i="17"/>
  <c r="KDT13" i="17"/>
  <c r="KDU13" i="17"/>
  <c r="KDV13" i="17"/>
  <c r="KDW13" i="17"/>
  <c r="KDX13" i="17"/>
  <c r="KDY13" i="17"/>
  <c r="KDZ13" i="17"/>
  <c r="KEA13" i="17"/>
  <c r="KEB13" i="17"/>
  <c r="KEC13" i="17"/>
  <c r="KED13" i="17"/>
  <c r="KEE13" i="17"/>
  <c r="KEF13" i="17"/>
  <c r="KEG13" i="17"/>
  <c r="KEH13" i="17"/>
  <c r="KEI13" i="17"/>
  <c r="KEJ13" i="17"/>
  <c r="KEK13" i="17"/>
  <c r="KEL13" i="17"/>
  <c r="KEM13" i="17"/>
  <c r="KEN13" i="17"/>
  <c r="KEO13" i="17"/>
  <c r="KEP13" i="17"/>
  <c r="KEQ13" i="17"/>
  <c r="KER13" i="17"/>
  <c r="KES13" i="17"/>
  <c r="KET13" i="17"/>
  <c r="KEU13" i="17"/>
  <c r="KEV13" i="17"/>
  <c r="KEW13" i="17"/>
  <c r="KEX13" i="17"/>
  <c r="KEY13" i="17"/>
  <c r="KEZ13" i="17"/>
  <c r="KFA13" i="17"/>
  <c r="KFB13" i="17"/>
  <c r="KFC13" i="17"/>
  <c r="KFD13" i="17"/>
  <c r="KFE13" i="17"/>
  <c r="KFF13" i="17"/>
  <c r="KFG13" i="17"/>
  <c r="KFH13" i="17"/>
  <c r="KFI13" i="17"/>
  <c r="KFJ13" i="17"/>
  <c r="KFK13" i="17"/>
  <c r="KFL13" i="17"/>
  <c r="KFM13" i="17"/>
  <c r="KFN13" i="17"/>
  <c r="KFO13" i="17"/>
  <c r="KFP13" i="17"/>
  <c r="KFQ13" i="17"/>
  <c r="KFR13" i="17"/>
  <c r="KFS13" i="17"/>
  <c r="KFT13" i="17"/>
  <c r="KFU13" i="17"/>
  <c r="KFV13" i="17"/>
  <c r="KFW13" i="17"/>
  <c r="KFX13" i="17"/>
  <c r="KFY13" i="17"/>
  <c r="KFZ13" i="17"/>
  <c r="KGA13" i="17"/>
  <c r="KGB13" i="17"/>
  <c r="KGC13" i="17"/>
  <c r="KGD13" i="17"/>
  <c r="KGE13" i="17"/>
  <c r="KGF13" i="17"/>
  <c r="KGG13" i="17"/>
  <c r="KGH13" i="17"/>
  <c r="KGI13" i="17"/>
  <c r="KGJ13" i="17"/>
  <c r="KGK13" i="17"/>
  <c r="KGL13" i="17"/>
  <c r="KGM13" i="17"/>
  <c r="KGN13" i="17"/>
  <c r="KGO13" i="17"/>
  <c r="KGP13" i="17"/>
  <c r="KGQ13" i="17"/>
  <c r="KGR13" i="17"/>
  <c r="KGS13" i="17"/>
  <c r="KGT13" i="17"/>
  <c r="KGU13" i="17"/>
  <c r="KGV13" i="17"/>
  <c r="KGW13" i="17"/>
  <c r="KGX13" i="17"/>
  <c r="KGY13" i="17"/>
  <c r="KGZ13" i="17"/>
  <c r="KHA13" i="17"/>
  <c r="KHB13" i="17"/>
  <c r="KHC13" i="17"/>
  <c r="KHD13" i="17"/>
  <c r="KHE13" i="17"/>
  <c r="KHF13" i="17"/>
  <c r="KHG13" i="17"/>
  <c r="KHH13" i="17"/>
  <c r="KHI13" i="17"/>
  <c r="KHJ13" i="17"/>
  <c r="KHK13" i="17"/>
  <c r="KHL13" i="17"/>
  <c r="KHM13" i="17"/>
  <c r="KHN13" i="17"/>
  <c r="KHO13" i="17"/>
  <c r="KHP13" i="17"/>
  <c r="KHQ13" i="17"/>
  <c r="KHR13" i="17"/>
  <c r="KHS13" i="17"/>
  <c r="KHT13" i="17"/>
  <c r="KHU13" i="17"/>
  <c r="KHV13" i="17"/>
  <c r="KHW13" i="17"/>
  <c r="KHX13" i="17"/>
  <c r="KHY13" i="17"/>
  <c r="KHZ13" i="17"/>
  <c r="KIA13" i="17"/>
  <c r="KIB13" i="17"/>
  <c r="KIC13" i="17"/>
  <c r="KID13" i="17"/>
  <c r="KIE13" i="17"/>
  <c r="KIF13" i="17"/>
  <c r="KIG13" i="17"/>
  <c r="KIH13" i="17"/>
  <c r="KII13" i="17"/>
  <c r="KIJ13" i="17"/>
  <c r="KIK13" i="17"/>
  <c r="KIL13" i="17"/>
  <c r="KIM13" i="17"/>
  <c r="KIN13" i="17"/>
  <c r="KIO13" i="17"/>
  <c r="KIP13" i="17"/>
  <c r="KIQ13" i="17"/>
  <c r="KIR13" i="17"/>
  <c r="KIS13" i="17"/>
  <c r="KIT13" i="17"/>
  <c r="KIU13" i="17"/>
  <c r="KIV13" i="17"/>
  <c r="KIW13" i="17"/>
  <c r="KIX13" i="17"/>
  <c r="KIY13" i="17"/>
  <c r="KIZ13" i="17"/>
  <c r="KJA13" i="17"/>
  <c r="KJB13" i="17"/>
  <c r="KJC13" i="17"/>
  <c r="KJD13" i="17"/>
  <c r="KJE13" i="17"/>
  <c r="KJF13" i="17"/>
  <c r="KJG13" i="17"/>
  <c r="KJH13" i="17"/>
  <c r="KJI13" i="17"/>
  <c r="KJJ13" i="17"/>
  <c r="KJK13" i="17"/>
  <c r="KJL13" i="17"/>
  <c r="KJM13" i="17"/>
  <c r="KJN13" i="17"/>
  <c r="KJO13" i="17"/>
  <c r="KJP13" i="17"/>
  <c r="KJQ13" i="17"/>
  <c r="KJR13" i="17"/>
  <c r="KJS13" i="17"/>
  <c r="KJT13" i="17"/>
  <c r="KJU13" i="17"/>
  <c r="KJV13" i="17"/>
  <c r="KJW13" i="17"/>
  <c r="KJX13" i="17"/>
  <c r="KJY13" i="17"/>
  <c r="KJZ13" i="17"/>
  <c r="KKA13" i="17"/>
  <c r="KKB13" i="17"/>
  <c r="KKC13" i="17"/>
  <c r="KKD13" i="17"/>
  <c r="KKE13" i="17"/>
  <c r="KKF13" i="17"/>
  <c r="KKG13" i="17"/>
  <c r="KKH13" i="17"/>
  <c r="KKI13" i="17"/>
  <c r="KKJ13" i="17"/>
  <c r="KKK13" i="17"/>
  <c r="KKL13" i="17"/>
  <c r="KKM13" i="17"/>
  <c r="KKN13" i="17"/>
  <c r="KKO13" i="17"/>
  <c r="KKP13" i="17"/>
  <c r="KKQ13" i="17"/>
  <c r="KKR13" i="17"/>
  <c r="KKS13" i="17"/>
  <c r="KKT13" i="17"/>
  <c r="KKU13" i="17"/>
  <c r="KKV13" i="17"/>
  <c r="KKW13" i="17"/>
  <c r="KKX13" i="17"/>
  <c r="KKY13" i="17"/>
  <c r="KKZ13" i="17"/>
  <c r="KLA13" i="17"/>
  <c r="KLB13" i="17"/>
  <c r="KLC13" i="17"/>
  <c r="KLD13" i="17"/>
  <c r="KLE13" i="17"/>
  <c r="KLF13" i="17"/>
  <c r="KLG13" i="17"/>
  <c r="KLH13" i="17"/>
  <c r="KLI13" i="17"/>
  <c r="KLJ13" i="17"/>
  <c r="KLK13" i="17"/>
  <c r="KLL13" i="17"/>
  <c r="KLM13" i="17"/>
  <c r="KLN13" i="17"/>
  <c r="KLO13" i="17"/>
  <c r="KLP13" i="17"/>
  <c r="KLQ13" i="17"/>
  <c r="KLR13" i="17"/>
  <c r="KLS13" i="17"/>
  <c r="KLT13" i="17"/>
  <c r="KLU13" i="17"/>
  <c r="KLV13" i="17"/>
  <c r="KLW13" i="17"/>
  <c r="KLX13" i="17"/>
  <c r="KLY13" i="17"/>
  <c r="KLZ13" i="17"/>
  <c r="KMA13" i="17"/>
  <c r="KMB13" i="17"/>
  <c r="KMC13" i="17"/>
  <c r="KMD13" i="17"/>
  <c r="KME13" i="17"/>
  <c r="KMF13" i="17"/>
  <c r="KMG13" i="17"/>
  <c r="KMH13" i="17"/>
  <c r="KMI13" i="17"/>
  <c r="KMJ13" i="17"/>
  <c r="KMK13" i="17"/>
  <c r="KML13" i="17"/>
  <c r="KMM13" i="17"/>
  <c r="KMN13" i="17"/>
  <c r="KMO13" i="17"/>
  <c r="KMP13" i="17"/>
  <c r="KMQ13" i="17"/>
  <c r="KMR13" i="17"/>
  <c r="KMS13" i="17"/>
  <c r="KMT13" i="17"/>
  <c r="KMU13" i="17"/>
  <c r="KMV13" i="17"/>
  <c r="KMW13" i="17"/>
  <c r="KMX13" i="17"/>
  <c r="KMY13" i="17"/>
  <c r="KMZ13" i="17"/>
  <c r="KNA13" i="17"/>
  <c r="KNB13" i="17"/>
  <c r="KNC13" i="17"/>
  <c r="KND13" i="17"/>
  <c r="KNE13" i="17"/>
  <c r="KNF13" i="17"/>
  <c r="KNG13" i="17"/>
  <c r="KNH13" i="17"/>
  <c r="KNI13" i="17"/>
  <c r="KNJ13" i="17"/>
  <c r="KNK13" i="17"/>
  <c r="KNL13" i="17"/>
  <c r="KNM13" i="17"/>
  <c r="KNN13" i="17"/>
  <c r="KNO13" i="17"/>
  <c r="KNP13" i="17"/>
  <c r="KNQ13" i="17"/>
  <c r="KNR13" i="17"/>
  <c r="KNS13" i="17"/>
  <c r="KNT13" i="17"/>
  <c r="KNU13" i="17"/>
  <c r="KNV13" i="17"/>
  <c r="KNW13" i="17"/>
  <c r="KNX13" i="17"/>
  <c r="KNY13" i="17"/>
  <c r="KNZ13" i="17"/>
  <c r="KOA13" i="17"/>
  <c r="KOB13" i="17"/>
  <c r="KOC13" i="17"/>
  <c r="KOD13" i="17"/>
  <c r="KOE13" i="17"/>
  <c r="KOF13" i="17"/>
  <c r="KOG13" i="17"/>
  <c r="KOH13" i="17"/>
  <c r="KOI13" i="17"/>
  <c r="KOJ13" i="17"/>
  <c r="KOK13" i="17"/>
  <c r="KOL13" i="17"/>
  <c r="KOM13" i="17"/>
  <c r="KON13" i="17"/>
  <c r="KOO13" i="17"/>
  <c r="KOP13" i="17"/>
  <c r="KOQ13" i="17"/>
  <c r="KOR13" i="17"/>
  <c r="KOS13" i="17"/>
  <c r="KOT13" i="17"/>
  <c r="KOU13" i="17"/>
  <c r="KOV13" i="17"/>
  <c r="KOW13" i="17"/>
  <c r="KOX13" i="17"/>
  <c r="KOY13" i="17"/>
  <c r="KOZ13" i="17"/>
  <c r="KPA13" i="17"/>
  <c r="KPB13" i="17"/>
  <c r="KPC13" i="17"/>
  <c r="KPD13" i="17"/>
  <c r="KPE13" i="17"/>
  <c r="KPF13" i="17"/>
  <c r="KPG13" i="17"/>
  <c r="KPH13" i="17"/>
  <c r="KPI13" i="17"/>
  <c r="KPJ13" i="17"/>
  <c r="KPK13" i="17"/>
  <c r="KPL13" i="17"/>
  <c r="KPM13" i="17"/>
  <c r="KPN13" i="17"/>
  <c r="KPO13" i="17"/>
  <c r="KPP13" i="17"/>
  <c r="KPQ13" i="17"/>
  <c r="KPR13" i="17"/>
  <c r="KPS13" i="17"/>
  <c r="KPT13" i="17"/>
  <c r="KPU13" i="17"/>
  <c r="KPV13" i="17"/>
  <c r="KPW13" i="17"/>
  <c r="KPX13" i="17"/>
  <c r="KPY13" i="17"/>
  <c r="KPZ13" i="17"/>
  <c r="KQA13" i="17"/>
  <c r="KQB13" i="17"/>
  <c r="KQC13" i="17"/>
  <c r="KQD13" i="17"/>
  <c r="KQE13" i="17"/>
  <c r="KQF13" i="17"/>
  <c r="KQG13" i="17"/>
  <c r="KQH13" i="17"/>
  <c r="KQI13" i="17"/>
  <c r="KQJ13" i="17"/>
  <c r="KQK13" i="17"/>
  <c r="KQL13" i="17"/>
  <c r="KQM13" i="17"/>
  <c r="KQN13" i="17"/>
  <c r="KQO13" i="17"/>
  <c r="KQP13" i="17"/>
  <c r="KQQ13" i="17"/>
  <c r="KQR13" i="17"/>
  <c r="KQS13" i="17"/>
  <c r="KQT13" i="17"/>
  <c r="KQU13" i="17"/>
  <c r="KQV13" i="17"/>
  <c r="KQW13" i="17"/>
  <c r="KQX13" i="17"/>
  <c r="KQY13" i="17"/>
  <c r="KQZ13" i="17"/>
  <c r="KRA13" i="17"/>
  <c r="KRB13" i="17"/>
  <c r="KRC13" i="17"/>
  <c r="KRD13" i="17"/>
  <c r="KRE13" i="17"/>
  <c r="KRF13" i="17"/>
  <c r="KRG13" i="17"/>
  <c r="KRH13" i="17"/>
  <c r="KRI13" i="17"/>
  <c r="KRJ13" i="17"/>
  <c r="KRK13" i="17"/>
  <c r="KRL13" i="17"/>
  <c r="KRM13" i="17"/>
  <c r="KRN13" i="17"/>
  <c r="KRO13" i="17"/>
  <c r="KRP13" i="17"/>
  <c r="KRQ13" i="17"/>
  <c r="KRR13" i="17"/>
  <c r="KRS13" i="17"/>
  <c r="KRT13" i="17"/>
  <c r="KRU13" i="17"/>
  <c r="KRV13" i="17"/>
  <c r="KRW13" i="17"/>
  <c r="KRX13" i="17"/>
  <c r="KRY13" i="17"/>
  <c r="KRZ13" i="17"/>
  <c r="KSA13" i="17"/>
  <c r="KSB13" i="17"/>
  <c r="KSC13" i="17"/>
  <c r="KSD13" i="17"/>
  <c r="KSE13" i="17"/>
  <c r="KSF13" i="17"/>
  <c r="KSG13" i="17"/>
  <c r="KSH13" i="17"/>
  <c r="KSI13" i="17"/>
  <c r="KSJ13" i="17"/>
  <c r="KSK13" i="17"/>
  <c r="KSL13" i="17"/>
  <c r="KSM13" i="17"/>
  <c r="KSN13" i="17"/>
  <c r="KSO13" i="17"/>
  <c r="KSP13" i="17"/>
  <c r="KSQ13" i="17"/>
  <c r="KSR13" i="17"/>
  <c r="KSS13" i="17"/>
  <c r="KST13" i="17"/>
  <c r="KSU13" i="17"/>
  <c r="KSV13" i="17"/>
  <c r="KSW13" i="17"/>
  <c r="KSX13" i="17"/>
  <c r="KSY13" i="17"/>
  <c r="KSZ13" i="17"/>
  <c r="KTA13" i="17"/>
  <c r="KTB13" i="17"/>
  <c r="KTC13" i="17"/>
  <c r="KTD13" i="17"/>
  <c r="KTE13" i="17"/>
  <c r="KTF13" i="17"/>
  <c r="KTG13" i="17"/>
  <c r="KTH13" i="17"/>
  <c r="KTI13" i="17"/>
  <c r="KTJ13" i="17"/>
  <c r="KTK13" i="17"/>
  <c r="KTL13" i="17"/>
  <c r="KTM13" i="17"/>
  <c r="KTN13" i="17"/>
  <c r="KTO13" i="17"/>
  <c r="KTP13" i="17"/>
  <c r="KTQ13" i="17"/>
  <c r="KTR13" i="17"/>
  <c r="KTS13" i="17"/>
  <c r="KTT13" i="17"/>
  <c r="KTU13" i="17"/>
  <c r="KTV13" i="17"/>
  <c r="KTW13" i="17"/>
  <c r="KTX13" i="17"/>
  <c r="KTY13" i="17"/>
  <c r="KTZ13" i="17"/>
  <c r="KUA13" i="17"/>
  <c r="KUB13" i="17"/>
  <c r="KUC13" i="17"/>
  <c r="KUD13" i="17"/>
  <c r="KUE13" i="17"/>
  <c r="KUF13" i="17"/>
  <c r="KUG13" i="17"/>
  <c r="KUH13" i="17"/>
  <c r="KUI13" i="17"/>
  <c r="KUJ13" i="17"/>
  <c r="KUK13" i="17"/>
  <c r="KUL13" i="17"/>
  <c r="KUM13" i="17"/>
  <c r="KUN13" i="17"/>
  <c r="KUO13" i="17"/>
  <c r="KUP13" i="17"/>
  <c r="KUQ13" i="17"/>
  <c r="KUR13" i="17"/>
  <c r="KUS13" i="17"/>
  <c r="KUT13" i="17"/>
  <c r="KUU13" i="17"/>
  <c r="KUV13" i="17"/>
  <c r="KUW13" i="17"/>
  <c r="KUX13" i="17"/>
  <c r="KUY13" i="17"/>
  <c r="KUZ13" i="17"/>
  <c r="KVA13" i="17"/>
  <c r="KVB13" i="17"/>
  <c r="KVC13" i="17"/>
  <c r="KVD13" i="17"/>
  <c r="KVE13" i="17"/>
  <c r="KVF13" i="17"/>
  <c r="KVG13" i="17"/>
  <c r="KVH13" i="17"/>
  <c r="KVI13" i="17"/>
  <c r="KVJ13" i="17"/>
  <c r="KVK13" i="17"/>
  <c r="KVL13" i="17"/>
  <c r="KVM13" i="17"/>
  <c r="KVN13" i="17"/>
  <c r="KVO13" i="17"/>
  <c r="KVP13" i="17"/>
  <c r="KVQ13" i="17"/>
  <c r="KVR13" i="17"/>
  <c r="KVS13" i="17"/>
  <c r="KVT13" i="17"/>
  <c r="KVU13" i="17"/>
  <c r="KVV13" i="17"/>
  <c r="KVW13" i="17"/>
  <c r="KVX13" i="17"/>
  <c r="KVY13" i="17"/>
  <c r="KVZ13" i="17"/>
  <c r="KWA13" i="17"/>
  <c r="KWB13" i="17"/>
  <c r="KWC13" i="17"/>
  <c r="KWD13" i="17"/>
  <c r="KWE13" i="17"/>
  <c r="KWF13" i="17"/>
  <c r="KWG13" i="17"/>
  <c r="KWH13" i="17"/>
  <c r="KWI13" i="17"/>
  <c r="KWJ13" i="17"/>
  <c r="KWK13" i="17"/>
  <c r="KWL13" i="17"/>
  <c r="KWM13" i="17"/>
  <c r="KWN13" i="17"/>
  <c r="KWO13" i="17"/>
  <c r="KWP13" i="17"/>
  <c r="KWQ13" i="17"/>
  <c r="KWR13" i="17"/>
  <c r="KWS13" i="17"/>
  <c r="KWT13" i="17"/>
  <c r="KWU13" i="17"/>
  <c r="KWV13" i="17"/>
  <c r="KWW13" i="17"/>
  <c r="KWX13" i="17"/>
  <c r="KWY13" i="17"/>
  <c r="KWZ13" i="17"/>
  <c r="KXA13" i="17"/>
  <c r="KXB13" i="17"/>
  <c r="KXC13" i="17"/>
  <c r="KXD13" i="17"/>
  <c r="KXE13" i="17"/>
  <c r="KXF13" i="17"/>
  <c r="KXG13" i="17"/>
  <c r="KXH13" i="17"/>
  <c r="KXI13" i="17"/>
  <c r="KXJ13" i="17"/>
  <c r="KXK13" i="17"/>
  <c r="KXL13" i="17"/>
  <c r="KXM13" i="17"/>
  <c r="KXN13" i="17"/>
  <c r="KXO13" i="17"/>
  <c r="KXP13" i="17"/>
  <c r="KXQ13" i="17"/>
  <c r="KXR13" i="17"/>
  <c r="KXS13" i="17"/>
  <c r="KXT13" i="17"/>
  <c r="KXU13" i="17"/>
  <c r="KXV13" i="17"/>
  <c r="KXW13" i="17"/>
  <c r="KXX13" i="17"/>
  <c r="KXY13" i="17"/>
  <c r="KXZ13" i="17"/>
  <c r="KYA13" i="17"/>
  <c r="KYB13" i="17"/>
  <c r="KYC13" i="17"/>
  <c r="KYD13" i="17"/>
  <c r="KYE13" i="17"/>
  <c r="KYF13" i="17"/>
  <c r="KYG13" i="17"/>
  <c r="KYH13" i="17"/>
  <c r="KYI13" i="17"/>
  <c r="KYJ13" i="17"/>
  <c r="KYK13" i="17"/>
  <c r="KYL13" i="17"/>
  <c r="KYM13" i="17"/>
  <c r="KYN13" i="17"/>
  <c r="KYO13" i="17"/>
  <c r="KYP13" i="17"/>
  <c r="KYQ13" i="17"/>
  <c r="KYR13" i="17"/>
  <c r="KYS13" i="17"/>
  <c r="KYT13" i="17"/>
  <c r="KYU13" i="17"/>
  <c r="KYV13" i="17"/>
  <c r="KYW13" i="17"/>
  <c r="KYX13" i="17"/>
  <c r="KYY13" i="17"/>
  <c r="KYZ13" i="17"/>
  <c r="KZA13" i="17"/>
  <c r="KZB13" i="17"/>
  <c r="KZC13" i="17"/>
  <c r="KZD13" i="17"/>
  <c r="KZE13" i="17"/>
  <c r="KZF13" i="17"/>
  <c r="KZG13" i="17"/>
  <c r="KZH13" i="17"/>
  <c r="KZI13" i="17"/>
  <c r="KZJ13" i="17"/>
  <c r="KZK13" i="17"/>
  <c r="KZL13" i="17"/>
  <c r="KZM13" i="17"/>
  <c r="KZN13" i="17"/>
  <c r="KZO13" i="17"/>
  <c r="KZP13" i="17"/>
  <c r="KZQ13" i="17"/>
  <c r="KZR13" i="17"/>
  <c r="KZS13" i="17"/>
  <c r="KZT13" i="17"/>
  <c r="KZU13" i="17"/>
  <c r="KZV13" i="17"/>
  <c r="KZW13" i="17"/>
  <c r="KZX13" i="17"/>
  <c r="KZY13" i="17"/>
  <c r="KZZ13" i="17"/>
  <c r="LAA13" i="17"/>
  <c r="LAB13" i="17"/>
  <c r="LAC13" i="17"/>
  <c r="LAD13" i="17"/>
  <c r="LAE13" i="17"/>
  <c r="LAF13" i="17"/>
  <c r="LAG13" i="17"/>
  <c r="LAH13" i="17"/>
  <c r="LAI13" i="17"/>
  <c r="LAJ13" i="17"/>
  <c r="LAK13" i="17"/>
  <c r="LAL13" i="17"/>
  <c r="LAM13" i="17"/>
  <c r="LAN13" i="17"/>
  <c r="LAO13" i="17"/>
  <c r="LAP13" i="17"/>
  <c r="LAQ13" i="17"/>
  <c r="LAR13" i="17"/>
  <c r="LAS13" i="17"/>
  <c r="LAT13" i="17"/>
  <c r="LAU13" i="17"/>
  <c r="LAV13" i="17"/>
  <c r="LAW13" i="17"/>
  <c r="LAX13" i="17"/>
  <c r="LAY13" i="17"/>
  <c r="LAZ13" i="17"/>
  <c r="LBA13" i="17"/>
  <c r="LBB13" i="17"/>
  <c r="LBC13" i="17"/>
  <c r="LBD13" i="17"/>
  <c r="LBE13" i="17"/>
  <c r="LBF13" i="17"/>
  <c r="LBG13" i="17"/>
  <c r="LBH13" i="17"/>
  <c r="LBI13" i="17"/>
  <c r="LBJ13" i="17"/>
  <c r="LBK13" i="17"/>
  <c r="LBL13" i="17"/>
  <c r="LBM13" i="17"/>
  <c r="LBN13" i="17"/>
  <c r="LBO13" i="17"/>
  <c r="LBP13" i="17"/>
  <c r="LBQ13" i="17"/>
  <c r="LBR13" i="17"/>
  <c r="LBS13" i="17"/>
  <c r="LBT13" i="17"/>
  <c r="LBU13" i="17"/>
  <c r="LBV13" i="17"/>
  <c r="LBW13" i="17"/>
  <c r="LBX13" i="17"/>
  <c r="LBY13" i="17"/>
  <c r="LBZ13" i="17"/>
  <c r="LCA13" i="17"/>
  <c r="LCB13" i="17"/>
  <c r="LCC13" i="17"/>
  <c r="LCD13" i="17"/>
  <c r="LCE13" i="17"/>
  <c r="LCF13" i="17"/>
  <c r="LCG13" i="17"/>
  <c r="LCH13" i="17"/>
  <c r="LCI13" i="17"/>
  <c r="LCJ13" i="17"/>
  <c r="LCK13" i="17"/>
  <c r="LCL13" i="17"/>
  <c r="LCM13" i="17"/>
  <c r="LCN13" i="17"/>
  <c r="LCO13" i="17"/>
  <c r="LCP13" i="17"/>
  <c r="LCQ13" i="17"/>
  <c r="LCR13" i="17"/>
  <c r="LCS13" i="17"/>
  <c r="LCT13" i="17"/>
  <c r="LCU13" i="17"/>
  <c r="LCV13" i="17"/>
  <c r="LCW13" i="17"/>
  <c r="LCX13" i="17"/>
  <c r="LCY13" i="17"/>
  <c r="LCZ13" i="17"/>
  <c r="LDA13" i="17"/>
  <c r="LDB13" i="17"/>
  <c r="LDC13" i="17"/>
  <c r="LDD13" i="17"/>
  <c r="LDE13" i="17"/>
  <c r="LDF13" i="17"/>
  <c r="LDG13" i="17"/>
  <c r="LDH13" i="17"/>
  <c r="LDI13" i="17"/>
  <c r="LDJ13" i="17"/>
  <c r="LDK13" i="17"/>
  <c r="LDL13" i="17"/>
  <c r="LDM13" i="17"/>
  <c r="LDN13" i="17"/>
  <c r="LDO13" i="17"/>
  <c r="LDP13" i="17"/>
  <c r="LDQ13" i="17"/>
  <c r="LDR13" i="17"/>
  <c r="LDS13" i="17"/>
  <c r="LDT13" i="17"/>
  <c r="LDU13" i="17"/>
  <c r="LDV13" i="17"/>
  <c r="LDW13" i="17"/>
  <c r="LDX13" i="17"/>
  <c r="LDY13" i="17"/>
  <c r="LDZ13" i="17"/>
  <c r="LEA13" i="17"/>
  <c r="LEB13" i="17"/>
  <c r="LEC13" i="17"/>
  <c r="LED13" i="17"/>
  <c r="LEE13" i="17"/>
  <c r="LEF13" i="17"/>
  <c r="LEG13" i="17"/>
  <c r="LEH13" i="17"/>
  <c r="LEI13" i="17"/>
  <c r="LEJ13" i="17"/>
  <c r="LEK13" i="17"/>
  <c r="LEL13" i="17"/>
  <c r="LEM13" i="17"/>
  <c r="LEN13" i="17"/>
  <c r="LEO13" i="17"/>
  <c r="LEP13" i="17"/>
  <c r="LEQ13" i="17"/>
  <c r="LER13" i="17"/>
  <c r="LES13" i="17"/>
  <c r="LET13" i="17"/>
  <c r="LEU13" i="17"/>
  <c r="LEV13" i="17"/>
  <c r="LEW13" i="17"/>
  <c r="LEX13" i="17"/>
  <c r="LEY13" i="17"/>
  <c r="LEZ13" i="17"/>
  <c r="LFA13" i="17"/>
  <c r="LFB13" i="17"/>
  <c r="LFC13" i="17"/>
  <c r="LFD13" i="17"/>
  <c r="LFE13" i="17"/>
  <c r="LFF13" i="17"/>
  <c r="LFG13" i="17"/>
  <c r="LFH13" i="17"/>
  <c r="LFI13" i="17"/>
  <c r="LFJ13" i="17"/>
  <c r="LFK13" i="17"/>
  <c r="LFL13" i="17"/>
  <c r="LFM13" i="17"/>
  <c r="LFN13" i="17"/>
  <c r="LFO13" i="17"/>
  <c r="LFP13" i="17"/>
  <c r="LFQ13" i="17"/>
  <c r="LFR13" i="17"/>
  <c r="LFS13" i="17"/>
  <c r="LFT13" i="17"/>
  <c r="LFU13" i="17"/>
  <c r="LFV13" i="17"/>
  <c r="LFW13" i="17"/>
  <c r="LFX13" i="17"/>
  <c r="LFY13" i="17"/>
  <c r="LFZ13" i="17"/>
  <c r="LGA13" i="17"/>
  <c r="LGB13" i="17"/>
  <c r="LGC13" i="17"/>
  <c r="LGD13" i="17"/>
  <c r="LGE13" i="17"/>
  <c r="LGF13" i="17"/>
  <c r="LGG13" i="17"/>
  <c r="LGH13" i="17"/>
  <c r="LGI13" i="17"/>
  <c r="LGJ13" i="17"/>
  <c r="LGK13" i="17"/>
  <c r="LGL13" i="17"/>
  <c r="LGM13" i="17"/>
  <c r="LGN13" i="17"/>
  <c r="LGO13" i="17"/>
  <c r="LGP13" i="17"/>
  <c r="LGQ13" i="17"/>
  <c r="LGR13" i="17"/>
  <c r="LGS13" i="17"/>
  <c r="LGT13" i="17"/>
  <c r="LGU13" i="17"/>
  <c r="LGV13" i="17"/>
  <c r="LGW13" i="17"/>
  <c r="LGX13" i="17"/>
  <c r="LGY13" i="17"/>
  <c r="LGZ13" i="17"/>
  <c r="LHA13" i="17"/>
  <c r="LHB13" i="17"/>
  <c r="LHC13" i="17"/>
  <c r="LHD13" i="17"/>
  <c r="LHE13" i="17"/>
  <c r="LHF13" i="17"/>
  <c r="LHG13" i="17"/>
  <c r="LHH13" i="17"/>
  <c r="LHI13" i="17"/>
  <c r="LHJ13" i="17"/>
  <c r="LHK13" i="17"/>
  <c r="LHL13" i="17"/>
  <c r="LHM13" i="17"/>
  <c r="LHN13" i="17"/>
  <c r="LHO13" i="17"/>
  <c r="LHP13" i="17"/>
  <c r="LHQ13" i="17"/>
  <c r="LHR13" i="17"/>
  <c r="LHS13" i="17"/>
  <c r="LHT13" i="17"/>
  <c r="LHU13" i="17"/>
  <c r="LHV13" i="17"/>
  <c r="LHW13" i="17"/>
  <c r="LHX13" i="17"/>
  <c r="LHY13" i="17"/>
  <c r="LHZ13" i="17"/>
  <c r="LIA13" i="17"/>
  <c r="LIB13" i="17"/>
  <c r="LIC13" i="17"/>
  <c r="LID13" i="17"/>
  <c r="LIE13" i="17"/>
  <c r="LIF13" i="17"/>
  <c r="LIG13" i="17"/>
  <c r="LIH13" i="17"/>
  <c r="LII13" i="17"/>
  <c r="LIJ13" i="17"/>
  <c r="LIK13" i="17"/>
  <c r="LIL13" i="17"/>
  <c r="LIM13" i="17"/>
  <c r="LIN13" i="17"/>
  <c r="LIO13" i="17"/>
  <c r="LIP13" i="17"/>
  <c r="LIQ13" i="17"/>
  <c r="LIR13" i="17"/>
  <c r="LIS13" i="17"/>
  <c r="LIT13" i="17"/>
  <c r="LIU13" i="17"/>
  <c r="LIV13" i="17"/>
  <c r="LIW13" i="17"/>
  <c r="LIX13" i="17"/>
  <c r="LIY13" i="17"/>
  <c r="LIZ13" i="17"/>
  <c r="LJA13" i="17"/>
  <c r="LJB13" i="17"/>
  <c r="LJC13" i="17"/>
  <c r="LJD13" i="17"/>
  <c r="LJE13" i="17"/>
  <c r="LJF13" i="17"/>
  <c r="LJG13" i="17"/>
  <c r="LJH13" i="17"/>
  <c r="LJI13" i="17"/>
  <c r="LJJ13" i="17"/>
  <c r="LJK13" i="17"/>
  <c r="LJL13" i="17"/>
  <c r="LJM13" i="17"/>
  <c r="LJN13" i="17"/>
  <c r="LJO13" i="17"/>
  <c r="LJP13" i="17"/>
  <c r="LJQ13" i="17"/>
  <c r="LJR13" i="17"/>
  <c r="LJS13" i="17"/>
  <c r="LJT13" i="17"/>
  <c r="LJU13" i="17"/>
  <c r="LJV13" i="17"/>
  <c r="LJW13" i="17"/>
  <c r="LJX13" i="17"/>
  <c r="LJY13" i="17"/>
  <c r="LJZ13" i="17"/>
  <c r="LKA13" i="17"/>
  <c r="LKB13" i="17"/>
  <c r="LKC13" i="17"/>
  <c r="LKD13" i="17"/>
  <c r="LKE13" i="17"/>
  <c r="LKF13" i="17"/>
  <c r="LKG13" i="17"/>
  <c r="LKH13" i="17"/>
  <c r="LKI13" i="17"/>
  <c r="LKJ13" i="17"/>
  <c r="LKK13" i="17"/>
  <c r="LKL13" i="17"/>
  <c r="LKM13" i="17"/>
  <c r="LKN13" i="17"/>
  <c r="LKO13" i="17"/>
  <c r="LKP13" i="17"/>
  <c r="LKQ13" i="17"/>
  <c r="LKR13" i="17"/>
  <c r="LKS13" i="17"/>
  <c r="LKT13" i="17"/>
  <c r="LKU13" i="17"/>
  <c r="LKV13" i="17"/>
  <c r="LKW13" i="17"/>
  <c r="LKX13" i="17"/>
  <c r="LKY13" i="17"/>
  <c r="LKZ13" i="17"/>
  <c r="LLA13" i="17"/>
  <c r="LLB13" i="17"/>
  <c r="LLC13" i="17"/>
  <c r="LLD13" i="17"/>
  <c r="LLE13" i="17"/>
  <c r="LLF13" i="17"/>
  <c r="LLG13" i="17"/>
  <c r="LLH13" i="17"/>
  <c r="LLI13" i="17"/>
  <c r="LLJ13" i="17"/>
  <c r="LLK13" i="17"/>
  <c r="LLL13" i="17"/>
  <c r="LLM13" i="17"/>
  <c r="LLN13" i="17"/>
  <c r="LLO13" i="17"/>
  <c r="LLP13" i="17"/>
  <c r="LLQ13" i="17"/>
  <c r="LLR13" i="17"/>
  <c r="LLS13" i="17"/>
  <c r="LLT13" i="17"/>
  <c r="LLU13" i="17"/>
  <c r="LLV13" i="17"/>
  <c r="LLW13" i="17"/>
  <c r="LLX13" i="17"/>
  <c r="LLY13" i="17"/>
  <c r="LLZ13" i="17"/>
  <c r="LMA13" i="17"/>
  <c r="LMB13" i="17"/>
  <c r="LMC13" i="17"/>
  <c r="LMD13" i="17"/>
  <c r="LME13" i="17"/>
  <c r="LMF13" i="17"/>
  <c r="LMG13" i="17"/>
  <c r="LMH13" i="17"/>
  <c r="LMI13" i="17"/>
  <c r="LMJ13" i="17"/>
  <c r="LMK13" i="17"/>
  <c r="LML13" i="17"/>
  <c r="LMM13" i="17"/>
  <c r="LMN13" i="17"/>
  <c r="LMO13" i="17"/>
  <c r="LMP13" i="17"/>
  <c r="LMQ13" i="17"/>
  <c r="LMR13" i="17"/>
  <c r="LMS13" i="17"/>
  <c r="LMT13" i="17"/>
  <c r="LMU13" i="17"/>
  <c r="LMV13" i="17"/>
  <c r="LMW13" i="17"/>
  <c r="LMX13" i="17"/>
  <c r="LMY13" i="17"/>
  <c r="LMZ13" i="17"/>
  <c r="LNA13" i="17"/>
  <c r="LNB13" i="17"/>
  <c r="LNC13" i="17"/>
  <c r="LND13" i="17"/>
  <c r="LNE13" i="17"/>
  <c r="LNF13" i="17"/>
  <c r="LNG13" i="17"/>
  <c r="LNH13" i="17"/>
  <c r="LNI13" i="17"/>
  <c r="LNJ13" i="17"/>
  <c r="LNK13" i="17"/>
  <c r="LNL13" i="17"/>
  <c r="LNM13" i="17"/>
  <c r="LNN13" i="17"/>
  <c r="LNO13" i="17"/>
  <c r="LNP13" i="17"/>
  <c r="LNQ13" i="17"/>
  <c r="LNR13" i="17"/>
  <c r="LNS13" i="17"/>
  <c r="LNT13" i="17"/>
  <c r="LNU13" i="17"/>
  <c r="LNV13" i="17"/>
  <c r="LNW13" i="17"/>
  <c r="LNX13" i="17"/>
  <c r="LNY13" i="17"/>
  <c r="LNZ13" i="17"/>
  <c r="LOA13" i="17"/>
  <c r="LOB13" i="17"/>
  <c r="LOC13" i="17"/>
  <c r="LOD13" i="17"/>
  <c r="LOE13" i="17"/>
  <c r="LOF13" i="17"/>
  <c r="LOG13" i="17"/>
  <c r="LOH13" i="17"/>
  <c r="LOI13" i="17"/>
  <c r="LOJ13" i="17"/>
  <c r="LOK13" i="17"/>
  <c r="LOL13" i="17"/>
  <c r="LOM13" i="17"/>
  <c r="LON13" i="17"/>
  <c r="LOO13" i="17"/>
  <c r="LOP13" i="17"/>
  <c r="LOQ13" i="17"/>
  <c r="LOR13" i="17"/>
  <c r="LOS13" i="17"/>
  <c r="LOT13" i="17"/>
  <c r="LOU13" i="17"/>
  <c r="LOV13" i="17"/>
  <c r="LOW13" i="17"/>
  <c r="LOX13" i="17"/>
  <c r="LOY13" i="17"/>
  <c r="LOZ13" i="17"/>
  <c r="LPA13" i="17"/>
  <c r="LPB13" i="17"/>
  <c r="LPC13" i="17"/>
  <c r="LPD13" i="17"/>
  <c r="LPE13" i="17"/>
  <c r="LPF13" i="17"/>
  <c r="LPG13" i="17"/>
  <c r="LPH13" i="17"/>
  <c r="LPI13" i="17"/>
  <c r="LPJ13" i="17"/>
  <c r="LPK13" i="17"/>
  <c r="LPL13" i="17"/>
  <c r="LPM13" i="17"/>
  <c r="LPN13" i="17"/>
  <c r="LPO13" i="17"/>
  <c r="LPP13" i="17"/>
  <c r="LPQ13" i="17"/>
  <c r="LPR13" i="17"/>
  <c r="LPS13" i="17"/>
  <c r="LPT13" i="17"/>
  <c r="LPU13" i="17"/>
  <c r="LPV13" i="17"/>
  <c r="LPW13" i="17"/>
  <c r="LPX13" i="17"/>
  <c r="LPY13" i="17"/>
  <c r="LPZ13" i="17"/>
  <c r="LQA13" i="17"/>
  <c r="LQB13" i="17"/>
  <c r="LQC13" i="17"/>
  <c r="LQD13" i="17"/>
  <c r="LQE13" i="17"/>
  <c r="LQF13" i="17"/>
  <c r="LQG13" i="17"/>
  <c r="LQH13" i="17"/>
  <c r="LQI13" i="17"/>
  <c r="LQJ13" i="17"/>
  <c r="LQK13" i="17"/>
  <c r="LQL13" i="17"/>
  <c r="LQM13" i="17"/>
  <c r="LQN13" i="17"/>
  <c r="LQO13" i="17"/>
  <c r="LQP13" i="17"/>
  <c r="LQQ13" i="17"/>
  <c r="LQR13" i="17"/>
  <c r="LQS13" i="17"/>
  <c r="LQT13" i="17"/>
  <c r="LQU13" i="17"/>
  <c r="LQV13" i="17"/>
  <c r="LQW13" i="17"/>
  <c r="LQX13" i="17"/>
  <c r="LQY13" i="17"/>
  <c r="LQZ13" i="17"/>
  <c r="LRA13" i="17"/>
  <c r="LRB13" i="17"/>
  <c r="LRC13" i="17"/>
  <c r="LRD13" i="17"/>
  <c r="LRE13" i="17"/>
  <c r="LRF13" i="17"/>
  <c r="LRG13" i="17"/>
  <c r="LRH13" i="17"/>
  <c r="LRI13" i="17"/>
  <c r="LRJ13" i="17"/>
  <c r="LRK13" i="17"/>
  <c r="LRL13" i="17"/>
  <c r="LRM13" i="17"/>
  <c r="LRN13" i="17"/>
  <c r="LRO13" i="17"/>
  <c r="LRP13" i="17"/>
  <c r="LRQ13" i="17"/>
  <c r="LRR13" i="17"/>
  <c r="LRS13" i="17"/>
  <c r="LRT13" i="17"/>
  <c r="LRU13" i="17"/>
  <c r="LRV13" i="17"/>
  <c r="LRW13" i="17"/>
  <c r="LRX13" i="17"/>
  <c r="LRY13" i="17"/>
  <c r="LRZ13" i="17"/>
  <c r="LSA13" i="17"/>
  <c r="LSB13" i="17"/>
  <c r="LSC13" i="17"/>
  <c r="LSD13" i="17"/>
  <c r="LSE13" i="17"/>
  <c r="LSF13" i="17"/>
  <c r="LSG13" i="17"/>
  <c r="LSH13" i="17"/>
  <c r="LSI13" i="17"/>
  <c r="LSJ13" i="17"/>
  <c r="LSK13" i="17"/>
  <c r="LSL13" i="17"/>
  <c r="LSM13" i="17"/>
  <c r="LSN13" i="17"/>
  <c r="LSO13" i="17"/>
  <c r="LSP13" i="17"/>
  <c r="LSQ13" i="17"/>
  <c r="LSR13" i="17"/>
  <c r="LSS13" i="17"/>
  <c r="LST13" i="17"/>
  <c r="LSU13" i="17"/>
  <c r="LSV13" i="17"/>
  <c r="LSW13" i="17"/>
  <c r="LSX13" i="17"/>
  <c r="LSY13" i="17"/>
  <c r="LSZ13" i="17"/>
  <c r="LTA13" i="17"/>
  <c r="LTB13" i="17"/>
  <c r="LTC13" i="17"/>
  <c r="LTD13" i="17"/>
  <c r="LTE13" i="17"/>
  <c r="LTF13" i="17"/>
  <c r="LTG13" i="17"/>
  <c r="LTH13" i="17"/>
  <c r="LTI13" i="17"/>
  <c r="LTJ13" i="17"/>
  <c r="LTK13" i="17"/>
  <c r="LTL13" i="17"/>
  <c r="LTM13" i="17"/>
  <c r="LTN13" i="17"/>
  <c r="LTO13" i="17"/>
  <c r="LTP13" i="17"/>
  <c r="LTQ13" i="17"/>
  <c r="LTR13" i="17"/>
  <c r="LTS13" i="17"/>
  <c r="LTT13" i="17"/>
  <c r="LTU13" i="17"/>
  <c r="LTV13" i="17"/>
  <c r="LTW13" i="17"/>
  <c r="LTX13" i="17"/>
  <c r="LTY13" i="17"/>
  <c r="LTZ13" i="17"/>
  <c r="LUA13" i="17"/>
  <c r="LUB13" i="17"/>
  <c r="LUC13" i="17"/>
  <c r="LUD13" i="17"/>
  <c r="LUE13" i="17"/>
  <c r="LUF13" i="17"/>
  <c r="LUG13" i="17"/>
  <c r="LUH13" i="17"/>
  <c r="LUI13" i="17"/>
  <c r="LUJ13" i="17"/>
  <c r="LUK13" i="17"/>
  <c r="LUL13" i="17"/>
  <c r="LUM13" i="17"/>
  <c r="LUN13" i="17"/>
  <c r="LUO13" i="17"/>
  <c r="LUP13" i="17"/>
  <c r="LUQ13" i="17"/>
  <c r="LUR13" i="17"/>
  <c r="LUS13" i="17"/>
  <c r="LUT13" i="17"/>
  <c r="LUU13" i="17"/>
  <c r="LUV13" i="17"/>
  <c r="LUW13" i="17"/>
  <c r="LUX13" i="17"/>
  <c r="LUY13" i="17"/>
  <c r="LUZ13" i="17"/>
  <c r="LVA13" i="17"/>
  <c r="LVB13" i="17"/>
  <c r="LVC13" i="17"/>
  <c r="LVD13" i="17"/>
  <c r="LVE13" i="17"/>
  <c r="LVF13" i="17"/>
  <c r="LVG13" i="17"/>
  <c r="LVH13" i="17"/>
  <c r="LVI13" i="17"/>
  <c r="LVJ13" i="17"/>
  <c r="LVK13" i="17"/>
  <c r="LVL13" i="17"/>
  <c r="LVM13" i="17"/>
  <c r="LVN13" i="17"/>
  <c r="LVO13" i="17"/>
  <c r="LVP13" i="17"/>
  <c r="LVQ13" i="17"/>
  <c r="LVR13" i="17"/>
  <c r="LVS13" i="17"/>
  <c r="LVT13" i="17"/>
  <c r="LVU13" i="17"/>
  <c r="LVV13" i="17"/>
  <c r="LVW13" i="17"/>
  <c r="LVX13" i="17"/>
  <c r="LVY13" i="17"/>
  <c r="LVZ13" i="17"/>
  <c r="LWA13" i="17"/>
  <c r="LWB13" i="17"/>
  <c r="LWC13" i="17"/>
  <c r="LWD13" i="17"/>
  <c r="LWE13" i="17"/>
  <c r="LWF13" i="17"/>
  <c r="LWG13" i="17"/>
  <c r="LWH13" i="17"/>
  <c r="LWI13" i="17"/>
  <c r="LWJ13" i="17"/>
  <c r="LWK13" i="17"/>
  <c r="LWL13" i="17"/>
  <c r="LWM13" i="17"/>
  <c r="LWN13" i="17"/>
  <c r="LWO13" i="17"/>
  <c r="LWP13" i="17"/>
  <c r="LWQ13" i="17"/>
  <c r="LWR13" i="17"/>
  <c r="LWS13" i="17"/>
  <c r="LWT13" i="17"/>
  <c r="LWU13" i="17"/>
  <c r="LWV13" i="17"/>
  <c r="LWW13" i="17"/>
  <c r="LWX13" i="17"/>
  <c r="LWY13" i="17"/>
  <c r="LWZ13" i="17"/>
  <c r="LXA13" i="17"/>
  <c r="LXB13" i="17"/>
  <c r="LXC13" i="17"/>
  <c r="LXD13" i="17"/>
  <c r="LXE13" i="17"/>
  <c r="LXF13" i="17"/>
  <c r="LXG13" i="17"/>
  <c r="LXH13" i="17"/>
  <c r="LXI13" i="17"/>
  <c r="LXJ13" i="17"/>
  <c r="LXK13" i="17"/>
  <c r="LXL13" i="17"/>
  <c r="LXM13" i="17"/>
  <c r="LXN13" i="17"/>
  <c r="LXO13" i="17"/>
  <c r="LXP13" i="17"/>
  <c r="LXQ13" i="17"/>
  <c r="LXR13" i="17"/>
  <c r="LXS13" i="17"/>
  <c r="LXT13" i="17"/>
  <c r="LXU13" i="17"/>
  <c r="LXV13" i="17"/>
  <c r="LXW13" i="17"/>
  <c r="LXX13" i="17"/>
  <c r="LXY13" i="17"/>
  <c r="LXZ13" i="17"/>
  <c r="LYA13" i="17"/>
  <c r="LYB13" i="17"/>
  <c r="LYC13" i="17"/>
  <c r="LYD13" i="17"/>
  <c r="LYE13" i="17"/>
  <c r="LYF13" i="17"/>
  <c r="LYG13" i="17"/>
  <c r="LYH13" i="17"/>
  <c r="LYI13" i="17"/>
  <c r="LYJ13" i="17"/>
  <c r="LYK13" i="17"/>
  <c r="LYL13" i="17"/>
  <c r="LYM13" i="17"/>
  <c r="LYN13" i="17"/>
  <c r="LYO13" i="17"/>
  <c r="LYP13" i="17"/>
  <c r="LYQ13" i="17"/>
  <c r="LYR13" i="17"/>
  <c r="LYS13" i="17"/>
  <c r="LYT13" i="17"/>
  <c r="LYU13" i="17"/>
  <c r="LYV13" i="17"/>
  <c r="LYW13" i="17"/>
  <c r="LYX13" i="17"/>
  <c r="LYY13" i="17"/>
  <c r="LYZ13" i="17"/>
  <c r="LZA13" i="17"/>
  <c r="LZB13" i="17"/>
  <c r="LZC13" i="17"/>
  <c r="LZD13" i="17"/>
  <c r="LZE13" i="17"/>
  <c r="LZF13" i="17"/>
  <c r="LZG13" i="17"/>
  <c r="LZH13" i="17"/>
  <c r="LZI13" i="17"/>
  <c r="LZJ13" i="17"/>
  <c r="LZK13" i="17"/>
  <c r="LZL13" i="17"/>
  <c r="LZM13" i="17"/>
  <c r="LZN13" i="17"/>
  <c r="LZO13" i="17"/>
  <c r="LZP13" i="17"/>
  <c r="LZQ13" i="17"/>
  <c r="LZR13" i="17"/>
  <c r="LZS13" i="17"/>
  <c r="LZT13" i="17"/>
  <c r="LZU13" i="17"/>
  <c r="LZV13" i="17"/>
  <c r="LZW13" i="17"/>
  <c r="LZX13" i="17"/>
  <c r="LZY13" i="17"/>
  <c r="LZZ13" i="17"/>
  <c r="MAA13" i="17"/>
  <c r="MAB13" i="17"/>
  <c r="MAC13" i="17"/>
  <c r="MAD13" i="17"/>
  <c r="MAE13" i="17"/>
  <c r="MAF13" i="17"/>
  <c r="MAG13" i="17"/>
  <c r="MAH13" i="17"/>
  <c r="MAI13" i="17"/>
  <c r="MAJ13" i="17"/>
  <c r="MAK13" i="17"/>
  <c r="MAL13" i="17"/>
  <c r="MAM13" i="17"/>
  <c r="MAN13" i="17"/>
  <c r="MAO13" i="17"/>
  <c r="MAP13" i="17"/>
  <c r="MAQ13" i="17"/>
  <c r="MAR13" i="17"/>
  <c r="MAS13" i="17"/>
  <c r="MAT13" i="17"/>
  <c r="MAU13" i="17"/>
  <c r="MAV13" i="17"/>
  <c r="MAW13" i="17"/>
  <c r="MAX13" i="17"/>
  <c r="MAY13" i="17"/>
  <c r="MAZ13" i="17"/>
  <c r="MBA13" i="17"/>
  <c r="MBB13" i="17"/>
  <c r="MBC13" i="17"/>
  <c r="MBD13" i="17"/>
  <c r="MBE13" i="17"/>
  <c r="MBF13" i="17"/>
  <c r="MBG13" i="17"/>
  <c r="MBH13" i="17"/>
  <c r="MBI13" i="17"/>
  <c r="MBJ13" i="17"/>
  <c r="MBK13" i="17"/>
  <c r="MBL13" i="17"/>
  <c r="MBM13" i="17"/>
  <c r="MBN13" i="17"/>
  <c r="MBO13" i="17"/>
  <c r="MBP13" i="17"/>
  <c r="MBQ13" i="17"/>
  <c r="MBR13" i="17"/>
  <c r="MBS13" i="17"/>
  <c r="MBT13" i="17"/>
  <c r="MBU13" i="17"/>
  <c r="MBV13" i="17"/>
  <c r="MBW13" i="17"/>
  <c r="MBX13" i="17"/>
  <c r="MBY13" i="17"/>
  <c r="MBZ13" i="17"/>
  <c r="MCA13" i="17"/>
  <c r="MCB13" i="17"/>
  <c r="MCC13" i="17"/>
  <c r="MCD13" i="17"/>
  <c r="MCE13" i="17"/>
  <c r="MCF13" i="17"/>
  <c r="MCG13" i="17"/>
  <c r="MCH13" i="17"/>
  <c r="MCI13" i="17"/>
  <c r="MCJ13" i="17"/>
  <c r="MCK13" i="17"/>
  <c r="MCL13" i="17"/>
  <c r="MCM13" i="17"/>
  <c r="MCN13" i="17"/>
  <c r="MCO13" i="17"/>
  <c r="MCP13" i="17"/>
  <c r="MCQ13" i="17"/>
  <c r="MCR13" i="17"/>
  <c r="MCS13" i="17"/>
  <c r="MCT13" i="17"/>
  <c r="MCU13" i="17"/>
  <c r="MCV13" i="17"/>
  <c r="MCW13" i="17"/>
  <c r="MCX13" i="17"/>
  <c r="MCY13" i="17"/>
  <c r="MCZ13" i="17"/>
  <c r="MDA13" i="17"/>
  <c r="MDB13" i="17"/>
  <c r="MDC13" i="17"/>
  <c r="MDD13" i="17"/>
  <c r="MDE13" i="17"/>
  <c r="MDF13" i="17"/>
  <c r="MDG13" i="17"/>
  <c r="MDH13" i="17"/>
  <c r="MDI13" i="17"/>
  <c r="MDJ13" i="17"/>
  <c r="MDK13" i="17"/>
  <c r="MDL13" i="17"/>
  <c r="MDM13" i="17"/>
  <c r="MDN13" i="17"/>
  <c r="MDO13" i="17"/>
  <c r="MDP13" i="17"/>
  <c r="MDQ13" i="17"/>
  <c r="MDR13" i="17"/>
  <c r="MDS13" i="17"/>
  <c r="MDT13" i="17"/>
  <c r="MDU13" i="17"/>
  <c r="MDV13" i="17"/>
  <c r="MDW13" i="17"/>
  <c r="MDX13" i="17"/>
  <c r="MDY13" i="17"/>
  <c r="MDZ13" i="17"/>
  <c r="MEA13" i="17"/>
  <c r="MEB13" i="17"/>
  <c r="MEC13" i="17"/>
  <c r="MED13" i="17"/>
  <c r="MEE13" i="17"/>
  <c r="MEF13" i="17"/>
  <c r="MEG13" i="17"/>
  <c r="MEH13" i="17"/>
  <c r="MEI13" i="17"/>
  <c r="MEJ13" i="17"/>
  <c r="MEK13" i="17"/>
  <c r="MEL13" i="17"/>
  <c r="MEM13" i="17"/>
  <c r="MEN13" i="17"/>
  <c r="MEO13" i="17"/>
  <c r="MEP13" i="17"/>
  <c r="MEQ13" i="17"/>
  <c r="MER13" i="17"/>
  <c r="MES13" i="17"/>
  <c r="MET13" i="17"/>
  <c r="MEU13" i="17"/>
  <c r="MEV13" i="17"/>
  <c r="MEW13" i="17"/>
  <c r="MEX13" i="17"/>
  <c r="MEY13" i="17"/>
  <c r="MEZ13" i="17"/>
  <c r="MFA13" i="17"/>
  <c r="MFB13" i="17"/>
  <c r="MFC13" i="17"/>
  <c r="MFD13" i="17"/>
  <c r="MFE13" i="17"/>
  <c r="MFF13" i="17"/>
  <c r="MFG13" i="17"/>
  <c r="MFH13" i="17"/>
  <c r="MFI13" i="17"/>
  <c r="MFJ13" i="17"/>
  <c r="MFK13" i="17"/>
  <c r="MFL13" i="17"/>
  <c r="MFM13" i="17"/>
  <c r="MFN13" i="17"/>
  <c r="MFO13" i="17"/>
  <c r="MFP13" i="17"/>
  <c r="MFQ13" i="17"/>
  <c r="MFR13" i="17"/>
  <c r="MFS13" i="17"/>
  <c r="MFT13" i="17"/>
  <c r="MFU13" i="17"/>
  <c r="MFV13" i="17"/>
  <c r="MFW13" i="17"/>
  <c r="MFX13" i="17"/>
  <c r="MFY13" i="17"/>
  <c r="MFZ13" i="17"/>
  <c r="MGA13" i="17"/>
  <c r="MGB13" i="17"/>
  <c r="MGC13" i="17"/>
  <c r="MGD13" i="17"/>
  <c r="MGE13" i="17"/>
  <c r="MGF13" i="17"/>
  <c r="MGG13" i="17"/>
  <c r="MGH13" i="17"/>
  <c r="MGI13" i="17"/>
  <c r="MGJ13" i="17"/>
  <c r="MGK13" i="17"/>
  <c r="MGL13" i="17"/>
  <c r="MGM13" i="17"/>
  <c r="MGN13" i="17"/>
  <c r="MGO13" i="17"/>
  <c r="MGP13" i="17"/>
  <c r="MGQ13" i="17"/>
  <c r="MGR13" i="17"/>
  <c r="MGS13" i="17"/>
  <c r="MGT13" i="17"/>
  <c r="MGU13" i="17"/>
  <c r="MGV13" i="17"/>
  <c r="MGW13" i="17"/>
  <c r="MGX13" i="17"/>
  <c r="MGY13" i="17"/>
  <c r="MGZ13" i="17"/>
  <c r="MHA13" i="17"/>
  <c r="MHB13" i="17"/>
  <c r="MHC13" i="17"/>
  <c r="MHD13" i="17"/>
  <c r="MHE13" i="17"/>
  <c r="MHF13" i="17"/>
  <c r="MHG13" i="17"/>
  <c r="MHH13" i="17"/>
  <c r="MHI13" i="17"/>
  <c r="MHJ13" i="17"/>
  <c r="MHK13" i="17"/>
  <c r="MHL13" i="17"/>
  <c r="MHM13" i="17"/>
  <c r="MHN13" i="17"/>
  <c r="MHO13" i="17"/>
  <c r="MHP13" i="17"/>
  <c r="MHQ13" i="17"/>
  <c r="MHR13" i="17"/>
  <c r="MHS13" i="17"/>
  <c r="MHT13" i="17"/>
  <c r="MHU13" i="17"/>
  <c r="MHV13" i="17"/>
  <c r="MHW13" i="17"/>
  <c r="MHX13" i="17"/>
  <c r="MHY13" i="17"/>
  <c r="MHZ13" i="17"/>
  <c r="MIA13" i="17"/>
  <c r="MIB13" i="17"/>
  <c r="MIC13" i="17"/>
  <c r="MID13" i="17"/>
  <c r="MIE13" i="17"/>
  <c r="MIF13" i="17"/>
  <c r="MIG13" i="17"/>
  <c r="MIH13" i="17"/>
  <c r="MII13" i="17"/>
  <c r="MIJ13" i="17"/>
  <c r="MIK13" i="17"/>
  <c r="MIL13" i="17"/>
  <c r="MIM13" i="17"/>
  <c r="MIN13" i="17"/>
  <c r="MIO13" i="17"/>
  <c r="MIP13" i="17"/>
  <c r="MIQ13" i="17"/>
  <c r="MIR13" i="17"/>
  <c r="MIS13" i="17"/>
  <c r="MIT13" i="17"/>
  <c r="MIU13" i="17"/>
  <c r="MIV13" i="17"/>
  <c r="MIW13" i="17"/>
  <c r="MIX13" i="17"/>
  <c r="MIY13" i="17"/>
  <c r="MIZ13" i="17"/>
  <c r="MJA13" i="17"/>
  <c r="MJB13" i="17"/>
  <c r="MJC13" i="17"/>
  <c r="MJD13" i="17"/>
  <c r="MJE13" i="17"/>
  <c r="MJF13" i="17"/>
  <c r="MJG13" i="17"/>
  <c r="MJH13" i="17"/>
  <c r="MJI13" i="17"/>
  <c r="MJJ13" i="17"/>
  <c r="MJK13" i="17"/>
  <c r="MJL13" i="17"/>
  <c r="MJM13" i="17"/>
  <c r="MJN13" i="17"/>
  <c r="MJO13" i="17"/>
  <c r="MJP13" i="17"/>
  <c r="MJQ13" i="17"/>
  <c r="MJR13" i="17"/>
  <c r="MJS13" i="17"/>
  <c r="MJT13" i="17"/>
  <c r="MJU13" i="17"/>
  <c r="MJV13" i="17"/>
  <c r="MJW13" i="17"/>
  <c r="MJX13" i="17"/>
  <c r="MJY13" i="17"/>
  <c r="MJZ13" i="17"/>
  <c r="MKA13" i="17"/>
  <c r="MKB13" i="17"/>
  <c r="MKC13" i="17"/>
  <c r="MKD13" i="17"/>
  <c r="MKE13" i="17"/>
  <c r="MKF13" i="17"/>
  <c r="MKG13" i="17"/>
  <c r="MKH13" i="17"/>
  <c r="MKI13" i="17"/>
  <c r="MKJ13" i="17"/>
  <c r="MKK13" i="17"/>
  <c r="MKL13" i="17"/>
  <c r="MKM13" i="17"/>
  <c r="MKN13" i="17"/>
  <c r="MKO13" i="17"/>
  <c r="MKP13" i="17"/>
  <c r="MKQ13" i="17"/>
  <c r="MKR13" i="17"/>
  <c r="MKS13" i="17"/>
  <c r="MKT13" i="17"/>
  <c r="MKU13" i="17"/>
  <c r="MKV13" i="17"/>
  <c r="MKW13" i="17"/>
  <c r="MKX13" i="17"/>
  <c r="MKY13" i="17"/>
  <c r="MKZ13" i="17"/>
  <c r="MLA13" i="17"/>
  <c r="MLB13" i="17"/>
  <c r="MLC13" i="17"/>
  <c r="MLD13" i="17"/>
  <c r="MLE13" i="17"/>
  <c r="MLF13" i="17"/>
  <c r="MLG13" i="17"/>
  <c r="MLH13" i="17"/>
  <c r="MLI13" i="17"/>
  <c r="MLJ13" i="17"/>
  <c r="MLK13" i="17"/>
  <c r="MLL13" i="17"/>
  <c r="MLM13" i="17"/>
  <c r="MLN13" i="17"/>
  <c r="MLO13" i="17"/>
  <c r="MLP13" i="17"/>
  <c r="MLQ13" i="17"/>
  <c r="MLR13" i="17"/>
  <c r="MLS13" i="17"/>
  <c r="MLT13" i="17"/>
  <c r="MLU13" i="17"/>
  <c r="MLV13" i="17"/>
  <c r="MLW13" i="17"/>
  <c r="MLX13" i="17"/>
  <c r="MLY13" i="17"/>
  <c r="MLZ13" i="17"/>
  <c r="MMA13" i="17"/>
  <c r="MMB13" i="17"/>
  <c r="MMC13" i="17"/>
  <c r="MMD13" i="17"/>
  <c r="MME13" i="17"/>
  <c r="MMF13" i="17"/>
  <c r="MMG13" i="17"/>
  <c r="MMH13" i="17"/>
  <c r="MMI13" i="17"/>
  <c r="MMJ13" i="17"/>
  <c r="MMK13" i="17"/>
  <c r="MML13" i="17"/>
  <c r="MMM13" i="17"/>
  <c r="MMN13" i="17"/>
  <c r="MMO13" i="17"/>
  <c r="MMP13" i="17"/>
  <c r="MMQ13" i="17"/>
  <c r="MMR13" i="17"/>
  <c r="MMS13" i="17"/>
  <c r="MMT13" i="17"/>
  <c r="MMU13" i="17"/>
  <c r="MMV13" i="17"/>
  <c r="MMW13" i="17"/>
  <c r="MMX13" i="17"/>
  <c r="MMY13" i="17"/>
  <c r="MMZ13" i="17"/>
  <c r="MNA13" i="17"/>
  <c r="MNB13" i="17"/>
  <c r="MNC13" i="17"/>
  <c r="MND13" i="17"/>
  <c r="MNE13" i="17"/>
  <c r="MNF13" i="17"/>
  <c r="MNG13" i="17"/>
  <c r="MNH13" i="17"/>
  <c r="MNI13" i="17"/>
  <c r="MNJ13" i="17"/>
  <c r="MNK13" i="17"/>
  <c r="MNL13" i="17"/>
  <c r="MNM13" i="17"/>
  <c r="MNN13" i="17"/>
  <c r="MNO13" i="17"/>
  <c r="MNP13" i="17"/>
  <c r="MNQ13" i="17"/>
  <c r="MNR13" i="17"/>
  <c r="MNS13" i="17"/>
  <c r="MNT13" i="17"/>
  <c r="MNU13" i="17"/>
  <c r="MNV13" i="17"/>
  <c r="MNW13" i="17"/>
  <c r="MNX13" i="17"/>
  <c r="MNY13" i="17"/>
  <c r="MNZ13" i="17"/>
  <c r="MOA13" i="17"/>
  <c r="MOB13" i="17"/>
  <c r="MOC13" i="17"/>
  <c r="MOD13" i="17"/>
  <c r="MOE13" i="17"/>
  <c r="MOF13" i="17"/>
  <c r="MOG13" i="17"/>
  <c r="MOH13" i="17"/>
  <c r="MOI13" i="17"/>
  <c r="MOJ13" i="17"/>
  <c r="MOK13" i="17"/>
  <c r="MOL13" i="17"/>
  <c r="MOM13" i="17"/>
  <c r="MON13" i="17"/>
  <c r="MOO13" i="17"/>
  <c r="MOP13" i="17"/>
  <c r="MOQ13" i="17"/>
  <c r="MOR13" i="17"/>
  <c r="MOS13" i="17"/>
  <c r="MOT13" i="17"/>
  <c r="MOU13" i="17"/>
  <c r="MOV13" i="17"/>
  <c r="MOW13" i="17"/>
  <c r="MOX13" i="17"/>
  <c r="MOY13" i="17"/>
  <c r="MOZ13" i="17"/>
  <c r="MPA13" i="17"/>
  <c r="MPB13" i="17"/>
  <c r="MPC13" i="17"/>
  <c r="MPD13" i="17"/>
  <c r="MPE13" i="17"/>
  <c r="MPF13" i="17"/>
  <c r="MPG13" i="17"/>
  <c r="MPH13" i="17"/>
  <c r="MPI13" i="17"/>
  <c r="MPJ13" i="17"/>
  <c r="MPK13" i="17"/>
  <c r="MPL13" i="17"/>
  <c r="MPM13" i="17"/>
  <c r="MPN13" i="17"/>
  <c r="MPO13" i="17"/>
  <c r="MPP13" i="17"/>
  <c r="MPQ13" i="17"/>
  <c r="MPR13" i="17"/>
  <c r="MPS13" i="17"/>
  <c r="MPT13" i="17"/>
  <c r="MPU13" i="17"/>
  <c r="MPV13" i="17"/>
  <c r="MPW13" i="17"/>
  <c r="MPX13" i="17"/>
  <c r="MPY13" i="17"/>
  <c r="MPZ13" i="17"/>
  <c r="MQA13" i="17"/>
  <c r="MQB13" i="17"/>
  <c r="MQC13" i="17"/>
  <c r="MQD13" i="17"/>
  <c r="MQE13" i="17"/>
  <c r="MQF13" i="17"/>
  <c r="MQG13" i="17"/>
  <c r="MQH13" i="17"/>
  <c r="MQI13" i="17"/>
  <c r="MQJ13" i="17"/>
  <c r="MQK13" i="17"/>
  <c r="MQL13" i="17"/>
  <c r="MQM13" i="17"/>
  <c r="MQN13" i="17"/>
  <c r="MQO13" i="17"/>
  <c r="MQP13" i="17"/>
  <c r="MQQ13" i="17"/>
  <c r="MQR13" i="17"/>
  <c r="MQS13" i="17"/>
  <c r="MQT13" i="17"/>
  <c r="MQU13" i="17"/>
  <c r="MQV13" i="17"/>
  <c r="MQW13" i="17"/>
  <c r="MQX13" i="17"/>
  <c r="MQY13" i="17"/>
  <c r="MQZ13" i="17"/>
  <c r="MRA13" i="17"/>
  <c r="MRB13" i="17"/>
  <c r="MRC13" i="17"/>
  <c r="MRD13" i="17"/>
  <c r="MRE13" i="17"/>
  <c r="MRF13" i="17"/>
  <c r="MRG13" i="17"/>
  <c r="MRH13" i="17"/>
  <c r="MRI13" i="17"/>
  <c r="MRJ13" i="17"/>
  <c r="MRK13" i="17"/>
  <c r="MRL13" i="17"/>
  <c r="MRM13" i="17"/>
  <c r="MRN13" i="17"/>
  <c r="MRO13" i="17"/>
  <c r="MRP13" i="17"/>
  <c r="MRQ13" i="17"/>
  <c r="MRR13" i="17"/>
  <c r="MRS13" i="17"/>
  <c r="MRT13" i="17"/>
  <c r="MRU13" i="17"/>
  <c r="MRV13" i="17"/>
  <c r="MRW13" i="17"/>
  <c r="MRX13" i="17"/>
  <c r="MRY13" i="17"/>
  <c r="MRZ13" i="17"/>
  <c r="MSA13" i="17"/>
  <c r="MSB13" i="17"/>
  <c r="MSC13" i="17"/>
  <c r="MSD13" i="17"/>
  <c r="MSE13" i="17"/>
  <c r="MSF13" i="17"/>
  <c r="MSG13" i="17"/>
  <c r="MSH13" i="17"/>
  <c r="MSI13" i="17"/>
  <c r="MSJ13" i="17"/>
  <c r="MSK13" i="17"/>
  <c r="MSL13" i="17"/>
  <c r="MSM13" i="17"/>
  <c r="MSN13" i="17"/>
  <c r="MSO13" i="17"/>
  <c r="MSP13" i="17"/>
  <c r="MSQ13" i="17"/>
  <c r="MSR13" i="17"/>
  <c r="MSS13" i="17"/>
  <c r="MST13" i="17"/>
  <c r="MSU13" i="17"/>
  <c r="MSV13" i="17"/>
  <c r="MSW13" i="17"/>
  <c r="MSX13" i="17"/>
  <c r="MSY13" i="17"/>
  <c r="MSZ13" i="17"/>
  <c r="MTA13" i="17"/>
  <c r="MTB13" i="17"/>
  <c r="MTC13" i="17"/>
  <c r="MTD13" i="17"/>
  <c r="MTE13" i="17"/>
  <c r="MTF13" i="17"/>
  <c r="MTG13" i="17"/>
  <c r="MTH13" i="17"/>
  <c r="MTI13" i="17"/>
  <c r="MTJ13" i="17"/>
  <c r="MTK13" i="17"/>
  <c r="MTL13" i="17"/>
  <c r="MTM13" i="17"/>
  <c r="MTN13" i="17"/>
  <c r="MTO13" i="17"/>
  <c r="MTP13" i="17"/>
  <c r="MTQ13" i="17"/>
  <c r="MTR13" i="17"/>
  <c r="MTS13" i="17"/>
  <c r="MTT13" i="17"/>
  <c r="MTU13" i="17"/>
  <c r="MTV13" i="17"/>
  <c r="MTW13" i="17"/>
  <c r="MTX13" i="17"/>
  <c r="MTY13" i="17"/>
  <c r="MTZ13" i="17"/>
  <c r="MUA13" i="17"/>
  <c r="MUB13" i="17"/>
  <c r="MUC13" i="17"/>
  <c r="MUD13" i="17"/>
  <c r="MUE13" i="17"/>
  <c r="MUF13" i="17"/>
  <c r="MUG13" i="17"/>
  <c r="MUH13" i="17"/>
  <c r="MUI13" i="17"/>
  <c r="MUJ13" i="17"/>
  <c r="MUK13" i="17"/>
  <c r="MUL13" i="17"/>
  <c r="MUM13" i="17"/>
  <c r="MUN13" i="17"/>
  <c r="MUO13" i="17"/>
  <c r="MUP13" i="17"/>
  <c r="MUQ13" i="17"/>
  <c r="MUR13" i="17"/>
  <c r="MUS13" i="17"/>
  <c r="MUT13" i="17"/>
  <c r="MUU13" i="17"/>
  <c r="MUV13" i="17"/>
  <c r="MUW13" i="17"/>
  <c r="MUX13" i="17"/>
  <c r="MUY13" i="17"/>
  <c r="MUZ13" i="17"/>
  <c r="MVA13" i="17"/>
  <c r="MVB13" i="17"/>
  <c r="MVC13" i="17"/>
  <c r="MVD13" i="17"/>
  <c r="MVE13" i="17"/>
  <c r="MVF13" i="17"/>
  <c r="MVG13" i="17"/>
  <c r="MVH13" i="17"/>
  <c r="MVI13" i="17"/>
  <c r="MVJ13" i="17"/>
  <c r="MVK13" i="17"/>
  <c r="MVL13" i="17"/>
  <c r="MVM13" i="17"/>
  <c r="MVN13" i="17"/>
  <c r="MVO13" i="17"/>
  <c r="MVP13" i="17"/>
  <c r="MVQ13" i="17"/>
  <c r="MVR13" i="17"/>
  <c r="MVS13" i="17"/>
  <c r="MVT13" i="17"/>
  <c r="MVU13" i="17"/>
  <c r="MVV13" i="17"/>
  <c r="MVW13" i="17"/>
  <c r="MVX13" i="17"/>
  <c r="MVY13" i="17"/>
  <c r="MVZ13" i="17"/>
  <c r="MWA13" i="17"/>
  <c r="MWB13" i="17"/>
  <c r="MWC13" i="17"/>
  <c r="MWD13" i="17"/>
  <c r="MWE13" i="17"/>
  <c r="MWF13" i="17"/>
  <c r="MWG13" i="17"/>
  <c r="MWH13" i="17"/>
  <c r="MWI13" i="17"/>
  <c r="MWJ13" i="17"/>
  <c r="MWK13" i="17"/>
  <c r="MWL13" i="17"/>
  <c r="MWM13" i="17"/>
  <c r="MWN13" i="17"/>
  <c r="MWO13" i="17"/>
  <c r="MWP13" i="17"/>
  <c r="MWQ13" i="17"/>
  <c r="MWR13" i="17"/>
  <c r="MWS13" i="17"/>
  <c r="MWT13" i="17"/>
  <c r="MWU13" i="17"/>
  <c r="MWV13" i="17"/>
  <c r="MWW13" i="17"/>
  <c r="MWX13" i="17"/>
  <c r="MWY13" i="17"/>
  <c r="MWZ13" i="17"/>
  <c r="MXA13" i="17"/>
  <c r="MXB13" i="17"/>
  <c r="MXC13" i="17"/>
  <c r="MXD13" i="17"/>
  <c r="MXE13" i="17"/>
  <c r="MXF13" i="17"/>
  <c r="MXG13" i="17"/>
  <c r="MXH13" i="17"/>
  <c r="MXI13" i="17"/>
  <c r="MXJ13" i="17"/>
  <c r="MXK13" i="17"/>
  <c r="MXL13" i="17"/>
  <c r="MXM13" i="17"/>
  <c r="MXN13" i="17"/>
  <c r="MXO13" i="17"/>
  <c r="MXP13" i="17"/>
  <c r="MXQ13" i="17"/>
  <c r="MXR13" i="17"/>
  <c r="MXS13" i="17"/>
  <c r="MXT13" i="17"/>
  <c r="MXU13" i="17"/>
  <c r="MXV13" i="17"/>
  <c r="MXW13" i="17"/>
  <c r="MXX13" i="17"/>
  <c r="MXY13" i="17"/>
  <c r="MXZ13" i="17"/>
  <c r="MYA13" i="17"/>
  <c r="MYB13" i="17"/>
  <c r="MYC13" i="17"/>
  <c r="MYD13" i="17"/>
  <c r="MYE13" i="17"/>
  <c r="MYF13" i="17"/>
  <c r="MYG13" i="17"/>
  <c r="MYH13" i="17"/>
  <c r="MYI13" i="17"/>
  <c r="MYJ13" i="17"/>
  <c r="MYK13" i="17"/>
  <c r="MYL13" i="17"/>
  <c r="MYM13" i="17"/>
  <c r="MYN13" i="17"/>
  <c r="MYO13" i="17"/>
  <c r="MYP13" i="17"/>
  <c r="MYQ13" i="17"/>
  <c r="MYR13" i="17"/>
  <c r="MYS13" i="17"/>
  <c r="MYT13" i="17"/>
  <c r="MYU13" i="17"/>
  <c r="MYV13" i="17"/>
  <c r="MYW13" i="17"/>
  <c r="MYX13" i="17"/>
  <c r="MYY13" i="17"/>
  <c r="MYZ13" i="17"/>
  <c r="MZA13" i="17"/>
  <c r="MZB13" i="17"/>
  <c r="MZC13" i="17"/>
  <c r="MZD13" i="17"/>
  <c r="MZE13" i="17"/>
  <c r="MZF13" i="17"/>
  <c r="MZG13" i="17"/>
  <c r="MZH13" i="17"/>
  <c r="MZI13" i="17"/>
  <c r="MZJ13" i="17"/>
  <c r="MZK13" i="17"/>
  <c r="MZL13" i="17"/>
  <c r="MZM13" i="17"/>
  <c r="MZN13" i="17"/>
  <c r="MZO13" i="17"/>
  <c r="MZP13" i="17"/>
  <c r="MZQ13" i="17"/>
  <c r="MZR13" i="17"/>
  <c r="MZS13" i="17"/>
  <c r="MZT13" i="17"/>
  <c r="MZU13" i="17"/>
  <c r="MZV13" i="17"/>
  <c r="MZW13" i="17"/>
  <c r="MZX13" i="17"/>
  <c r="MZY13" i="17"/>
  <c r="MZZ13" i="17"/>
  <c r="NAA13" i="17"/>
  <c r="NAB13" i="17"/>
  <c r="NAC13" i="17"/>
  <c r="NAD13" i="17"/>
  <c r="NAE13" i="17"/>
  <c r="NAF13" i="17"/>
  <c r="NAG13" i="17"/>
  <c r="NAH13" i="17"/>
  <c r="NAI13" i="17"/>
  <c r="NAJ13" i="17"/>
  <c r="NAK13" i="17"/>
  <c r="NAL13" i="17"/>
  <c r="NAM13" i="17"/>
  <c r="NAN13" i="17"/>
  <c r="NAO13" i="17"/>
  <c r="NAP13" i="17"/>
  <c r="NAQ13" i="17"/>
  <c r="NAR13" i="17"/>
  <c r="NAS13" i="17"/>
  <c r="NAT13" i="17"/>
  <c r="NAU13" i="17"/>
  <c r="NAV13" i="17"/>
  <c r="NAW13" i="17"/>
  <c r="NAX13" i="17"/>
  <c r="NAY13" i="17"/>
  <c r="NAZ13" i="17"/>
  <c r="NBA13" i="17"/>
  <c r="NBB13" i="17"/>
  <c r="NBC13" i="17"/>
  <c r="NBD13" i="17"/>
  <c r="NBE13" i="17"/>
  <c r="NBF13" i="17"/>
  <c r="NBG13" i="17"/>
  <c r="NBH13" i="17"/>
  <c r="NBI13" i="17"/>
  <c r="NBJ13" i="17"/>
  <c r="NBK13" i="17"/>
  <c r="NBL13" i="17"/>
  <c r="NBM13" i="17"/>
  <c r="NBN13" i="17"/>
  <c r="NBO13" i="17"/>
  <c r="NBP13" i="17"/>
  <c r="NBQ13" i="17"/>
  <c r="NBR13" i="17"/>
  <c r="NBS13" i="17"/>
  <c r="NBT13" i="17"/>
  <c r="NBU13" i="17"/>
  <c r="NBV13" i="17"/>
  <c r="NBW13" i="17"/>
  <c r="NBX13" i="17"/>
  <c r="NBY13" i="17"/>
  <c r="NBZ13" i="17"/>
  <c r="NCA13" i="17"/>
  <c r="NCB13" i="17"/>
  <c r="NCC13" i="17"/>
  <c r="NCD13" i="17"/>
  <c r="NCE13" i="17"/>
  <c r="NCF13" i="17"/>
  <c r="NCG13" i="17"/>
  <c r="NCH13" i="17"/>
  <c r="NCI13" i="17"/>
  <c r="NCJ13" i="17"/>
  <c r="NCK13" i="17"/>
  <c r="NCL13" i="17"/>
  <c r="NCM13" i="17"/>
  <c r="NCN13" i="17"/>
  <c r="NCO13" i="17"/>
  <c r="NCP13" i="17"/>
  <c r="NCQ13" i="17"/>
  <c r="NCR13" i="17"/>
  <c r="NCS13" i="17"/>
  <c r="NCT13" i="17"/>
  <c r="NCU13" i="17"/>
  <c r="NCV13" i="17"/>
  <c r="NCW13" i="17"/>
  <c r="NCX13" i="17"/>
  <c r="NCY13" i="17"/>
  <c r="NCZ13" i="17"/>
  <c r="NDA13" i="17"/>
  <c r="NDB13" i="17"/>
  <c r="NDC13" i="17"/>
  <c r="NDD13" i="17"/>
  <c r="NDE13" i="17"/>
  <c r="NDF13" i="17"/>
  <c r="NDG13" i="17"/>
  <c r="NDH13" i="17"/>
  <c r="NDI13" i="17"/>
  <c r="NDJ13" i="17"/>
  <c r="NDK13" i="17"/>
  <c r="NDL13" i="17"/>
  <c r="NDM13" i="17"/>
  <c r="NDN13" i="17"/>
  <c r="NDO13" i="17"/>
  <c r="NDP13" i="17"/>
  <c r="NDQ13" i="17"/>
  <c r="NDR13" i="17"/>
  <c r="NDS13" i="17"/>
  <c r="NDT13" i="17"/>
  <c r="NDU13" i="17"/>
  <c r="NDV13" i="17"/>
  <c r="NDW13" i="17"/>
  <c r="NDX13" i="17"/>
  <c r="NDY13" i="17"/>
  <c r="NDZ13" i="17"/>
  <c r="NEA13" i="17"/>
  <c r="NEB13" i="17"/>
  <c r="NEC13" i="17"/>
  <c r="NED13" i="17"/>
  <c r="NEE13" i="17"/>
  <c r="NEF13" i="17"/>
  <c r="NEG13" i="17"/>
  <c r="NEH13" i="17"/>
  <c r="NEI13" i="17"/>
  <c r="NEJ13" i="17"/>
  <c r="NEK13" i="17"/>
  <c r="NEL13" i="17"/>
  <c r="NEM13" i="17"/>
  <c r="NEN13" i="17"/>
  <c r="NEO13" i="17"/>
  <c r="NEP13" i="17"/>
  <c r="NEQ13" i="17"/>
  <c r="NER13" i="17"/>
  <c r="NES13" i="17"/>
  <c r="NET13" i="17"/>
  <c r="NEU13" i="17"/>
  <c r="NEV13" i="17"/>
  <c r="NEW13" i="17"/>
  <c r="NEX13" i="17"/>
  <c r="NEY13" i="17"/>
  <c r="NEZ13" i="17"/>
  <c r="NFA13" i="17"/>
  <c r="NFB13" i="17"/>
  <c r="NFC13" i="17"/>
  <c r="NFD13" i="17"/>
  <c r="NFE13" i="17"/>
  <c r="NFF13" i="17"/>
  <c r="NFG13" i="17"/>
  <c r="NFH13" i="17"/>
  <c r="NFI13" i="17"/>
  <c r="NFJ13" i="17"/>
  <c r="NFK13" i="17"/>
  <c r="NFL13" i="17"/>
  <c r="NFM13" i="17"/>
  <c r="NFN13" i="17"/>
  <c r="NFO13" i="17"/>
  <c r="NFP13" i="17"/>
  <c r="NFQ13" i="17"/>
  <c r="NFR13" i="17"/>
  <c r="NFS13" i="17"/>
  <c r="NFT13" i="17"/>
  <c r="NFU13" i="17"/>
  <c r="NFV13" i="17"/>
  <c r="NFW13" i="17"/>
  <c r="NFX13" i="17"/>
  <c r="NFY13" i="17"/>
  <c r="NFZ13" i="17"/>
  <c r="NGA13" i="17"/>
  <c r="NGB13" i="17"/>
  <c r="NGC13" i="17"/>
  <c r="NGD13" i="17"/>
  <c r="NGE13" i="17"/>
  <c r="NGF13" i="17"/>
  <c r="NGG13" i="17"/>
  <c r="NGH13" i="17"/>
  <c r="NGI13" i="17"/>
  <c r="NGJ13" i="17"/>
  <c r="NGK13" i="17"/>
  <c r="NGL13" i="17"/>
  <c r="NGM13" i="17"/>
  <c r="NGN13" i="17"/>
  <c r="NGO13" i="17"/>
  <c r="NGP13" i="17"/>
  <c r="NGQ13" i="17"/>
  <c r="NGR13" i="17"/>
  <c r="NGS13" i="17"/>
  <c r="NGT13" i="17"/>
  <c r="NGU13" i="17"/>
  <c r="NGV13" i="17"/>
  <c r="NGW13" i="17"/>
  <c r="NGX13" i="17"/>
  <c r="NGY13" i="17"/>
  <c r="NGZ13" i="17"/>
  <c r="NHA13" i="17"/>
  <c r="NHB13" i="17"/>
  <c r="NHC13" i="17"/>
  <c r="NHD13" i="17"/>
  <c r="NHE13" i="17"/>
  <c r="NHF13" i="17"/>
  <c r="NHG13" i="17"/>
  <c r="NHH13" i="17"/>
  <c r="NHI13" i="17"/>
  <c r="NHJ13" i="17"/>
  <c r="NHK13" i="17"/>
  <c r="NHL13" i="17"/>
  <c r="NHM13" i="17"/>
  <c r="NHN13" i="17"/>
  <c r="NHO13" i="17"/>
  <c r="NHP13" i="17"/>
  <c r="NHQ13" i="17"/>
  <c r="NHR13" i="17"/>
  <c r="NHS13" i="17"/>
  <c r="NHT13" i="17"/>
  <c r="NHU13" i="17"/>
  <c r="NHV13" i="17"/>
  <c r="NHW13" i="17"/>
  <c r="NHX13" i="17"/>
  <c r="NHY13" i="17"/>
  <c r="NHZ13" i="17"/>
  <c r="NIA13" i="17"/>
  <c r="NIB13" i="17"/>
  <c r="NIC13" i="17"/>
  <c r="NID13" i="17"/>
  <c r="NIE13" i="17"/>
  <c r="NIF13" i="17"/>
  <c r="NIG13" i="17"/>
  <c r="NIH13" i="17"/>
  <c r="NII13" i="17"/>
  <c r="NIJ13" i="17"/>
  <c r="NIK13" i="17"/>
  <c r="NIL13" i="17"/>
  <c r="NIM13" i="17"/>
  <c r="NIN13" i="17"/>
  <c r="NIO13" i="17"/>
  <c r="NIP13" i="17"/>
  <c r="NIQ13" i="17"/>
  <c r="NIR13" i="17"/>
  <c r="NIS13" i="17"/>
  <c r="NIT13" i="17"/>
  <c r="NIU13" i="17"/>
  <c r="NIV13" i="17"/>
  <c r="NIW13" i="17"/>
  <c r="NIX13" i="17"/>
  <c r="NIY13" i="17"/>
  <c r="NIZ13" i="17"/>
  <c r="NJA13" i="17"/>
  <c r="NJB13" i="17"/>
  <c r="NJC13" i="17"/>
  <c r="NJD13" i="17"/>
  <c r="NJE13" i="17"/>
  <c r="NJF13" i="17"/>
  <c r="NJG13" i="17"/>
  <c r="NJH13" i="17"/>
  <c r="NJI13" i="17"/>
  <c r="NJJ13" i="17"/>
  <c r="NJK13" i="17"/>
  <c r="NJL13" i="17"/>
  <c r="NJM13" i="17"/>
  <c r="NJN13" i="17"/>
  <c r="NJO13" i="17"/>
  <c r="NJP13" i="17"/>
  <c r="NJQ13" i="17"/>
  <c r="NJR13" i="17"/>
  <c r="NJS13" i="17"/>
  <c r="NJT13" i="17"/>
  <c r="NJU13" i="17"/>
  <c r="NJV13" i="17"/>
  <c r="NJW13" i="17"/>
  <c r="NJX13" i="17"/>
  <c r="NJY13" i="17"/>
  <c r="NJZ13" i="17"/>
  <c r="NKA13" i="17"/>
  <c r="NKB13" i="17"/>
  <c r="NKC13" i="17"/>
  <c r="NKD13" i="17"/>
  <c r="NKE13" i="17"/>
  <c r="NKF13" i="17"/>
  <c r="NKG13" i="17"/>
  <c r="NKH13" i="17"/>
  <c r="NKI13" i="17"/>
  <c r="NKJ13" i="17"/>
  <c r="NKK13" i="17"/>
  <c r="NKL13" i="17"/>
  <c r="NKM13" i="17"/>
  <c r="NKN13" i="17"/>
  <c r="NKO13" i="17"/>
  <c r="NKP13" i="17"/>
  <c r="NKQ13" i="17"/>
  <c r="NKR13" i="17"/>
  <c r="NKS13" i="17"/>
  <c r="NKT13" i="17"/>
  <c r="NKU13" i="17"/>
  <c r="NKV13" i="17"/>
  <c r="NKW13" i="17"/>
  <c r="NKX13" i="17"/>
  <c r="NKY13" i="17"/>
  <c r="NKZ13" i="17"/>
  <c r="NLA13" i="17"/>
  <c r="NLB13" i="17"/>
  <c r="NLC13" i="17"/>
  <c r="NLD13" i="17"/>
  <c r="NLE13" i="17"/>
  <c r="NLF13" i="17"/>
  <c r="NLG13" i="17"/>
  <c r="NLH13" i="17"/>
  <c r="NLI13" i="17"/>
  <c r="NLJ13" i="17"/>
  <c r="NLK13" i="17"/>
  <c r="NLL13" i="17"/>
  <c r="NLM13" i="17"/>
  <c r="NLN13" i="17"/>
  <c r="NLO13" i="17"/>
  <c r="NLP13" i="17"/>
  <c r="NLQ13" i="17"/>
  <c r="NLR13" i="17"/>
  <c r="NLS13" i="17"/>
  <c r="NLT13" i="17"/>
  <c r="NLU13" i="17"/>
  <c r="NLV13" i="17"/>
  <c r="NLW13" i="17"/>
  <c r="NLX13" i="17"/>
  <c r="NLY13" i="17"/>
  <c r="NLZ13" i="17"/>
  <c r="NMA13" i="17"/>
  <c r="NMB13" i="17"/>
  <c r="NMC13" i="17"/>
  <c r="NMD13" i="17"/>
  <c r="NME13" i="17"/>
  <c r="NMF13" i="17"/>
  <c r="NMG13" i="17"/>
  <c r="NMH13" i="17"/>
  <c r="NMI13" i="17"/>
  <c r="NMJ13" i="17"/>
  <c r="NMK13" i="17"/>
  <c r="NML13" i="17"/>
  <c r="NMM13" i="17"/>
  <c r="NMN13" i="17"/>
  <c r="NMO13" i="17"/>
  <c r="NMP13" i="17"/>
  <c r="NMQ13" i="17"/>
  <c r="NMR13" i="17"/>
  <c r="NMS13" i="17"/>
  <c r="NMT13" i="17"/>
  <c r="NMU13" i="17"/>
  <c r="NMV13" i="17"/>
  <c r="NMW13" i="17"/>
  <c r="NMX13" i="17"/>
  <c r="NMY13" i="17"/>
  <c r="NMZ13" i="17"/>
  <c r="NNA13" i="17"/>
  <c r="NNB13" i="17"/>
  <c r="NNC13" i="17"/>
  <c r="NND13" i="17"/>
  <c r="NNE13" i="17"/>
  <c r="NNF13" i="17"/>
  <c r="NNG13" i="17"/>
  <c r="NNH13" i="17"/>
  <c r="NNI13" i="17"/>
  <c r="NNJ13" i="17"/>
  <c r="NNK13" i="17"/>
  <c r="NNL13" i="17"/>
  <c r="NNM13" i="17"/>
  <c r="NNN13" i="17"/>
  <c r="NNO13" i="17"/>
  <c r="NNP13" i="17"/>
  <c r="NNQ13" i="17"/>
  <c r="NNR13" i="17"/>
  <c r="NNS13" i="17"/>
  <c r="NNT13" i="17"/>
  <c r="NNU13" i="17"/>
  <c r="NNV13" i="17"/>
  <c r="NNW13" i="17"/>
  <c r="NNX13" i="17"/>
  <c r="NNY13" i="17"/>
  <c r="NNZ13" i="17"/>
  <c r="NOA13" i="17"/>
  <c r="NOB13" i="17"/>
  <c r="NOC13" i="17"/>
  <c r="NOD13" i="17"/>
  <c r="NOE13" i="17"/>
  <c r="NOF13" i="17"/>
  <c r="NOG13" i="17"/>
  <c r="NOH13" i="17"/>
  <c r="NOI13" i="17"/>
  <c r="NOJ13" i="17"/>
  <c r="NOK13" i="17"/>
  <c r="NOL13" i="17"/>
  <c r="NOM13" i="17"/>
  <c r="NON13" i="17"/>
  <c r="NOO13" i="17"/>
  <c r="NOP13" i="17"/>
  <c r="NOQ13" i="17"/>
  <c r="NOR13" i="17"/>
  <c r="NOS13" i="17"/>
  <c r="NOT13" i="17"/>
  <c r="NOU13" i="17"/>
  <c r="NOV13" i="17"/>
  <c r="NOW13" i="17"/>
  <c r="NOX13" i="17"/>
  <c r="NOY13" i="17"/>
  <c r="NOZ13" i="17"/>
  <c r="NPA13" i="17"/>
  <c r="NPB13" i="17"/>
  <c r="NPC13" i="17"/>
  <c r="NPD13" i="17"/>
  <c r="NPE13" i="17"/>
  <c r="NPF13" i="17"/>
  <c r="NPG13" i="17"/>
  <c r="NPH13" i="17"/>
  <c r="NPI13" i="17"/>
  <c r="NPJ13" i="17"/>
  <c r="NPK13" i="17"/>
  <c r="NPL13" i="17"/>
  <c r="NPM13" i="17"/>
  <c r="NPN13" i="17"/>
  <c r="NPO13" i="17"/>
  <c r="NPP13" i="17"/>
  <c r="NPQ13" i="17"/>
  <c r="NPR13" i="17"/>
  <c r="NPS13" i="17"/>
  <c r="NPT13" i="17"/>
  <c r="NPU13" i="17"/>
  <c r="NPV13" i="17"/>
  <c r="NPW13" i="17"/>
  <c r="NPX13" i="17"/>
  <c r="NPY13" i="17"/>
  <c r="NPZ13" i="17"/>
  <c r="NQA13" i="17"/>
  <c r="NQB13" i="17"/>
  <c r="NQC13" i="17"/>
  <c r="NQD13" i="17"/>
  <c r="NQE13" i="17"/>
  <c r="NQF13" i="17"/>
  <c r="NQG13" i="17"/>
  <c r="NQH13" i="17"/>
  <c r="NQI13" i="17"/>
  <c r="NQJ13" i="17"/>
  <c r="NQK13" i="17"/>
  <c r="NQL13" i="17"/>
  <c r="NQM13" i="17"/>
  <c r="NQN13" i="17"/>
  <c r="NQO13" i="17"/>
  <c r="NQP13" i="17"/>
  <c r="NQQ13" i="17"/>
  <c r="NQR13" i="17"/>
  <c r="NQS13" i="17"/>
  <c r="NQT13" i="17"/>
  <c r="NQU13" i="17"/>
  <c r="NQV13" i="17"/>
  <c r="NQW13" i="17"/>
  <c r="NQX13" i="17"/>
  <c r="NQY13" i="17"/>
  <c r="NQZ13" i="17"/>
  <c r="NRA13" i="17"/>
  <c r="NRB13" i="17"/>
  <c r="NRC13" i="17"/>
  <c r="NRD13" i="17"/>
  <c r="NRE13" i="17"/>
  <c r="NRF13" i="17"/>
  <c r="NRG13" i="17"/>
  <c r="NRH13" i="17"/>
  <c r="NRI13" i="17"/>
  <c r="NRJ13" i="17"/>
  <c r="NRK13" i="17"/>
  <c r="NRL13" i="17"/>
  <c r="NRM13" i="17"/>
  <c r="NRN13" i="17"/>
  <c r="NRO13" i="17"/>
  <c r="NRP13" i="17"/>
  <c r="NRQ13" i="17"/>
  <c r="NRR13" i="17"/>
  <c r="NRS13" i="17"/>
  <c r="NRT13" i="17"/>
  <c r="NRU13" i="17"/>
  <c r="NRV13" i="17"/>
  <c r="NRW13" i="17"/>
  <c r="NRX13" i="17"/>
  <c r="NRY13" i="17"/>
  <c r="NRZ13" i="17"/>
  <c r="NSA13" i="17"/>
  <c r="NSB13" i="17"/>
  <c r="NSC13" i="17"/>
  <c r="NSD13" i="17"/>
  <c r="NSE13" i="17"/>
  <c r="NSF13" i="17"/>
  <c r="NSG13" i="17"/>
  <c r="NSH13" i="17"/>
  <c r="NSI13" i="17"/>
  <c r="NSJ13" i="17"/>
  <c r="NSK13" i="17"/>
  <c r="NSL13" i="17"/>
  <c r="NSM13" i="17"/>
  <c r="NSN13" i="17"/>
  <c r="NSO13" i="17"/>
  <c r="NSP13" i="17"/>
  <c r="NSQ13" i="17"/>
  <c r="NSR13" i="17"/>
  <c r="NSS13" i="17"/>
  <c r="NST13" i="17"/>
  <c r="NSU13" i="17"/>
  <c r="NSV13" i="17"/>
  <c r="NSW13" i="17"/>
  <c r="NSX13" i="17"/>
  <c r="NSY13" i="17"/>
  <c r="NSZ13" i="17"/>
  <c r="NTA13" i="17"/>
  <c r="NTB13" i="17"/>
  <c r="NTC13" i="17"/>
  <c r="NTD13" i="17"/>
  <c r="NTE13" i="17"/>
  <c r="NTF13" i="17"/>
  <c r="NTG13" i="17"/>
  <c r="NTH13" i="17"/>
  <c r="NTI13" i="17"/>
  <c r="NTJ13" i="17"/>
  <c r="NTK13" i="17"/>
  <c r="NTL13" i="17"/>
  <c r="NTM13" i="17"/>
  <c r="NTN13" i="17"/>
  <c r="NTO13" i="17"/>
  <c r="NTP13" i="17"/>
  <c r="NTQ13" i="17"/>
  <c r="NTR13" i="17"/>
  <c r="NTS13" i="17"/>
  <c r="NTT13" i="17"/>
  <c r="NTU13" i="17"/>
  <c r="NTV13" i="17"/>
  <c r="NTW13" i="17"/>
  <c r="NTX13" i="17"/>
  <c r="NTY13" i="17"/>
  <c r="NTZ13" i="17"/>
  <c r="NUA13" i="17"/>
  <c r="NUB13" i="17"/>
  <c r="NUC13" i="17"/>
  <c r="NUD13" i="17"/>
  <c r="NUE13" i="17"/>
  <c r="NUF13" i="17"/>
  <c r="NUG13" i="17"/>
  <c r="NUH13" i="17"/>
  <c r="NUI13" i="17"/>
  <c r="NUJ13" i="17"/>
  <c r="NUK13" i="17"/>
  <c r="NUL13" i="17"/>
  <c r="NUM13" i="17"/>
  <c r="NUN13" i="17"/>
  <c r="NUO13" i="17"/>
  <c r="NUP13" i="17"/>
  <c r="NUQ13" i="17"/>
  <c r="NUR13" i="17"/>
  <c r="NUS13" i="17"/>
  <c r="NUT13" i="17"/>
  <c r="NUU13" i="17"/>
  <c r="NUV13" i="17"/>
  <c r="NUW13" i="17"/>
  <c r="NUX13" i="17"/>
  <c r="NUY13" i="17"/>
  <c r="NUZ13" i="17"/>
  <c r="NVA13" i="17"/>
  <c r="NVB13" i="17"/>
  <c r="NVC13" i="17"/>
  <c r="NVD13" i="17"/>
  <c r="NVE13" i="17"/>
  <c r="NVF13" i="17"/>
  <c r="NVG13" i="17"/>
  <c r="NVH13" i="17"/>
  <c r="NVI13" i="17"/>
  <c r="NVJ13" i="17"/>
  <c r="NVK13" i="17"/>
  <c r="NVL13" i="17"/>
  <c r="NVM13" i="17"/>
  <c r="NVN13" i="17"/>
  <c r="NVO13" i="17"/>
  <c r="NVP13" i="17"/>
  <c r="NVQ13" i="17"/>
  <c r="NVR13" i="17"/>
  <c r="NVS13" i="17"/>
  <c r="NVT13" i="17"/>
  <c r="NVU13" i="17"/>
  <c r="NVV13" i="17"/>
  <c r="NVW13" i="17"/>
  <c r="NVX13" i="17"/>
  <c r="NVY13" i="17"/>
  <c r="NVZ13" i="17"/>
  <c r="NWA13" i="17"/>
  <c r="NWB13" i="17"/>
  <c r="NWC13" i="17"/>
  <c r="NWD13" i="17"/>
  <c r="NWE13" i="17"/>
  <c r="NWF13" i="17"/>
  <c r="NWG13" i="17"/>
  <c r="NWH13" i="17"/>
  <c r="NWI13" i="17"/>
  <c r="NWJ13" i="17"/>
  <c r="NWK13" i="17"/>
  <c r="NWL13" i="17"/>
  <c r="NWM13" i="17"/>
  <c r="NWN13" i="17"/>
  <c r="NWO13" i="17"/>
  <c r="NWP13" i="17"/>
  <c r="NWQ13" i="17"/>
  <c r="NWR13" i="17"/>
  <c r="NWS13" i="17"/>
  <c r="NWT13" i="17"/>
  <c r="NWU13" i="17"/>
  <c r="NWV13" i="17"/>
  <c r="NWW13" i="17"/>
  <c r="NWX13" i="17"/>
  <c r="NWY13" i="17"/>
  <c r="NWZ13" i="17"/>
  <c r="NXA13" i="17"/>
  <c r="NXB13" i="17"/>
  <c r="NXC13" i="17"/>
  <c r="NXD13" i="17"/>
  <c r="NXE13" i="17"/>
  <c r="NXF13" i="17"/>
  <c r="NXG13" i="17"/>
  <c r="NXH13" i="17"/>
  <c r="NXI13" i="17"/>
  <c r="NXJ13" i="17"/>
  <c r="NXK13" i="17"/>
  <c r="NXL13" i="17"/>
  <c r="NXM13" i="17"/>
  <c r="NXN13" i="17"/>
  <c r="NXO13" i="17"/>
  <c r="NXP13" i="17"/>
  <c r="NXQ13" i="17"/>
  <c r="NXR13" i="17"/>
  <c r="NXS13" i="17"/>
  <c r="NXT13" i="17"/>
  <c r="NXU13" i="17"/>
  <c r="NXV13" i="17"/>
  <c r="NXW13" i="17"/>
  <c r="NXX13" i="17"/>
  <c r="NXY13" i="17"/>
  <c r="NXZ13" i="17"/>
  <c r="NYA13" i="17"/>
  <c r="NYB13" i="17"/>
  <c r="NYC13" i="17"/>
  <c r="NYD13" i="17"/>
  <c r="NYE13" i="17"/>
  <c r="NYF13" i="17"/>
  <c r="NYG13" i="17"/>
  <c r="NYH13" i="17"/>
  <c r="NYI13" i="17"/>
  <c r="NYJ13" i="17"/>
  <c r="NYK13" i="17"/>
  <c r="NYL13" i="17"/>
  <c r="NYM13" i="17"/>
  <c r="NYN13" i="17"/>
  <c r="NYO13" i="17"/>
  <c r="NYP13" i="17"/>
  <c r="NYQ13" i="17"/>
  <c r="NYR13" i="17"/>
  <c r="NYS13" i="17"/>
  <c r="NYT13" i="17"/>
  <c r="NYU13" i="17"/>
  <c r="NYV13" i="17"/>
  <c r="NYW13" i="17"/>
  <c r="NYX13" i="17"/>
  <c r="NYY13" i="17"/>
  <c r="NYZ13" i="17"/>
  <c r="NZA13" i="17"/>
  <c r="NZB13" i="17"/>
  <c r="NZC13" i="17"/>
  <c r="NZD13" i="17"/>
  <c r="NZE13" i="17"/>
  <c r="NZF13" i="17"/>
  <c r="NZG13" i="17"/>
  <c r="NZH13" i="17"/>
  <c r="NZI13" i="17"/>
  <c r="NZJ13" i="17"/>
  <c r="NZK13" i="17"/>
  <c r="NZL13" i="17"/>
  <c r="NZM13" i="17"/>
  <c r="NZN13" i="17"/>
  <c r="NZO13" i="17"/>
  <c r="NZP13" i="17"/>
  <c r="NZQ13" i="17"/>
  <c r="NZR13" i="17"/>
  <c r="NZS13" i="17"/>
  <c r="NZT13" i="17"/>
  <c r="NZU13" i="17"/>
  <c r="NZV13" i="17"/>
  <c r="NZW13" i="17"/>
  <c r="NZX13" i="17"/>
  <c r="NZY13" i="17"/>
  <c r="NZZ13" i="17"/>
  <c r="OAA13" i="17"/>
  <c r="OAB13" i="17"/>
  <c r="OAC13" i="17"/>
  <c r="OAD13" i="17"/>
  <c r="OAE13" i="17"/>
  <c r="OAF13" i="17"/>
  <c r="OAG13" i="17"/>
  <c r="OAH13" i="17"/>
  <c r="OAI13" i="17"/>
  <c r="OAJ13" i="17"/>
  <c r="OAK13" i="17"/>
  <c r="OAL13" i="17"/>
  <c r="OAM13" i="17"/>
  <c r="OAN13" i="17"/>
  <c r="OAO13" i="17"/>
  <c r="OAP13" i="17"/>
  <c r="OAQ13" i="17"/>
  <c r="OAR13" i="17"/>
  <c r="OAS13" i="17"/>
  <c r="OAT13" i="17"/>
  <c r="OAU13" i="17"/>
  <c r="OAV13" i="17"/>
  <c r="OAW13" i="17"/>
  <c r="OAX13" i="17"/>
  <c r="OAY13" i="17"/>
  <c r="OAZ13" i="17"/>
  <c r="OBA13" i="17"/>
  <c r="OBB13" i="17"/>
  <c r="OBC13" i="17"/>
  <c r="OBD13" i="17"/>
  <c r="OBE13" i="17"/>
  <c r="OBF13" i="17"/>
  <c r="OBG13" i="17"/>
  <c r="OBH13" i="17"/>
  <c r="OBI13" i="17"/>
  <c r="OBJ13" i="17"/>
  <c r="OBK13" i="17"/>
  <c r="OBL13" i="17"/>
  <c r="OBM13" i="17"/>
  <c r="OBN13" i="17"/>
  <c r="OBO13" i="17"/>
  <c r="OBP13" i="17"/>
  <c r="OBQ13" i="17"/>
  <c r="OBR13" i="17"/>
  <c r="OBS13" i="17"/>
  <c r="OBT13" i="17"/>
  <c r="OBU13" i="17"/>
  <c r="OBV13" i="17"/>
  <c r="OBW13" i="17"/>
  <c r="OBX13" i="17"/>
  <c r="OBY13" i="17"/>
  <c r="OBZ13" i="17"/>
  <c r="OCA13" i="17"/>
  <c r="OCB13" i="17"/>
  <c r="OCC13" i="17"/>
  <c r="OCD13" i="17"/>
  <c r="OCE13" i="17"/>
  <c r="OCF13" i="17"/>
  <c r="OCG13" i="17"/>
  <c r="OCH13" i="17"/>
  <c r="OCI13" i="17"/>
  <c r="OCJ13" i="17"/>
  <c r="OCK13" i="17"/>
  <c r="OCL13" i="17"/>
  <c r="OCM13" i="17"/>
  <c r="OCN13" i="17"/>
  <c r="OCO13" i="17"/>
  <c r="OCP13" i="17"/>
  <c r="OCQ13" i="17"/>
  <c r="OCR13" i="17"/>
  <c r="OCS13" i="17"/>
  <c r="OCT13" i="17"/>
  <c r="OCU13" i="17"/>
  <c r="OCV13" i="17"/>
  <c r="OCW13" i="17"/>
  <c r="OCX13" i="17"/>
  <c r="OCY13" i="17"/>
  <c r="OCZ13" i="17"/>
  <c r="ODA13" i="17"/>
  <c r="ODB13" i="17"/>
  <c r="ODC13" i="17"/>
  <c r="ODD13" i="17"/>
  <c r="ODE13" i="17"/>
  <c r="ODF13" i="17"/>
  <c r="ODG13" i="17"/>
  <c r="ODH13" i="17"/>
  <c r="ODI13" i="17"/>
  <c r="ODJ13" i="17"/>
  <c r="ODK13" i="17"/>
  <c r="ODL13" i="17"/>
  <c r="ODM13" i="17"/>
  <c r="ODN13" i="17"/>
  <c r="ODO13" i="17"/>
  <c r="ODP13" i="17"/>
  <c r="ODQ13" i="17"/>
  <c r="ODR13" i="17"/>
  <c r="ODS13" i="17"/>
  <c r="ODT13" i="17"/>
  <c r="ODU13" i="17"/>
  <c r="ODV13" i="17"/>
  <c r="ODW13" i="17"/>
  <c r="ODX13" i="17"/>
  <c r="ODY13" i="17"/>
  <c r="ODZ13" i="17"/>
  <c r="OEA13" i="17"/>
  <c r="OEB13" i="17"/>
  <c r="OEC13" i="17"/>
  <c r="OED13" i="17"/>
  <c r="OEE13" i="17"/>
  <c r="OEF13" i="17"/>
  <c r="OEG13" i="17"/>
  <c r="OEH13" i="17"/>
  <c r="OEI13" i="17"/>
  <c r="OEJ13" i="17"/>
  <c r="OEK13" i="17"/>
  <c r="OEL13" i="17"/>
  <c r="OEM13" i="17"/>
  <c r="OEN13" i="17"/>
  <c r="OEO13" i="17"/>
  <c r="OEP13" i="17"/>
  <c r="OEQ13" i="17"/>
  <c r="OER13" i="17"/>
  <c r="OES13" i="17"/>
  <c r="OET13" i="17"/>
  <c r="OEU13" i="17"/>
  <c r="OEV13" i="17"/>
  <c r="OEW13" i="17"/>
  <c r="OEX13" i="17"/>
  <c r="OEY13" i="17"/>
  <c r="OEZ13" i="17"/>
  <c r="OFA13" i="17"/>
  <c r="OFB13" i="17"/>
  <c r="OFC13" i="17"/>
  <c r="OFD13" i="17"/>
  <c r="OFE13" i="17"/>
  <c r="OFF13" i="17"/>
  <c r="OFG13" i="17"/>
  <c r="OFH13" i="17"/>
  <c r="OFI13" i="17"/>
  <c r="OFJ13" i="17"/>
  <c r="OFK13" i="17"/>
  <c r="OFL13" i="17"/>
  <c r="OFM13" i="17"/>
  <c r="OFN13" i="17"/>
  <c r="OFO13" i="17"/>
  <c r="OFP13" i="17"/>
  <c r="OFQ13" i="17"/>
  <c r="OFR13" i="17"/>
  <c r="OFS13" i="17"/>
  <c r="OFT13" i="17"/>
  <c r="OFU13" i="17"/>
  <c r="OFV13" i="17"/>
  <c r="OFW13" i="17"/>
  <c r="OFX13" i="17"/>
  <c r="OFY13" i="17"/>
  <c r="OFZ13" i="17"/>
  <c r="OGA13" i="17"/>
  <c r="OGB13" i="17"/>
  <c r="OGC13" i="17"/>
  <c r="OGD13" i="17"/>
  <c r="OGE13" i="17"/>
  <c r="OGF13" i="17"/>
  <c r="OGG13" i="17"/>
  <c r="OGH13" i="17"/>
  <c r="OGI13" i="17"/>
  <c r="OGJ13" i="17"/>
  <c r="OGK13" i="17"/>
  <c r="OGL13" i="17"/>
  <c r="OGM13" i="17"/>
  <c r="OGN13" i="17"/>
  <c r="OGO13" i="17"/>
  <c r="OGP13" i="17"/>
  <c r="OGQ13" i="17"/>
  <c r="OGR13" i="17"/>
  <c r="OGS13" i="17"/>
  <c r="OGT13" i="17"/>
  <c r="OGU13" i="17"/>
  <c r="OGV13" i="17"/>
  <c r="OGW13" i="17"/>
  <c r="OGX13" i="17"/>
  <c r="OGY13" i="17"/>
  <c r="OGZ13" i="17"/>
  <c r="OHA13" i="17"/>
  <c r="OHB13" i="17"/>
  <c r="OHC13" i="17"/>
  <c r="OHD13" i="17"/>
  <c r="OHE13" i="17"/>
  <c r="OHF13" i="17"/>
  <c r="OHG13" i="17"/>
  <c r="OHH13" i="17"/>
  <c r="OHI13" i="17"/>
  <c r="OHJ13" i="17"/>
  <c r="OHK13" i="17"/>
  <c r="OHL13" i="17"/>
  <c r="OHM13" i="17"/>
  <c r="OHN13" i="17"/>
  <c r="OHO13" i="17"/>
  <c r="OHP13" i="17"/>
  <c r="OHQ13" i="17"/>
  <c r="OHR13" i="17"/>
  <c r="OHS13" i="17"/>
  <c r="OHT13" i="17"/>
  <c r="OHU13" i="17"/>
  <c r="OHV13" i="17"/>
  <c r="OHW13" i="17"/>
  <c r="OHX13" i="17"/>
  <c r="OHY13" i="17"/>
  <c r="OHZ13" i="17"/>
  <c r="OIA13" i="17"/>
  <c r="OIB13" i="17"/>
  <c r="OIC13" i="17"/>
  <c r="OID13" i="17"/>
  <c r="OIE13" i="17"/>
  <c r="OIF13" i="17"/>
  <c r="OIG13" i="17"/>
  <c r="OIH13" i="17"/>
  <c r="OII13" i="17"/>
  <c r="OIJ13" i="17"/>
  <c r="OIK13" i="17"/>
  <c r="OIL13" i="17"/>
  <c r="OIM13" i="17"/>
  <c r="OIN13" i="17"/>
  <c r="OIO13" i="17"/>
  <c r="OIP13" i="17"/>
  <c r="OIQ13" i="17"/>
  <c r="OIR13" i="17"/>
  <c r="OIS13" i="17"/>
  <c r="OIT13" i="17"/>
  <c r="OIU13" i="17"/>
  <c r="OIV13" i="17"/>
  <c r="OIW13" i="17"/>
  <c r="OIX13" i="17"/>
  <c r="OIY13" i="17"/>
  <c r="OIZ13" i="17"/>
  <c r="OJA13" i="17"/>
  <c r="OJB13" i="17"/>
  <c r="OJC13" i="17"/>
  <c r="OJD13" i="17"/>
  <c r="OJE13" i="17"/>
  <c r="OJF13" i="17"/>
  <c r="OJG13" i="17"/>
  <c r="OJH13" i="17"/>
  <c r="OJI13" i="17"/>
  <c r="OJJ13" i="17"/>
  <c r="OJK13" i="17"/>
  <c r="OJL13" i="17"/>
  <c r="OJM13" i="17"/>
  <c r="OJN13" i="17"/>
  <c r="OJO13" i="17"/>
  <c r="OJP13" i="17"/>
  <c r="OJQ13" i="17"/>
  <c r="OJR13" i="17"/>
  <c r="OJS13" i="17"/>
  <c r="OJT13" i="17"/>
  <c r="OJU13" i="17"/>
  <c r="OJV13" i="17"/>
  <c r="OJW13" i="17"/>
  <c r="OJX13" i="17"/>
  <c r="OJY13" i="17"/>
  <c r="OJZ13" i="17"/>
  <c r="OKA13" i="17"/>
  <c r="OKB13" i="17"/>
  <c r="OKC13" i="17"/>
  <c r="OKD13" i="17"/>
  <c r="OKE13" i="17"/>
  <c r="OKF13" i="17"/>
  <c r="OKG13" i="17"/>
  <c r="OKH13" i="17"/>
  <c r="OKI13" i="17"/>
  <c r="OKJ13" i="17"/>
  <c r="OKK13" i="17"/>
  <c r="OKL13" i="17"/>
  <c r="OKM13" i="17"/>
  <c r="OKN13" i="17"/>
  <c r="OKO13" i="17"/>
  <c r="OKP13" i="17"/>
  <c r="OKQ13" i="17"/>
  <c r="OKR13" i="17"/>
  <c r="OKS13" i="17"/>
  <c r="OKT13" i="17"/>
  <c r="OKU13" i="17"/>
  <c r="OKV13" i="17"/>
  <c r="OKW13" i="17"/>
  <c r="OKX13" i="17"/>
  <c r="OKY13" i="17"/>
  <c r="OKZ13" i="17"/>
  <c r="OLA13" i="17"/>
  <c r="OLB13" i="17"/>
  <c r="OLC13" i="17"/>
  <c r="OLD13" i="17"/>
  <c r="OLE13" i="17"/>
  <c r="OLF13" i="17"/>
  <c r="OLG13" i="17"/>
  <c r="OLH13" i="17"/>
  <c r="OLI13" i="17"/>
  <c r="OLJ13" i="17"/>
  <c r="OLK13" i="17"/>
  <c r="OLL13" i="17"/>
  <c r="OLM13" i="17"/>
  <c r="OLN13" i="17"/>
  <c r="OLO13" i="17"/>
  <c r="OLP13" i="17"/>
  <c r="OLQ13" i="17"/>
  <c r="OLR13" i="17"/>
  <c r="OLS13" i="17"/>
  <c r="OLT13" i="17"/>
  <c r="OLU13" i="17"/>
  <c r="OLV13" i="17"/>
  <c r="OLW13" i="17"/>
  <c r="OLX13" i="17"/>
  <c r="OLY13" i="17"/>
  <c r="OLZ13" i="17"/>
  <c r="OMA13" i="17"/>
  <c r="OMB13" i="17"/>
  <c r="OMC13" i="17"/>
  <c r="OMD13" i="17"/>
  <c r="OME13" i="17"/>
  <c r="OMF13" i="17"/>
  <c r="OMG13" i="17"/>
  <c r="OMH13" i="17"/>
  <c r="OMI13" i="17"/>
  <c r="OMJ13" i="17"/>
  <c r="OMK13" i="17"/>
  <c r="OML13" i="17"/>
  <c r="OMM13" i="17"/>
  <c r="OMN13" i="17"/>
  <c r="OMO13" i="17"/>
  <c r="OMP13" i="17"/>
  <c r="OMQ13" i="17"/>
  <c r="OMR13" i="17"/>
  <c r="OMS13" i="17"/>
  <c r="OMT13" i="17"/>
  <c r="OMU13" i="17"/>
  <c r="OMV13" i="17"/>
  <c r="OMW13" i="17"/>
  <c r="OMX13" i="17"/>
  <c r="OMY13" i="17"/>
  <c r="OMZ13" i="17"/>
  <c r="ONA13" i="17"/>
  <c r="ONB13" i="17"/>
  <c r="ONC13" i="17"/>
  <c r="OND13" i="17"/>
  <c r="ONE13" i="17"/>
  <c r="ONF13" i="17"/>
  <c r="ONG13" i="17"/>
  <c r="ONH13" i="17"/>
  <c r="ONI13" i="17"/>
  <c r="ONJ13" i="17"/>
  <c r="ONK13" i="17"/>
  <c r="ONL13" i="17"/>
  <c r="ONM13" i="17"/>
  <c r="ONN13" i="17"/>
  <c r="ONO13" i="17"/>
  <c r="ONP13" i="17"/>
  <c r="ONQ13" i="17"/>
  <c r="ONR13" i="17"/>
  <c r="ONS13" i="17"/>
  <c r="ONT13" i="17"/>
  <c r="ONU13" i="17"/>
  <c r="ONV13" i="17"/>
  <c r="ONW13" i="17"/>
  <c r="ONX13" i="17"/>
  <c r="ONY13" i="17"/>
  <c r="ONZ13" i="17"/>
  <c r="OOA13" i="17"/>
  <c r="OOB13" i="17"/>
  <c r="OOC13" i="17"/>
  <c r="OOD13" i="17"/>
  <c r="OOE13" i="17"/>
  <c r="OOF13" i="17"/>
  <c r="OOG13" i="17"/>
  <c r="OOH13" i="17"/>
  <c r="OOI13" i="17"/>
  <c r="OOJ13" i="17"/>
  <c r="OOK13" i="17"/>
  <c r="OOL13" i="17"/>
  <c r="OOM13" i="17"/>
  <c r="OON13" i="17"/>
  <c r="OOO13" i="17"/>
  <c r="OOP13" i="17"/>
  <c r="OOQ13" i="17"/>
  <c r="OOR13" i="17"/>
  <c r="OOS13" i="17"/>
  <c r="OOT13" i="17"/>
  <c r="OOU13" i="17"/>
  <c r="OOV13" i="17"/>
  <c r="OOW13" i="17"/>
  <c r="OOX13" i="17"/>
  <c r="OOY13" i="17"/>
  <c r="OOZ13" i="17"/>
  <c r="OPA13" i="17"/>
  <c r="OPB13" i="17"/>
  <c r="OPC13" i="17"/>
  <c r="OPD13" i="17"/>
  <c r="OPE13" i="17"/>
  <c r="OPF13" i="17"/>
  <c r="OPG13" i="17"/>
  <c r="OPH13" i="17"/>
  <c r="OPI13" i="17"/>
  <c r="OPJ13" i="17"/>
  <c r="OPK13" i="17"/>
  <c r="OPL13" i="17"/>
  <c r="OPM13" i="17"/>
  <c r="OPN13" i="17"/>
  <c r="OPO13" i="17"/>
  <c r="OPP13" i="17"/>
  <c r="OPQ13" i="17"/>
  <c r="OPR13" i="17"/>
  <c r="OPS13" i="17"/>
  <c r="OPT13" i="17"/>
  <c r="OPU13" i="17"/>
  <c r="OPV13" i="17"/>
  <c r="OPW13" i="17"/>
  <c r="OPX13" i="17"/>
  <c r="OPY13" i="17"/>
  <c r="OPZ13" i="17"/>
  <c r="OQA13" i="17"/>
  <c r="OQB13" i="17"/>
  <c r="OQC13" i="17"/>
  <c r="OQD13" i="17"/>
  <c r="OQE13" i="17"/>
  <c r="OQF13" i="17"/>
  <c r="OQG13" i="17"/>
  <c r="OQH13" i="17"/>
  <c r="OQI13" i="17"/>
  <c r="OQJ13" i="17"/>
  <c r="OQK13" i="17"/>
  <c r="OQL13" i="17"/>
  <c r="OQM13" i="17"/>
  <c r="OQN13" i="17"/>
  <c r="OQO13" i="17"/>
  <c r="OQP13" i="17"/>
  <c r="OQQ13" i="17"/>
  <c r="OQR13" i="17"/>
  <c r="OQS13" i="17"/>
  <c r="OQT13" i="17"/>
  <c r="OQU13" i="17"/>
  <c r="OQV13" i="17"/>
  <c r="OQW13" i="17"/>
  <c r="OQX13" i="17"/>
  <c r="OQY13" i="17"/>
  <c r="OQZ13" i="17"/>
  <c r="ORA13" i="17"/>
  <c r="ORB13" i="17"/>
  <c r="ORC13" i="17"/>
  <c r="ORD13" i="17"/>
  <c r="ORE13" i="17"/>
  <c r="ORF13" i="17"/>
  <c r="ORG13" i="17"/>
  <c r="ORH13" i="17"/>
  <c r="ORI13" i="17"/>
  <c r="ORJ13" i="17"/>
  <c r="ORK13" i="17"/>
  <c r="ORL13" i="17"/>
  <c r="ORM13" i="17"/>
  <c r="ORN13" i="17"/>
  <c r="ORO13" i="17"/>
  <c r="ORP13" i="17"/>
  <c r="ORQ13" i="17"/>
  <c r="ORR13" i="17"/>
  <c r="ORS13" i="17"/>
  <c r="ORT13" i="17"/>
  <c r="ORU13" i="17"/>
  <c r="ORV13" i="17"/>
  <c r="ORW13" i="17"/>
  <c r="ORX13" i="17"/>
  <c r="ORY13" i="17"/>
  <c r="ORZ13" i="17"/>
  <c r="OSA13" i="17"/>
  <c r="OSB13" i="17"/>
  <c r="OSC13" i="17"/>
  <c r="OSD13" i="17"/>
  <c r="OSE13" i="17"/>
  <c r="OSF13" i="17"/>
  <c r="OSG13" i="17"/>
  <c r="OSH13" i="17"/>
  <c r="OSI13" i="17"/>
  <c r="OSJ13" i="17"/>
  <c r="OSK13" i="17"/>
  <c r="OSL13" i="17"/>
  <c r="OSM13" i="17"/>
  <c r="OSN13" i="17"/>
  <c r="OSO13" i="17"/>
  <c r="OSP13" i="17"/>
  <c r="OSQ13" i="17"/>
  <c r="OSR13" i="17"/>
  <c r="OSS13" i="17"/>
  <c r="OST13" i="17"/>
  <c r="OSU13" i="17"/>
  <c r="OSV13" i="17"/>
  <c r="OSW13" i="17"/>
  <c r="OSX13" i="17"/>
  <c r="OSY13" i="17"/>
  <c r="OSZ13" i="17"/>
  <c r="OTA13" i="17"/>
  <c r="OTB13" i="17"/>
  <c r="OTC13" i="17"/>
  <c r="OTD13" i="17"/>
  <c r="OTE13" i="17"/>
  <c r="OTF13" i="17"/>
  <c r="OTG13" i="17"/>
  <c r="OTH13" i="17"/>
  <c r="OTI13" i="17"/>
  <c r="OTJ13" i="17"/>
  <c r="OTK13" i="17"/>
  <c r="OTL13" i="17"/>
  <c r="OTM13" i="17"/>
  <c r="OTN13" i="17"/>
  <c r="OTO13" i="17"/>
  <c r="OTP13" i="17"/>
  <c r="OTQ13" i="17"/>
  <c r="OTR13" i="17"/>
  <c r="OTS13" i="17"/>
  <c r="OTT13" i="17"/>
  <c r="OTU13" i="17"/>
  <c r="OTV13" i="17"/>
  <c r="OTW13" i="17"/>
  <c r="OTX13" i="17"/>
  <c r="OTY13" i="17"/>
  <c r="OTZ13" i="17"/>
  <c r="OUA13" i="17"/>
  <c r="OUB13" i="17"/>
  <c r="OUC13" i="17"/>
  <c r="OUD13" i="17"/>
  <c r="OUE13" i="17"/>
  <c r="OUF13" i="17"/>
  <c r="OUG13" i="17"/>
  <c r="OUH13" i="17"/>
  <c r="OUI13" i="17"/>
  <c r="OUJ13" i="17"/>
  <c r="OUK13" i="17"/>
  <c r="OUL13" i="17"/>
  <c r="OUM13" i="17"/>
  <c r="OUN13" i="17"/>
  <c r="OUO13" i="17"/>
  <c r="OUP13" i="17"/>
  <c r="OUQ13" i="17"/>
  <c r="OUR13" i="17"/>
  <c r="OUS13" i="17"/>
  <c r="OUT13" i="17"/>
  <c r="OUU13" i="17"/>
  <c r="OUV13" i="17"/>
  <c r="OUW13" i="17"/>
  <c r="OUX13" i="17"/>
  <c r="OUY13" i="17"/>
  <c r="OUZ13" i="17"/>
  <c r="OVA13" i="17"/>
  <c r="OVB13" i="17"/>
  <c r="OVC13" i="17"/>
  <c r="OVD13" i="17"/>
  <c r="OVE13" i="17"/>
  <c r="OVF13" i="17"/>
  <c r="OVG13" i="17"/>
  <c r="OVH13" i="17"/>
  <c r="OVI13" i="17"/>
  <c r="OVJ13" i="17"/>
  <c r="OVK13" i="17"/>
  <c r="OVL13" i="17"/>
  <c r="OVM13" i="17"/>
  <c r="OVN13" i="17"/>
  <c r="OVO13" i="17"/>
  <c r="OVP13" i="17"/>
  <c r="OVQ13" i="17"/>
  <c r="OVR13" i="17"/>
  <c r="OVS13" i="17"/>
  <c r="OVT13" i="17"/>
  <c r="OVU13" i="17"/>
  <c r="OVV13" i="17"/>
  <c r="OVW13" i="17"/>
  <c r="OVX13" i="17"/>
  <c r="OVY13" i="17"/>
  <c r="OVZ13" i="17"/>
  <c r="OWA13" i="17"/>
  <c r="OWB13" i="17"/>
  <c r="OWC13" i="17"/>
  <c r="OWD13" i="17"/>
  <c r="OWE13" i="17"/>
  <c r="OWF13" i="17"/>
  <c r="OWG13" i="17"/>
  <c r="OWH13" i="17"/>
  <c r="OWI13" i="17"/>
  <c r="OWJ13" i="17"/>
  <c r="OWK13" i="17"/>
  <c r="OWL13" i="17"/>
  <c r="OWM13" i="17"/>
  <c r="OWN13" i="17"/>
  <c r="OWO13" i="17"/>
  <c r="OWP13" i="17"/>
  <c r="OWQ13" i="17"/>
  <c r="OWR13" i="17"/>
  <c r="OWS13" i="17"/>
  <c r="OWT13" i="17"/>
  <c r="OWU13" i="17"/>
  <c r="OWV13" i="17"/>
  <c r="OWW13" i="17"/>
  <c r="OWX13" i="17"/>
  <c r="OWY13" i="17"/>
  <c r="OWZ13" i="17"/>
  <c r="OXA13" i="17"/>
  <c r="OXB13" i="17"/>
  <c r="OXC13" i="17"/>
  <c r="OXD13" i="17"/>
  <c r="OXE13" i="17"/>
  <c r="OXF13" i="17"/>
  <c r="OXG13" i="17"/>
  <c r="OXH13" i="17"/>
  <c r="OXI13" i="17"/>
  <c r="OXJ13" i="17"/>
  <c r="OXK13" i="17"/>
  <c r="OXL13" i="17"/>
  <c r="OXM13" i="17"/>
  <c r="OXN13" i="17"/>
  <c r="OXO13" i="17"/>
  <c r="OXP13" i="17"/>
  <c r="OXQ13" i="17"/>
  <c r="OXR13" i="17"/>
  <c r="OXS13" i="17"/>
  <c r="OXT13" i="17"/>
  <c r="OXU13" i="17"/>
  <c r="OXV13" i="17"/>
  <c r="OXW13" i="17"/>
  <c r="OXX13" i="17"/>
  <c r="OXY13" i="17"/>
  <c r="OXZ13" i="17"/>
  <c r="OYA13" i="17"/>
  <c r="OYB13" i="17"/>
  <c r="OYC13" i="17"/>
  <c r="OYD13" i="17"/>
  <c r="OYE13" i="17"/>
  <c r="OYF13" i="17"/>
  <c r="OYG13" i="17"/>
  <c r="OYH13" i="17"/>
  <c r="OYI13" i="17"/>
  <c r="OYJ13" i="17"/>
  <c r="OYK13" i="17"/>
  <c r="OYL13" i="17"/>
  <c r="OYM13" i="17"/>
  <c r="OYN13" i="17"/>
  <c r="OYO13" i="17"/>
  <c r="OYP13" i="17"/>
  <c r="OYQ13" i="17"/>
  <c r="OYR13" i="17"/>
  <c r="OYS13" i="17"/>
  <c r="OYT13" i="17"/>
  <c r="OYU13" i="17"/>
  <c r="OYV13" i="17"/>
  <c r="OYW13" i="17"/>
  <c r="OYX13" i="17"/>
  <c r="OYY13" i="17"/>
  <c r="OYZ13" i="17"/>
  <c r="OZA13" i="17"/>
  <c r="OZB13" i="17"/>
  <c r="OZC13" i="17"/>
  <c r="OZD13" i="17"/>
  <c r="OZE13" i="17"/>
  <c r="OZF13" i="17"/>
  <c r="OZG13" i="17"/>
  <c r="OZH13" i="17"/>
  <c r="OZI13" i="17"/>
  <c r="OZJ13" i="17"/>
  <c r="OZK13" i="17"/>
  <c r="OZL13" i="17"/>
  <c r="OZM13" i="17"/>
  <c r="OZN13" i="17"/>
  <c r="OZO13" i="17"/>
  <c r="OZP13" i="17"/>
  <c r="OZQ13" i="17"/>
  <c r="OZR13" i="17"/>
  <c r="OZS13" i="17"/>
  <c r="OZT13" i="17"/>
  <c r="OZU13" i="17"/>
  <c r="OZV13" i="17"/>
  <c r="OZW13" i="17"/>
  <c r="OZX13" i="17"/>
  <c r="OZY13" i="17"/>
  <c r="OZZ13" i="17"/>
  <c r="PAA13" i="17"/>
  <c r="PAB13" i="17"/>
  <c r="PAC13" i="17"/>
  <c r="PAD13" i="17"/>
  <c r="PAE13" i="17"/>
  <c r="PAF13" i="17"/>
  <c r="PAG13" i="17"/>
  <c r="PAH13" i="17"/>
  <c r="PAI13" i="17"/>
  <c r="PAJ13" i="17"/>
  <c r="PAK13" i="17"/>
  <c r="PAL13" i="17"/>
  <c r="PAM13" i="17"/>
  <c r="PAN13" i="17"/>
  <c r="PAO13" i="17"/>
  <c r="PAP13" i="17"/>
  <c r="PAQ13" i="17"/>
  <c r="PAR13" i="17"/>
  <c r="PAS13" i="17"/>
  <c r="PAT13" i="17"/>
  <c r="PAU13" i="17"/>
  <c r="PAV13" i="17"/>
  <c r="PAW13" i="17"/>
  <c r="PAX13" i="17"/>
  <c r="PAY13" i="17"/>
  <c r="PAZ13" i="17"/>
  <c r="PBA13" i="17"/>
  <c r="PBB13" i="17"/>
  <c r="PBC13" i="17"/>
  <c r="PBD13" i="17"/>
  <c r="PBE13" i="17"/>
  <c r="PBF13" i="17"/>
  <c r="PBG13" i="17"/>
  <c r="PBH13" i="17"/>
  <c r="PBI13" i="17"/>
  <c r="PBJ13" i="17"/>
  <c r="PBK13" i="17"/>
  <c r="PBL13" i="17"/>
  <c r="PBM13" i="17"/>
  <c r="PBN13" i="17"/>
  <c r="PBO13" i="17"/>
  <c r="PBP13" i="17"/>
  <c r="PBQ13" i="17"/>
  <c r="PBR13" i="17"/>
  <c r="PBS13" i="17"/>
  <c r="PBT13" i="17"/>
  <c r="PBU13" i="17"/>
  <c r="PBV13" i="17"/>
  <c r="PBW13" i="17"/>
  <c r="PBX13" i="17"/>
  <c r="PBY13" i="17"/>
  <c r="PBZ13" i="17"/>
  <c r="PCA13" i="17"/>
  <c r="PCB13" i="17"/>
  <c r="PCC13" i="17"/>
  <c r="PCD13" i="17"/>
  <c r="PCE13" i="17"/>
  <c r="PCF13" i="17"/>
  <c r="PCG13" i="17"/>
  <c r="PCH13" i="17"/>
  <c r="PCI13" i="17"/>
  <c r="PCJ13" i="17"/>
  <c r="PCK13" i="17"/>
  <c r="PCL13" i="17"/>
  <c r="PCM13" i="17"/>
  <c r="PCN13" i="17"/>
  <c r="PCO13" i="17"/>
  <c r="PCP13" i="17"/>
  <c r="PCQ13" i="17"/>
  <c r="PCR13" i="17"/>
  <c r="PCS13" i="17"/>
  <c r="PCT13" i="17"/>
  <c r="PCU13" i="17"/>
  <c r="PCV13" i="17"/>
  <c r="PCW13" i="17"/>
  <c r="PCX13" i="17"/>
  <c r="PCY13" i="17"/>
  <c r="PCZ13" i="17"/>
  <c r="PDA13" i="17"/>
  <c r="PDB13" i="17"/>
  <c r="PDC13" i="17"/>
  <c r="PDD13" i="17"/>
  <c r="PDE13" i="17"/>
  <c r="PDF13" i="17"/>
  <c r="PDG13" i="17"/>
  <c r="PDH13" i="17"/>
  <c r="PDI13" i="17"/>
  <c r="PDJ13" i="17"/>
  <c r="PDK13" i="17"/>
  <c r="PDL13" i="17"/>
  <c r="PDM13" i="17"/>
  <c r="PDN13" i="17"/>
  <c r="PDO13" i="17"/>
  <c r="PDP13" i="17"/>
  <c r="PDQ13" i="17"/>
  <c r="PDR13" i="17"/>
  <c r="PDS13" i="17"/>
  <c r="PDT13" i="17"/>
  <c r="PDU13" i="17"/>
  <c r="PDV13" i="17"/>
  <c r="PDW13" i="17"/>
  <c r="PDX13" i="17"/>
  <c r="PDY13" i="17"/>
  <c r="PDZ13" i="17"/>
  <c r="PEA13" i="17"/>
  <c r="PEB13" i="17"/>
  <c r="PEC13" i="17"/>
  <c r="PED13" i="17"/>
  <c r="PEE13" i="17"/>
  <c r="PEF13" i="17"/>
  <c r="PEG13" i="17"/>
  <c r="PEH13" i="17"/>
  <c r="PEI13" i="17"/>
  <c r="PEJ13" i="17"/>
  <c r="PEK13" i="17"/>
  <c r="PEL13" i="17"/>
  <c r="PEM13" i="17"/>
  <c r="PEN13" i="17"/>
  <c r="PEO13" i="17"/>
  <c r="PEP13" i="17"/>
  <c r="PEQ13" i="17"/>
  <c r="PER13" i="17"/>
  <c r="PES13" i="17"/>
  <c r="PET13" i="17"/>
  <c r="PEU13" i="17"/>
  <c r="PEV13" i="17"/>
  <c r="PEW13" i="17"/>
  <c r="PEX13" i="17"/>
  <c r="PEY13" i="17"/>
  <c r="PEZ13" i="17"/>
  <c r="PFA13" i="17"/>
  <c r="PFB13" i="17"/>
  <c r="PFC13" i="17"/>
  <c r="PFD13" i="17"/>
  <c r="PFE13" i="17"/>
  <c r="PFF13" i="17"/>
  <c r="PFG13" i="17"/>
  <c r="PFH13" i="17"/>
  <c r="PFI13" i="17"/>
  <c r="PFJ13" i="17"/>
  <c r="PFK13" i="17"/>
  <c r="PFL13" i="17"/>
  <c r="PFM13" i="17"/>
  <c r="PFN13" i="17"/>
  <c r="PFO13" i="17"/>
  <c r="PFP13" i="17"/>
  <c r="PFQ13" i="17"/>
  <c r="PFR13" i="17"/>
  <c r="PFS13" i="17"/>
  <c r="PFT13" i="17"/>
  <c r="PFU13" i="17"/>
  <c r="PFV13" i="17"/>
  <c r="PFW13" i="17"/>
  <c r="PFX13" i="17"/>
  <c r="PFY13" i="17"/>
  <c r="PFZ13" i="17"/>
  <c r="PGA13" i="17"/>
  <c r="PGB13" i="17"/>
  <c r="PGC13" i="17"/>
  <c r="PGD13" i="17"/>
  <c r="PGE13" i="17"/>
  <c r="PGF13" i="17"/>
  <c r="PGG13" i="17"/>
  <c r="PGH13" i="17"/>
  <c r="PGI13" i="17"/>
  <c r="PGJ13" i="17"/>
  <c r="PGK13" i="17"/>
  <c r="PGL13" i="17"/>
  <c r="PGM13" i="17"/>
  <c r="PGN13" i="17"/>
  <c r="PGO13" i="17"/>
  <c r="PGP13" i="17"/>
  <c r="PGQ13" i="17"/>
  <c r="PGR13" i="17"/>
  <c r="PGS13" i="17"/>
  <c r="PGT13" i="17"/>
  <c r="PGU13" i="17"/>
  <c r="PGV13" i="17"/>
  <c r="PGW13" i="17"/>
  <c r="PGX13" i="17"/>
  <c r="PGY13" i="17"/>
  <c r="PGZ13" i="17"/>
  <c r="PHA13" i="17"/>
  <c r="PHB13" i="17"/>
  <c r="PHC13" i="17"/>
  <c r="PHD13" i="17"/>
  <c r="PHE13" i="17"/>
  <c r="PHF13" i="17"/>
  <c r="PHG13" i="17"/>
  <c r="PHH13" i="17"/>
  <c r="PHI13" i="17"/>
  <c r="PHJ13" i="17"/>
  <c r="PHK13" i="17"/>
  <c r="PHL13" i="17"/>
  <c r="PHM13" i="17"/>
  <c r="PHN13" i="17"/>
  <c r="PHO13" i="17"/>
  <c r="PHP13" i="17"/>
  <c r="PHQ13" i="17"/>
  <c r="PHR13" i="17"/>
  <c r="PHS13" i="17"/>
  <c r="PHT13" i="17"/>
  <c r="PHU13" i="17"/>
  <c r="PHV13" i="17"/>
  <c r="PHW13" i="17"/>
  <c r="PHX13" i="17"/>
  <c r="PHY13" i="17"/>
  <c r="PHZ13" i="17"/>
  <c r="PIA13" i="17"/>
  <c r="PIB13" i="17"/>
  <c r="PIC13" i="17"/>
  <c r="PID13" i="17"/>
  <c r="PIE13" i="17"/>
  <c r="PIF13" i="17"/>
  <c r="PIG13" i="17"/>
  <c r="PIH13" i="17"/>
  <c r="PII13" i="17"/>
  <c r="PIJ13" i="17"/>
  <c r="PIK13" i="17"/>
  <c r="PIL13" i="17"/>
  <c r="PIM13" i="17"/>
  <c r="PIN13" i="17"/>
  <c r="PIO13" i="17"/>
  <c r="PIP13" i="17"/>
  <c r="PIQ13" i="17"/>
  <c r="PIR13" i="17"/>
  <c r="PIS13" i="17"/>
  <c r="PIT13" i="17"/>
  <c r="PIU13" i="17"/>
  <c r="PIV13" i="17"/>
  <c r="PIW13" i="17"/>
  <c r="PIX13" i="17"/>
  <c r="PIY13" i="17"/>
  <c r="PIZ13" i="17"/>
  <c r="PJA13" i="17"/>
  <c r="PJB13" i="17"/>
  <c r="PJC13" i="17"/>
  <c r="PJD13" i="17"/>
  <c r="PJE13" i="17"/>
  <c r="PJF13" i="17"/>
  <c r="PJG13" i="17"/>
  <c r="PJH13" i="17"/>
  <c r="PJI13" i="17"/>
  <c r="PJJ13" i="17"/>
  <c r="PJK13" i="17"/>
  <c r="PJL13" i="17"/>
  <c r="PJM13" i="17"/>
  <c r="PJN13" i="17"/>
  <c r="PJO13" i="17"/>
  <c r="PJP13" i="17"/>
  <c r="PJQ13" i="17"/>
  <c r="PJR13" i="17"/>
  <c r="PJS13" i="17"/>
  <c r="PJT13" i="17"/>
  <c r="PJU13" i="17"/>
  <c r="PJV13" i="17"/>
  <c r="PJW13" i="17"/>
  <c r="PJX13" i="17"/>
  <c r="PJY13" i="17"/>
  <c r="PJZ13" i="17"/>
  <c r="PKA13" i="17"/>
  <c r="PKB13" i="17"/>
  <c r="PKC13" i="17"/>
  <c r="PKD13" i="17"/>
  <c r="PKE13" i="17"/>
  <c r="PKF13" i="17"/>
  <c r="PKG13" i="17"/>
  <c r="PKH13" i="17"/>
  <c r="PKI13" i="17"/>
  <c r="PKJ13" i="17"/>
  <c r="PKK13" i="17"/>
  <c r="PKL13" i="17"/>
  <c r="PKM13" i="17"/>
  <c r="PKN13" i="17"/>
  <c r="PKO13" i="17"/>
  <c r="PKP13" i="17"/>
  <c r="PKQ13" i="17"/>
  <c r="PKR13" i="17"/>
  <c r="PKS13" i="17"/>
  <c r="PKT13" i="17"/>
  <c r="PKU13" i="17"/>
  <c r="PKV13" i="17"/>
  <c r="PKW13" i="17"/>
  <c r="PKX13" i="17"/>
  <c r="PKY13" i="17"/>
  <c r="PKZ13" i="17"/>
  <c r="PLA13" i="17"/>
  <c r="PLB13" i="17"/>
  <c r="PLC13" i="17"/>
  <c r="PLD13" i="17"/>
  <c r="PLE13" i="17"/>
  <c r="PLF13" i="17"/>
  <c r="PLG13" i="17"/>
  <c r="PLH13" i="17"/>
  <c r="PLI13" i="17"/>
  <c r="PLJ13" i="17"/>
  <c r="PLK13" i="17"/>
  <c r="PLL13" i="17"/>
  <c r="PLM13" i="17"/>
  <c r="PLN13" i="17"/>
  <c r="PLO13" i="17"/>
  <c r="PLP13" i="17"/>
  <c r="PLQ13" i="17"/>
  <c r="PLR13" i="17"/>
  <c r="PLS13" i="17"/>
  <c r="PLT13" i="17"/>
  <c r="PLU13" i="17"/>
  <c r="PLV13" i="17"/>
  <c r="PLW13" i="17"/>
  <c r="PLX13" i="17"/>
  <c r="PLY13" i="17"/>
  <c r="PLZ13" i="17"/>
  <c r="PMA13" i="17"/>
  <c r="PMB13" i="17"/>
  <c r="PMC13" i="17"/>
  <c r="PMD13" i="17"/>
  <c r="PME13" i="17"/>
  <c r="PMF13" i="17"/>
  <c r="PMG13" i="17"/>
  <c r="PMH13" i="17"/>
  <c r="PMI13" i="17"/>
  <c r="PMJ13" i="17"/>
  <c r="PMK13" i="17"/>
  <c r="PML13" i="17"/>
  <c r="PMM13" i="17"/>
  <c r="PMN13" i="17"/>
  <c r="PMO13" i="17"/>
  <c r="PMP13" i="17"/>
  <c r="PMQ13" i="17"/>
  <c r="PMR13" i="17"/>
  <c r="PMS13" i="17"/>
  <c r="PMT13" i="17"/>
  <c r="PMU13" i="17"/>
  <c r="PMV13" i="17"/>
  <c r="PMW13" i="17"/>
  <c r="PMX13" i="17"/>
  <c r="PMY13" i="17"/>
  <c r="PMZ13" i="17"/>
  <c r="PNA13" i="17"/>
  <c r="PNB13" i="17"/>
  <c r="PNC13" i="17"/>
  <c r="PND13" i="17"/>
  <c r="PNE13" i="17"/>
  <c r="PNF13" i="17"/>
  <c r="PNG13" i="17"/>
  <c r="PNH13" i="17"/>
  <c r="PNI13" i="17"/>
  <c r="PNJ13" i="17"/>
  <c r="PNK13" i="17"/>
  <c r="PNL13" i="17"/>
  <c r="PNM13" i="17"/>
  <c r="PNN13" i="17"/>
  <c r="PNO13" i="17"/>
  <c r="PNP13" i="17"/>
  <c r="PNQ13" i="17"/>
  <c r="PNR13" i="17"/>
  <c r="PNS13" i="17"/>
  <c r="PNT13" i="17"/>
  <c r="PNU13" i="17"/>
  <c r="PNV13" i="17"/>
  <c r="PNW13" i="17"/>
  <c r="PNX13" i="17"/>
  <c r="PNY13" i="17"/>
  <c r="PNZ13" i="17"/>
  <c r="POA13" i="17"/>
  <c r="POB13" i="17"/>
  <c r="POC13" i="17"/>
  <c r="POD13" i="17"/>
  <c r="POE13" i="17"/>
  <c r="POF13" i="17"/>
  <c r="POG13" i="17"/>
  <c r="POH13" i="17"/>
  <c r="POI13" i="17"/>
  <c r="POJ13" i="17"/>
  <c r="POK13" i="17"/>
  <c r="POL13" i="17"/>
  <c r="POM13" i="17"/>
  <c r="PON13" i="17"/>
  <c r="POO13" i="17"/>
  <c r="POP13" i="17"/>
  <c r="POQ13" i="17"/>
  <c r="POR13" i="17"/>
  <c r="POS13" i="17"/>
  <c r="POT13" i="17"/>
  <c r="POU13" i="17"/>
  <c r="POV13" i="17"/>
  <c r="POW13" i="17"/>
  <c r="POX13" i="17"/>
  <c r="POY13" i="17"/>
  <c r="POZ13" i="17"/>
  <c r="PPA13" i="17"/>
  <c r="PPB13" i="17"/>
  <c r="PPC13" i="17"/>
  <c r="PPD13" i="17"/>
  <c r="PPE13" i="17"/>
  <c r="PPF13" i="17"/>
  <c r="PPG13" i="17"/>
  <c r="PPH13" i="17"/>
  <c r="PPI13" i="17"/>
  <c r="PPJ13" i="17"/>
  <c r="PPK13" i="17"/>
  <c r="PPL13" i="17"/>
  <c r="PPM13" i="17"/>
  <c r="PPN13" i="17"/>
  <c r="PPO13" i="17"/>
  <c r="PPP13" i="17"/>
  <c r="PPQ13" i="17"/>
  <c r="PPR13" i="17"/>
  <c r="PPS13" i="17"/>
  <c r="PPT13" i="17"/>
  <c r="PPU13" i="17"/>
  <c r="PPV13" i="17"/>
  <c r="PPW13" i="17"/>
  <c r="PPX13" i="17"/>
  <c r="PPY13" i="17"/>
  <c r="PPZ13" i="17"/>
  <c r="PQA13" i="17"/>
  <c r="PQB13" i="17"/>
  <c r="PQC13" i="17"/>
  <c r="PQD13" i="17"/>
  <c r="PQE13" i="17"/>
  <c r="PQF13" i="17"/>
  <c r="PQG13" i="17"/>
  <c r="PQH13" i="17"/>
  <c r="PQI13" i="17"/>
  <c r="PQJ13" i="17"/>
  <c r="PQK13" i="17"/>
  <c r="PQL13" i="17"/>
  <c r="PQM13" i="17"/>
  <c r="PQN13" i="17"/>
  <c r="PQO13" i="17"/>
  <c r="PQP13" i="17"/>
  <c r="PQQ13" i="17"/>
  <c r="PQR13" i="17"/>
  <c r="PQS13" i="17"/>
  <c r="PQT13" i="17"/>
  <c r="PQU13" i="17"/>
  <c r="PQV13" i="17"/>
  <c r="PQW13" i="17"/>
  <c r="PQX13" i="17"/>
  <c r="PQY13" i="17"/>
  <c r="PQZ13" i="17"/>
  <c r="PRA13" i="17"/>
  <c r="PRB13" i="17"/>
  <c r="PRC13" i="17"/>
  <c r="PRD13" i="17"/>
  <c r="PRE13" i="17"/>
  <c r="PRF13" i="17"/>
  <c r="PRG13" i="17"/>
  <c r="PRH13" i="17"/>
  <c r="PRI13" i="17"/>
  <c r="PRJ13" i="17"/>
  <c r="PRK13" i="17"/>
  <c r="PRL13" i="17"/>
  <c r="PRM13" i="17"/>
  <c r="PRN13" i="17"/>
  <c r="PRO13" i="17"/>
  <c r="PRP13" i="17"/>
  <c r="PRQ13" i="17"/>
  <c r="PRR13" i="17"/>
  <c r="PRS13" i="17"/>
  <c r="PRT13" i="17"/>
  <c r="PRU13" i="17"/>
  <c r="PRV13" i="17"/>
  <c r="PRW13" i="17"/>
  <c r="PRX13" i="17"/>
  <c r="PRY13" i="17"/>
  <c r="PRZ13" i="17"/>
  <c r="PSA13" i="17"/>
  <c r="PSB13" i="17"/>
  <c r="PSC13" i="17"/>
  <c r="PSD13" i="17"/>
  <c r="PSE13" i="17"/>
  <c r="PSF13" i="17"/>
  <c r="PSG13" i="17"/>
  <c r="PSH13" i="17"/>
  <c r="PSI13" i="17"/>
  <c r="PSJ13" i="17"/>
  <c r="PSK13" i="17"/>
  <c r="PSL13" i="17"/>
  <c r="PSM13" i="17"/>
  <c r="PSN13" i="17"/>
  <c r="PSO13" i="17"/>
  <c r="PSP13" i="17"/>
  <c r="PSQ13" i="17"/>
  <c r="PSR13" i="17"/>
  <c r="PSS13" i="17"/>
  <c r="PST13" i="17"/>
  <c r="PSU13" i="17"/>
  <c r="PSV13" i="17"/>
  <c r="PSW13" i="17"/>
  <c r="PSX13" i="17"/>
  <c r="PSY13" i="17"/>
  <c r="PSZ13" i="17"/>
  <c r="PTA13" i="17"/>
  <c r="PTB13" i="17"/>
  <c r="PTC13" i="17"/>
  <c r="PTD13" i="17"/>
  <c r="PTE13" i="17"/>
  <c r="PTF13" i="17"/>
  <c r="PTG13" i="17"/>
  <c r="PTH13" i="17"/>
  <c r="PTI13" i="17"/>
  <c r="PTJ13" i="17"/>
  <c r="PTK13" i="17"/>
  <c r="PTL13" i="17"/>
  <c r="PTM13" i="17"/>
  <c r="PTN13" i="17"/>
  <c r="PTO13" i="17"/>
  <c r="PTP13" i="17"/>
  <c r="PTQ13" i="17"/>
  <c r="PTR13" i="17"/>
  <c r="PTS13" i="17"/>
  <c r="PTT13" i="17"/>
  <c r="PTU13" i="17"/>
  <c r="PTV13" i="17"/>
  <c r="PTW13" i="17"/>
  <c r="PTX13" i="17"/>
  <c r="PTY13" i="17"/>
  <c r="PTZ13" i="17"/>
  <c r="PUA13" i="17"/>
  <c r="PUB13" i="17"/>
  <c r="PUC13" i="17"/>
  <c r="PUD13" i="17"/>
  <c r="PUE13" i="17"/>
  <c r="PUF13" i="17"/>
  <c r="PUG13" i="17"/>
  <c r="PUH13" i="17"/>
  <c r="PUI13" i="17"/>
  <c r="PUJ13" i="17"/>
  <c r="PUK13" i="17"/>
  <c r="PUL13" i="17"/>
  <c r="PUM13" i="17"/>
  <c r="PUN13" i="17"/>
  <c r="PUO13" i="17"/>
  <c r="PUP13" i="17"/>
  <c r="PUQ13" i="17"/>
  <c r="PUR13" i="17"/>
  <c r="PUS13" i="17"/>
  <c r="PUT13" i="17"/>
  <c r="PUU13" i="17"/>
  <c r="PUV13" i="17"/>
  <c r="PUW13" i="17"/>
  <c r="PUX13" i="17"/>
  <c r="PUY13" i="17"/>
  <c r="PUZ13" i="17"/>
  <c r="PVA13" i="17"/>
  <c r="PVB13" i="17"/>
  <c r="PVC13" i="17"/>
  <c r="PVD13" i="17"/>
  <c r="PVE13" i="17"/>
  <c r="PVF13" i="17"/>
  <c r="PVG13" i="17"/>
  <c r="PVH13" i="17"/>
  <c r="PVI13" i="17"/>
  <c r="PVJ13" i="17"/>
  <c r="PVK13" i="17"/>
  <c r="PVL13" i="17"/>
  <c r="PVM13" i="17"/>
  <c r="PVN13" i="17"/>
  <c r="PVO13" i="17"/>
  <c r="PVP13" i="17"/>
  <c r="PVQ13" i="17"/>
  <c r="PVR13" i="17"/>
  <c r="PVS13" i="17"/>
  <c r="PVT13" i="17"/>
  <c r="PVU13" i="17"/>
  <c r="PVV13" i="17"/>
  <c r="PVW13" i="17"/>
  <c r="PVX13" i="17"/>
  <c r="PVY13" i="17"/>
  <c r="PVZ13" i="17"/>
  <c r="PWA13" i="17"/>
  <c r="PWB13" i="17"/>
  <c r="PWC13" i="17"/>
  <c r="PWD13" i="17"/>
  <c r="PWE13" i="17"/>
  <c r="PWF13" i="17"/>
  <c r="PWG13" i="17"/>
  <c r="PWH13" i="17"/>
  <c r="PWI13" i="17"/>
  <c r="PWJ13" i="17"/>
  <c r="PWK13" i="17"/>
  <c r="PWL13" i="17"/>
  <c r="PWM13" i="17"/>
  <c r="PWN13" i="17"/>
  <c r="PWO13" i="17"/>
  <c r="PWP13" i="17"/>
  <c r="PWQ13" i="17"/>
  <c r="PWR13" i="17"/>
  <c r="PWS13" i="17"/>
  <c r="PWT13" i="17"/>
  <c r="PWU13" i="17"/>
  <c r="PWV13" i="17"/>
  <c r="PWW13" i="17"/>
  <c r="PWX13" i="17"/>
  <c r="PWY13" i="17"/>
  <c r="PWZ13" i="17"/>
  <c r="PXA13" i="17"/>
  <c r="PXB13" i="17"/>
  <c r="PXC13" i="17"/>
  <c r="PXD13" i="17"/>
  <c r="PXE13" i="17"/>
  <c r="PXF13" i="17"/>
  <c r="PXG13" i="17"/>
  <c r="PXH13" i="17"/>
  <c r="PXI13" i="17"/>
  <c r="PXJ13" i="17"/>
  <c r="PXK13" i="17"/>
  <c r="PXL13" i="17"/>
  <c r="PXM13" i="17"/>
  <c r="PXN13" i="17"/>
  <c r="PXO13" i="17"/>
  <c r="PXP13" i="17"/>
  <c r="PXQ13" i="17"/>
  <c r="PXR13" i="17"/>
  <c r="PXS13" i="17"/>
  <c r="PXT13" i="17"/>
  <c r="PXU13" i="17"/>
  <c r="PXV13" i="17"/>
  <c r="PXW13" i="17"/>
  <c r="PXX13" i="17"/>
  <c r="PXY13" i="17"/>
  <c r="PXZ13" i="17"/>
  <c r="PYA13" i="17"/>
  <c r="PYB13" i="17"/>
  <c r="PYC13" i="17"/>
  <c r="PYD13" i="17"/>
  <c r="PYE13" i="17"/>
  <c r="PYF13" i="17"/>
  <c r="PYG13" i="17"/>
  <c r="PYH13" i="17"/>
  <c r="PYI13" i="17"/>
  <c r="PYJ13" i="17"/>
  <c r="PYK13" i="17"/>
  <c r="PYL13" i="17"/>
  <c r="PYM13" i="17"/>
  <c r="PYN13" i="17"/>
  <c r="PYO13" i="17"/>
  <c r="PYP13" i="17"/>
  <c r="PYQ13" i="17"/>
  <c r="PYR13" i="17"/>
  <c r="PYS13" i="17"/>
  <c r="PYT13" i="17"/>
  <c r="PYU13" i="17"/>
  <c r="PYV13" i="17"/>
  <c r="PYW13" i="17"/>
  <c r="PYX13" i="17"/>
  <c r="PYY13" i="17"/>
  <c r="PYZ13" i="17"/>
  <c r="PZA13" i="17"/>
  <c r="PZB13" i="17"/>
  <c r="PZC13" i="17"/>
  <c r="PZD13" i="17"/>
  <c r="PZE13" i="17"/>
  <c r="PZF13" i="17"/>
  <c r="PZG13" i="17"/>
  <c r="PZH13" i="17"/>
  <c r="PZI13" i="17"/>
  <c r="PZJ13" i="17"/>
  <c r="PZK13" i="17"/>
  <c r="PZL13" i="17"/>
  <c r="PZM13" i="17"/>
  <c r="PZN13" i="17"/>
  <c r="PZO13" i="17"/>
  <c r="PZP13" i="17"/>
  <c r="PZQ13" i="17"/>
  <c r="PZR13" i="17"/>
  <c r="PZS13" i="17"/>
  <c r="PZT13" i="17"/>
  <c r="PZU13" i="17"/>
  <c r="PZV13" i="17"/>
  <c r="PZW13" i="17"/>
  <c r="PZX13" i="17"/>
  <c r="PZY13" i="17"/>
  <c r="PZZ13" i="17"/>
  <c r="QAA13" i="17"/>
  <c r="QAB13" i="17"/>
  <c r="QAC13" i="17"/>
  <c r="QAD13" i="17"/>
  <c r="QAE13" i="17"/>
  <c r="QAF13" i="17"/>
  <c r="QAG13" i="17"/>
  <c r="QAH13" i="17"/>
  <c r="QAI13" i="17"/>
  <c r="QAJ13" i="17"/>
  <c r="QAK13" i="17"/>
  <c r="QAL13" i="17"/>
  <c r="QAM13" i="17"/>
  <c r="QAN13" i="17"/>
  <c r="QAO13" i="17"/>
  <c r="QAP13" i="17"/>
  <c r="QAQ13" i="17"/>
  <c r="QAR13" i="17"/>
  <c r="QAS13" i="17"/>
  <c r="QAT13" i="17"/>
  <c r="QAU13" i="17"/>
  <c r="QAV13" i="17"/>
  <c r="QAW13" i="17"/>
  <c r="QAX13" i="17"/>
  <c r="QAY13" i="17"/>
  <c r="QAZ13" i="17"/>
  <c r="QBA13" i="17"/>
  <c r="QBB13" i="17"/>
  <c r="QBC13" i="17"/>
  <c r="QBD13" i="17"/>
  <c r="QBE13" i="17"/>
  <c r="QBF13" i="17"/>
  <c r="QBG13" i="17"/>
  <c r="QBH13" i="17"/>
  <c r="QBI13" i="17"/>
  <c r="QBJ13" i="17"/>
  <c r="QBK13" i="17"/>
  <c r="QBL13" i="17"/>
  <c r="QBM13" i="17"/>
  <c r="QBN13" i="17"/>
  <c r="QBO13" i="17"/>
  <c r="QBP13" i="17"/>
  <c r="QBQ13" i="17"/>
  <c r="QBR13" i="17"/>
  <c r="QBS13" i="17"/>
  <c r="QBT13" i="17"/>
  <c r="QBU13" i="17"/>
  <c r="QBV13" i="17"/>
  <c r="QBW13" i="17"/>
  <c r="QBX13" i="17"/>
  <c r="QBY13" i="17"/>
  <c r="QBZ13" i="17"/>
  <c r="QCA13" i="17"/>
  <c r="QCB13" i="17"/>
  <c r="QCC13" i="17"/>
  <c r="QCD13" i="17"/>
  <c r="QCE13" i="17"/>
  <c r="QCF13" i="17"/>
  <c r="QCG13" i="17"/>
  <c r="QCH13" i="17"/>
  <c r="QCI13" i="17"/>
  <c r="QCJ13" i="17"/>
  <c r="QCK13" i="17"/>
  <c r="QCL13" i="17"/>
  <c r="QCM13" i="17"/>
  <c r="QCN13" i="17"/>
  <c r="QCO13" i="17"/>
  <c r="QCP13" i="17"/>
  <c r="QCQ13" i="17"/>
  <c r="QCR13" i="17"/>
  <c r="QCS13" i="17"/>
  <c r="QCT13" i="17"/>
  <c r="QCU13" i="17"/>
  <c r="QCV13" i="17"/>
  <c r="QCW13" i="17"/>
  <c r="QCX13" i="17"/>
  <c r="QCY13" i="17"/>
  <c r="QCZ13" i="17"/>
  <c r="QDA13" i="17"/>
  <c r="QDB13" i="17"/>
  <c r="QDC13" i="17"/>
  <c r="QDD13" i="17"/>
  <c r="QDE13" i="17"/>
  <c r="QDF13" i="17"/>
  <c r="QDG13" i="17"/>
  <c r="QDH13" i="17"/>
  <c r="QDI13" i="17"/>
  <c r="QDJ13" i="17"/>
  <c r="QDK13" i="17"/>
  <c r="QDL13" i="17"/>
  <c r="QDM13" i="17"/>
  <c r="QDN13" i="17"/>
  <c r="QDO13" i="17"/>
  <c r="QDP13" i="17"/>
  <c r="QDQ13" i="17"/>
  <c r="QDR13" i="17"/>
  <c r="QDS13" i="17"/>
  <c r="QDT13" i="17"/>
  <c r="QDU13" i="17"/>
  <c r="QDV13" i="17"/>
  <c r="QDW13" i="17"/>
  <c r="QDX13" i="17"/>
  <c r="QDY13" i="17"/>
  <c r="QDZ13" i="17"/>
  <c r="QEA13" i="17"/>
  <c r="QEB13" i="17"/>
  <c r="QEC13" i="17"/>
  <c r="QED13" i="17"/>
  <c r="QEE13" i="17"/>
  <c r="QEF13" i="17"/>
  <c r="QEG13" i="17"/>
  <c r="QEH13" i="17"/>
  <c r="QEI13" i="17"/>
  <c r="QEJ13" i="17"/>
  <c r="QEK13" i="17"/>
  <c r="QEL13" i="17"/>
  <c r="QEM13" i="17"/>
  <c r="QEN13" i="17"/>
  <c r="QEO13" i="17"/>
  <c r="QEP13" i="17"/>
  <c r="QEQ13" i="17"/>
  <c r="QER13" i="17"/>
  <c r="QES13" i="17"/>
  <c r="QET13" i="17"/>
  <c r="QEU13" i="17"/>
  <c r="QEV13" i="17"/>
  <c r="QEW13" i="17"/>
  <c r="QEX13" i="17"/>
  <c r="QEY13" i="17"/>
  <c r="QEZ13" i="17"/>
  <c r="QFA13" i="17"/>
  <c r="QFB13" i="17"/>
  <c r="QFC13" i="17"/>
  <c r="QFD13" i="17"/>
  <c r="QFE13" i="17"/>
  <c r="QFF13" i="17"/>
  <c r="QFG13" i="17"/>
  <c r="QFH13" i="17"/>
  <c r="QFI13" i="17"/>
  <c r="QFJ13" i="17"/>
  <c r="QFK13" i="17"/>
  <c r="QFL13" i="17"/>
  <c r="QFM13" i="17"/>
  <c r="QFN13" i="17"/>
  <c r="QFO13" i="17"/>
  <c r="QFP13" i="17"/>
  <c r="QFQ13" i="17"/>
  <c r="QFR13" i="17"/>
  <c r="QFS13" i="17"/>
  <c r="QFT13" i="17"/>
  <c r="QFU13" i="17"/>
  <c r="QFV13" i="17"/>
  <c r="QFW13" i="17"/>
  <c r="QFX13" i="17"/>
  <c r="QFY13" i="17"/>
  <c r="QFZ13" i="17"/>
  <c r="QGA13" i="17"/>
  <c r="QGB13" i="17"/>
  <c r="QGC13" i="17"/>
  <c r="QGD13" i="17"/>
  <c r="QGE13" i="17"/>
  <c r="QGF13" i="17"/>
  <c r="QGG13" i="17"/>
  <c r="QGH13" i="17"/>
  <c r="QGI13" i="17"/>
  <c r="QGJ13" i="17"/>
  <c r="QGK13" i="17"/>
  <c r="QGL13" i="17"/>
  <c r="QGM13" i="17"/>
  <c r="QGN13" i="17"/>
  <c r="QGO13" i="17"/>
  <c r="QGP13" i="17"/>
  <c r="QGQ13" i="17"/>
  <c r="QGR13" i="17"/>
  <c r="QGS13" i="17"/>
  <c r="QGT13" i="17"/>
  <c r="QGU13" i="17"/>
  <c r="QGV13" i="17"/>
  <c r="QGW13" i="17"/>
  <c r="QGX13" i="17"/>
  <c r="QGY13" i="17"/>
  <c r="QGZ13" i="17"/>
  <c r="QHA13" i="17"/>
  <c r="QHB13" i="17"/>
  <c r="QHC13" i="17"/>
  <c r="QHD13" i="17"/>
  <c r="QHE13" i="17"/>
  <c r="QHF13" i="17"/>
  <c r="QHG13" i="17"/>
  <c r="QHH13" i="17"/>
  <c r="QHI13" i="17"/>
  <c r="QHJ13" i="17"/>
  <c r="QHK13" i="17"/>
  <c r="QHL13" i="17"/>
  <c r="QHM13" i="17"/>
  <c r="QHN13" i="17"/>
  <c r="QHO13" i="17"/>
  <c r="QHP13" i="17"/>
  <c r="QHQ13" i="17"/>
  <c r="QHR13" i="17"/>
  <c r="QHS13" i="17"/>
  <c r="QHT13" i="17"/>
  <c r="QHU13" i="17"/>
  <c r="QHV13" i="17"/>
  <c r="QHW13" i="17"/>
  <c r="QHX13" i="17"/>
  <c r="QHY13" i="17"/>
  <c r="QHZ13" i="17"/>
  <c r="QIA13" i="17"/>
  <c r="QIB13" i="17"/>
  <c r="QIC13" i="17"/>
  <c r="QID13" i="17"/>
  <c r="QIE13" i="17"/>
  <c r="QIF13" i="17"/>
  <c r="QIG13" i="17"/>
  <c r="QIH13" i="17"/>
  <c r="QII13" i="17"/>
  <c r="QIJ13" i="17"/>
  <c r="QIK13" i="17"/>
  <c r="QIL13" i="17"/>
  <c r="QIM13" i="17"/>
  <c r="QIN13" i="17"/>
  <c r="QIO13" i="17"/>
  <c r="QIP13" i="17"/>
  <c r="QIQ13" i="17"/>
  <c r="QIR13" i="17"/>
  <c r="QIS13" i="17"/>
  <c r="QIT13" i="17"/>
  <c r="QIU13" i="17"/>
  <c r="QIV13" i="17"/>
  <c r="QIW13" i="17"/>
  <c r="QIX13" i="17"/>
  <c r="QIY13" i="17"/>
  <c r="QIZ13" i="17"/>
  <c r="QJA13" i="17"/>
  <c r="QJB13" i="17"/>
  <c r="QJC13" i="17"/>
  <c r="QJD13" i="17"/>
  <c r="QJE13" i="17"/>
  <c r="QJF13" i="17"/>
  <c r="QJG13" i="17"/>
  <c r="QJH13" i="17"/>
  <c r="QJI13" i="17"/>
  <c r="QJJ13" i="17"/>
  <c r="QJK13" i="17"/>
  <c r="QJL13" i="17"/>
  <c r="QJM13" i="17"/>
  <c r="QJN13" i="17"/>
  <c r="QJO13" i="17"/>
  <c r="QJP13" i="17"/>
  <c r="QJQ13" i="17"/>
  <c r="QJR13" i="17"/>
  <c r="QJS13" i="17"/>
  <c r="QJT13" i="17"/>
  <c r="QJU13" i="17"/>
  <c r="QJV13" i="17"/>
  <c r="QJW13" i="17"/>
  <c r="QJX13" i="17"/>
  <c r="QJY13" i="17"/>
  <c r="QJZ13" i="17"/>
  <c r="QKA13" i="17"/>
  <c r="QKB13" i="17"/>
  <c r="QKC13" i="17"/>
  <c r="QKD13" i="17"/>
  <c r="QKE13" i="17"/>
  <c r="QKF13" i="17"/>
  <c r="QKG13" i="17"/>
  <c r="QKH13" i="17"/>
  <c r="QKI13" i="17"/>
  <c r="QKJ13" i="17"/>
  <c r="QKK13" i="17"/>
  <c r="QKL13" i="17"/>
  <c r="QKM13" i="17"/>
  <c r="QKN13" i="17"/>
  <c r="QKO13" i="17"/>
  <c r="QKP13" i="17"/>
  <c r="QKQ13" i="17"/>
  <c r="QKR13" i="17"/>
  <c r="QKS13" i="17"/>
  <c r="QKT13" i="17"/>
  <c r="QKU13" i="17"/>
  <c r="QKV13" i="17"/>
  <c r="QKW13" i="17"/>
  <c r="QKX13" i="17"/>
  <c r="QKY13" i="17"/>
  <c r="QKZ13" i="17"/>
  <c r="QLA13" i="17"/>
  <c r="QLB13" i="17"/>
  <c r="QLC13" i="17"/>
  <c r="QLD13" i="17"/>
  <c r="QLE13" i="17"/>
  <c r="QLF13" i="17"/>
  <c r="QLG13" i="17"/>
  <c r="QLH13" i="17"/>
  <c r="QLI13" i="17"/>
  <c r="QLJ13" i="17"/>
  <c r="QLK13" i="17"/>
  <c r="QLL13" i="17"/>
  <c r="QLM13" i="17"/>
  <c r="QLN13" i="17"/>
  <c r="QLO13" i="17"/>
  <c r="QLP13" i="17"/>
  <c r="QLQ13" i="17"/>
  <c r="QLR13" i="17"/>
  <c r="QLS13" i="17"/>
  <c r="QLT13" i="17"/>
  <c r="QLU13" i="17"/>
  <c r="QLV13" i="17"/>
  <c r="QLW13" i="17"/>
  <c r="QLX13" i="17"/>
  <c r="QLY13" i="17"/>
  <c r="QLZ13" i="17"/>
  <c r="QMA13" i="17"/>
  <c r="QMB13" i="17"/>
  <c r="QMC13" i="17"/>
  <c r="QMD13" i="17"/>
  <c r="QME13" i="17"/>
  <c r="QMF13" i="17"/>
  <c r="QMG13" i="17"/>
  <c r="QMH13" i="17"/>
  <c r="QMI13" i="17"/>
  <c r="QMJ13" i="17"/>
  <c r="QMK13" i="17"/>
  <c r="QML13" i="17"/>
  <c r="QMM13" i="17"/>
  <c r="QMN13" i="17"/>
  <c r="QMO13" i="17"/>
  <c r="QMP13" i="17"/>
  <c r="QMQ13" i="17"/>
  <c r="QMR13" i="17"/>
  <c r="QMS13" i="17"/>
  <c r="QMT13" i="17"/>
  <c r="QMU13" i="17"/>
  <c r="QMV13" i="17"/>
  <c r="QMW13" i="17"/>
  <c r="QMX13" i="17"/>
  <c r="QMY13" i="17"/>
  <c r="QMZ13" i="17"/>
  <c r="QNA13" i="17"/>
  <c r="QNB13" i="17"/>
  <c r="QNC13" i="17"/>
  <c r="QND13" i="17"/>
  <c r="QNE13" i="17"/>
  <c r="QNF13" i="17"/>
  <c r="QNG13" i="17"/>
  <c r="QNH13" i="17"/>
  <c r="QNI13" i="17"/>
  <c r="QNJ13" i="17"/>
  <c r="QNK13" i="17"/>
  <c r="QNL13" i="17"/>
  <c r="QNM13" i="17"/>
  <c r="QNN13" i="17"/>
  <c r="QNO13" i="17"/>
  <c r="QNP13" i="17"/>
  <c r="QNQ13" i="17"/>
  <c r="QNR13" i="17"/>
  <c r="QNS13" i="17"/>
  <c r="QNT13" i="17"/>
  <c r="QNU13" i="17"/>
  <c r="QNV13" i="17"/>
  <c r="QNW13" i="17"/>
  <c r="QNX13" i="17"/>
  <c r="QNY13" i="17"/>
  <c r="QNZ13" i="17"/>
  <c r="QOA13" i="17"/>
  <c r="QOB13" i="17"/>
  <c r="QOC13" i="17"/>
  <c r="QOD13" i="17"/>
  <c r="QOE13" i="17"/>
  <c r="QOF13" i="17"/>
  <c r="QOG13" i="17"/>
  <c r="QOH13" i="17"/>
  <c r="QOI13" i="17"/>
  <c r="QOJ13" i="17"/>
  <c r="QOK13" i="17"/>
  <c r="QOL13" i="17"/>
  <c r="QOM13" i="17"/>
  <c r="QON13" i="17"/>
  <c r="QOO13" i="17"/>
  <c r="QOP13" i="17"/>
  <c r="QOQ13" i="17"/>
  <c r="QOR13" i="17"/>
  <c r="QOS13" i="17"/>
  <c r="QOT13" i="17"/>
  <c r="QOU13" i="17"/>
  <c r="QOV13" i="17"/>
  <c r="QOW13" i="17"/>
  <c r="QOX13" i="17"/>
  <c r="QOY13" i="17"/>
  <c r="QOZ13" i="17"/>
  <c r="QPA13" i="17"/>
  <c r="QPB13" i="17"/>
  <c r="QPC13" i="17"/>
  <c r="QPD13" i="17"/>
  <c r="QPE13" i="17"/>
  <c r="QPF13" i="17"/>
  <c r="QPG13" i="17"/>
  <c r="QPH13" i="17"/>
  <c r="QPI13" i="17"/>
  <c r="QPJ13" i="17"/>
  <c r="QPK13" i="17"/>
  <c r="QPL13" i="17"/>
  <c r="QPM13" i="17"/>
  <c r="QPN13" i="17"/>
  <c r="QPO13" i="17"/>
  <c r="QPP13" i="17"/>
  <c r="QPQ13" i="17"/>
  <c r="QPR13" i="17"/>
  <c r="QPS13" i="17"/>
  <c r="QPT13" i="17"/>
  <c r="QPU13" i="17"/>
  <c r="QPV13" i="17"/>
  <c r="QPW13" i="17"/>
  <c r="QPX13" i="17"/>
  <c r="QPY13" i="17"/>
  <c r="QPZ13" i="17"/>
  <c r="QQA13" i="17"/>
  <c r="QQB13" i="17"/>
  <c r="QQC13" i="17"/>
  <c r="QQD13" i="17"/>
  <c r="QQE13" i="17"/>
  <c r="QQF13" i="17"/>
  <c r="QQG13" i="17"/>
  <c r="QQH13" i="17"/>
  <c r="QQI13" i="17"/>
  <c r="QQJ13" i="17"/>
  <c r="QQK13" i="17"/>
  <c r="QQL13" i="17"/>
  <c r="QQM13" i="17"/>
  <c r="QQN13" i="17"/>
  <c r="QQO13" i="17"/>
  <c r="QQP13" i="17"/>
  <c r="QQQ13" i="17"/>
  <c r="QQR13" i="17"/>
  <c r="QQS13" i="17"/>
  <c r="QQT13" i="17"/>
  <c r="QQU13" i="17"/>
  <c r="QQV13" i="17"/>
  <c r="QQW13" i="17"/>
  <c r="QQX13" i="17"/>
  <c r="QQY13" i="17"/>
  <c r="QQZ13" i="17"/>
  <c r="QRA13" i="17"/>
  <c r="QRB13" i="17"/>
  <c r="QRC13" i="17"/>
  <c r="QRD13" i="17"/>
  <c r="QRE13" i="17"/>
  <c r="QRF13" i="17"/>
  <c r="QRG13" i="17"/>
  <c r="QRH13" i="17"/>
  <c r="QRI13" i="17"/>
  <c r="QRJ13" i="17"/>
  <c r="QRK13" i="17"/>
  <c r="QRL13" i="17"/>
  <c r="QRM13" i="17"/>
  <c r="QRN13" i="17"/>
  <c r="QRO13" i="17"/>
  <c r="QRP13" i="17"/>
  <c r="QRQ13" i="17"/>
  <c r="QRR13" i="17"/>
  <c r="QRS13" i="17"/>
  <c r="QRT13" i="17"/>
  <c r="QRU13" i="17"/>
  <c r="QRV13" i="17"/>
  <c r="QRW13" i="17"/>
  <c r="QRX13" i="17"/>
  <c r="QRY13" i="17"/>
  <c r="QRZ13" i="17"/>
  <c r="QSA13" i="17"/>
  <c r="QSB13" i="17"/>
  <c r="QSC13" i="17"/>
  <c r="QSD13" i="17"/>
  <c r="QSE13" i="17"/>
  <c r="QSF13" i="17"/>
  <c r="QSG13" i="17"/>
  <c r="QSH13" i="17"/>
  <c r="QSI13" i="17"/>
  <c r="QSJ13" i="17"/>
  <c r="QSK13" i="17"/>
  <c r="QSL13" i="17"/>
  <c r="QSM13" i="17"/>
  <c r="QSN13" i="17"/>
  <c r="QSO13" i="17"/>
  <c r="QSP13" i="17"/>
  <c r="QSQ13" i="17"/>
  <c r="QSR13" i="17"/>
  <c r="QSS13" i="17"/>
  <c r="QST13" i="17"/>
  <c r="QSU13" i="17"/>
  <c r="QSV13" i="17"/>
  <c r="QSW13" i="17"/>
  <c r="QSX13" i="17"/>
  <c r="QSY13" i="17"/>
  <c r="QSZ13" i="17"/>
  <c r="QTA13" i="17"/>
  <c r="QTB13" i="17"/>
  <c r="QTC13" i="17"/>
  <c r="QTD13" i="17"/>
  <c r="QTE13" i="17"/>
  <c r="QTF13" i="17"/>
  <c r="QTG13" i="17"/>
  <c r="QTH13" i="17"/>
  <c r="QTI13" i="17"/>
  <c r="QTJ13" i="17"/>
  <c r="QTK13" i="17"/>
  <c r="QTL13" i="17"/>
  <c r="QTM13" i="17"/>
  <c r="QTN13" i="17"/>
  <c r="QTO13" i="17"/>
  <c r="QTP13" i="17"/>
  <c r="QTQ13" i="17"/>
  <c r="QTR13" i="17"/>
  <c r="QTS13" i="17"/>
  <c r="QTT13" i="17"/>
  <c r="QTU13" i="17"/>
  <c r="QTV13" i="17"/>
  <c r="QTW13" i="17"/>
  <c r="QTX13" i="17"/>
  <c r="QTY13" i="17"/>
  <c r="QTZ13" i="17"/>
  <c r="QUA13" i="17"/>
  <c r="QUB13" i="17"/>
  <c r="QUC13" i="17"/>
  <c r="QUD13" i="17"/>
  <c r="QUE13" i="17"/>
  <c r="QUF13" i="17"/>
  <c r="QUG13" i="17"/>
  <c r="QUH13" i="17"/>
  <c r="QUI13" i="17"/>
  <c r="QUJ13" i="17"/>
  <c r="QUK13" i="17"/>
  <c r="QUL13" i="17"/>
  <c r="QUM13" i="17"/>
  <c r="QUN13" i="17"/>
  <c r="QUO13" i="17"/>
  <c r="QUP13" i="17"/>
  <c r="QUQ13" i="17"/>
  <c r="QUR13" i="17"/>
  <c r="QUS13" i="17"/>
  <c r="QUT13" i="17"/>
  <c r="QUU13" i="17"/>
  <c r="QUV13" i="17"/>
  <c r="QUW13" i="17"/>
  <c r="QUX13" i="17"/>
  <c r="QUY13" i="17"/>
  <c r="QUZ13" i="17"/>
  <c r="QVA13" i="17"/>
  <c r="QVB13" i="17"/>
  <c r="QVC13" i="17"/>
  <c r="QVD13" i="17"/>
  <c r="QVE13" i="17"/>
  <c r="QVF13" i="17"/>
  <c r="QVG13" i="17"/>
  <c r="QVH13" i="17"/>
  <c r="QVI13" i="17"/>
  <c r="QVJ13" i="17"/>
  <c r="QVK13" i="17"/>
  <c r="QVL13" i="17"/>
  <c r="QVM13" i="17"/>
  <c r="QVN13" i="17"/>
  <c r="QVO13" i="17"/>
  <c r="QVP13" i="17"/>
  <c r="QVQ13" i="17"/>
  <c r="QVR13" i="17"/>
  <c r="QVS13" i="17"/>
  <c r="QVT13" i="17"/>
  <c r="QVU13" i="17"/>
  <c r="QVV13" i="17"/>
  <c r="QVW13" i="17"/>
  <c r="QVX13" i="17"/>
  <c r="QVY13" i="17"/>
  <c r="QVZ13" i="17"/>
  <c r="QWA13" i="17"/>
  <c r="QWB13" i="17"/>
  <c r="QWC13" i="17"/>
  <c r="QWD13" i="17"/>
  <c r="QWE13" i="17"/>
  <c r="QWF13" i="17"/>
  <c r="QWG13" i="17"/>
  <c r="QWH13" i="17"/>
  <c r="QWI13" i="17"/>
  <c r="QWJ13" i="17"/>
  <c r="QWK13" i="17"/>
  <c r="QWL13" i="17"/>
  <c r="QWM13" i="17"/>
  <c r="QWN13" i="17"/>
  <c r="QWO13" i="17"/>
  <c r="QWP13" i="17"/>
  <c r="QWQ13" i="17"/>
  <c r="QWR13" i="17"/>
  <c r="QWS13" i="17"/>
  <c r="QWT13" i="17"/>
  <c r="QWU13" i="17"/>
  <c r="QWV13" i="17"/>
  <c r="QWW13" i="17"/>
  <c r="QWX13" i="17"/>
  <c r="QWY13" i="17"/>
  <c r="QWZ13" i="17"/>
  <c r="QXA13" i="17"/>
  <c r="QXB13" i="17"/>
  <c r="QXC13" i="17"/>
  <c r="QXD13" i="17"/>
  <c r="QXE13" i="17"/>
  <c r="QXF13" i="17"/>
  <c r="QXG13" i="17"/>
  <c r="QXH13" i="17"/>
  <c r="QXI13" i="17"/>
  <c r="QXJ13" i="17"/>
  <c r="QXK13" i="17"/>
  <c r="QXL13" i="17"/>
  <c r="QXM13" i="17"/>
  <c r="QXN13" i="17"/>
  <c r="QXO13" i="17"/>
  <c r="QXP13" i="17"/>
  <c r="QXQ13" i="17"/>
  <c r="QXR13" i="17"/>
  <c r="QXS13" i="17"/>
  <c r="QXT13" i="17"/>
  <c r="QXU13" i="17"/>
  <c r="QXV13" i="17"/>
  <c r="QXW13" i="17"/>
  <c r="QXX13" i="17"/>
  <c r="QXY13" i="17"/>
  <c r="QXZ13" i="17"/>
  <c r="QYA13" i="17"/>
  <c r="QYB13" i="17"/>
  <c r="QYC13" i="17"/>
  <c r="QYD13" i="17"/>
  <c r="QYE13" i="17"/>
  <c r="QYF13" i="17"/>
  <c r="QYG13" i="17"/>
  <c r="QYH13" i="17"/>
  <c r="QYI13" i="17"/>
  <c r="QYJ13" i="17"/>
  <c r="QYK13" i="17"/>
  <c r="QYL13" i="17"/>
  <c r="QYM13" i="17"/>
  <c r="QYN13" i="17"/>
  <c r="QYO13" i="17"/>
  <c r="QYP13" i="17"/>
  <c r="QYQ13" i="17"/>
  <c r="QYR13" i="17"/>
  <c r="QYS13" i="17"/>
  <c r="QYT13" i="17"/>
  <c r="QYU13" i="17"/>
  <c r="QYV13" i="17"/>
  <c r="QYW13" i="17"/>
  <c r="QYX13" i="17"/>
  <c r="QYY13" i="17"/>
  <c r="QYZ13" i="17"/>
  <c r="QZA13" i="17"/>
  <c r="QZB13" i="17"/>
  <c r="QZC13" i="17"/>
  <c r="QZD13" i="17"/>
  <c r="QZE13" i="17"/>
  <c r="QZF13" i="17"/>
  <c r="QZG13" i="17"/>
  <c r="QZH13" i="17"/>
  <c r="QZI13" i="17"/>
  <c r="QZJ13" i="17"/>
  <c r="QZK13" i="17"/>
  <c r="QZL13" i="17"/>
  <c r="QZM13" i="17"/>
  <c r="QZN13" i="17"/>
  <c r="QZO13" i="17"/>
  <c r="QZP13" i="17"/>
  <c r="QZQ13" i="17"/>
  <c r="QZR13" i="17"/>
  <c r="QZS13" i="17"/>
  <c r="QZT13" i="17"/>
  <c r="QZU13" i="17"/>
  <c r="QZV13" i="17"/>
  <c r="QZW13" i="17"/>
  <c r="QZX13" i="17"/>
  <c r="QZY13" i="17"/>
  <c r="QZZ13" i="17"/>
  <c r="RAA13" i="17"/>
  <c r="RAB13" i="17"/>
  <c r="RAC13" i="17"/>
  <c r="RAD13" i="17"/>
  <c r="RAE13" i="17"/>
  <c r="RAF13" i="17"/>
  <c r="RAG13" i="17"/>
  <c r="RAH13" i="17"/>
  <c r="RAI13" i="17"/>
  <c r="RAJ13" i="17"/>
  <c r="RAK13" i="17"/>
  <c r="RAL13" i="17"/>
  <c r="RAM13" i="17"/>
  <c r="RAN13" i="17"/>
  <c r="RAO13" i="17"/>
  <c r="RAP13" i="17"/>
  <c r="RAQ13" i="17"/>
  <c r="RAR13" i="17"/>
  <c r="RAS13" i="17"/>
  <c r="RAT13" i="17"/>
  <c r="RAU13" i="17"/>
  <c r="RAV13" i="17"/>
  <c r="RAW13" i="17"/>
  <c r="RAX13" i="17"/>
  <c r="RAY13" i="17"/>
  <c r="RAZ13" i="17"/>
  <c r="RBA13" i="17"/>
  <c r="RBB13" i="17"/>
  <c r="RBC13" i="17"/>
  <c r="RBD13" i="17"/>
  <c r="RBE13" i="17"/>
  <c r="RBF13" i="17"/>
  <c r="RBG13" i="17"/>
  <c r="RBH13" i="17"/>
  <c r="RBI13" i="17"/>
  <c r="RBJ13" i="17"/>
  <c r="RBK13" i="17"/>
  <c r="RBL13" i="17"/>
  <c r="RBM13" i="17"/>
  <c r="RBN13" i="17"/>
  <c r="RBO13" i="17"/>
  <c r="RBP13" i="17"/>
  <c r="RBQ13" i="17"/>
  <c r="RBR13" i="17"/>
  <c r="RBS13" i="17"/>
  <c r="RBT13" i="17"/>
  <c r="RBU13" i="17"/>
  <c r="RBV13" i="17"/>
  <c r="RBW13" i="17"/>
  <c r="RBX13" i="17"/>
  <c r="RBY13" i="17"/>
  <c r="RBZ13" i="17"/>
  <c r="RCA13" i="17"/>
  <c r="RCB13" i="17"/>
  <c r="RCC13" i="17"/>
  <c r="RCD13" i="17"/>
  <c r="RCE13" i="17"/>
  <c r="RCF13" i="17"/>
  <c r="RCG13" i="17"/>
  <c r="RCH13" i="17"/>
  <c r="RCI13" i="17"/>
  <c r="RCJ13" i="17"/>
  <c r="RCK13" i="17"/>
  <c r="RCL13" i="17"/>
  <c r="RCM13" i="17"/>
  <c r="RCN13" i="17"/>
  <c r="RCO13" i="17"/>
  <c r="RCP13" i="17"/>
  <c r="RCQ13" i="17"/>
  <c r="RCR13" i="17"/>
  <c r="RCS13" i="17"/>
  <c r="RCT13" i="17"/>
  <c r="RCU13" i="17"/>
  <c r="RCV13" i="17"/>
  <c r="RCW13" i="17"/>
  <c r="RCX13" i="17"/>
  <c r="RCY13" i="17"/>
  <c r="RCZ13" i="17"/>
  <c r="RDA13" i="17"/>
  <c r="RDB13" i="17"/>
  <c r="RDC13" i="17"/>
  <c r="RDD13" i="17"/>
  <c r="RDE13" i="17"/>
  <c r="RDF13" i="17"/>
  <c r="RDG13" i="17"/>
  <c r="RDH13" i="17"/>
  <c r="RDI13" i="17"/>
  <c r="RDJ13" i="17"/>
  <c r="RDK13" i="17"/>
  <c r="RDL13" i="17"/>
  <c r="RDM13" i="17"/>
  <c r="RDN13" i="17"/>
  <c r="RDO13" i="17"/>
  <c r="RDP13" i="17"/>
  <c r="RDQ13" i="17"/>
  <c r="RDR13" i="17"/>
  <c r="RDS13" i="17"/>
  <c r="RDT13" i="17"/>
  <c r="RDU13" i="17"/>
  <c r="RDV13" i="17"/>
  <c r="RDW13" i="17"/>
  <c r="RDX13" i="17"/>
  <c r="RDY13" i="17"/>
  <c r="RDZ13" i="17"/>
  <c r="REA13" i="17"/>
  <c r="REB13" i="17"/>
  <c r="REC13" i="17"/>
  <c r="RED13" i="17"/>
  <c r="REE13" i="17"/>
  <c r="REF13" i="17"/>
  <c r="REG13" i="17"/>
  <c r="REH13" i="17"/>
  <c r="REI13" i="17"/>
  <c r="REJ13" i="17"/>
  <c r="REK13" i="17"/>
  <c r="REL13" i="17"/>
  <c r="REM13" i="17"/>
  <c r="REN13" i="17"/>
  <c r="REO13" i="17"/>
  <c r="REP13" i="17"/>
  <c r="REQ13" i="17"/>
  <c r="RER13" i="17"/>
  <c r="RES13" i="17"/>
  <c r="RET13" i="17"/>
  <c r="REU13" i="17"/>
  <c r="REV13" i="17"/>
  <c r="REW13" i="17"/>
  <c r="REX13" i="17"/>
  <c r="REY13" i="17"/>
  <c r="REZ13" i="17"/>
  <c r="RFA13" i="17"/>
  <c r="RFB13" i="17"/>
  <c r="RFC13" i="17"/>
  <c r="RFD13" i="17"/>
  <c r="RFE13" i="17"/>
  <c r="RFF13" i="17"/>
  <c r="RFG13" i="17"/>
  <c r="RFH13" i="17"/>
  <c r="RFI13" i="17"/>
  <c r="RFJ13" i="17"/>
  <c r="RFK13" i="17"/>
  <c r="RFL13" i="17"/>
  <c r="RFM13" i="17"/>
  <c r="RFN13" i="17"/>
  <c r="RFO13" i="17"/>
  <c r="RFP13" i="17"/>
  <c r="RFQ13" i="17"/>
  <c r="RFR13" i="17"/>
  <c r="RFS13" i="17"/>
  <c r="RFT13" i="17"/>
  <c r="RFU13" i="17"/>
  <c r="RFV13" i="17"/>
  <c r="RFW13" i="17"/>
  <c r="RFX13" i="17"/>
  <c r="RFY13" i="17"/>
  <c r="RFZ13" i="17"/>
  <c r="RGA13" i="17"/>
  <c r="RGB13" i="17"/>
  <c r="RGC13" i="17"/>
  <c r="RGD13" i="17"/>
  <c r="RGE13" i="17"/>
  <c r="RGF13" i="17"/>
  <c r="RGG13" i="17"/>
  <c r="RGH13" i="17"/>
  <c r="RGI13" i="17"/>
  <c r="RGJ13" i="17"/>
  <c r="RGK13" i="17"/>
  <c r="RGL13" i="17"/>
  <c r="RGM13" i="17"/>
  <c r="RGN13" i="17"/>
  <c r="RGO13" i="17"/>
  <c r="RGP13" i="17"/>
  <c r="RGQ13" i="17"/>
  <c r="RGR13" i="17"/>
  <c r="RGS13" i="17"/>
  <c r="RGT13" i="17"/>
  <c r="RGU13" i="17"/>
  <c r="RGV13" i="17"/>
  <c r="RGW13" i="17"/>
  <c r="RGX13" i="17"/>
  <c r="RGY13" i="17"/>
  <c r="RGZ13" i="17"/>
  <c r="RHA13" i="17"/>
  <c r="RHB13" i="17"/>
  <c r="RHC13" i="17"/>
  <c r="RHD13" i="17"/>
  <c r="RHE13" i="17"/>
  <c r="RHF13" i="17"/>
  <c r="RHG13" i="17"/>
  <c r="RHH13" i="17"/>
  <c r="RHI13" i="17"/>
  <c r="RHJ13" i="17"/>
  <c r="RHK13" i="17"/>
  <c r="RHL13" i="17"/>
  <c r="RHM13" i="17"/>
  <c r="RHN13" i="17"/>
  <c r="RHO13" i="17"/>
  <c r="RHP13" i="17"/>
  <c r="RHQ13" i="17"/>
  <c r="RHR13" i="17"/>
  <c r="RHS13" i="17"/>
  <c r="RHT13" i="17"/>
  <c r="RHU13" i="17"/>
  <c r="RHV13" i="17"/>
  <c r="RHW13" i="17"/>
  <c r="RHX13" i="17"/>
  <c r="RHY13" i="17"/>
  <c r="RHZ13" i="17"/>
  <c r="RIA13" i="17"/>
  <c r="RIB13" i="17"/>
  <c r="RIC13" i="17"/>
  <c r="RID13" i="17"/>
  <c r="RIE13" i="17"/>
  <c r="RIF13" i="17"/>
  <c r="RIG13" i="17"/>
  <c r="RIH13" i="17"/>
  <c r="RII13" i="17"/>
  <c r="RIJ13" i="17"/>
  <c r="RIK13" i="17"/>
  <c r="RIL13" i="17"/>
  <c r="RIM13" i="17"/>
  <c r="RIN13" i="17"/>
  <c r="RIO13" i="17"/>
  <c r="RIP13" i="17"/>
  <c r="RIQ13" i="17"/>
  <c r="RIR13" i="17"/>
  <c r="RIS13" i="17"/>
  <c r="RIT13" i="17"/>
  <c r="RIU13" i="17"/>
  <c r="RIV13" i="17"/>
  <c r="RIW13" i="17"/>
  <c r="RIX13" i="17"/>
  <c r="RIY13" i="17"/>
  <c r="RIZ13" i="17"/>
  <c r="RJA13" i="17"/>
  <c r="RJB13" i="17"/>
  <c r="RJC13" i="17"/>
  <c r="RJD13" i="17"/>
  <c r="RJE13" i="17"/>
  <c r="RJF13" i="17"/>
  <c r="RJG13" i="17"/>
  <c r="RJH13" i="17"/>
  <c r="RJI13" i="17"/>
  <c r="RJJ13" i="17"/>
  <c r="RJK13" i="17"/>
  <c r="RJL13" i="17"/>
  <c r="RJM13" i="17"/>
  <c r="RJN13" i="17"/>
  <c r="RJO13" i="17"/>
  <c r="RJP13" i="17"/>
  <c r="RJQ13" i="17"/>
  <c r="RJR13" i="17"/>
  <c r="RJS13" i="17"/>
  <c r="RJT13" i="17"/>
  <c r="RJU13" i="17"/>
  <c r="RJV13" i="17"/>
  <c r="RJW13" i="17"/>
  <c r="RJX13" i="17"/>
  <c r="RJY13" i="17"/>
  <c r="RJZ13" i="17"/>
  <c r="RKA13" i="17"/>
  <c r="RKB13" i="17"/>
  <c r="RKC13" i="17"/>
  <c r="RKD13" i="17"/>
  <c r="RKE13" i="17"/>
  <c r="RKF13" i="17"/>
  <c r="RKG13" i="17"/>
  <c r="RKH13" i="17"/>
  <c r="RKI13" i="17"/>
  <c r="RKJ13" i="17"/>
  <c r="RKK13" i="17"/>
  <c r="RKL13" i="17"/>
  <c r="RKM13" i="17"/>
  <c r="RKN13" i="17"/>
  <c r="RKO13" i="17"/>
  <c r="RKP13" i="17"/>
  <c r="RKQ13" i="17"/>
  <c r="RKR13" i="17"/>
  <c r="RKS13" i="17"/>
  <c r="RKT13" i="17"/>
  <c r="RKU13" i="17"/>
  <c r="RKV13" i="17"/>
  <c r="RKW13" i="17"/>
  <c r="RKX13" i="17"/>
  <c r="RKY13" i="17"/>
  <c r="RKZ13" i="17"/>
  <c r="RLA13" i="17"/>
  <c r="RLB13" i="17"/>
  <c r="RLC13" i="17"/>
  <c r="RLD13" i="17"/>
  <c r="RLE13" i="17"/>
  <c r="RLF13" i="17"/>
  <c r="RLG13" i="17"/>
  <c r="RLH13" i="17"/>
  <c r="RLI13" i="17"/>
  <c r="RLJ13" i="17"/>
  <c r="RLK13" i="17"/>
  <c r="RLL13" i="17"/>
  <c r="RLM13" i="17"/>
  <c r="RLN13" i="17"/>
  <c r="RLO13" i="17"/>
  <c r="RLP13" i="17"/>
  <c r="RLQ13" i="17"/>
  <c r="RLR13" i="17"/>
  <c r="RLS13" i="17"/>
  <c r="RLT13" i="17"/>
  <c r="RLU13" i="17"/>
  <c r="RLV13" i="17"/>
  <c r="RLW13" i="17"/>
  <c r="RLX13" i="17"/>
  <c r="RLY13" i="17"/>
  <c r="RLZ13" i="17"/>
  <c r="RMA13" i="17"/>
  <c r="RMB13" i="17"/>
  <c r="RMC13" i="17"/>
  <c r="RMD13" i="17"/>
  <c r="RME13" i="17"/>
  <c r="RMF13" i="17"/>
  <c r="RMG13" i="17"/>
  <c r="RMH13" i="17"/>
  <c r="RMI13" i="17"/>
  <c r="RMJ13" i="17"/>
  <c r="RMK13" i="17"/>
  <c r="RML13" i="17"/>
  <c r="RMM13" i="17"/>
  <c r="RMN13" i="17"/>
  <c r="RMO13" i="17"/>
  <c r="RMP13" i="17"/>
  <c r="RMQ13" i="17"/>
  <c r="RMR13" i="17"/>
  <c r="RMS13" i="17"/>
  <c r="RMT13" i="17"/>
  <c r="RMU13" i="17"/>
  <c r="RMV13" i="17"/>
  <c r="RMW13" i="17"/>
  <c r="RMX13" i="17"/>
  <c r="RMY13" i="17"/>
  <c r="RMZ13" i="17"/>
  <c r="RNA13" i="17"/>
  <c r="RNB13" i="17"/>
  <c r="RNC13" i="17"/>
  <c r="RND13" i="17"/>
  <c r="RNE13" i="17"/>
  <c r="RNF13" i="17"/>
  <c r="RNG13" i="17"/>
  <c r="RNH13" i="17"/>
  <c r="RNI13" i="17"/>
  <c r="RNJ13" i="17"/>
  <c r="RNK13" i="17"/>
  <c r="RNL13" i="17"/>
  <c r="RNM13" i="17"/>
  <c r="RNN13" i="17"/>
  <c r="RNO13" i="17"/>
  <c r="RNP13" i="17"/>
  <c r="RNQ13" i="17"/>
  <c r="RNR13" i="17"/>
  <c r="RNS13" i="17"/>
  <c r="RNT13" i="17"/>
  <c r="RNU13" i="17"/>
  <c r="RNV13" i="17"/>
  <c r="RNW13" i="17"/>
  <c r="RNX13" i="17"/>
  <c r="RNY13" i="17"/>
  <c r="RNZ13" i="17"/>
  <c r="ROA13" i="17"/>
  <c r="ROB13" i="17"/>
  <c r="ROC13" i="17"/>
  <c r="ROD13" i="17"/>
  <c r="ROE13" i="17"/>
  <c r="ROF13" i="17"/>
  <c r="ROG13" i="17"/>
  <c r="ROH13" i="17"/>
  <c r="ROI13" i="17"/>
  <c r="ROJ13" i="17"/>
  <c r="ROK13" i="17"/>
  <c r="ROL13" i="17"/>
  <c r="ROM13" i="17"/>
  <c r="RON13" i="17"/>
  <c r="ROO13" i="17"/>
  <c r="ROP13" i="17"/>
  <c r="ROQ13" i="17"/>
  <c r="ROR13" i="17"/>
  <c r="ROS13" i="17"/>
  <c r="ROT13" i="17"/>
  <c r="ROU13" i="17"/>
  <c r="ROV13" i="17"/>
  <c r="ROW13" i="17"/>
  <c r="ROX13" i="17"/>
  <c r="ROY13" i="17"/>
  <c r="ROZ13" i="17"/>
  <c r="RPA13" i="17"/>
  <c r="RPB13" i="17"/>
  <c r="RPC13" i="17"/>
  <c r="RPD13" i="17"/>
  <c r="RPE13" i="17"/>
  <c r="RPF13" i="17"/>
  <c r="RPG13" i="17"/>
  <c r="RPH13" i="17"/>
  <c r="RPI13" i="17"/>
  <c r="RPJ13" i="17"/>
  <c r="RPK13" i="17"/>
  <c r="RPL13" i="17"/>
  <c r="RPM13" i="17"/>
  <c r="RPN13" i="17"/>
  <c r="RPO13" i="17"/>
  <c r="RPP13" i="17"/>
  <c r="RPQ13" i="17"/>
  <c r="RPR13" i="17"/>
  <c r="RPS13" i="17"/>
  <c r="RPT13" i="17"/>
  <c r="RPU13" i="17"/>
  <c r="RPV13" i="17"/>
  <c r="RPW13" i="17"/>
  <c r="RPX13" i="17"/>
  <c r="RPY13" i="17"/>
  <c r="RPZ13" i="17"/>
  <c r="RQA13" i="17"/>
  <c r="RQB13" i="17"/>
  <c r="RQC13" i="17"/>
  <c r="RQD13" i="17"/>
  <c r="RQE13" i="17"/>
  <c r="RQF13" i="17"/>
  <c r="RQG13" i="17"/>
  <c r="RQH13" i="17"/>
  <c r="RQI13" i="17"/>
  <c r="RQJ13" i="17"/>
  <c r="RQK13" i="17"/>
  <c r="RQL13" i="17"/>
  <c r="RQM13" i="17"/>
  <c r="RQN13" i="17"/>
  <c r="RQO13" i="17"/>
  <c r="RQP13" i="17"/>
  <c r="RQQ13" i="17"/>
  <c r="RQR13" i="17"/>
  <c r="RQS13" i="17"/>
  <c r="RQT13" i="17"/>
  <c r="RQU13" i="17"/>
  <c r="RQV13" i="17"/>
  <c r="RQW13" i="17"/>
  <c r="RQX13" i="17"/>
  <c r="RQY13" i="17"/>
  <c r="RQZ13" i="17"/>
  <c r="RRA13" i="17"/>
  <c r="RRB13" i="17"/>
  <c r="RRC13" i="17"/>
  <c r="RRD13" i="17"/>
  <c r="RRE13" i="17"/>
  <c r="RRF13" i="17"/>
  <c r="RRG13" i="17"/>
  <c r="RRH13" i="17"/>
  <c r="RRI13" i="17"/>
  <c r="RRJ13" i="17"/>
  <c r="RRK13" i="17"/>
  <c r="RRL13" i="17"/>
  <c r="RRM13" i="17"/>
  <c r="RRN13" i="17"/>
  <c r="RRO13" i="17"/>
  <c r="RRP13" i="17"/>
  <c r="RRQ13" i="17"/>
  <c r="RRR13" i="17"/>
  <c r="RRS13" i="17"/>
  <c r="RRT13" i="17"/>
  <c r="RRU13" i="17"/>
  <c r="RRV13" i="17"/>
  <c r="RRW13" i="17"/>
  <c r="RRX13" i="17"/>
  <c r="RRY13" i="17"/>
  <c r="RRZ13" i="17"/>
  <c r="RSA13" i="17"/>
  <c r="RSB13" i="17"/>
  <c r="RSC13" i="17"/>
  <c r="RSD13" i="17"/>
  <c r="RSE13" i="17"/>
  <c r="RSF13" i="17"/>
  <c r="RSG13" i="17"/>
  <c r="RSH13" i="17"/>
  <c r="RSI13" i="17"/>
  <c r="RSJ13" i="17"/>
  <c r="RSK13" i="17"/>
  <c r="RSL13" i="17"/>
  <c r="RSM13" i="17"/>
  <c r="RSN13" i="17"/>
  <c r="RSO13" i="17"/>
  <c r="RSP13" i="17"/>
  <c r="RSQ13" i="17"/>
  <c r="RSR13" i="17"/>
  <c r="RSS13" i="17"/>
  <c r="RST13" i="17"/>
  <c r="RSU13" i="17"/>
  <c r="RSV13" i="17"/>
  <c r="RSW13" i="17"/>
  <c r="RSX13" i="17"/>
  <c r="RSY13" i="17"/>
  <c r="RSZ13" i="17"/>
  <c r="RTA13" i="17"/>
  <c r="RTB13" i="17"/>
  <c r="RTC13" i="17"/>
  <c r="RTD13" i="17"/>
  <c r="RTE13" i="17"/>
  <c r="RTF13" i="17"/>
  <c r="RTG13" i="17"/>
  <c r="RTH13" i="17"/>
  <c r="RTI13" i="17"/>
  <c r="RTJ13" i="17"/>
  <c r="RTK13" i="17"/>
  <c r="RTL13" i="17"/>
  <c r="RTM13" i="17"/>
  <c r="RTN13" i="17"/>
  <c r="RTO13" i="17"/>
  <c r="RTP13" i="17"/>
  <c r="RTQ13" i="17"/>
  <c r="RTR13" i="17"/>
  <c r="RTS13" i="17"/>
  <c r="RTT13" i="17"/>
  <c r="RTU13" i="17"/>
  <c r="RTV13" i="17"/>
  <c r="RTW13" i="17"/>
  <c r="RTX13" i="17"/>
  <c r="RTY13" i="17"/>
  <c r="RTZ13" i="17"/>
  <c r="RUA13" i="17"/>
  <c r="RUB13" i="17"/>
  <c r="RUC13" i="17"/>
  <c r="RUD13" i="17"/>
  <c r="RUE13" i="17"/>
  <c r="RUF13" i="17"/>
  <c r="RUG13" i="17"/>
  <c r="RUH13" i="17"/>
  <c r="RUI13" i="17"/>
  <c r="RUJ13" i="17"/>
  <c r="RUK13" i="17"/>
  <c r="RUL13" i="17"/>
  <c r="RUM13" i="17"/>
  <c r="RUN13" i="17"/>
  <c r="RUO13" i="17"/>
  <c r="RUP13" i="17"/>
  <c r="RUQ13" i="17"/>
  <c r="RUR13" i="17"/>
  <c r="RUS13" i="17"/>
  <c r="RUT13" i="17"/>
  <c r="RUU13" i="17"/>
  <c r="RUV13" i="17"/>
  <c r="RUW13" i="17"/>
  <c r="RUX13" i="17"/>
  <c r="RUY13" i="17"/>
  <c r="RUZ13" i="17"/>
  <c r="RVA13" i="17"/>
  <c r="RVB13" i="17"/>
  <c r="RVC13" i="17"/>
  <c r="RVD13" i="17"/>
  <c r="RVE13" i="17"/>
  <c r="RVF13" i="17"/>
  <c r="RVG13" i="17"/>
  <c r="RVH13" i="17"/>
  <c r="RVI13" i="17"/>
  <c r="RVJ13" i="17"/>
  <c r="RVK13" i="17"/>
  <c r="RVL13" i="17"/>
  <c r="RVM13" i="17"/>
  <c r="RVN13" i="17"/>
  <c r="RVO13" i="17"/>
  <c r="RVP13" i="17"/>
  <c r="RVQ13" i="17"/>
  <c r="RVR13" i="17"/>
  <c r="RVS13" i="17"/>
  <c r="RVT13" i="17"/>
  <c r="RVU13" i="17"/>
  <c r="RVV13" i="17"/>
  <c r="RVW13" i="17"/>
  <c r="RVX13" i="17"/>
  <c r="RVY13" i="17"/>
  <c r="RVZ13" i="17"/>
  <c r="RWA13" i="17"/>
  <c r="RWB13" i="17"/>
  <c r="RWC13" i="17"/>
  <c r="RWD13" i="17"/>
  <c r="RWE13" i="17"/>
  <c r="RWF13" i="17"/>
  <c r="RWG13" i="17"/>
  <c r="RWH13" i="17"/>
  <c r="RWI13" i="17"/>
  <c r="RWJ13" i="17"/>
  <c r="RWK13" i="17"/>
  <c r="RWL13" i="17"/>
  <c r="RWM13" i="17"/>
  <c r="RWN13" i="17"/>
  <c r="RWO13" i="17"/>
  <c r="RWP13" i="17"/>
  <c r="RWQ13" i="17"/>
  <c r="RWR13" i="17"/>
  <c r="RWS13" i="17"/>
  <c r="RWT13" i="17"/>
  <c r="RWU13" i="17"/>
  <c r="RWV13" i="17"/>
  <c r="RWW13" i="17"/>
  <c r="RWX13" i="17"/>
  <c r="RWY13" i="17"/>
  <c r="RWZ13" i="17"/>
  <c r="RXA13" i="17"/>
  <c r="RXB13" i="17"/>
  <c r="RXC13" i="17"/>
  <c r="RXD13" i="17"/>
  <c r="RXE13" i="17"/>
  <c r="RXF13" i="17"/>
  <c r="RXG13" i="17"/>
  <c r="RXH13" i="17"/>
  <c r="RXI13" i="17"/>
  <c r="RXJ13" i="17"/>
  <c r="RXK13" i="17"/>
  <c r="RXL13" i="17"/>
  <c r="RXM13" i="17"/>
  <c r="RXN13" i="17"/>
  <c r="RXO13" i="17"/>
  <c r="RXP13" i="17"/>
  <c r="RXQ13" i="17"/>
  <c r="RXR13" i="17"/>
  <c r="RXS13" i="17"/>
  <c r="RXT13" i="17"/>
  <c r="RXU13" i="17"/>
  <c r="RXV13" i="17"/>
  <c r="RXW13" i="17"/>
  <c r="RXX13" i="17"/>
  <c r="RXY13" i="17"/>
  <c r="RXZ13" i="17"/>
  <c r="RYA13" i="17"/>
  <c r="RYB13" i="17"/>
  <c r="RYC13" i="17"/>
  <c r="RYD13" i="17"/>
  <c r="RYE13" i="17"/>
  <c r="RYF13" i="17"/>
  <c r="RYG13" i="17"/>
  <c r="RYH13" i="17"/>
  <c r="RYI13" i="17"/>
  <c r="RYJ13" i="17"/>
  <c r="RYK13" i="17"/>
  <c r="RYL13" i="17"/>
  <c r="RYM13" i="17"/>
  <c r="RYN13" i="17"/>
  <c r="RYO13" i="17"/>
  <c r="RYP13" i="17"/>
  <c r="RYQ13" i="17"/>
  <c r="RYR13" i="17"/>
  <c r="RYS13" i="17"/>
  <c r="RYT13" i="17"/>
  <c r="RYU13" i="17"/>
  <c r="RYV13" i="17"/>
  <c r="RYW13" i="17"/>
  <c r="RYX13" i="17"/>
  <c r="RYY13" i="17"/>
  <c r="RYZ13" i="17"/>
  <c r="RZA13" i="17"/>
  <c r="RZB13" i="17"/>
  <c r="RZC13" i="17"/>
  <c r="RZD13" i="17"/>
  <c r="RZE13" i="17"/>
  <c r="RZF13" i="17"/>
  <c r="RZG13" i="17"/>
  <c r="RZH13" i="17"/>
  <c r="RZI13" i="17"/>
  <c r="RZJ13" i="17"/>
  <c r="RZK13" i="17"/>
  <c r="RZL13" i="17"/>
  <c r="RZM13" i="17"/>
  <c r="RZN13" i="17"/>
  <c r="RZO13" i="17"/>
  <c r="RZP13" i="17"/>
  <c r="RZQ13" i="17"/>
  <c r="RZR13" i="17"/>
  <c r="RZS13" i="17"/>
  <c r="RZT13" i="17"/>
  <c r="RZU13" i="17"/>
  <c r="RZV13" i="17"/>
  <c r="RZW13" i="17"/>
  <c r="RZX13" i="17"/>
  <c r="RZY13" i="17"/>
  <c r="RZZ13" i="17"/>
  <c r="SAA13" i="17"/>
  <c r="SAB13" i="17"/>
  <c r="SAC13" i="17"/>
  <c r="SAD13" i="17"/>
  <c r="SAE13" i="17"/>
  <c r="SAF13" i="17"/>
  <c r="SAG13" i="17"/>
  <c r="SAH13" i="17"/>
  <c r="SAI13" i="17"/>
  <c r="SAJ13" i="17"/>
  <c r="SAK13" i="17"/>
  <c r="SAL13" i="17"/>
  <c r="SAM13" i="17"/>
  <c r="SAN13" i="17"/>
  <c r="SAO13" i="17"/>
  <c r="SAP13" i="17"/>
  <c r="SAQ13" i="17"/>
  <c r="SAR13" i="17"/>
  <c r="SAS13" i="17"/>
  <c r="SAT13" i="17"/>
  <c r="SAU13" i="17"/>
  <c r="SAV13" i="17"/>
  <c r="SAW13" i="17"/>
  <c r="SAX13" i="17"/>
  <c r="SAY13" i="17"/>
  <c r="SAZ13" i="17"/>
  <c r="SBA13" i="17"/>
  <c r="SBB13" i="17"/>
  <c r="SBC13" i="17"/>
  <c r="SBD13" i="17"/>
  <c r="SBE13" i="17"/>
  <c r="SBF13" i="17"/>
  <c r="SBG13" i="17"/>
  <c r="SBH13" i="17"/>
  <c r="SBI13" i="17"/>
  <c r="SBJ13" i="17"/>
  <c r="SBK13" i="17"/>
  <c r="SBL13" i="17"/>
  <c r="SBM13" i="17"/>
  <c r="SBN13" i="17"/>
  <c r="SBO13" i="17"/>
  <c r="SBP13" i="17"/>
  <c r="SBQ13" i="17"/>
  <c r="SBR13" i="17"/>
  <c r="SBS13" i="17"/>
  <c r="SBT13" i="17"/>
  <c r="SBU13" i="17"/>
  <c r="SBV13" i="17"/>
  <c r="SBW13" i="17"/>
  <c r="SBX13" i="17"/>
  <c r="SBY13" i="17"/>
  <c r="SBZ13" i="17"/>
  <c r="SCA13" i="17"/>
  <c r="SCB13" i="17"/>
  <c r="SCC13" i="17"/>
  <c r="SCD13" i="17"/>
  <c r="SCE13" i="17"/>
  <c r="SCF13" i="17"/>
  <c r="SCG13" i="17"/>
  <c r="SCH13" i="17"/>
  <c r="SCI13" i="17"/>
  <c r="SCJ13" i="17"/>
  <c r="SCK13" i="17"/>
  <c r="SCL13" i="17"/>
  <c r="SCM13" i="17"/>
  <c r="SCN13" i="17"/>
  <c r="SCO13" i="17"/>
  <c r="SCP13" i="17"/>
  <c r="SCQ13" i="17"/>
  <c r="SCR13" i="17"/>
  <c r="SCS13" i="17"/>
  <c r="SCT13" i="17"/>
  <c r="SCU13" i="17"/>
  <c r="SCV13" i="17"/>
  <c r="SCW13" i="17"/>
  <c r="SCX13" i="17"/>
  <c r="SCY13" i="17"/>
  <c r="SCZ13" i="17"/>
  <c r="SDA13" i="17"/>
  <c r="SDB13" i="17"/>
  <c r="SDC13" i="17"/>
  <c r="SDD13" i="17"/>
  <c r="SDE13" i="17"/>
  <c r="SDF13" i="17"/>
  <c r="SDG13" i="17"/>
  <c r="SDH13" i="17"/>
  <c r="SDI13" i="17"/>
  <c r="SDJ13" i="17"/>
  <c r="SDK13" i="17"/>
  <c r="SDL13" i="17"/>
  <c r="SDM13" i="17"/>
  <c r="SDN13" i="17"/>
  <c r="SDO13" i="17"/>
  <c r="SDP13" i="17"/>
  <c r="SDQ13" i="17"/>
  <c r="SDR13" i="17"/>
  <c r="SDS13" i="17"/>
  <c r="SDT13" i="17"/>
  <c r="SDU13" i="17"/>
  <c r="SDV13" i="17"/>
  <c r="SDW13" i="17"/>
  <c r="SDX13" i="17"/>
  <c r="SDY13" i="17"/>
  <c r="SDZ13" i="17"/>
  <c r="SEA13" i="17"/>
  <c r="SEB13" i="17"/>
  <c r="SEC13" i="17"/>
  <c r="SED13" i="17"/>
  <c r="SEE13" i="17"/>
  <c r="SEF13" i="17"/>
  <c r="SEG13" i="17"/>
  <c r="SEH13" i="17"/>
  <c r="SEI13" i="17"/>
  <c r="SEJ13" i="17"/>
  <c r="SEK13" i="17"/>
  <c r="SEL13" i="17"/>
  <c r="SEM13" i="17"/>
  <c r="SEN13" i="17"/>
  <c r="SEO13" i="17"/>
  <c r="SEP13" i="17"/>
  <c r="SEQ13" i="17"/>
  <c r="SER13" i="17"/>
  <c r="SES13" i="17"/>
  <c r="SET13" i="17"/>
  <c r="SEU13" i="17"/>
  <c r="SEV13" i="17"/>
  <c r="SEW13" i="17"/>
  <c r="SEX13" i="17"/>
  <c r="SEY13" i="17"/>
  <c r="SEZ13" i="17"/>
  <c r="SFA13" i="17"/>
  <c r="SFB13" i="17"/>
  <c r="SFC13" i="17"/>
  <c r="SFD13" i="17"/>
  <c r="SFE13" i="17"/>
  <c r="SFF13" i="17"/>
  <c r="SFG13" i="17"/>
  <c r="SFH13" i="17"/>
  <c r="SFI13" i="17"/>
  <c r="SFJ13" i="17"/>
  <c r="SFK13" i="17"/>
  <c r="SFL13" i="17"/>
  <c r="SFM13" i="17"/>
  <c r="SFN13" i="17"/>
  <c r="SFO13" i="17"/>
  <c r="SFP13" i="17"/>
  <c r="SFQ13" i="17"/>
  <c r="SFR13" i="17"/>
  <c r="SFS13" i="17"/>
  <c r="SFT13" i="17"/>
  <c r="SFU13" i="17"/>
  <c r="SFV13" i="17"/>
  <c r="SFW13" i="17"/>
  <c r="SFX13" i="17"/>
  <c r="SFY13" i="17"/>
  <c r="SFZ13" i="17"/>
  <c r="SGA13" i="17"/>
  <c r="SGB13" i="17"/>
  <c r="SGC13" i="17"/>
  <c r="SGD13" i="17"/>
  <c r="SGE13" i="17"/>
  <c r="SGF13" i="17"/>
  <c r="SGG13" i="17"/>
  <c r="SGH13" i="17"/>
  <c r="SGI13" i="17"/>
  <c r="SGJ13" i="17"/>
  <c r="SGK13" i="17"/>
  <c r="SGL13" i="17"/>
  <c r="SGM13" i="17"/>
  <c r="SGN13" i="17"/>
  <c r="SGO13" i="17"/>
  <c r="SGP13" i="17"/>
  <c r="SGQ13" i="17"/>
  <c r="SGR13" i="17"/>
  <c r="SGS13" i="17"/>
  <c r="SGT13" i="17"/>
  <c r="SGU13" i="17"/>
  <c r="SGV13" i="17"/>
  <c r="SGW13" i="17"/>
  <c r="SGX13" i="17"/>
  <c r="SGY13" i="17"/>
  <c r="SGZ13" i="17"/>
  <c r="SHA13" i="17"/>
  <c r="SHB13" i="17"/>
  <c r="SHC13" i="17"/>
  <c r="SHD13" i="17"/>
  <c r="SHE13" i="17"/>
  <c r="SHF13" i="17"/>
  <c r="SHG13" i="17"/>
  <c r="SHH13" i="17"/>
  <c r="SHI13" i="17"/>
  <c r="SHJ13" i="17"/>
  <c r="SHK13" i="17"/>
  <c r="SHL13" i="17"/>
  <c r="SHM13" i="17"/>
  <c r="SHN13" i="17"/>
  <c r="SHO13" i="17"/>
  <c r="SHP13" i="17"/>
  <c r="SHQ13" i="17"/>
  <c r="SHR13" i="17"/>
  <c r="SHS13" i="17"/>
  <c r="SHT13" i="17"/>
  <c r="SHU13" i="17"/>
  <c r="SHV13" i="17"/>
  <c r="SHW13" i="17"/>
  <c r="SHX13" i="17"/>
  <c r="SHY13" i="17"/>
  <c r="SHZ13" i="17"/>
  <c r="SIA13" i="17"/>
  <c r="SIB13" i="17"/>
  <c r="SIC13" i="17"/>
  <c r="SID13" i="17"/>
  <c r="SIE13" i="17"/>
  <c r="SIF13" i="17"/>
  <c r="SIG13" i="17"/>
  <c r="SIH13" i="17"/>
  <c r="SII13" i="17"/>
  <c r="SIJ13" i="17"/>
  <c r="SIK13" i="17"/>
  <c r="SIL13" i="17"/>
  <c r="SIM13" i="17"/>
  <c r="SIN13" i="17"/>
  <c r="SIO13" i="17"/>
  <c r="SIP13" i="17"/>
  <c r="SIQ13" i="17"/>
  <c r="SIR13" i="17"/>
  <c r="SIS13" i="17"/>
  <c r="SIT13" i="17"/>
  <c r="SIU13" i="17"/>
  <c r="SIV13" i="17"/>
  <c r="SIW13" i="17"/>
  <c r="SIX13" i="17"/>
  <c r="SIY13" i="17"/>
  <c r="SIZ13" i="17"/>
  <c r="SJA13" i="17"/>
  <c r="SJB13" i="17"/>
  <c r="SJC13" i="17"/>
  <c r="SJD13" i="17"/>
  <c r="SJE13" i="17"/>
  <c r="SJF13" i="17"/>
  <c r="SJG13" i="17"/>
  <c r="SJH13" i="17"/>
  <c r="SJI13" i="17"/>
  <c r="SJJ13" i="17"/>
  <c r="SJK13" i="17"/>
  <c r="SJL13" i="17"/>
  <c r="SJM13" i="17"/>
  <c r="SJN13" i="17"/>
  <c r="SJO13" i="17"/>
  <c r="SJP13" i="17"/>
  <c r="SJQ13" i="17"/>
  <c r="SJR13" i="17"/>
  <c r="SJS13" i="17"/>
  <c r="SJT13" i="17"/>
  <c r="SJU13" i="17"/>
  <c r="SJV13" i="17"/>
  <c r="SJW13" i="17"/>
  <c r="SJX13" i="17"/>
  <c r="SJY13" i="17"/>
  <c r="SJZ13" i="17"/>
  <c r="SKA13" i="17"/>
  <c r="SKB13" i="17"/>
  <c r="SKC13" i="17"/>
  <c r="SKD13" i="17"/>
  <c r="SKE13" i="17"/>
  <c r="SKF13" i="17"/>
  <c r="SKG13" i="17"/>
  <c r="SKH13" i="17"/>
  <c r="SKI13" i="17"/>
  <c r="SKJ13" i="17"/>
  <c r="SKK13" i="17"/>
  <c r="SKL13" i="17"/>
  <c r="SKM13" i="17"/>
  <c r="SKN13" i="17"/>
  <c r="SKO13" i="17"/>
  <c r="SKP13" i="17"/>
  <c r="SKQ13" i="17"/>
  <c r="SKR13" i="17"/>
  <c r="SKS13" i="17"/>
  <c r="SKT13" i="17"/>
  <c r="SKU13" i="17"/>
  <c r="SKV13" i="17"/>
  <c r="SKW13" i="17"/>
  <c r="SKX13" i="17"/>
  <c r="SKY13" i="17"/>
  <c r="SKZ13" i="17"/>
  <c r="SLA13" i="17"/>
  <c r="SLB13" i="17"/>
  <c r="SLC13" i="17"/>
  <c r="SLD13" i="17"/>
  <c r="SLE13" i="17"/>
  <c r="SLF13" i="17"/>
  <c r="SLG13" i="17"/>
  <c r="SLH13" i="17"/>
  <c r="SLI13" i="17"/>
  <c r="SLJ13" i="17"/>
  <c r="SLK13" i="17"/>
  <c r="SLL13" i="17"/>
  <c r="SLM13" i="17"/>
  <c r="SLN13" i="17"/>
  <c r="SLO13" i="17"/>
  <c r="SLP13" i="17"/>
  <c r="SLQ13" i="17"/>
  <c r="SLR13" i="17"/>
  <c r="SLS13" i="17"/>
  <c r="SLT13" i="17"/>
  <c r="SLU13" i="17"/>
  <c r="SLV13" i="17"/>
  <c r="SLW13" i="17"/>
  <c r="SLX13" i="17"/>
  <c r="SLY13" i="17"/>
  <c r="SLZ13" i="17"/>
  <c r="SMA13" i="17"/>
  <c r="SMB13" i="17"/>
  <c r="SMC13" i="17"/>
  <c r="SMD13" i="17"/>
  <c r="SME13" i="17"/>
  <c r="SMF13" i="17"/>
  <c r="SMG13" i="17"/>
  <c r="SMH13" i="17"/>
  <c r="SMI13" i="17"/>
  <c r="SMJ13" i="17"/>
  <c r="SMK13" i="17"/>
  <c r="SML13" i="17"/>
  <c r="SMM13" i="17"/>
  <c r="SMN13" i="17"/>
  <c r="SMO13" i="17"/>
  <c r="SMP13" i="17"/>
  <c r="SMQ13" i="17"/>
  <c r="SMR13" i="17"/>
  <c r="SMS13" i="17"/>
  <c r="SMT13" i="17"/>
  <c r="SMU13" i="17"/>
  <c r="SMV13" i="17"/>
  <c r="SMW13" i="17"/>
  <c r="SMX13" i="17"/>
  <c r="SMY13" i="17"/>
  <c r="SMZ13" i="17"/>
  <c r="SNA13" i="17"/>
  <c r="SNB13" i="17"/>
  <c r="SNC13" i="17"/>
  <c r="SND13" i="17"/>
  <c r="SNE13" i="17"/>
  <c r="SNF13" i="17"/>
  <c r="SNG13" i="17"/>
  <c r="SNH13" i="17"/>
  <c r="SNI13" i="17"/>
  <c r="SNJ13" i="17"/>
  <c r="SNK13" i="17"/>
  <c r="SNL13" i="17"/>
  <c r="SNM13" i="17"/>
  <c r="SNN13" i="17"/>
  <c r="SNO13" i="17"/>
  <c r="SNP13" i="17"/>
  <c r="SNQ13" i="17"/>
  <c r="SNR13" i="17"/>
  <c r="SNS13" i="17"/>
  <c r="SNT13" i="17"/>
  <c r="SNU13" i="17"/>
  <c r="SNV13" i="17"/>
  <c r="SNW13" i="17"/>
  <c r="SNX13" i="17"/>
  <c r="SNY13" i="17"/>
  <c r="SNZ13" i="17"/>
  <c r="SOA13" i="17"/>
  <c r="SOB13" i="17"/>
  <c r="SOC13" i="17"/>
  <c r="SOD13" i="17"/>
  <c r="SOE13" i="17"/>
  <c r="SOF13" i="17"/>
  <c r="SOG13" i="17"/>
  <c r="SOH13" i="17"/>
  <c r="SOI13" i="17"/>
  <c r="SOJ13" i="17"/>
  <c r="SOK13" i="17"/>
  <c r="SOL13" i="17"/>
  <c r="SOM13" i="17"/>
  <c r="SON13" i="17"/>
  <c r="SOO13" i="17"/>
  <c r="SOP13" i="17"/>
  <c r="SOQ13" i="17"/>
  <c r="SOR13" i="17"/>
  <c r="SOS13" i="17"/>
  <c r="SOT13" i="17"/>
  <c r="SOU13" i="17"/>
  <c r="SOV13" i="17"/>
  <c r="SOW13" i="17"/>
  <c r="SOX13" i="17"/>
  <c r="SOY13" i="17"/>
  <c r="SOZ13" i="17"/>
  <c r="SPA13" i="17"/>
  <c r="SPB13" i="17"/>
  <c r="SPC13" i="17"/>
  <c r="SPD13" i="17"/>
  <c r="SPE13" i="17"/>
  <c r="SPF13" i="17"/>
  <c r="SPG13" i="17"/>
  <c r="SPH13" i="17"/>
  <c r="SPI13" i="17"/>
  <c r="SPJ13" i="17"/>
  <c r="SPK13" i="17"/>
  <c r="SPL13" i="17"/>
  <c r="SPM13" i="17"/>
  <c r="SPN13" i="17"/>
  <c r="SPO13" i="17"/>
  <c r="SPP13" i="17"/>
  <c r="SPQ13" i="17"/>
  <c r="SPR13" i="17"/>
  <c r="SPS13" i="17"/>
  <c r="SPT13" i="17"/>
  <c r="SPU13" i="17"/>
  <c r="SPV13" i="17"/>
  <c r="SPW13" i="17"/>
  <c r="SPX13" i="17"/>
  <c r="SPY13" i="17"/>
  <c r="SPZ13" i="17"/>
  <c r="SQA13" i="17"/>
  <c r="SQB13" i="17"/>
  <c r="SQC13" i="17"/>
  <c r="SQD13" i="17"/>
  <c r="SQE13" i="17"/>
  <c r="SQF13" i="17"/>
  <c r="SQG13" i="17"/>
  <c r="SQH13" i="17"/>
  <c r="SQI13" i="17"/>
  <c r="SQJ13" i="17"/>
  <c r="SQK13" i="17"/>
  <c r="SQL13" i="17"/>
  <c r="SQM13" i="17"/>
  <c r="SQN13" i="17"/>
  <c r="SQO13" i="17"/>
  <c r="SQP13" i="17"/>
  <c r="SQQ13" i="17"/>
  <c r="SQR13" i="17"/>
  <c r="SQS13" i="17"/>
  <c r="SQT13" i="17"/>
  <c r="SQU13" i="17"/>
  <c r="SQV13" i="17"/>
  <c r="SQW13" i="17"/>
  <c r="SQX13" i="17"/>
  <c r="SQY13" i="17"/>
  <c r="SQZ13" i="17"/>
  <c r="SRA13" i="17"/>
  <c r="SRB13" i="17"/>
  <c r="SRC13" i="17"/>
  <c r="SRD13" i="17"/>
  <c r="SRE13" i="17"/>
  <c r="SRF13" i="17"/>
  <c r="SRG13" i="17"/>
  <c r="SRH13" i="17"/>
  <c r="SRI13" i="17"/>
  <c r="SRJ13" i="17"/>
  <c r="SRK13" i="17"/>
  <c r="SRL13" i="17"/>
  <c r="SRM13" i="17"/>
  <c r="SRN13" i="17"/>
  <c r="SRO13" i="17"/>
  <c r="SRP13" i="17"/>
  <c r="SRQ13" i="17"/>
  <c r="SRR13" i="17"/>
  <c r="SRS13" i="17"/>
  <c r="SRT13" i="17"/>
  <c r="SRU13" i="17"/>
  <c r="SRV13" i="17"/>
  <c r="SRW13" i="17"/>
  <c r="SRX13" i="17"/>
  <c r="SRY13" i="17"/>
  <c r="SRZ13" i="17"/>
  <c r="SSA13" i="17"/>
  <c r="SSB13" i="17"/>
  <c r="SSC13" i="17"/>
  <c r="SSD13" i="17"/>
  <c r="SSE13" i="17"/>
  <c r="SSF13" i="17"/>
  <c r="SSG13" i="17"/>
  <c r="SSH13" i="17"/>
  <c r="SSI13" i="17"/>
  <c r="SSJ13" i="17"/>
  <c r="SSK13" i="17"/>
  <c r="SSL13" i="17"/>
  <c r="SSM13" i="17"/>
  <c r="SSN13" i="17"/>
  <c r="SSO13" i="17"/>
  <c r="SSP13" i="17"/>
  <c r="SSQ13" i="17"/>
  <c r="SSR13" i="17"/>
  <c r="SSS13" i="17"/>
  <c r="SST13" i="17"/>
  <c r="SSU13" i="17"/>
  <c r="SSV13" i="17"/>
  <c r="SSW13" i="17"/>
  <c r="SSX13" i="17"/>
  <c r="SSY13" i="17"/>
  <c r="SSZ13" i="17"/>
  <c r="STA13" i="17"/>
  <c r="STB13" i="17"/>
  <c r="STC13" i="17"/>
  <c r="STD13" i="17"/>
  <c r="STE13" i="17"/>
  <c r="STF13" i="17"/>
  <c r="STG13" i="17"/>
  <c r="STH13" i="17"/>
  <c r="STI13" i="17"/>
  <c r="STJ13" i="17"/>
  <c r="STK13" i="17"/>
  <c r="STL13" i="17"/>
  <c r="STM13" i="17"/>
  <c r="STN13" i="17"/>
  <c r="STO13" i="17"/>
  <c r="STP13" i="17"/>
  <c r="STQ13" i="17"/>
  <c r="STR13" i="17"/>
  <c r="STS13" i="17"/>
  <c r="STT13" i="17"/>
  <c r="STU13" i="17"/>
  <c r="STV13" i="17"/>
  <c r="STW13" i="17"/>
  <c r="STX13" i="17"/>
  <c r="STY13" i="17"/>
  <c r="STZ13" i="17"/>
  <c r="SUA13" i="17"/>
  <c r="SUB13" i="17"/>
  <c r="SUC13" i="17"/>
  <c r="SUD13" i="17"/>
  <c r="SUE13" i="17"/>
  <c r="SUF13" i="17"/>
  <c r="SUG13" i="17"/>
  <c r="SUH13" i="17"/>
  <c r="SUI13" i="17"/>
  <c r="SUJ13" i="17"/>
  <c r="SUK13" i="17"/>
  <c r="SUL13" i="17"/>
  <c r="SUM13" i="17"/>
  <c r="SUN13" i="17"/>
  <c r="SUO13" i="17"/>
  <c r="SUP13" i="17"/>
  <c r="SUQ13" i="17"/>
  <c r="SUR13" i="17"/>
  <c r="SUS13" i="17"/>
  <c r="SUT13" i="17"/>
  <c r="SUU13" i="17"/>
  <c r="SUV13" i="17"/>
  <c r="SUW13" i="17"/>
  <c r="SUX13" i="17"/>
  <c r="SUY13" i="17"/>
  <c r="SUZ13" i="17"/>
  <c r="SVA13" i="17"/>
  <c r="SVB13" i="17"/>
  <c r="SVC13" i="17"/>
  <c r="SVD13" i="17"/>
  <c r="SVE13" i="17"/>
  <c r="SVF13" i="17"/>
  <c r="SVG13" i="17"/>
  <c r="SVH13" i="17"/>
  <c r="SVI13" i="17"/>
  <c r="SVJ13" i="17"/>
  <c r="SVK13" i="17"/>
  <c r="SVL13" i="17"/>
  <c r="SVM13" i="17"/>
  <c r="SVN13" i="17"/>
  <c r="SVO13" i="17"/>
  <c r="SVP13" i="17"/>
  <c r="SVQ13" i="17"/>
  <c r="SVR13" i="17"/>
  <c r="SVS13" i="17"/>
  <c r="SVT13" i="17"/>
  <c r="SVU13" i="17"/>
  <c r="SVV13" i="17"/>
  <c r="SVW13" i="17"/>
  <c r="SVX13" i="17"/>
  <c r="SVY13" i="17"/>
  <c r="SVZ13" i="17"/>
  <c r="SWA13" i="17"/>
  <c r="SWB13" i="17"/>
  <c r="SWC13" i="17"/>
  <c r="SWD13" i="17"/>
  <c r="SWE13" i="17"/>
  <c r="SWF13" i="17"/>
  <c r="SWG13" i="17"/>
  <c r="SWH13" i="17"/>
  <c r="SWI13" i="17"/>
  <c r="SWJ13" i="17"/>
  <c r="SWK13" i="17"/>
  <c r="SWL13" i="17"/>
  <c r="SWM13" i="17"/>
  <c r="SWN13" i="17"/>
  <c r="SWO13" i="17"/>
  <c r="SWP13" i="17"/>
  <c r="SWQ13" i="17"/>
  <c r="SWR13" i="17"/>
  <c r="SWS13" i="17"/>
  <c r="SWT13" i="17"/>
  <c r="SWU13" i="17"/>
  <c r="SWV13" i="17"/>
  <c r="SWW13" i="17"/>
  <c r="SWX13" i="17"/>
  <c r="SWY13" i="17"/>
  <c r="SWZ13" i="17"/>
  <c r="SXA13" i="17"/>
  <c r="SXB13" i="17"/>
  <c r="SXC13" i="17"/>
  <c r="SXD13" i="17"/>
  <c r="SXE13" i="17"/>
  <c r="SXF13" i="17"/>
  <c r="SXG13" i="17"/>
  <c r="SXH13" i="17"/>
  <c r="SXI13" i="17"/>
  <c r="SXJ13" i="17"/>
  <c r="SXK13" i="17"/>
  <c r="SXL13" i="17"/>
  <c r="SXM13" i="17"/>
  <c r="SXN13" i="17"/>
  <c r="SXO13" i="17"/>
  <c r="SXP13" i="17"/>
  <c r="SXQ13" i="17"/>
  <c r="SXR13" i="17"/>
  <c r="SXS13" i="17"/>
  <c r="SXT13" i="17"/>
  <c r="SXU13" i="17"/>
  <c r="SXV13" i="17"/>
  <c r="SXW13" i="17"/>
  <c r="SXX13" i="17"/>
  <c r="SXY13" i="17"/>
  <c r="SXZ13" i="17"/>
  <c r="SYA13" i="17"/>
  <c r="SYB13" i="17"/>
  <c r="SYC13" i="17"/>
  <c r="SYD13" i="17"/>
  <c r="SYE13" i="17"/>
  <c r="SYF13" i="17"/>
  <c r="SYG13" i="17"/>
  <c r="SYH13" i="17"/>
  <c r="SYI13" i="17"/>
  <c r="SYJ13" i="17"/>
  <c r="SYK13" i="17"/>
  <c r="SYL13" i="17"/>
  <c r="SYM13" i="17"/>
  <c r="SYN13" i="17"/>
  <c r="SYO13" i="17"/>
  <c r="SYP13" i="17"/>
  <c r="SYQ13" i="17"/>
  <c r="SYR13" i="17"/>
  <c r="SYS13" i="17"/>
  <c r="SYT13" i="17"/>
  <c r="SYU13" i="17"/>
  <c r="SYV13" i="17"/>
  <c r="SYW13" i="17"/>
  <c r="SYX13" i="17"/>
  <c r="SYY13" i="17"/>
  <c r="SYZ13" i="17"/>
  <c r="SZA13" i="17"/>
  <c r="SZB13" i="17"/>
  <c r="SZC13" i="17"/>
  <c r="SZD13" i="17"/>
  <c r="SZE13" i="17"/>
  <c r="SZF13" i="17"/>
  <c r="SZG13" i="17"/>
  <c r="SZH13" i="17"/>
  <c r="SZI13" i="17"/>
  <c r="SZJ13" i="17"/>
  <c r="SZK13" i="17"/>
  <c r="SZL13" i="17"/>
  <c r="SZM13" i="17"/>
  <c r="SZN13" i="17"/>
  <c r="SZO13" i="17"/>
  <c r="SZP13" i="17"/>
  <c r="SZQ13" i="17"/>
  <c r="SZR13" i="17"/>
  <c r="SZS13" i="17"/>
  <c r="SZT13" i="17"/>
  <c r="SZU13" i="17"/>
  <c r="SZV13" i="17"/>
  <c r="SZW13" i="17"/>
  <c r="SZX13" i="17"/>
  <c r="SZY13" i="17"/>
  <c r="SZZ13" i="17"/>
  <c r="TAA13" i="17"/>
  <c r="TAB13" i="17"/>
  <c r="TAC13" i="17"/>
  <c r="TAD13" i="17"/>
  <c r="TAE13" i="17"/>
  <c r="TAF13" i="17"/>
  <c r="TAG13" i="17"/>
  <c r="TAH13" i="17"/>
  <c r="TAI13" i="17"/>
  <c r="TAJ13" i="17"/>
  <c r="TAK13" i="17"/>
  <c r="TAL13" i="17"/>
  <c r="TAM13" i="17"/>
  <c r="TAN13" i="17"/>
  <c r="TAO13" i="17"/>
  <c r="TAP13" i="17"/>
  <c r="TAQ13" i="17"/>
  <c r="TAR13" i="17"/>
  <c r="TAS13" i="17"/>
  <c r="TAT13" i="17"/>
  <c r="TAU13" i="17"/>
  <c r="TAV13" i="17"/>
  <c r="TAW13" i="17"/>
  <c r="TAX13" i="17"/>
  <c r="TAY13" i="17"/>
  <c r="TAZ13" i="17"/>
  <c r="TBA13" i="17"/>
  <c r="TBB13" i="17"/>
  <c r="TBC13" i="17"/>
  <c r="TBD13" i="17"/>
  <c r="TBE13" i="17"/>
  <c r="TBF13" i="17"/>
  <c r="TBG13" i="17"/>
  <c r="TBH13" i="17"/>
  <c r="TBI13" i="17"/>
  <c r="TBJ13" i="17"/>
  <c r="TBK13" i="17"/>
  <c r="TBL13" i="17"/>
  <c r="TBM13" i="17"/>
  <c r="TBN13" i="17"/>
  <c r="TBO13" i="17"/>
  <c r="TBP13" i="17"/>
  <c r="TBQ13" i="17"/>
  <c r="TBR13" i="17"/>
  <c r="TBS13" i="17"/>
  <c r="TBT13" i="17"/>
  <c r="TBU13" i="17"/>
  <c r="TBV13" i="17"/>
  <c r="TBW13" i="17"/>
  <c r="TBX13" i="17"/>
  <c r="TBY13" i="17"/>
  <c r="TBZ13" i="17"/>
  <c r="TCA13" i="17"/>
  <c r="TCB13" i="17"/>
  <c r="TCC13" i="17"/>
  <c r="TCD13" i="17"/>
  <c r="TCE13" i="17"/>
  <c r="TCF13" i="17"/>
  <c r="TCG13" i="17"/>
  <c r="TCH13" i="17"/>
  <c r="TCI13" i="17"/>
  <c r="TCJ13" i="17"/>
  <c r="TCK13" i="17"/>
  <c r="TCL13" i="17"/>
  <c r="TCM13" i="17"/>
  <c r="TCN13" i="17"/>
  <c r="TCO13" i="17"/>
  <c r="TCP13" i="17"/>
  <c r="TCQ13" i="17"/>
  <c r="TCR13" i="17"/>
  <c r="TCS13" i="17"/>
  <c r="TCT13" i="17"/>
  <c r="TCU13" i="17"/>
  <c r="TCV13" i="17"/>
  <c r="TCW13" i="17"/>
  <c r="TCX13" i="17"/>
  <c r="TCY13" i="17"/>
  <c r="TCZ13" i="17"/>
  <c r="TDA13" i="17"/>
  <c r="TDB13" i="17"/>
  <c r="TDC13" i="17"/>
  <c r="TDD13" i="17"/>
  <c r="TDE13" i="17"/>
  <c r="TDF13" i="17"/>
  <c r="TDG13" i="17"/>
  <c r="TDH13" i="17"/>
  <c r="TDI13" i="17"/>
  <c r="TDJ13" i="17"/>
  <c r="TDK13" i="17"/>
  <c r="TDL13" i="17"/>
  <c r="TDM13" i="17"/>
  <c r="TDN13" i="17"/>
  <c r="TDO13" i="17"/>
  <c r="TDP13" i="17"/>
  <c r="TDQ13" i="17"/>
  <c r="TDR13" i="17"/>
  <c r="TDS13" i="17"/>
  <c r="TDT13" i="17"/>
  <c r="TDU13" i="17"/>
  <c r="TDV13" i="17"/>
  <c r="TDW13" i="17"/>
  <c r="TDX13" i="17"/>
  <c r="TDY13" i="17"/>
  <c r="TDZ13" i="17"/>
  <c r="TEA13" i="17"/>
  <c r="TEB13" i="17"/>
  <c r="TEC13" i="17"/>
  <c r="TED13" i="17"/>
  <c r="TEE13" i="17"/>
  <c r="TEF13" i="17"/>
  <c r="TEG13" i="17"/>
  <c r="TEH13" i="17"/>
  <c r="TEI13" i="17"/>
  <c r="TEJ13" i="17"/>
  <c r="TEK13" i="17"/>
  <c r="TEL13" i="17"/>
  <c r="TEM13" i="17"/>
  <c r="TEN13" i="17"/>
  <c r="TEO13" i="17"/>
  <c r="TEP13" i="17"/>
  <c r="TEQ13" i="17"/>
  <c r="TER13" i="17"/>
  <c r="TES13" i="17"/>
  <c r="TET13" i="17"/>
  <c r="TEU13" i="17"/>
  <c r="TEV13" i="17"/>
  <c r="TEW13" i="17"/>
  <c r="TEX13" i="17"/>
  <c r="TEY13" i="17"/>
  <c r="TEZ13" i="17"/>
  <c r="TFA13" i="17"/>
  <c r="TFB13" i="17"/>
  <c r="TFC13" i="17"/>
  <c r="TFD13" i="17"/>
  <c r="TFE13" i="17"/>
  <c r="TFF13" i="17"/>
  <c r="TFG13" i="17"/>
  <c r="TFH13" i="17"/>
  <c r="TFI13" i="17"/>
  <c r="TFJ13" i="17"/>
  <c r="TFK13" i="17"/>
  <c r="TFL13" i="17"/>
  <c r="TFM13" i="17"/>
  <c r="TFN13" i="17"/>
  <c r="TFO13" i="17"/>
  <c r="TFP13" i="17"/>
  <c r="TFQ13" i="17"/>
  <c r="TFR13" i="17"/>
  <c r="TFS13" i="17"/>
  <c r="TFT13" i="17"/>
  <c r="TFU13" i="17"/>
  <c r="TFV13" i="17"/>
  <c r="TFW13" i="17"/>
  <c r="TFX13" i="17"/>
  <c r="TFY13" i="17"/>
  <c r="TFZ13" i="17"/>
  <c r="TGA13" i="17"/>
  <c r="TGB13" i="17"/>
  <c r="TGC13" i="17"/>
  <c r="TGD13" i="17"/>
  <c r="TGE13" i="17"/>
  <c r="TGF13" i="17"/>
  <c r="TGG13" i="17"/>
  <c r="TGH13" i="17"/>
  <c r="TGI13" i="17"/>
  <c r="TGJ13" i="17"/>
  <c r="TGK13" i="17"/>
  <c r="TGL13" i="17"/>
  <c r="TGM13" i="17"/>
  <c r="TGN13" i="17"/>
  <c r="TGO13" i="17"/>
  <c r="TGP13" i="17"/>
  <c r="TGQ13" i="17"/>
  <c r="TGR13" i="17"/>
  <c r="TGS13" i="17"/>
  <c r="TGT13" i="17"/>
  <c r="TGU13" i="17"/>
  <c r="TGV13" i="17"/>
  <c r="TGW13" i="17"/>
  <c r="TGX13" i="17"/>
  <c r="TGY13" i="17"/>
  <c r="TGZ13" i="17"/>
  <c r="THA13" i="17"/>
  <c r="THB13" i="17"/>
  <c r="THC13" i="17"/>
  <c r="THD13" i="17"/>
  <c r="THE13" i="17"/>
  <c r="THF13" i="17"/>
  <c r="THG13" i="17"/>
  <c r="THH13" i="17"/>
  <c r="THI13" i="17"/>
  <c r="THJ13" i="17"/>
  <c r="THK13" i="17"/>
  <c r="THL13" i="17"/>
  <c r="THM13" i="17"/>
  <c r="THN13" i="17"/>
  <c r="THO13" i="17"/>
  <c r="THP13" i="17"/>
  <c r="THQ13" i="17"/>
  <c r="THR13" i="17"/>
  <c r="THS13" i="17"/>
  <c r="THT13" i="17"/>
  <c r="THU13" i="17"/>
  <c r="THV13" i="17"/>
  <c r="THW13" i="17"/>
  <c r="THX13" i="17"/>
  <c r="THY13" i="17"/>
  <c r="THZ13" i="17"/>
  <c r="TIA13" i="17"/>
  <c r="TIB13" i="17"/>
  <c r="TIC13" i="17"/>
  <c r="TID13" i="17"/>
  <c r="TIE13" i="17"/>
  <c r="TIF13" i="17"/>
  <c r="TIG13" i="17"/>
  <c r="TIH13" i="17"/>
  <c r="TII13" i="17"/>
  <c r="TIJ13" i="17"/>
  <c r="TIK13" i="17"/>
  <c r="TIL13" i="17"/>
  <c r="TIM13" i="17"/>
  <c r="TIN13" i="17"/>
  <c r="TIO13" i="17"/>
  <c r="TIP13" i="17"/>
  <c r="TIQ13" i="17"/>
  <c r="TIR13" i="17"/>
  <c r="TIS13" i="17"/>
  <c r="TIT13" i="17"/>
  <c r="TIU13" i="17"/>
  <c r="TIV13" i="17"/>
  <c r="TIW13" i="17"/>
  <c r="TIX13" i="17"/>
  <c r="TIY13" i="17"/>
  <c r="TIZ13" i="17"/>
  <c r="TJA13" i="17"/>
  <c r="TJB13" i="17"/>
  <c r="TJC13" i="17"/>
  <c r="TJD13" i="17"/>
  <c r="TJE13" i="17"/>
  <c r="TJF13" i="17"/>
  <c r="TJG13" i="17"/>
  <c r="TJH13" i="17"/>
  <c r="TJI13" i="17"/>
  <c r="TJJ13" i="17"/>
  <c r="TJK13" i="17"/>
  <c r="TJL13" i="17"/>
  <c r="TJM13" i="17"/>
  <c r="TJN13" i="17"/>
  <c r="TJO13" i="17"/>
  <c r="TJP13" i="17"/>
  <c r="TJQ13" i="17"/>
  <c r="TJR13" i="17"/>
  <c r="TJS13" i="17"/>
  <c r="TJT13" i="17"/>
  <c r="TJU13" i="17"/>
  <c r="TJV13" i="17"/>
  <c r="TJW13" i="17"/>
  <c r="TJX13" i="17"/>
  <c r="TJY13" i="17"/>
  <c r="TJZ13" i="17"/>
  <c r="TKA13" i="17"/>
  <c r="TKB13" i="17"/>
  <c r="TKC13" i="17"/>
  <c r="TKD13" i="17"/>
  <c r="TKE13" i="17"/>
  <c r="TKF13" i="17"/>
  <c r="TKG13" i="17"/>
  <c r="TKH13" i="17"/>
  <c r="TKI13" i="17"/>
  <c r="TKJ13" i="17"/>
  <c r="TKK13" i="17"/>
  <c r="TKL13" i="17"/>
  <c r="TKM13" i="17"/>
  <c r="TKN13" i="17"/>
  <c r="TKO13" i="17"/>
  <c r="TKP13" i="17"/>
  <c r="TKQ13" i="17"/>
  <c r="TKR13" i="17"/>
  <c r="TKS13" i="17"/>
  <c r="TKT13" i="17"/>
  <c r="TKU13" i="17"/>
  <c r="TKV13" i="17"/>
  <c r="TKW13" i="17"/>
  <c r="TKX13" i="17"/>
  <c r="TKY13" i="17"/>
  <c r="TKZ13" i="17"/>
  <c r="TLA13" i="17"/>
  <c r="TLB13" i="17"/>
  <c r="TLC13" i="17"/>
  <c r="TLD13" i="17"/>
  <c r="TLE13" i="17"/>
  <c r="TLF13" i="17"/>
  <c r="TLG13" i="17"/>
  <c r="TLH13" i="17"/>
  <c r="TLI13" i="17"/>
  <c r="TLJ13" i="17"/>
  <c r="TLK13" i="17"/>
  <c r="TLL13" i="17"/>
  <c r="TLM13" i="17"/>
  <c r="TLN13" i="17"/>
  <c r="TLO13" i="17"/>
  <c r="TLP13" i="17"/>
  <c r="TLQ13" i="17"/>
  <c r="TLR13" i="17"/>
  <c r="TLS13" i="17"/>
  <c r="TLT13" i="17"/>
  <c r="TLU13" i="17"/>
  <c r="TLV13" i="17"/>
  <c r="TLW13" i="17"/>
  <c r="TLX13" i="17"/>
  <c r="TLY13" i="17"/>
  <c r="TLZ13" i="17"/>
  <c r="TMA13" i="17"/>
  <c r="TMB13" i="17"/>
  <c r="TMC13" i="17"/>
  <c r="TMD13" i="17"/>
  <c r="TME13" i="17"/>
  <c r="TMF13" i="17"/>
  <c r="TMG13" i="17"/>
  <c r="TMH13" i="17"/>
  <c r="TMI13" i="17"/>
  <c r="TMJ13" i="17"/>
  <c r="TMK13" i="17"/>
  <c r="TML13" i="17"/>
  <c r="TMM13" i="17"/>
  <c r="TMN13" i="17"/>
  <c r="TMO13" i="17"/>
  <c r="TMP13" i="17"/>
  <c r="TMQ13" i="17"/>
  <c r="TMR13" i="17"/>
  <c r="TMS13" i="17"/>
  <c r="TMT13" i="17"/>
  <c r="TMU13" i="17"/>
  <c r="TMV13" i="17"/>
  <c r="TMW13" i="17"/>
  <c r="TMX13" i="17"/>
  <c r="TMY13" i="17"/>
  <c r="TMZ13" i="17"/>
  <c r="TNA13" i="17"/>
  <c r="TNB13" i="17"/>
  <c r="TNC13" i="17"/>
  <c r="TND13" i="17"/>
  <c r="TNE13" i="17"/>
  <c r="TNF13" i="17"/>
  <c r="TNG13" i="17"/>
  <c r="TNH13" i="17"/>
  <c r="TNI13" i="17"/>
  <c r="TNJ13" i="17"/>
  <c r="TNK13" i="17"/>
  <c r="TNL13" i="17"/>
  <c r="TNM13" i="17"/>
  <c r="TNN13" i="17"/>
  <c r="TNO13" i="17"/>
  <c r="TNP13" i="17"/>
  <c r="TNQ13" i="17"/>
  <c r="TNR13" i="17"/>
  <c r="TNS13" i="17"/>
  <c r="TNT13" i="17"/>
  <c r="TNU13" i="17"/>
  <c r="TNV13" i="17"/>
  <c r="TNW13" i="17"/>
  <c r="TNX13" i="17"/>
  <c r="TNY13" i="17"/>
  <c r="TNZ13" i="17"/>
  <c r="TOA13" i="17"/>
  <c r="TOB13" i="17"/>
  <c r="TOC13" i="17"/>
  <c r="TOD13" i="17"/>
  <c r="TOE13" i="17"/>
  <c r="TOF13" i="17"/>
  <c r="TOG13" i="17"/>
  <c r="TOH13" i="17"/>
  <c r="TOI13" i="17"/>
  <c r="TOJ13" i="17"/>
  <c r="TOK13" i="17"/>
  <c r="TOL13" i="17"/>
  <c r="TOM13" i="17"/>
  <c r="TON13" i="17"/>
  <c r="TOO13" i="17"/>
  <c r="TOP13" i="17"/>
  <c r="TOQ13" i="17"/>
  <c r="TOR13" i="17"/>
  <c r="TOS13" i="17"/>
  <c r="TOT13" i="17"/>
  <c r="TOU13" i="17"/>
  <c r="TOV13" i="17"/>
  <c r="TOW13" i="17"/>
  <c r="TOX13" i="17"/>
  <c r="TOY13" i="17"/>
  <c r="TOZ13" i="17"/>
  <c r="TPA13" i="17"/>
  <c r="TPB13" i="17"/>
  <c r="TPC13" i="17"/>
  <c r="TPD13" i="17"/>
  <c r="TPE13" i="17"/>
  <c r="TPF13" i="17"/>
  <c r="TPG13" i="17"/>
  <c r="TPH13" i="17"/>
  <c r="TPI13" i="17"/>
  <c r="TPJ13" i="17"/>
  <c r="TPK13" i="17"/>
  <c r="TPL13" i="17"/>
  <c r="TPM13" i="17"/>
  <c r="TPN13" i="17"/>
  <c r="TPO13" i="17"/>
  <c r="TPP13" i="17"/>
  <c r="TPQ13" i="17"/>
  <c r="TPR13" i="17"/>
  <c r="TPS13" i="17"/>
  <c r="TPT13" i="17"/>
  <c r="TPU13" i="17"/>
  <c r="TPV13" i="17"/>
  <c r="TPW13" i="17"/>
  <c r="TPX13" i="17"/>
  <c r="TPY13" i="17"/>
  <c r="TPZ13" i="17"/>
  <c r="TQA13" i="17"/>
  <c r="TQB13" i="17"/>
  <c r="TQC13" i="17"/>
  <c r="TQD13" i="17"/>
  <c r="TQE13" i="17"/>
  <c r="TQF13" i="17"/>
  <c r="TQG13" i="17"/>
  <c r="TQH13" i="17"/>
  <c r="TQI13" i="17"/>
  <c r="TQJ13" i="17"/>
  <c r="TQK13" i="17"/>
  <c r="TQL13" i="17"/>
  <c r="TQM13" i="17"/>
  <c r="TQN13" i="17"/>
  <c r="TQO13" i="17"/>
  <c r="TQP13" i="17"/>
  <c r="TQQ13" i="17"/>
  <c r="TQR13" i="17"/>
  <c r="TQS13" i="17"/>
  <c r="TQT13" i="17"/>
  <c r="TQU13" i="17"/>
  <c r="TQV13" i="17"/>
  <c r="TQW13" i="17"/>
  <c r="TQX13" i="17"/>
  <c r="TQY13" i="17"/>
  <c r="TQZ13" i="17"/>
  <c r="TRA13" i="17"/>
  <c r="TRB13" i="17"/>
  <c r="TRC13" i="17"/>
  <c r="TRD13" i="17"/>
  <c r="TRE13" i="17"/>
  <c r="TRF13" i="17"/>
  <c r="TRG13" i="17"/>
  <c r="TRH13" i="17"/>
  <c r="TRI13" i="17"/>
  <c r="TRJ13" i="17"/>
  <c r="TRK13" i="17"/>
  <c r="TRL13" i="17"/>
  <c r="TRM13" i="17"/>
  <c r="TRN13" i="17"/>
  <c r="TRO13" i="17"/>
  <c r="TRP13" i="17"/>
  <c r="TRQ13" i="17"/>
  <c r="TRR13" i="17"/>
  <c r="TRS13" i="17"/>
  <c r="TRT13" i="17"/>
  <c r="TRU13" i="17"/>
  <c r="TRV13" i="17"/>
  <c r="TRW13" i="17"/>
  <c r="TRX13" i="17"/>
  <c r="TRY13" i="17"/>
  <c r="TRZ13" i="17"/>
  <c r="TSA13" i="17"/>
  <c r="TSB13" i="17"/>
  <c r="TSC13" i="17"/>
  <c r="TSD13" i="17"/>
  <c r="TSE13" i="17"/>
  <c r="TSF13" i="17"/>
  <c r="TSG13" i="17"/>
  <c r="TSH13" i="17"/>
  <c r="TSI13" i="17"/>
  <c r="TSJ13" i="17"/>
  <c r="TSK13" i="17"/>
  <c r="TSL13" i="17"/>
  <c r="TSM13" i="17"/>
  <c r="TSN13" i="17"/>
  <c r="TSO13" i="17"/>
  <c r="TSP13" i="17"/>
  <c r="TSQ13" i="17"/>
  <c r="TSR13" i="17"/>
  <c r="TSS13" i="17"/>
  <c r="TST13" i="17"/>
  <c r="TSU13" i="17"/>
  <c r="TSV13" i="17"/>
  <c r="TSW13" i="17"/>
  <c r="TSX13" i="17"/>
  <c r="TSY13" i="17"/>
  <c r="TSZ13" i="17"/>
  <c r="TTA13" i="17"/>
  <c r="TTB13" i="17"/>
  <c r="TTC13" i="17"/>
  <c r="TTD13" i="17"/>
  <c r="TTE13" i="17"/>
  <c r="TTF13" i="17"/>
  <c r="TTG13" i="17"/>
  <c r="TTH13" i="17"/>
  <c r="TTI13" i="17"/>
  <c r="TTJ13" i="17"/>
  <c r="TTK13" i="17"/>
  <c r="TTL13" i="17"/>
  <c r="TTM13" i="17"/>
  <c r="TTN13" i="17"/>
  <c r="TTO13" i="17"/>
  <c r="TTP13" i="17"/>
  <c r="TTQ13" i="17"/>
  <c r="TTR13" i="17"/>
  <c r="TTS13" i="17"/>
  <c r="TTT13" i="17"/>
  <c r="TTU13" i="17"/>
  <c r="TTV13" i="17"/>
  <c r="TTW13" i="17"/>
  <c r="TTX13" i="17"/>
  <c r="TTY13" i="17"/>
  <c r="TTZ13" i="17"/>
  <c r="TUA13" i="17"/>
  <c r="TUB13" i="17"/>
  <c r="TUC13" i="17"/>
  <c r="TUD13" i="17"/>
  <c r="TUE13" i="17"/>
  <c r="TUF13" i="17"/>
  <c r="TUG13" i="17"/>
  <c r="TUH13" i="17"/>
  <c r="TUI13" i="17"/>
  <c r="TUJ13" i="17"/>
  <c r="TUK13" i="17"/>
  <c r="TUL13" i="17"/>
  <c r="TUM13" i="17"/>
  <c r="TUN13" i="17"/>
  <c r="TUO13" i="17"/>
  <c r="TUP13" i="17"/>
  <c r="TUQ13" i="17"/>
  <c r="TUR13" i="17"/>
  <c r="TUS13" i="17"/>
  <c r="TUT13" i="17"/>
  <c r="TUU13" i="17"/>
  <c r="TUV13" i="17"/>
  <c r="TUW13" i="17"/>
  <c r="TUX13" i="17"/>
  <c r="TUY13" i="17"/>
  <c r="TUZ13" i="17"/>
  <c r="TVA13" i="17"/>
  <c r="TVB13" i="17"/>
  <c r="TVC13" i="17"/>
  <c r="TVD13" i="17"/>
  <c r="TVE13" i="17"/>
  <c r="TVF13" i="17"/>
  <c r="TVG13" i="17"/>
  <c r="TVH13" i="17"/>
  <c r="TVI13" i="17"/>
  <c r="TVJ13" i="17"/>
  <c r="TVK13" i="17"/>
  <c r="TVL13" i="17"/>
  <c r="TVM13" i="17"/>
  <c r="TVN13" i="17"/>
  <c r="TVO13" i="17"/>
  <c r="TVP13" i="17"/>
  <c r="TVQ13" i="17"/>
  <c r="TVR13" i="17"/>
  <c r="TVS13" i="17"/>
  <c r="TVT13" i="17"/>
  <c r="TVU13" i="17"/>
  <c r="TVV13" i="17"/>
  <c r="TVW13" i="17"/>
  <c r="TVX13" i="17"/>
  <c r="TVY13" i="17"/>
  <c r="TVZ13" i="17"/>
  <c r="TWA13" i="17"/>
  <c r="TWB13" i="17"/>
  <c r="TWC13" i="17"/>
  <c r="TWD13" i="17"/>
  <c r="TWE13" i="17"/>
  <c r="TWF13" i="17"/>
  <c r="TWG13" i="17"/>
  <c r="TWH13" i="17"/>
  <c r="TWI13" i="17"/>
  <c r="TWJ13" i="17"/>
  <c r="TWK13" i="17"/>
  <c r="TWL13" i="17"/>
  <c r="TWM13" i="17"/>
  <c r="TWN13" i="17"/>
  <c r="TWO13" i="17"/>
  <c r="TWP13" i="17"/>
  <c r="TWQ13" i="17"/>
  <c r="TWR13" i="17"/>
  <c r="TWS13" i="17"/>
  <c r="TWT13" i="17"/>
  <c r="TWU13" i="17"/>
  <c r="TWV13" i="17"/>
  <c r="TWW13" i="17"/>
  <c r="TWX13" i="17"/>
  <c r="TWY13" i="17"/>
  <c r="TWZ13" i="17"/>
  <c r="TXA13" i="17"/>
  <c r="TXB13" i="17"/>
  <c r="TXC13" i="17"/>
  <c r="TXD13" i="17"/>
  <c r="TXE13" i="17"/>
  <c r="TXF13" i="17"/>
  <c r="TXG13" i="17"/>
  <c r="TXH13" i="17"/>
  <c r="TXI13" i="17"/>
  <c r="TXJ13" i="17"/>
  <c r="TXK13" i="17"/>
  <c r="TXL13" i="17"/>
  <c r="TXM13" i="17"/>
  <c r="TXN13" i="17"/>
  <c r="TXO13" i="17"/>
  <c r="TXP13" i="17"/>
  <c r="TXQ13" i="17"/>
  <c r="TXR13" i="17"/>
  <c r="TXS13" i="17"/>
  <c r="TXT13" i="17"/>
  <c r="TXU13" i="17"/>
  <c r="TXV13" i="17"/>
  <c r="TXW13" i="17"/>
  <c r="TXX13" i="17"/>
  <c r="TXY13" i="17"/>
  <c r="TXZ13" i="17"/>
  <c r="TYA13" i="17"/>
  <c r="TYB13" i="17"/>
  <c r="TYC13" i="17"/>
  <c r="TYD13" i="17"/>
  <c r="TYE13" i="17"/>
  <c r="TYF13" i="17"/>
  <c r="TYG13" i="17"/>
  <c r="TYH13" i="17"/>
  <c r="TYI13" i="17"/>
  <c r="TYJ13" i="17"/>
  <c r="TYK13" i="17"/>
  <c r="TYL13" i="17"/>
  <c r="TYM13" i="17"/>
  <c r="TYN13" i="17"/>
  <c r="TYO13" i="17"/>
  <c r="TYP13" i="17"/>
  <c r="TYQ13" i="17"/>
  <c r="TYR13" i="17"/>
  <c r="TYS13" i="17"/>
  <c r="TYT13" i="17"/>
  <c r="TYU13" i="17"/>
  <c r="TYV13" i="17"/>
  <c r="TYW13" i="17"/>
  <c r="TYX13" i="17"/>
  <c r="TYY13" i="17"/>
  <c r="TYZ13" i="17"/>
  <c r="TZA13" i="17"/>
  <c r="TZB13" i="17"/>
  <c r="TZC13" i="17"/>
  <c r="TZD13" i="17"/>
  <c r="TZE13" i="17"/>
  <c r="TZF13" i="17"/>
  <c r="TZG13" i="17"/>
  <c r="TZH13" i="17"/>
  <c r="TZI13" i="17"/>
  <c r="TZJ13" i="17"/>
  <c r="TZK13" i="17"/>
  <c r="TZL13" i="17"/>
  <c r="TZM13" i="17"/>
  <c r="TZN13" i="17"/>
  <c r="TZO13" i="17"/>
  <c r="TZP13" i="17"/>
  <c r="TZQ13" i="17"/>
  <c r="TZR13" i="17"/>
  <c r="TZS13" i="17"/>
  <c r="TZT13" i="17"/>
  <c r="TZU13" i="17"/>
  <c r="TZV13" i="17"/>
  <c r="TZW13" i="17"/>
  <c r="TZX13" i="17"/>
  <c r="TZY13" i="17"/>
  <c r="TZZ13" i="17"/>
  <c r="UAA13" i="17"/>
  <c r="UAB13" i="17"/>
  <c r="UAC13" i="17"/>
  <c r="UAD13" i="17"/>
  <c r="UAE13" i="17"/>
  <c r="UAF13" i="17"/>
  <c r="UAG13" i="17"/>
  <c r="UAH13" i="17"/>
  <c r="UAI13" i="17"/>
  <c r="UAJ13" i="17"/>
  <c r="UAK13" i="17"/>
  <c r="UAL13" i="17"/>
  <c r="UAM13" i="17"/>
  <c r="UAN13" i="17"/>
  <c r="UAO13" i="17"/>
  <c r="UAP13" i="17"/>
  <c r="UAQ13" i="17"/>
  <c r="UAR13" i="17"/>
  <c r="UAS13" i="17"/>
  <c r="UAT13" i="17"/>
  <c r="UAU13" i="17"/>
  <c r="UAV13" i="17"/>
  <c r="UAW13" i="17"/>
  <c r="UAX13" i="17"/>
  <c r="UAY13" i="17"/>
  <c r="UAZ13" i="17"/>
  <c r="UBA13" i="17"/>
  <c r="UBB13" i="17"/>
  <c r="UBC13" i="17"/>
  <c r="UBD13" i="17"/>
  <c r="UBE13" i="17"/>
  <c r="UBF13" i="17"/>
  <c r="UBG13" i="17"/>
  <c r="UBH13" i="17"/>
  <c r="UBI13" i="17"/>
  <c r="UBJ13" i="17"/>
  <c r="UBK13" i="17"/>
  <c r="UBL13" i="17"/>
  <c r="UBM13" i="17"/>
  <c r="UBN13" i="17"/>
  <c r="UBO13" i="17"/>
  <c r="UBP13" i="17"/>
  <c r="UBQ13" i="17"/>
  <c r="UBR13" i="17"/>
  <c r="UBS13" i="17"/>
  <c r="UBT13" i="17"/>
  <c r="UBU13" i="17"/>
  <c r="UBV13" i="17"/>
  <c r="UBW13" i="17"/>
  <c r="UBX13" i="17"/>
  <c r="UBY13" i="17"/>
  <c r="UBZ13" i="17"/>
  <c r="UCA13" i="17"/>
  <c r="UCB13" i="17"/>
  <c r="UCC13" i="17"/>
  <c r="UCD13" i="17"/>
  <c r="UCE13" i="17"/>
  <c r="UCF13" i="17"/>
  <c r="UCG13" i="17"/>
  <c r="UCH13" i="17"/>
  <c r="UCI13" i="17"/>
  <c r="UCJ13" i="17"/>
  <c r="UCK13" i="17"/>
  <c r="UCL13" i="17"/>
  <c r="UCM13" i="17"/>
  <c r="UCN13" i="17"/>
  <c r="UCO13" i="17"/>
  <c r="UCP13" i="17"/>
  <c r="UCQ13" i="17"/>
  <c r="UCR13" i="17"/>
  <c r="UCS13" i="17"/>
  <c r="UCT13" i="17"/>
  <c r="UCU13" i="17"/>
  <c r="UCV13" i="17"/>
  <c r="UCW13" i="17"/>
  <c r="UCX13" i="17"/>
  <c r="UCY13" i="17"/>
  <c r="UCZ13" i="17"/>
  <c r="UDA13" i="17"/>
  <c r="UDB13" i="17"/>
  <c r="UDC13" i="17"/>
  <c r="UDD13" i="17"/>
  <c r="UDE13" i="17"/>
  <c r="UDF13" i="17"/>
  <c r="UDG13" i="17"/>
  <c r="UDH13" i="17"/>
  <c r="UDI13" i="17"/>
  <c r="UDJ13" i="17"/>
  <c r="UDK13" i="17"/>
  <c r="UDL13" i="17"/>
  <c r="UDM13" i="17"/>
  <c r="UDN13" i="17"/>
  <c r="UDO13" i="17"/>
  <c r="UDP13" i="17"/>
  <c r="UDQ13" i="17"/>
  <c r="UDR13" i="17"/>
  <c r="UDS13" i="17"/>
  <c r="UDT13" i="17"/>
  <c r="UDU13" i="17"/>
  <c r="UDV13" i="17"/>
  <c r="UDW13" i="17"/>
  <c r="UDX13" i="17"/>
  <c r="UDY13" i="17"/>
  <c r="UDZ13" i="17"/>
  <c r="UEA13" i="17"/>
  <c r="UEB13" i="17"/>
  <c r="UEC13" i="17"/>
  <c r="UED13" i="17"/>
  <c r="UEE13" i="17"/>
  <c r="UEF13" i="17"/>
  <c r="UEG13" i="17"/>
  <c r="UEH13" i="17"/>
  <c r="UEI13" i="17"/>
  <c r="UEJ13" i="17"/>
  <c r="UEK13" i="17"/>
  <c r="UEL13" i="17"/>
  <c r="UEM13" i="17"/>
  <c r="UEN13" i="17"/>
  <c r="UEO13" i="17"/>
  <c r="UEP13" i="17"/>
  <c r="UEQ13" i="17"/>
  <c r="UER13" i="17"/>
  <c r="UES13" i="17"/>
  <c r="UET13" i="17"/>
  <c r="UEU13" i="17"/>
  <c r="UEV13" i="17"/>
  <c r="UEW13" i="17"/>
  <c r="UEX13" i="17"/>
  <c r="UEY13" i="17"/>
  <c r="UEZ13" i="17"/>
  <c r="UFA13" i="17"/>
  <c r="UFB13" i="17"/>
  <c r="UFC13" i="17"/>
  <c r="UFD13" i="17"/>
  <c r="UFE13" i="17"/>
  <c r="UFF13" i="17"/>
  <c r="UFG13" i="17"/>
  <c r="UFH13" i="17"/>
  <c r="UFI13" i="17"/>
  <c r="UFJ13" i="17"/>
  <c r="UFK13" i="17"/>
  <c r="UFL13" i="17"/>
  <c r="UFM13" i="17"/>
  <c r="UFN13" i="17"/>
  <c r="UFO13" i="17"/>
  <c r="UFP13" i="17"/>
  <c r="UFQ13" i="17"/>
  <c r="UFR13" i="17"/>
  <c r="UFS13" i="17"/>
  <c r="UFT13" i="17"/>
  <c r="UFU13" i="17"/>
  <c r="UFV13" i="17"/>
  <c r="UFW13" i="17"/>
  <c r="UFX13" i="17"/>
  <c r="UFY13" i="17"/>
  <c r="UFZ13" i="17"/>
  <c r="UGA13" i="17"/>
  <c r="UGB13" i="17"/>
  <c r="UGC13" i="17"/>
  <c r="UGD13" i="17"/>
  <c r="UGE13" i="17"/>
  <c r="UGF13" i="17"/>
  <c r="UGG13" i="17"/>
  <c r="UGH13" i="17"/>
  <c r="UGI13" i="17"/>
  <c r="UGJ13" i="17"/>
  <c r="UGK13" i="17"/>
  <c r="UGL13" i="17"/>
  <c r="UGM13" i="17"/>
  <c r="UGN13" i="17"/>
  <c r="UGO13" i="17"/>
  <c r="UGP13" i="17"/>
  <c r="UGQ13" i="17"/>
  <c r="UGR13" i="17"/>
  <c r="UGS13" i="17"/>
  <c r="UGT13" i="17"/>
  <c r="UGU13" i="17"/>
  <c r="UGV13" i="17"/>
  <c r="UGW13" i="17"/>
  <c r="UGX13" i="17"/>
  <c r="UGY13" i="17"/>
  <c r="UGZ13" i="17"/>
  <c r="UHA13" i="17"/>
  <c r="UHB13" i="17"/>
  <c r="UHC13" i="17"/>
  <c r="UHD13" i="17"/>
  <c r="UHE13" i="17"/>
  <c r="UHF13" i="17"/>
  <c r="UHG13" i="17"/>
  <c r="UHH13" i="17"/>
  <c r="UHI13" i="17"/>
  <c r="UHJ13" i="17"/>
  <c r="UHK13" i="17"/>
  <c r="UHL13" i="17"/>
  <c r="UHM13" i="17"/>
  <c r="UHN13" i="17"/>
  <c r="UHO13" i="17"/>
  <c r="UHP13" i="17"/>
  <c r="UHQ13" i="17"/>
  <c r="UHR13" i="17"/>
  <c r="UHS13" i="17"/>
  <c r="UHT13" i="17"/>
  <c r="UHU13" i="17"/>
  <c r="UHV13" i="17"/>
  <c r="UHW13" i="17"/>
  <c r="UHX13" i="17"/>
  <c r="UHY13" i="17"/>
  <c r="UHZ13" i="17"/>
  <c r="UIA13" i="17"/>
  <c r="UIB13" i="17"/>
  <c r="UIC13" i="17"/>
  <c r="UID13" i="17"/>
  <c r="UIE13" i="17"/>
  <c r="UIF13" i="17"/>
  <c r="UIG13" i="17"/>
  <c r="UIH13" i="17"/>
  <c r="UII13" i="17"/>
  <c r="UIJ13" i="17"/>
  <c r="UIK13" i="17"/>
  <c r="UIL13" i="17"/>
  <c r="UIM13" i="17"/>
  <c r="UIN13" i="17"/>
  <c r="UIO13" i="17"/>
  <c r="UIP13" i="17"/>
  <c r="UIQ13" i="17"/>
  <c r="UIR13" i="17"/>
  <c r="UIS13" i="17"/>
  <c r="UIT13" i="17"/>
  <c r="UIU13" i="17"/>
  <c r="UIV13" i="17"/>
  <c r="UIW13" i="17"/>
  <c r="UIX13" i="17"/>
  <c r="UIY13" i="17"/>
  <c r="UIZ13" i="17"/>
  <c r="UJA13" i="17"/>
  <c r="UJB13" i="17"/>
  <c r="UJC13" i="17"/>
  <c r="UJD13" i="17"/>
  <c r="UJE13" i="17"/>
  <c r="UJF13" i="17"/>
  <c r="UJG13" i="17"/>
  <c r="UJH13" i="17"/>
  <c r="UJI13" i="17"/>
  <c r="UJJ13" i="17"/>
  <c r="UJK13" i="17"/>
  <c r="UJL13" i="17"/>
  <c r="UJM13" i="17"/>
  <c r="UJN13" i="17"/>
  <c r="UJO13" i="17"/>
  <c r="UJP13" i="17"/>
  <c r="UJQ13" i="17"/>
  <c r="UJR13" i="17"/>
  <c r="UJS13" i="17"/>
  <c r="UJT13" i="17"/>
  <c r="UJU13" i="17"/>
  <c r="UJV13" i="17"/>
  <c r="UJW13" i="17"/>
  <c r="UJX13" i="17"/>
  <c r="UJY13" i="17"/>
  <c r="UJZ13" i="17"/>
  <c r="UKA13" i="17"/>
  <c r="UKB13" i="17"/>
  <c r="UKC13" i="17"/>
  <c r="UKD13" i="17"/>
  <c r="UKE13" i="17"/>
  <c r="UKF13" i="17"/>
  <c r="UKG13" i="17"/>
  <c r="UKH13" i="17"/>
  <c r="UKI13" i="17"/>
  <c r="UKJ13" i="17"/>
  <c r="UKK13" i="17"/>
  <c r="UKL13" i="17"/>
  <c r="UKM13" i="17"/>
  <c r="UKN13" i="17"/>
  <c r="UKO13" i="17"/>
  <c r="UKP13" i="17"/>
  <c r="UKQ13" i="17"/>
  <c r="UKR13" i="17"/>
  <c r="UKS13" i="17"/>
  <c r="UKT13" i="17"/>
  <c r="UKU13" i="17"/>
  <c r="UKV13" i="17"/>
  <c r="UKW13" i="17"/>
  <c r="UKX13" i="17"/>
  <c r="UKY13" i="17"/>
  <c r="UKZ13" i="17"/>
  <c r="ULA13" i="17"/>
  <c r="ULB13" i="17"/>
  <c r="ULC13" i="17"/>
  <c r="ULD13" i="17"/>
  <c r="ULE13" i="17"/>
  <c r="ULF13" i="17"/>
  <c r="ULG13" i="17"/>
  <c r="ULH13" i="17"/>
  <c r="ULI13" i="17"/>
  <c r="ULJ13" i="17"/>
  <c r="ULK13" i="17"/>
  <c r="ULL13" i="17"/>
  <c r="ULM13" i="17"/>
  <c r="ULN13" i="17"/>
  <c r="ULO13" i="17"/>
  <c r="ULP13" i="17"/>
  <c r="ULQ13" i="17"/>
  <c r="ULR13" i="17"/>
  <c r="ULS13" i="17"/>
  <c r="ULT13" i="17"/>
  <c r="ULU13" i="17"/>
  <c r="ULV13" i="17"/>
  <c r="ULW13" i="17"/>
  <c r="ULX13" i="17"/>
  <c r="ULY13" i="17"/>
  <c r="ULZ13" i="17"/>
  <c r="UMA13" i="17"/>
  <c r="UMB13" i="17"/>
  <c r="UMC13" i="17"/>
  <c r="UMD13" i="17"/>
  <c r="UME13" i="17"/>
  <c r="UMF13" i="17"/>
  <c r="UMG13" i="17"/>
  <c r="UMH13" i="17"/>
  <c r="UMI13" i="17"/>
  <c r="UMJ13" i="17"/>
  <c r="UMK13" i="17"/>
  <c r="UML13" i="17"/>
  <c r="UMM13" i="17"/>
  <c r="UMN13" i="17"/>
  <c r="UMO13" i="17"/>
  <c r="UMP13" i="17"/>
  <c r="UMQ13" i="17"/>
  <c r="UMR13" i="17"/>
  <c r="UMS13" i="17"/>
  <c r="UMT13" i="17"/>
  <c r="UMU13" i="17"/>
  <c r="UMV13" i="17"/>
  <c r="UMW13" i="17"/>
  <c r="UMX13" i="17"/>
  <c r="UMY13" i="17"/>
  <c r="UMZ13" i="17"/>
  <c r="UNA13" i="17"/>
  <c r="UNB13" i="17"/>
  <c r="UNC13" i="17"/>
  <c r="UND13" i="17"/>
  <c r="UNE13" i="17"/>
  <c r="UNF13" i="17"/>
  <c r="UNG13" i="17"/>
  <c r="UNH13" i="17"/>
  <c r="UNI13" i="17"/>
  <c r="UNJ13" i="17"/>
  <c r="UNK13" i="17"/>
  <c r="UNL13" i="17"/>
  <c r="UNM13" i="17"/>
  <c r="UNN13" i="17"/>
  <c r="UNO13" i="17"/>
  <c r="UNP13" i="17"/>
  <c r="UNQ13" i="17"/>
  <c r="UNR13" i="17"/>
  <c r="UNS13" i="17"/>
  <c r="UNT13" i="17"/>
  <c r="UNU13" i="17"/>
  <c r="UNV13" i="17"/>
  <c r="UNW13" i="17"/>
  <c r="UNX13" i="17"/>
  <c r="UNY13" i="17"/>
  <c r="UNZ13" i="17"/>
  <c r="UOA13" i="17"/>
  <c r="UOB13" i="17"/>
  <c r="UOC13" i="17"/>
  <c r="UOD13" i="17"/>
  <c r="UOE13" i="17"/>
  <c r="UOF13" i="17"/>
  <c r="UOG13" i="17"/>
  <c r="UOH13" i="17"/>
  <c r="UOI13" i="17"/>
  <c r="UOJ13" i="17"/>
  <c r="UOK13" i="17"/>
  <c r="UOL13" i="17"/>
  <c r="UOM13" i="17"/>
  <c r="UON13" i="17"/>
  <c r="UOO13" i="17"/>
  <c r="UOP13" i="17"/>
  <c r="UOQ13" i="17"/>
  <c r="UOR13" i="17"/>
  <c r="UOS13" i="17"/>
  <c r="UOT13" i="17"/>
  <c r="UOU13" i="17"/>
  <c r="UOV13" i="17"/>
  <c r="UOW13" i="17"/>
  <c r="UOX13" i="17"/>
  <c r="UOY13" i="17"/>
  <c r="UOZ13" i="17"/>
  <c r="UPA13" i="17"/>
  <c r="UPB13" i="17"/>
  <c r="UPC13" i="17"/>
  <c r="UPD13" i="17"/>
  <c r="UPE13" i="17"/>
  <c r="UPF13" i="17"/>
  <c r="UPG13" i="17"/>
  <c r="UPH13" i="17"/>
  <c r="UPI13" i="17"/>
  <c r="UPJ13" i="17"/>
  <c r="UPK13" i="17"/>
  <c r="UPL13" i="17"/>
  <c r="UPM13" i="17"/>
  <c r="UPN13" i="17"/>
  <c r="UPO13" i="17"/>
  <c r="UPP13" i="17"/>
  <c r="UPQ13" i="17"/>
  <c r="UPR13" i="17"/>
  <c r="UPS13" i="17"/>
  <c r="UPT13" i="17"/>
  <c r="UPU13" i="17"/>
  <c r="UPV13" i="17"/>
  <c r="UPW13" i="17"/>
  <c r="UPX13" i="17"/>
  <c r="UPY13" i="17"/>
  <c r="UPZ13" i="17"/>
  <c r="UQA13" i="17"/>
  <c r="UQB13" i="17"/>
  <c r="UQC13" i="17"/>
  <c r="UQD13" i="17"/>
  <c r="UQE13" i="17"/>
  <c r="UQF13" i="17"/>
  <c r="UQG13" i="17"/>
  <c r="UQH13" i="17"/>
  <c r="UQI13" i="17"/>
  <c r="UQJ13" i="17"/>
  <c r="UQK13" i="17"/>
  <c r="UQL13" i="17"/>
  <c r="UQM13" i="17"/>
  <c r="UQN13" i="17"/>
  <c r="UQO13" i="17"/>
  <c r="UQP13" i="17"/>
  <c r="UQQ13" i="17"/>
  <c r="UQR13" i="17"/>
  <c r="UQS13" i="17"/>
  <c r="UQT13" i="17"/>
  <c r="UQU13" i="17"/>
  <c r="UQV13" i="17"/>
  <c r="UQW13" i="17"/>
  <c r="UQX13" i="17"/>
  <c r="UQY13" i="17"/>
  <c r="UQZ13" i="17"/>
  <c r="URA13" i="17"/>
  <c r="URB13" i="17"/>
  <c r="URC13" i="17"/>
  <c r="URD13" i="17"/>
  <c r="URE13" i="17"/>
  <c r="URF13" i="17"/>
  <c r="URG13" i="17"/>
  <c r="URH13" i="17"/>
  <c r="URI13" i="17"/>
  <c r="URJ13" i="17"/>
  <c r="URK13" i="17"/>
  <c r="URL13" i="17"/>
  <c r="URM13" i="17"/>
  <c r="URN13" i="17"/>
  <c r="URO13" i="17"/>
  <c r="URP13" i="17"/>
  <c r="URQ13" i="17"/>
  <c r="URR13" i="17"/>
  <c r="URS13" i="17"/>
  <c r="URT13" i="17"/>
  <c r="URU13" i="17"/>
  <c r="URV13" i="17"/>
  <c r="URW13" i="17"/>
  <c r="URX13" i="17"/>
  <c r="URY13" i="17"/>
  <c r="URZ13" i="17"/>
  <c r="USA13" i="17"/>
  <c r="USB13" i="17"/>
  <c r="USC13" i="17"/>
  <c r="USD13" i="17"/>
  <c r="USE13" i="17"/>
  <c r="USF13" i="17"/>
  <c r="USG13" i="17"/>
  <c r="USH13" i="17"/>
  <c r="USI13" i="17"/>
  <c r="USJ13" i="17"/>
  <c r="USK13" i="17"/>
  <c r="USL13" i="17"/>
  <c r="USM13" i="17"/>
  <c r="USN13" i="17"/>
  <c r="USO13" i="17"/>
  <c r="USP13" i="17"/>
  <c r="USQ13" i="17"/>
  <c r="USR13" i="17"/>
  <c r="USS13" i="17"/>
  <c r="UST13" i="17"/>
  <c r="USU13" i="17"/>
  <c r="USV13" i="17"/>
  <c r="USW13" i="17"/>
  <c r="USX13" i="17"/>
  <c r="USY13" i="17"/>
  <c r="USZ13" i="17"/>
  <c r="UTA13" i="17"/>
  <c r="UTB13" i="17"/>
  <c r="UTC13" i="17"/>
  <c r="UTD13" i="17"/>
  <c r="UTE13" i="17"/>
  <c r="UTF13" i="17"/>
  <c r="UTG13" i="17"/>
  <c r="UTH13" i="17"/>
  <c r="UTI13" i="17"/>
  <c r="UTJ13" i="17"/>
  <c r="UTK13" i="17"/>
  <c r="UTL13" i="17"/>
  <c r="UTM13" i="17"/>
  <c r="UTN13" i="17"/>
  <c r="UTO13" i="17"/>
  <c r="UTP13" i="17"/>
  <c r="UTQ13" i="17"/>
  <c r="UTR13" i="17"/>
  <c r="UTS13" i="17"/>
  <c r="UTT13" i="17"/>
  <c r="UTU13" i="17"/>
  <c r="UTV13" i="17"/>
  <c r="UTW13" i="17"/>
  <c r="UTX13" i="17"/>
  <c r="UTY13" i="17"/>
  <c r="UTZ13" i="17"/>
  <c r="UUA13" i="17"/>
  <c r="UUB13" i="17"/>
  <c r="UUC13" i="17"/>
  <c r="UUD13" i="17"/>
  <c r="UUE13" i="17"/>
  <c r="UUF13" i="17"/>
  <c r="UUG13" i="17"/>
  <c r="UUH13" i="17"/>
  <c r="UUI13" i="17"/>
  <c r="UUJ13" i="17"/>
  <c r="UUK13" i="17"/>
  <c r="UUL13" i="17"/>
  <c r="UUM13" i="17"/>
  <c r="UUN13" i="17"/>
  <c r="UUO13" i="17"/>
  <c r="UUP13" i="17"/>
  <c r="UUQ13" i="17"/>
  <c r="UUR13" i="17"/>
  <c r="UUS13" i="17"/>
  <c r="UUT13" i="17"/>
  <c r="UUU13" i="17"/>
  <c r="UUV13" i="17"/>
  <c r="UUW13" i="17"/>
  <c r="UUX13" i="17"/>
  <c r="UUY13" i="17"/>
  <c r="UUZ13" i="17"/>
  <c r="UVA13" i="17"/>
  <c r="UVB13" i="17"/>
  <c r="UVC13" i="17"/>
  <c r="UVD13" i="17"/>
  <c r="UVE13" i="17"/>
  <c r="UVF13" i="17"/>
  <c r="UVG13" i="17"/>
  <c r="UVH13" i="17"/>
  <c r="UVI13" i="17"/>
  <c r="UVJ13" i="17"/>
  <c r="UVK13" i="17"/>
  <c r="UVL13" i="17"/>
  <c r="UVM13" i="17"/>
  <c r="UVN13" i="17"/>
  <c r="UVO13" i="17"/>
  <c r="UVP13" i="17"/>
  <c r="UVQ13" i="17"/>
  <c r="UVR13" i="17"/>
  <c r="UVS13" i="17"/>
  <c r="UVT13" i="17"/>
  <c r="UVU13" i="17"/>
  <c r="UVV13" i="17"/>
  <c r="UVW13" i="17"/>
  <c r="UVX13" i="17"/>
  <c r="UVY13" i="17"/>
  <c r="UVZ13" i="17"/>
  <c r="UWA13" i="17"/>
  <c r="UWB13" i="17"/>
  <c r="UWC13" i="17"/>
  <c r="UWD13" i="17"/>
  <c r="UWE13" i="17"/>
  <c r="UWF13" i="17"/>
  <c r="UWG13" i="17"/>
  <c r="UWH13" i="17"/>
  <c r="UWI13" i="17"/>
  <c r="UWJ13" i="17"/>
  <c r="UWK13" i="17"/>
  <c r="UWL13" i="17"/>
  <c r="UWM13" i="17"/>
  <c r="UWN13" i="17"/>
  <c r="UWO13" i="17"/>
  <c r="UWP13" i="17"/>
  <c r="UWQ13" i="17"/>
  <c r="UWR13" i="17"/>
  <c r="UWS13" i="17"/>
  <c r="UWT13" i="17"/>
  <c r="UWU13" i="17"/>
  <c r="UWV13" i="17"/>
  <c r="UWW13" i="17"/>
  <c r="UWX13" i="17"/>
  <c r="UWY13" i="17"/>
  <c r="UWZ13" i="17"/>
  <c r="UXA13" i="17"/>
  <c r="UXB13" i="17"/>
  <c r="UXC13" i="17"/>
  <c r="UXD13" i="17"/>
  <c r="UXE13" i="17"/>
  <c r="UXF13" i="17"/>
  <c r="UXG13" i="17"/>
  <c r="UXH13" i="17"/>
  <c r="UXI13" i="17"/>
  <c r="UXJ13" i="17"/>
  <c r="UXK13" i="17"/>
  <c r="UXL13" i="17"/>
  <c r="UXM13" i="17"/>
  <c r="UXN13" i="17"/>
  <c r="UXO13" i="17"/>
  <c r="UXP13" i="17"/>
  <c r="UXQ13" i="17"/>
  <c r="UXR13" i="17"/>
  <c r="UXS13" i="17"/>
  <c r="UXT13" i="17"/>
  <c r="UXU13" i="17"/>
  <c r="UXV13" i="17"/>
  <c r="UXW13" i="17"/>
  <c r="UXX13" i="17"/>
  <c r="UXY13" i="17"/>
  <c r="UXZ13" i="17"/>
  <c r="UYA13" i="17"/>
  <c r="UYB13" i="17"/>
  <c r="UYC13" i="17"/>
  <c r="UYD13" i="17"/>
  <c r="UYE13" i="17"/>
  <c r="UYF13" i="17"/>
  <c r="UYG13" i="17"/>
  <c r="UYH13" i="17"/>
  <c r="UYI13" i="17"/>
  <c r="UYJ13" i="17"/>
  <c r="UYK13" i="17"/>
  <c r="UYL13" i="17"/>
  <c r="UYM13" i="17"/>
  <c r="UYN13" i="17"/>
  <c r="UYO13" i="17"/>
  <c r="UYP13" i="17"/>
  <c r="UYQ13" i="17"/>
  <c r="UYR13" i="17"/>
  <c r="UYS13" i="17"/>
  <c r="UYT13" i="17"/>
  <c r="UYU13" i="17"/>
  <c r="UYV13" i="17"/>
  <c r="UYW13" i="17"/>
  <c r="UYX13" i="17"/>
  <c r="UYY13" i="17"/>
  <c r="UYZ13" i="17"/>
  <c r="UZA13" i="17"/>
  <c r="UZB13" i="17"/>
  <c r="UZC13" i="17"/>
  <c r="UZD13" i="17"/>
  <c r="UZE13" i="17"/>
  <c r="UZF13" i="17"/>
  <c r="UZG13" i="17"/>
  <c r="UZH13" i="17"/>
  <c r="UZI13" i="17"/>
  <c r="UZJ13" i="17"/>
  <c r="UZK13" i="17"/>
  <c r="UZL13" i="17"/>
  <c r="UZM13" i="17"/>
  <c r="UZN13" i="17"/>
  <c r="UZO13" i="17"/>
  <c r="UZP13" i="17"/>
  <c r="UZQ13" i="17"/>
  <c r="UZR13" i="17"/>
  <c r="UZS13" i="17"/>
  <c r="UZT13" i="17"/>
  <c r="UZU13" i="17"/>
  <c r="UZV13" i="17"/>
  <c r="UZW13" i="17"/>
  <c r="UZX13" i="17"/>
  <c r="UZY13" i="17"/>
  <c r="UZZ13" i="17"/>
  <c r="VAA13" i="17"/>
  <c r="VAB13" i="17"/>
  <c r="VAC13" i="17"/>
  <c r="VAD13" i="17"/>
  <c r="VAE13" i="17"/>
  <c r="VAF13" i="17"/>
  <c r="VAG13" i="17"/>
  <c r="VAH13" i="17"/>
  <c r="VAI13" i="17"/>
  <c r="VAJ13" i="17"/>
  <c r="VAK13" i="17"/>
  <c r="VAL13" i="17"/>
  <c r="VAM13" i="17"/>
  <c r="VAN13" i="17"/>
  <c r="VAO13" i="17"/>
  <c r="VAP13" i="17"/>
  <c r="VAQ13" i="17"/>
  <c r="VAR13" i="17"/>
  <c r="VAS13" i="17"/>
  <c r="VAT13" i="17"/>
  <c r="VAU13" i="17"/>
  <c r="VAV13" i="17"/>
  <c r="VAW13" i="17"/>
  <c r="VAX13" i="17"/>
  <c r="VAY13" i="17"/>
  <c r="VAZ13" i="17"/>
  <c r="VBA13" i="17"/>
  <c r="VBB13" i="17"/>
  <c r="VBC13" i="17"/>
  <c r="VBD13" i="17"/>
  <c r="VBE13" i="17"/>
  <c r="VBF13" i="17"/>
  <c r="VBG13" i="17"/>
  <c r="VBH13" i="17"/>
  <c r="VBI13" i="17"/>
  <c r="VBJ13" i="17"/>
  <c r="VBK13" i="17"/>
  <c r="VBL13" i="17"/>
  <c r="VBM13" i="17"/>
  <c r="VBN13" i="17"/>
  <c r="VBO13" i="17"/>
  <c r="VBP13" i="17"/>
  <c r="VBQ13" i="17"/>
  <c r="VBR13" i="17"/>
  <c r="VBS13" i="17"/>
  <c r="VBT13" i="17"/>
  <c r="VBU13" i="17"/>
  <c r="VBV13" i="17"/>
  <c r="VBW13" i="17"/>
  <c r="VBX13" i="17"/>
  <c r="VBY13" i="17"/>
  <c r="VBZ13" i="17"/>
  <c r="VCA13" i="17"/>
  <c r="VCB13" i="17"/>
  <c r="VCC13" i="17"/>
  <c r="VCD13" i="17"/>
  <c r="VCE13" i="17"/>
  <c r="VCF13" i="17"/>
  <c r="VCG13" i="17"/>
  <c r="VCH13" i="17"/>
  <c r="VCI13" i="17"/>
  <c r="VCJ13" i="17"/>
  <c r="VCK13" i="17"/>
  <c r="VCL13" i="17"/>
  <c r="VCM13" i="17"/>
  <c r="VCN13" i="17"/>
  <c r="VCO13" i="17"/>
  <c r="VCP13" i="17"/>
  <c r="VCQ13" i="17"/>
  <c r="VCR13" i="17"/>
  <c r="VCS13" i="17"/>
  <c r="VCT13" i="17"/>
  <c r="VCU13" i="17"/>
  <c r="VCV13" i="17"/>
  <c r="VCW13" i="17"/>
  <c r="VCX13" i="17"/>
  <c r="VCY13" i="17"/>
  <c r="VCZ13" i="17"/>
  <c r="VDA13" i="17"/>
  <c r="VDB13" i="17"/>
  <c r="VDC13" i="17"/>
  <c r="VDD13" i="17"/>
  <c r="VDE13" i="17"/>
  <c r="VDF13" i="17"/>
  <c r="VDG13" i="17"/>
  <c r="VDH13" i="17"/>
  <c r="VDI13" i="17"/>
  <c r="VDJ13" i="17"/>
  <c r="VDK13" i="17"/>
  <c r="VDL13" i="17"/>
  <c r="VDM13" i="17"/>
  <c r="VDN13" i="17"/>
  <c r="VDO13" i="17"/>
  <c r="VDP13" i="17"/>
  <c r="VDQ13" i="17"/>
  <c r="VDR13" i="17"/>
  <c r="VDS13" i="17"/>
  <c r="VDT13" i="17"/>
  <c r="VDU13" i="17"/>
  <c r="VDV13" i="17"/>
  <c r="VDW13" i="17"/>
  <c r="VDX13" i="17"/>
  <c r="VDY13" i="17"/>
  <c r="VDZ13" i="17"/>
  <c r="VEA13" i="17"/>
  <c r="VEB13" i="17"/>
  <c r="VEC13" i="17"/>
  <c r="VED13" i="17"/>
  <c r="VEE13" i="17"/>
  <c r="VEF13" i="17"/>
  <c r="VEG13" i="17"/>
  <c r="VEH13" i="17"/>
  <c r="VEI13" i="17"/>
  <c r="VEJ13" i="17"/>
  <c r="VEK13" i="17"/>
  <c r="VEL13" i="17"/>
  <c r="VEM13" i="17"/>
  <c r="VEN13" i="17"/>
  <c r="VEO13" i="17"/>
  <c r="VEP13" i="17"/>
  <c r="VEQ13" i="17"/>
  <c r="VER13" i="17"/>
  <c r="VES13" i="17"/>
  <c r="VET13" i="17"/>
  <c r="VEU13" i="17"/>
  <c r="VEV13" i="17"/>
  <c r="VEW13" i="17"/>
  <c r="VEX13" i="17"/>
  <c r="VEY13" i="17"/>
  <c r="VEZ13" i="17"/>
  <c r="VFA13" i="17"/>
  <c r="VFB13" i="17"/>
  <c r="VFC13" i="17"/>
  <c r="VFD13" i="17"/>
  <c r="VFE13" i="17"/>
  <c r="VFF13" i="17"/>
  <c r="VFG13" i="17"/>
  <c r="VFH13" i="17"/>
  <c r="VFI13" i="17"/>
  <c r="VFJ13" i="17"/>
  <c r="VFK13" i="17"/>
  <c r="VFL13" i="17"/>
  <c r="VFM13" i="17"/>
  <c r="VFN13" i="17"/>
  <c r="VFO13" i="17"/>
  <c r="VFP13" i="17"/>
  <c r="VFQ13" i="17"/>
  <c r="VFR13" i="17"/>
  <c r="VFS13" i="17"/>
  <c r="VFT13" i="17"/>
  <c r="VFU13" i="17"/>
  <c r="VFV13" i="17"/>
  <c r="VFW13" i="17"/>
  <c r="VFX13" i="17"/>
  <c r="VFY13" i="17"/>
  <c r="VFZ13" i="17"/>
  <c r="VGA13" i="17"/>
  <c r="VGB13" i="17"/>
  <c r="VGC13" i="17"/>
  <c r="VGD13" i="17"/>
  <c r="VGE13" i="17"/>
  <c r="VGF13" i="17"/>
  <c r="VGG13" i="17"/>
  <c r="VGH13" i="17"/>
  <c r="VGI13" i="17"/>
  <c r="VGJ13" i="17"/>
  <c r="VGK13" i="17"/>
  <c r="VGL13" i="17"/>
  <c r="VGM13" i="17"/>
  <c r="VGN13" i="17"/>
  <c r="VGO13" i="17"/>
  <c r="VGP13" i="17"/>
  <c r="VGQ13" i="17"/>
  <c r="VGR13" i="17"/>
  <c r="VGS13" i="17"/>
  <c r="VGT13" i="17"/>
  <c r="VGU13" i="17"/>
  <c r="VGV13" i="17"/>
  <c r="VGW13" i="17"/>
  <c r="VGX13" i="17"/>
  <c r="VGY13" i="17"/>
  <c r="VGZ13" i="17"/>
  <c r="VHA13" i="17"/>
  <c r="VHB13" i="17"/>
  <c r="VHC13" i="17"/>
  <c r="VHD13" i="17"/>
  <c r="VHE13" i="17"/>
  <c r="VHF13" i="17"/>
  <c r="VHG13" i="17"/>
  <c r="VHH13" i="17"/>
  <c r="VHI13" i="17"/>
  <c r="VHJ13" i="17"/>
  <c r="VHK13" i="17"/>
  <c r="VHL13" i="17"/>
  <c r="VHM13" i="17"/>
  <c r="VHN13" i="17"/>
  <c r="VHO13" i="17"/>
  <c r="VHP13" i="17"/>
  <c r="VHQ13" i="17"/>
  <c r="VHR13" i="17"/>
  <c r="VHS13" i="17"/>
  <c r="VHT13" i="17"/>
  <c r="VHU13" i="17"/>
  <c r="VHV13" i="17"/>
  <c r="VHW13" i="17"/>
  <c r="VHX13" i="17"/>
  <c r="VHY13" i="17"/>
  <c r="VHZ13" i="17"/>
  <c r="VIA13" i="17"/>
  <c r="VIB13" i="17"/>
  <c r="VIC13" i="17"/>
  <c r="VID13" i="17"/>
  <c r="VIE13" i="17"/>
  <c r="VIF13" i="17"/>
  <c r="VIG13" i="17"/>
  <c r="VIH13" i="17"/>
  <c r="VII13" i="17"/>
  <c r="VIJ13" i="17"/>
  <c r="VIK13" i="17"/>
  <c r="VIL13" i="17"/>
  <c r="VIM13" i="17"/>
  <c r="VIN13" i="17"/>
  <c r="VIO13" i="17"/>
  <c r="VIP13" i="17"/>
  <c r="VIQ13" i="17"/>
  <c r="VIR13" i="17"/>
  <c r="VIS13" i="17"/>
  <c r="VIT13" i="17"/>
  <c r="VIU13" i="17"/>
  <c r="VIV13" i="17"/>
  <c r="VIW13" i="17"/>
  <c r="VIX13" i="17"/>
  <c r="VIY13" i="17"/>
  <c r="VIZ13" i="17"/>
  <c r="VJA13" i="17"/>
  <c r="VJB13" i="17"/>
  <c r="VJC13" i="17"/>
  <c r="VJD13" i="17"/>
  <c r="VJE13" i="17"/>
  <c r="VJF13" i="17"/>
  <c r="VJG13" i="17"/>
  <c r="VJH13" i="17"/>
  <c r="VJI13" i="17"/>
  <c r="VJJ13" i="17"/>
  <c r="VJK13" i="17"/>
  <c r="VJL13" i="17"/>
  <c r="VJM13" i="17"/>
  <c r="VJN13" i="17"/>
  <c r="VJO13" i="17"/>
  <c r="VJP13" i="17"/>
  <c r="VJQ13" i="17"/>
  <c r="VJR13" i="17"/>
  <c r="VJS13" i="17"/>
  <c r="VJT13" i="17"/>
  <c r="VJU13" i="17"/>
  <c r="VJV13" i="17"/>
  <c r="VJW13" i="17"/>
  <c r="VJX13" i="17"/>
  <c r="VJY13" i="17"/>
  <c r="VJZ13" i="17"/>
  <c r="VKA13" i="17"/>
  <c r="VKB13" i="17"/>
  <c r="VKC13" i="17"/>
  <c r="VKD13" i="17"/>
  <c r="VKE13" i="17"/>
  <c r="VKF13" i="17"/>
  <c r="VKG13" i="17"/>
  <c r="VKH13" i="17"/>
  <c r="VKI13" i="17"/>
  <c r="VKJ13" i="17"/>
  <c r="VKK13" i="17"/>
  <c r="VKL13" i="17"/>
  <c r="VKM13" i="17"/>
  <c r="VKN13" i="17"/>
  <c r="VKO13" i="17"/>
  <c r="VKP13" i="17"/>
  <c r="VKQ13" i="17"/>
  <c r="VKR13" i="17"/>
  <c r="VKS13" i="17"/>
  <c r="VKT13" i="17"/>
  <c r="VKU13" i="17"/>
  <c r="VKV13" i="17"/>
  <c r="VKW13" i="17"/>
  <c r="VKX13" i="17"/>
  <c r="VKY13" i="17"/>
  <c r="VKZ13" i="17"/>
  <c r="VLA13" i="17"/>
  <c r="VLB13" i="17"/>
  <c r="VLC13" i="17"/>
  <c r="VLD13" i="17"/>
  <c r="VLE13" i="17"/>
  <c r="VLF13" i="17"/>
  <c r="VLG13" i="17"/>
  <c r="VLH13" i="17"/>
  <c r="VLI13" i="17"/>
  <c r="VLJ13" i="17"/>
  <c r="VLK13" i="17"/>
  <c r="VLL13" i="17"/>
  <c r="VLM13" i="17"/>
  <c r="VLN13" i="17"/>
  <c r="VLO13" i="17"/>
  <c r="VLP13" i="17"/>
  <c r="VLQ13" i="17"/>
  <c r="VLR13" i="17"/>
  <c r="VLS13" i="17"/>
  <c r="VLT13" i="17"/>
  <c r="VLU13" i="17"/>
  <c r="VLV13" i="17"/>
  <c r="VLW13" i="17"/>
  <c r="VLX13" i="17"/>
  <c r="VLY13" i="17"/>
  <c r="VLZ13" i="17"/>
  <c r="VMA13" i="17"/>
  <c r="VMB13" i="17"/>
  <c r="VMC13" i="17"/>
  <c r="VMD13" i="17"/>
  <c r="VME13" i="17"/>
  <c r="VMF13" i="17"/>
  <c r="VMG13" i="17"/>
  <c r="VMH13" i="17"/>
  <c r="VMI13" i="17"/>
  <c r="VMJ13" i="17"/>
  <c r="VMK13" i="17"/>
  <c r="VML13" i="17"/>
  <c r="VMM13" i="17"/>
  <c r="VMN13" i="17"/>
  <c r="VMO13" i="17"/>
  <c r="VMP13" i="17"/>
  <c r="VMQ13" i="17"/>
  <c r="VMR13" i="17"/>
  <c r="VMS13" i="17"/>
  <c r="VMT13" i="17"/>
  <c r="VMU13" i="17"/>
  <c r="VMV13" i="17"/>
  <c r="VMW13" i="17"/>
  <c r="VMX13" i="17"/>
  <c r="VMY13" i="17"/>
  <c r="VMZ13" i="17"/>
  <c r="VNA13" i="17"/>
  <c r="VNB13" i="17"/>
  <c r="VNC13" i="17"/>
  <c r="VND13" i="17"/>
  <c r="VNE13" i="17"/>
  <c r="VNF13" i="17"/>
  <c r="VNG13" i="17"/>
  <c r="VNH13" i="17"/>
  <c r="VNI13" i="17"/>
  <c r="VNJ13" i="17"/>
  <c r="VNK13" i="17"/>
  <c r="VNL13" i="17"/>
  <c r="VNM13" i="17"/>
  <c r="VNN13" i="17"/>
  <c r="VNO13" i="17"/>
  <c r="VNP13" i="17"/>
  <c r="VNQ13" i="17"/>
  <c r="VNR13" i="17"/>
  <c r="VNS13" i="17"/>
  <c r="VNT13" i="17"/>
  <c r="VNU13" i="17"/>
  <c r="VNV13" i="17"/>
  <c r="VNW13" i="17"/>
  <c r="VNX13" i="17"/>
  <c r="VNY13" i="17"/>
  <c r="VNZ13" i="17"/>
  <c r="VOA13" i="17"/>
  <c r="VOB13" i="17"/>
  <c r="VOC13" i="17"/>
  <c r="VOD13" i="17"/>
  <c r="VOE13" i="17"/>
  <c r="VOF13" i="17"/>
  <c r="VOG13" i="17"/>
  <c r="VOH13" i="17"/>
  <c r="VOI13" i="17"/>
  <c r="VOJ13" i="17"/>
  <c r="VOK13" i="17"/>
  <c r="VOL13" i="17"/>
  <c r="VOM13" i="17"/>
  <c r="VON13" i="17"/>
  <c r="VOO13" i="17"/>
  <c r="VOP13" i="17"/>
  <c r="VOQ13" i="17"/>
  <c r="VOR13" i="17"/>
  <c r="VOS13" i="17"/>
  <c r="VOT13" i="17"/>
  <c r="VOU13" i="17"/>
  <c r="VOV13" i="17"/>
  <c r="VOW13" i="17"/>
  <c r="VOX13" i="17"/>
  <c r="VOY13" i="17"/>
  <c r="VOZ13" i="17"/>
  <c r="VPA13" i="17"/>
  <c r="VPB13" i="17"/>
  <c r="VPC13" i="17"/>
  <c r="VPD13" i="17"/>
  <c r="VPE13" i="17"/>
  <c r="VPF13" i="17"/>
  <c r="VPG13" i="17"/>
  <c r="VPH13" i="17"/>
  <c r="VPI13" i="17"/>
  <c r="VPJ13" i="17"/>
  <c r="VPK13" i="17"/>
  <c r="VPL13" i="17"/>
  <c r="VPM13" i="17"/>
  <c r="VPN13" i="17"/>
  <c r="VPO13" i="17"/>
  <c r="VPP13" i="17"/>
  <c r="VPQ13" i="17"/>
  <c r="VPR13" i="17"/>
  <c r="VPS13" i="17"/>
  <c r="VPT13" i="17"/>
  <c r="VPU13" i="17"/>
  <c r="VPV13" i="17"/>
  <c r="VPW13" i="17"/>
  <c r="VPX13" i="17"/>
  <c r="VPY13" i="17"/>
  <c r="VPZ13" i="17"/>
  <c r="VQA13" i="17"/>
  <c r="VQB13" i="17"/>
  <c r="VQC13" i="17"/>
  <c r="VQD13" i="17"/>
  <c r="VQE13" i="17"/>
  <c r="VQF13" i="17"/>
  <c r="VQG13" i="17"/>
  <c r="VQH13" i="17"/>
  <c r="VQI13" i="17"/>
  <c r="VQJ13" i="17"/>
  <c r="VQK13" i="17"/>
  <c r="VQL13" i="17"/>
  <c r="VQM13" i="17"/>
  <c r="VQN13" i="17"/>
  <c r="VQO13" i="17"/>
  <c r="VQP13" i="17"/>
  <c r="VQQ13" i="17"/>
  <c r="VQR13" i="17"/>
  <c r="VQS13" i="17"/>
  <c r="VQT13" i="17"/>
  <c r="VQU13" i="17"/>
  <c r="VQV13" i="17"/>
  <c r="VQW13" i="17"/>
  <c r="VQX13" i="17"/>
  <c r="VQY13" i="17"/>
  <c r="VQZ13" i="17"/>
  <c r="VRA13" i="17"/>
  <c r="VRB13" i="17"/>
  <c r="VRC13" i="17"/>
  <c r="VRD13" i="17"/>
  <c r="VRE13" i="17"/>
  <c r="VRF13" i="17"/>
  <c r="VRG13" i="17"/>
  <c r="VRH13" i="17"/>
  <c r="VRI13" i="17"/>
  <c r="VRJ13" i="17"/>
  <c r="VRK13" i="17"/>
  <c r="VRL13" i="17"/>
  <c r="VRM13" i="17"/>
  <c r="VRN13" i="17"/>
  <c r="VRO13" i="17"/>
  <c r="VRP13" i="17"/>
  <c r="VRQ13" i="17"/>
  <c r="VRR13" i="17"/>
  <c r="VRS13" i="17"/>
  <c r="VRT13" i="17"/>
  <c r="VRU13" i="17"/>
  <c r="VRV13" i="17"/>
  <c r="VRW13" i="17"/>
  <c r="VRX13" i="17"/>
  <c r="VRY13" i="17"/>
  <c r="VRZ13" i="17"/>
  <c r="VSA13" i="17"/>
  <c r="VSB13" i="17"/>
  <c r="VSC13" i="17"/>
  <c r="VSD13" i="17"/>
  <c r="VSE13" i="17"/>
  <c r="VSF13" i="17"/>
  <c r="VSG13" i="17"/>
  <c r="VSH13" i="17"/>
  <c r="VSI13" i="17"/>
  <c r="VSJ13" i="17"/>
  <c r="VSK13" i="17"/>
  <c r="VSL13" i="17"/>
  <c r="VSM13" i="17"/>
  <c r="VSN13" i="17"/>
  <c r="VSO13" i="17"/>
  <c r="VSP13" i="17"/>
  <c r="VSQ13" i="17"/>
  <c r="VSR13" i="17"/>
  <c r="VSS13" i="17"/>
  <c r="VST13" i="17"/>
  <c r="VSU13" i="17"/>
  <c r="VSV13" i="17"/>
  <c r="VSW13" i="17"/>
  <c r="VSX13" i="17"/>
  <c r="VSY13" i="17"/>
  <c r="VSZ13" i="17"/>
  <c r="VTA13" i="17"/>
  <c r="VTB13" i="17"/>
  <c r="VTC13" i="17"/>
  <c r="VTD13" i="17"/>
  <c r="VTE13" i="17"/>
  <c r="VTF13" i="17"/>
  <c r="VTG13" i="17"/>
  <c r="VTH13" i="17"/>
  <c r="VTI13" i="17"/>
  <c r="VTJ13" i="17"/>
  <c r="VTK13" i="17"/>
  <c r="VTL13" i="17"/>
  <c r="VTM13" i="17"/>
  <c r="VTN13" i="17"/>
  <c r="VTO13" i="17"/>
  <c r="VTP13" i="17"/>
  <c r="VTQ13" i="17"/>
  <c r="VTR13" i="17"/>
  <c r="VTS13" i="17"/>
  <c r="VTT13" i="17"/>
  <c r="VTU13" i="17"/>
  <c r="VTV13" i="17"/>
  <c r="VTW13" i="17"/>
  <c r="VTX13" i="17"/>
  <c r="VTY13" i="17"/>
  <c r="VTZ13" i="17"/>
  <c r="VUA13" i="17"/>
  <c r="VUB13" i="17"/>
  <c r="VUC13" i="17"/>
  <c r="VUD13" i="17"/>
  <c r="VUE13" i="17"/>
  <c r="VUF13" i="17"/>
  <c r="VUG13" i="17"/>
  <c r="VUH13" i="17"/>
  <c r="VUI13" i="17"/>
  <c r="VUJ13" i="17"/>
  <c r="VUK13" i="17"/>
  <c r="VUL13" i="17"/>
  <c r="VUM13" i="17"/>
  <c r="VUN13" i="17"/>
  <c r="VUO13" i="17"/>
  <c r="VUP13" i="17"/>
  <c r="VUQ13" i="17"/>
  <c r="VUR13" i="17"/>
  <c r="VUS13" i="17"/>
  <c r="VUT13" i="17"/>
  <c r="VUU13" i="17"/>
  <c r="VUV13" i="17"/>
  <c r="VUW13" i="17"/>
  <c r="VUX13" i="17"/>
  <c r="VUY13" i="17"/>
  <c r="VUZ13" i="17"/>
  <c r="VVA13" i="17"/>
  <c r="VVB13" i="17"/>
  <c r="VVC13" i="17"/>
  <c r="VVD13" i="17"/>
  <c r="VVE13" i="17"/>
  <c r="VVF13" i="17"/>
  <c r="VVG13" i="17"/>
  <c r="VVH13" i="17"/>
  <c r="VVI13" i="17"/>
  <c r="VVJ13" i="17"/>
  <c r="VVK13" i="17"/>
  <c r="VVL13" i="17"/>
  <c r="VVM13" i="17"/>
  <c r="VVN13" i="17"/>
  <c r="VVO13" i="17"/>
  <c r="VVP13" i="17"/>
  <c r="VVQ13" i="17"/>
  <c r="VVR13" i="17"/>
  <c r="VVS13" i="17"/>
  <c r="VVT13" i="17"/>
  <c r="VVU13" i="17"/>
  <c r="VVV13" i="17"/>
  <c r="VVW13" i="17"/>
  <c r="VVX13" i="17"/>
  <c r="VVY13" i="17"/>
  <c r="VVZ13" i="17"/>
  <c r="VWA13" i="17"/>
  <c r="VWB13" i="17"/>
  <c r="VWC13" i="17"/>
  <c r="VWD13" i="17"/>
  <c r="VWE13" i="17"/>
  <c r="VWF13" i="17"/>
  <c r="VWG13" i="17"/>
  <c r="VWH13" i="17"/>
  <c r="VWI13" i="17"/>
  <c r="VWJ13" i="17"/>
  <c r="VWK13" i="17"/>
  <c r="VWL13" i="17"/>
  <c r="VWM13" i="17"/>
  <c r="VWN13" i="17"/>
  <c r="VWO13" i="17"/>
  <c r="VWP13" i="17"/>
  <c r="VWQ13" i="17"/>
  <c r="VWR13" i="17"/>
  <c r="VWS13" i="17"/>
  <c r="VWT13" i="17"/>
  <c r="VWU13" i="17"/>
  <c r="VWV13" i="17"/>
  <c r="VWW13" i="17"/>
  <c r="VWX13" i="17"/>
  <c r="VWY13" i="17"/>
  <c r="VWZ13" i="17"/>
  <c r="VXA13" i="17"/>
  <c r="VXB13" i="17"/>
  <c r="VXC13" i="17"/>
  <c r="VXD13" i="17"/>
  <c r="VXE13" i="17"/>
  <c r="VXF13" i="17"/>
  <c r="VXG13" i="17"/>
  <c r="VXH13" i="17"/>
  <c r="VXI13" i="17"/>
  <c r="VXJ13" i="17"/>
  <c r="VXK13" i="17"/>
  <c r="VXL13" i="17"/>
  <c r="VXM13" i="17"/>
  <c r="VXN13" i="17"/>
  <c r="VXO13" i="17"/>
  <c r="VXP13" i="17"/>
  <c r="VXQ13" i="17"/>
  <c r="VXR13" i="17"/>
  <c r="VXS13" i="17"/>
  <c r="VXT13" i="17"/>
  <c r="VXU13" i="17"/>
  <c r="VXV13" i="17"/>
  <c r="VXW13" i="17"/>
  <c r="VXX13" i="17"/>
  <c r="VXY13" i="17"/>
  <c r="VXZ13" i="17"/>
  <c r="VYA13" i="17"/>
  <c r="VYB13" i="17"/>
  <c r="VYC13" i="17"/>
  <c r="VYD13" i="17"/>
  <c r="VYE13" i="17"/>
  <c r="VYF13" i="17"/>
  <c r="VYG13" i="17"/>
  <c r="VYH13" i="17"/>
  <c r="VYI13" i="17"/>
  <c r="VYJ13" i="17"/>
  <c r="VYK13" i="17"/>
  <c r="VYL13" i="17"/>
  <c r="VYM13" i="17"/>
  <c r="VYN13" i="17"/>
  <c r="VYO13" i="17"/>
  <c r="VYP13" i="17"/>
  <c r="VYQ13" i="17"/>
  <c r="VYR13" i="17"/>
  <c r="VYS13" i="17"/>
  <c r="VYT13" i="17"/>
  <c r="VYU13" i="17"/>
  <c r="VYV13" i="17"/>
  <c r="VYW13" i="17"/>
  <c r="VYX13" i="17"/>
  <c r="VYY13" i="17"/>
  <c r="VYZ13" i="17"/>
  <c r="VZA13" i="17"/>
  <c r="VZB13" i="17"/>
  <c r="VZC13" i="17"/>
  <c r="VZD13" i="17"/>
  <c r="VZE13" i="17"/>
  <c r="VZF13" i="17"/>
  <c r="VZG13" i="17"/>
  <c r="VZH13" i="17"/>
  <c r="VZI13" i="17"/>
  <c r="VZJ13" i="17"/>
  <c r="VZK13" i="17"/>
  <c r="VZL13" i="17"/>
  <c r="VZM13" i="17"/>
  <c r="VZN13" i="17"/>
  <c r="VZO13" i="17"/>
  <c r="VZP13" i="17"/>
  <c r="VZQ13" i="17"/>
  <c r="VZR13" i="17"/>
  <c r="VZS13" i="17"/>
  <c r="VZT13" i="17"/>
  <c r="VZU13" i="17"/>
  <c r="VZV13" i="17"/>
  <c r="VZW13" i="17"/>
  <c r="VZX13" i="17"/>
  <c r="VZY13" i="17"/>
  <c r="VZZ13" i="17"/>
  <c r="WAA13" i="17"/>
  <c r="WAB13" i="17"/>
  <c r="WAC13" i="17"/>
  <c r="WAD13" i="17"/>
  <c r="WAE13" i="17"/>
  <c r="WAF13" i="17"/>
  <c r="WAG13" i="17"/>
  <c r="WAH13" i="17"/>
  <c r="WAI13" i="17"/>
  <c r="WAJ13" i="17"/>
  <c r="WAK13" i="17"/>
  <c r="WAL13" i="17"/>
  <c r="WAM13" i="17"/>
  <c r="WAN13" i="17"/>
  <c r="WAO13" i="17"/>
  <c r="WAP13" i="17"/>
  <c r="WAQ13" i="17"/>
  <c r="WAR13" i="17"/>
  <c r="WAS13" i="17"/>
  <c r="WAT13" i="17"/>
  <c r="WAU13" i="17"/>
  <c r="WAV13" i="17"/>
  <c r="WAW13" i="17"/>
  <c r="WAX13" i="17"/>
  <c r="WAY13" i="17"/>
  <c r="WAZ13" i="17"/>
  <c r="WBA13" i="17"/>
  <c r="WBB13" i="17"/>
  <c r="WBC13" i="17"/>
  <c r="WBD13" i="17"/>
  <c r="WBE13" i="17"/>
  <c r="WBF13" i="17"/>
  <c r="WBG13" i="17"/>
  <c r="WBH13" i="17"/>
  <c r="WBI13" i="17"/>
  <c r="WBJ13" i="17"/>
  <c r="WBK13" i="17"/>
  <c r="WBL13" i="17"/>
  <c r="WBM13" i="17"/>
  <c r="WBN13" i="17"/>
  <c r="WBO13" i="17"/>
  <c r="WBP13" i="17"/>
  <c r="WBQ13" i="17"/>
  <c r="WBR13" i="17"/>
  <c r="WBS13" i="17"/>
  <c r="WBT13" i="17"/>
  <c r="WBU13" i="17"/>
  <c r="WBV13" i="17"/>
  <c r="WBW13" i="17"/>
  <c r="WBX13" i="17"/>
  <c r="WBY13" i="17"/>
  <c r="WBZ13" i="17"/>
  <c r="WCA13" i="17"/>
  <c r="WCB13" i="17"/>
  <c r="WCC13" i="17"/>
  <c r="WCD13" i="17"/>
  <c r="WCE13" i="17"/>
  <c r="WCF13" i="17"/>
  <c r="WCG13" i="17"/>
  <c r="WCH13" i="17"/>
  <c r="WCI13" i="17"/>
  <c r="WCJ13" i="17"/>
  <c r="WCK13" i="17"/>
  <c r="WCL13" i="17"/>
  <c r="WCM13" i="17"/>
  <c r="WCN13" i="17"/>
  <c r="WCO13" i="17"/>
  <c r="WCP13" i="17"/>
  <c r="WCQ13" i="17"/>
  <c r="WCR13" i="17"/>
  <c r="WCS13" i="17"/>
  <c r="WCT13" i="17"/>
  <c r="WCU13" i="17"/>
  <c r="WCV13" i="17"/>
  <c r="WCW13" i="17"/>
  <c r="WCX13" i="17"/>
  <c r="WCY13" i="17"/>
  <c r="WCZ13" i="17"/>
  <c r="WDA13" i="17"/>
  <c r="WDB13" i="17"/>
  <c r="WDC13" i="17"/>
  <c r="WDD13" i="17"/>
  <c r="WDE13" i="17"/>
  <c r="WDF13" i="17"/>
  <c r="WDG13" i="17"/>
  <c r="WDH13" i="17"/>
  <c r="WDI13" i="17"/>
  <c r="WDJ13" i="17"/>
  <c r="WDK13" i="17"/>
  <c r="WDL13" i="17"/>
  <c r="WDM13" i="17"/>
  <c r="WDN13" i="17"/>
  <c r="WDO13" i="17"/>
  <c r="WDP13" i="17"/>
  <c r="WDQ13" i="17"/>
  <c r="WDR13" i="17"/>
  <c r="WDS13" i="17"/>
  <c r="WDT13" i="17"/>
  <c r="WDU13" i="17"/>
  <c r="WDV13" i="17"/>
  <c r="WDW13" i="17"/>
  <c r="WDX13" i="17"/>
  <c r="WDY13" i="17"/>
  <c r="WDZ13" i="17"/>
  <c r="WEA13" i="17"/>
  <c r="WEB13" i="17"/>
  <c r="WEC13" i="17"/>
  <c r="WED13" i="17"/>
  <c r="WEE13" i="17"/>
  <c r="WEF13" i="17"/>
  <c r="WEG13" i="17"/>
  <c r="WEH13" i="17"/>
  <c r="WEI13" i="17"/>
  <c r="WEJ13" i="17"/>
  <c r="WEK13" i="17"/>
  <c r="WEL13" i="17"/>
  <c r="WEM13" i="17"/>
  <c r="WEN13" i="17"/>
  <c r="WEO13" i="17"/>
  <c r="WEP13" i="17"/>
  <c r="WEQ13" i="17"/>
  <c r="WER13" i="17"/>
  <c r="WES13" i="17"/>
  <c r="WET13" i="17"/>
  <c r="WEU13" i="17"/>
  <c r="WEV13" i="17"/>
  <c r="WEW13" i="17"/>
  <c r="WEX13" i="17"/>
  <c r="WEY13" i="17"/>
  <c r="WEZ13" i="17"/>
  <c r="WFA13" i="17"/>
  <c r="WFB13" i="17"/>
  <c r="WFC13" i="17"/>
  <c r="WFD13" i="17"/>
  <c r="WFE13" i="17"/>
  <c r="WFF13" i="17"/>
  <c r="WFG13" i="17"/>
  <c r="WFH13" i="17"/>
  <c r="WFI13" i="17"/>
  <c r="WFJ13" i="17"/>
  <c r="WFK13" i="17"/>
  <c r="WFL13" i="17"/>
  <c r="WFM13" i="17"/>
  <c r="WFN13" i="17"/>
  <c r="WFO13" i="17"/>
  <c r="WFP13" i="17"/>
  <c r="WFQ13" i="17"/>
  <c r="WFR13" i="17"/>
  <c r="WFS13" i="17"/>
  <c r="WFT13" i="17"/>
  <c r="WFU13" i="17"/>
  <c r="WFV13" i="17"/>
  <c r="WFW13" i="17"/>
  <c r="WFX13" i="17"/>
  <c r="WFY13" i="17"/>
  <c r="WFZ13" i="17"/>
  <c r="WGA13" i="17"/>
  <c r="WGB13" i="17"/>
  <c r="WGC13" i="17"/>
  <c r="WGD13" i="17"/>
  <c r="WGE13" i="17"/>
  <c r="WGF13" i="17"/>
  <c r="WGG13" i="17"/>
  <c r="WGH13" i="17"/>
  <c r="WGI13" i="17"/>
  <c r="WGJ13" i="17"/>
  <c r="WGK13" i="17"/>
  <c r="WGL13" i="17"/>
  <c r="WGM13" i="17"/>
  <c r="WGN13" i="17"/>
  <c r="WGO13" i="17"/>
  <c r="WGP13" i="17"/>
  <c r="WGQ13" i="17"/>
  <c r="WGR13" i="17"/>
  <c r="WGS13" i="17"/>
  <c r="WGT13" i="17"/>
  <c r="WGU13" i="17"/>
  <c r="WGV13" i="17"/>
  <c r="WGW13" i="17"/>
  <c r="WGX13" i="17"/>
  <c r="WGY13" i="17"/>
  <c r="WGZ13" i="17"/>
  <c r="WHA13" i="17"/>
  <c r="WHB13" i="17"/>
  <c r="WHC13" i="17"/>
  <c r="WHD13" i="17"/>
  <c r="WHE13" i="17"/>
  <c r="WHF13" i="17"/>
  <c r="WHG13" i="17"/>
  <c r="WHH13" i="17"/>
  <c r="WHI13" i="17"/>
  <c r="WHJ13" i="17"/>
  <c r="WHK13" i="17"/>
  <c r="WHL13" i="17"/>
  <c r="WHM13" i="17"/>
  <c r="WHN13" i="17"/>
  <c r="WHO13" i="17"/>
  <c r="WHP13" i="17"/>
  <c r="WHQ13" i="17"/>
  <c r="WHR13" i="17"/>
  <c r="WHS13" i="17"/>
  <c r="WHT13" i="17"/>
  <c r="WHU13" i="17"/>
  <c r="WHV13" i="17"/>
  <c r="WHW13" i="17"/>
  <c r="WHX13" i="17"/>
  <c r="WHY13" i="17"/>
  <c r="WHZ13" i="17"/>
  <c r="WIA13" i="17"/>
  <c r="WIB13" i="17"/>
  <c r="WIC13" i="17"/>
  <c r="WID13" i="17"/>
  <c r="WIE13" i="17"/>
  <c r="WIF13" i="17"/>
  <c r="WIG13" i="17"/>
  <c r="WIH13" i="17"/>
  <c r="WII13" i="17"/>
  <c r="WIJ13" i="17"/>
  <c r="WIK13" i="17"/>
  <c r="WIL13" i="17"/>
  <c r="WIM13" i="17"/>
  <c r="WIN13" i="17"/>
  <c r="WIO13" i="17"/>
  <c r="WIP13" i="17"/>
  <c r="WIQ13" i="17"/>
  <c r="WIR13" i="17"/>
  <c r="WIS13" i="17"/>
  <c r="WIT13" i="17"/>
  <c r="WIU13" i="17"/>
  <c r="WIV13" i="17"/>
  <c r="WIW13" i="17"/>
  <c r="WIX13" i="17"/>
  <c r="WIY13" i="17"/>
  <c r="WIZ13" i="17"/>
  <c r="WJA13" i="17"/>
  <c r="WJB13" i="17"/>
  <c r="WJC13" i="17"/>
  <c r="WJD13" i="17"/>
  <c r="WJE13" i="17"/>
  <c r="WJF13" i="17"/>
  <c r="WJG13" i="17"/>
  <c r="WJH13" i="17"/>
  <c r="WJI13" i="17"/>
  <c r="WJJ13" i="17"/>
  <c r="WJK13" i="17"/>
  <c r="WJL13" i="17"/>
  <c r="WJM13" i="17"/>
  <c r="WJN13" i="17"/>
  <c r="WJO13" i="17"/>
  <c r="WJP13" i="17"/>
  <c r="WJQ13" i="17"/>
  <c r="WJR13" i="17"/>
  <c r="WJS13" i="17"/>
  <c r="WJT13" i="17"/>
  <c r="WJU13" i="17"/>
  <c r="WJV13" i="17"/>
  <c r="WJW13" i="17"/>
  <c r="WJX13" i="17"/>
  <c r="WJY13" i="17"/>
  <c r="WJZ13" i="17"/>
  <c r="WKA13" i="17"/>
  <c r="WKB13" i="17"/>
  <c r="WKC13" i="17"/>
  <c r="WKD13" i="17"/>
  <c r="WKE13" i="17"/>
  <c r="WKF13" i="17"/>
  <c r="WKG13" i="17"/>
  <c r="WKH13" i="17"/>
  <c r="WKI13" i="17"/>
  <c r="WKJ13" i="17"/>
  <c r="WKK13" i="17"/>
  <c r="WKL13" i="17"/>
  <c r="WKM13" i="17"/>
  <c r="WKN13" i="17"/>
  <c r="WKO13" i="17"/>
  <c r="WKP13" i="17"/>
  <c r="WKQ13" i="17"/>
  <c r="WKR13" i="17"/>
  <c r="WKS13" i="17"/>
  <c r="WKT13" i="17"/>
  <c r="WKU13" i="17"/>
  <c r="WKV13" i="17"/>
  <c r="WKW13" i="17"/>
  <c r="WKX13" i="17"/>
  <c r="WKY13" i="17"/>
  <c r="WKZ13" i="17"/>
  <c r="WLA13" i="17"/>
  <c r="WLB13" i="17"/>
  <c r="WLC13" i="17"/>
  <c r="WLD13" i="17"/>
  <c r="WLE13" i="17"/>
  <c r="WLF13" i="17"/>
  <c r="WLG13" i="17"/>
  <c r="WLH13" i="17"/>
  <c r="WLI13" i="17"/>
  <c r="WLJ13" i="17"/>
  <c r="WLK13" i="17"/>
  <c r="WLL13" i="17"/>
  <c r="WLM13" i="17"/>
  <c r="WLN13" i="17"/>
  <c r="WLO13" i="17"/>
  <c r="WLP13" i="17"/>
  <c r="WLQ13" i="17"/>
  <c r="WLR13" i="17"/>
  <c r="WLS13" i="17"/>
  <c r="WLT13" i="17"/>
  <c r="WLU13" i="17"/>
  <c r="WLV13" i="17"/>
  <c r="WLW13" i="17"/>
  <c r="WLX13" i="17"/>
  <c r="WLY13" i="17"/>
  <c r="WLZ13" i="17"/>
  <c r="WMA13" i="17"/>
  <c r="WMB13" i="17"/>
  <c r="WMC13" i="17"/>
  <c r="WMD13" i="17"/>
  <c r="WME13" i="17"/>
  <c r="WMF13" i="17"/>
  <c r="WMG13" i="17"/>
  <c r="WMH13" i="17"/>
  <c r="WMI13" i="17"/>
  <c r="WMJ13" i="17"/>
  <c r="WMK13" i="17"/>
  <c r="WML13" i="17"/>
  <c r="WMM13" i="17"/>
  <c r="WMN13" i="17"/>
  <c r="WMO13" i="17"/>
  <c r="WMP13" i="17"/>
  <c r="WMQ13" i="17"/>
  <c r="WMR13" i="17"/>
  <c r="WMS13" i="17"/>
  <c r="WMT13" i="17"/>
  <c r="WMU13" i="17"/>
  <c r="WMV13" i="17"/>
  <c r="WMW13" i="17"/>
  <c r="WMX13" i="17"/>
  <c r="WMY13" i="17"/>
  <c r="WMZ13" i="17"/>
  <c r="WNA13" i="17"/>
  <c r="WNB13" i="17"/>
  <c r="WNC13" i="17"/>
  <c r="WND13" i="17"/>
  <c r="WNE13" i="17"/>
  <c r="WNF13" i="17"/>
  <c r="WNG13" i="17"/>
  <c r="WNH13" i="17"/>
  <c r="WNI13" i="17"/>
  <c r="WNJ13" i="17"/>
  <c r="WNK13" i="17"/>
  <c r="WNL13" i="17"/>
  <c r="WNM13" i="17"/>
  <c r="WNN13" i="17"/>
  <c r="WNO13" i="17"/>
  <c r="WNP13" i="17"/>
  <c r="WNQ13" i="17"/>
  <c r="WNR13" i="17"/>
  <c r="WNS13" i="17"/>
  <c r="WNT13" i="17"/>
  <c r="WNU13" i="17"/>
  <c r="WNV13" i="17"/>
  <c r="WNW13" i="17"/>
  <c r="WNX13" i="17"/>
  <c r="WNY13" i="17"/>
  <c r="WNZ13" i="17"/>
  <c r="WOA13" i="17"/>
  <c r="WOB13" i="17"/>
  <c r="WOC13" i="17"/>
  <c r="WOD13" i="17"/>
  <c r="WOE13" i="17"/>
  <c r="WOF13" i="17"/>
  <c r="WOG13" i="17"/>
  <c r="WOH13" i="17"/>
  <c r="WOI13" i="17"/>
  <c r="WOJ13" i="17"/>
  <c r="WOK13" i="17"/>
  <c r="WOL13" i="17"/>
  <c r="WOM13" i="17"/>
  <c r="WON13" i="17"/>
  <c r="WOO13" i="17"/>
  <c r="WOP13" i="17"/>
  <c r="WOQ13" i="17"/>
  <c r="WOR13" i="17"/>
  <c r="WOS13" i="17"/>
  <c r="WOT13" i="17"/>
  <c r="WOU13" i="17"/>
  <c r="WOV13" i="17"/>
  <c r="WOW13" i="17"/>
  <c r="WOX13" i="17"/>
  <c r="WOY13" i="17"/>
  <c r="WOZ13" i="17"/>
  <c r="WPA13" i="17"/>
  <c r="WPB13" i="17"/>
  <c r="WPC13" i="17"/>
  <c r="WPD13" i="17"/>
  <c r="WPE13" i="17"/>
  <c r="WPF13" i="17"/>
  <c r="WPG13" i="17"/>
  <c r="WPH13" i="17"/>
  <c r="WPI13" i="17"/>
  <c r="WPJ13" i="17"/>
  <c r="WPK13" i="17"/>
  <c r="WPL13" i="17"/>
  <c r="WPM13" i="17"/>
  <c r="WPN13" i="17"/>
  <c r="WPO13" i="17"/>
  <c r="WPP13" i="17"/>
  <c r="WPQ13" i="17"/>
  <c r="WPR13" i="17"/>
  <c r="WPS13" i="17"/>
  <c r="WPT13" i="17"/>
  <c r="WPU13" i="17"/>
  <c r="WPV13" i="17"/>
  <c r="WPW13" i="17"/>
  <c r="WPX13" i="17"/>
  <c r="WPY13" i="17"/>
  <c r="WPZ13" i="17"/>
  <c r="WQA13" i="17"/>
  <c r="WQB13" i="17"/>
  <c r="WQC13" i="17"/>
  <c r="WQD13" i="17"/>
  <c r="WQE13" i="17"/>
  <c r="WQF13" i="17"/>
  <c r="WQG13" i="17"/>
  <c r="WQH13" i="17"/>
  <c r="WQI13" i="17"/>
  <c r="WQJ13" i="17"/>
  <c r="WQK13" i="17"/>
  <c r="WQL13" i="17"/>
  <c r="WQM13" i="17"/>
  <c r="WQN13" i="17"/>
  <c r="WQO13" i="17"/>
  <c r="WQP13" i="17"/>
  <c r="WQQ13" i="17"/>
  <c r="WQR13" i="17"/>
  <c r="WQS13" i="17"/>
  <c r="WQT13" i="17"/>
  <c r="WQU13" i="17"/>
  <c r="WQV13" i="17"/>
  <c r="WQW13" i="17"/>
  <c r="WQX13" i="17"/>
  <c r="WQY13" i="17"/>
  <c r="WQZ13" i="17"/>
  <c r="WRA13" i="17"/>
  <c r="WRB13" i="17"/>
  <c r="WRC13" i="17"/>
  <c r="WRD13" i="17"/>
  <c r="WRE13" i="17"/>
  <c r="WRF13" i="17"/>
  <c r="WRG13" i="17"/>
  <c r="WRH13" i="17"/>
  <c r="WRI13" i="17"/>
  <c r="WRJ13" i="17"/>
  <c r="WRK13" i="17"/>
  <c r="WRL13" i="17"/>
  <c r="WRM13" i="17"/>
  <c r="WRN13" i="17"/>
  <c r="WRO13" i="17"/>
  <c r="WRP13" i="17"/>
  <c r="WRQ13" i="17"/>
  <c r="WRR13" i="17"/>
  <c r="WRS13" i="17"/>
  <c r="WRT13" i="17"/>
  <c r="WRU13" i="17"/>
  <c r="WRV13" i="17"/>
  <c r="WRW13" i="17"/>
  <c r="WRX13" i="17"/>
  <c r="WRY13" i="17"/>
  <c r="WRZ13" i="17"/>
  <c r="WSA13" i="17"/>
  <c r="WSB13" i="17"/>
  <c r="WSC13" i="17"/>
  <c r="WSD13" i="17"/>
  <c r="WSE13" i="17"/>
  <c r="WSF13" i="17"/>
  <c r="WSG13" i="17"/>
  <c r="WSH13" i="17"/>
  <c r="WSI13" i="17"/>
  <c r="WSJ13" i="17"/>
  <c r="WSK13" i="17"/>
  <c r="WSL13" i="17"/>
  <c r="WSM13" i="17"/>
  <c r="WSN13" i="17"/>
  <c r="WSO13" i="17"/>
  <c r="WSP13" i="17"/>
  <c r="WSQ13" i="17"/>
  <c r="WSR13" i="17"/>
  <c r="WSS13" i="17"/>
  <c r="WST13" i="17"/>
  <c r="WSU13" i="17"/>
  <c r="WSV13" i="17"/>
  <c r="WSW13" i="17"/>
  <c r="WSX13" i="17"/>
  <c r="WSY13" i="17"/>
  <c r="WSZ13" i="17"/>
  <c r="WTA13" i="17"/>
  <c r="WTB13" i="17"/>
  <c r="WTC13" i="17"/>
  <c r="WTD13" i="17"/>
  <c r="WTE13" i="17"/>
  <c r="WTF13" i="17"/>
  <c r="WTG13" i="17"/>
  <c r="WTH13" i="17"/>
  <c r="WTI13" i="17"/>
  <c r="WTJ13" i="17"/>
  <c r="WTK13" i="17"/>
  <c r="WTL13" i="17"/>
  <c r="WTM13" i="17"/>
  <c r="WTN13" i="17"/>
  <c r="WTO13" i="17"/>
  <c r="WTP13" i="17"/>
  <c r="WTQ13" i="17"/>
  <c r="WTR13" i="17"/>
  <c r="WTS13" i="17"/>
  <c r="WTT13" i="17"/>
  <c r="WTU13" i="17"/>
  <c r="WTV13" i="17"/>
  <c r="WTW13" i="17"/>
  <c r="WTX13" i="17"/>
  <c r="WTY13" i="17"/>
  <c r="WTZ13" i="17"/>
  <c r="WUA13" i="17"/>
  <c r="WUB13" i="17"/>
  <c r="WUC13" i="17"/>
  <c r="WUD13" i="17"/>
  <c r="WUE13" i="17"/>
  <c r="WUF13" i="17"/>
  <c r="WUG13" i="17"/>
  <c r="WUH13" i="17"/>
  <c r="WUI13" i="17"/>
  <c r="WUJ13" i="17"/>
  <c r="WUK13" i="17"/>
  <c r="WUL13" i="17"/>
  <c r="WUM13" i="17"/>
  <c r="WUN13" i="17"/>
  <c r="WUO13" i="17"/>
  <c r="WUP13" i="17"/>
  <c r="WUQ13" i="17"/>
  <c r="WUR13" i="17"/>
  <c r="WUS13" i="17"/>
  <c r="WUT13" i="17"/>
  <c r="WUU13" i="17"/>
  <c r="WUV13" i="17"/>
  <c r="WUW13" i="17"/>
  <c r="WUX13" i="17"/>
  <c r="WUY13" i="17"/>
  <c r="WUZ13" i="17"/>
  <c r="WVA13" i="17"/>
  <c r="WVB13" i="17"/>
  <c r="WVC13" i="17"/>
  <c r="WVD13" i="17"/>
  <c r="WVE13" i="17"/>
  <c r="WVF13" i="17"/>
  <c r="WVG13" i="17"/>
  <c r="WVH13" i="17"/>
  <c r="WVI13" i="17"/>
  <c r="WVJ13" i="17"/>
  <c r="WVK13" i="17"/>
  <c r="WVL13" i="17"/>
  <c r="WVM13" i="17"/>
  <c r="WVN13" i="17"/>
  <c r="WVO13" i="17"/>
  <c r="WVP13" i="17"/>
  <c r="WVQ13" i="17"/>
  <c r="WVR13" i="17"/>
  <c r="WVS13" i="17"/>
  <c r="WVT13" i="17"/>
  <c r="WVU13" i="17"/>
  <c r="WVV13" i="17"/>
  <c r="WVW13" i="17"/>
  <c r="WVX13" i="17"/>
  <c r="WVY13" i="17"/>
  <c r="WVZ13" i="17"/>
  <c r="WWA13" i="17"/>
  <c r="WWB13" i="17"/>
  <c r="WWC13" i="17"/>
  <c r="WWD13" i="17"/>
  <c r="WWE13" i="17"/>
  <c r="WWF13" i="17"/>
  <c r="WWG13" i="17"/>
  <c r="WWH13" i="17"/>
  <c r="WWI13" i="17"/>
  <c r="WWJ13" i="17"/>
  <c r="WWK13" i="17"/>
  <c r="WWL13" i="17"/>
  <c r="WWM13" i="17"/>
  <c r="WWN13" i="17"/>
  <c r="WWO13" i="17"/>
  <c r="WWP13" i="17"/>
  <c r="WWQ13" i="17"/>
  <c r="WWR13" i="17"/>
  <c r="WWS13" i="17"/>
  <c r="WWT13" i="17"/>
  <c r="WWU13" i="17"/>
  <c r="WWV13" i="17"/>
  <c r="WWW13" i="17"/>
  <c r="WWX13" i="17"/>
  <c r="WWY13" i="17"/>
  <c r="WWZ13" i="17"/>
  <c r="WXA13" i="17"/>
  <c r="WXB13" i="17"/>
  <c r="WXC13" i="17"/>
  <c r="WXD13" i="17"/>
  <c r="WXE13" i="17"/>
  <c r="WXF13" i="17"/>
  <c r="WXG13" i="17"/>
  <c r="WXH13" i="17"/>
  <c r="WXI13" i="17"/>
  <c r="WXJ13" i="17"/>
  <c r="WXK13" i="17"/>
  <c r="WXL13" i="17"/>
  <c r="WXM13" i="17"/>
  <c r="WXN13" i="17"/>
  <c r="WXO13" i="17"/>
  <c r="WXP13" i="17"/>
  <c r="WXQ13" i="17"/>
  <c r="WXR13" i="17"/>
  <c r="WXS13" i="17"/>
  <c r="WXT13" i="17"/>
  <c r="WXU13" i="17"/>
  <c r="WXV13" i="17"/>
  <c r="WXW13" i="17"/>
  <c r="WXX13" i="17"/>
  <c r="WXY13" i="17"/>
  <c r="WXZ13" i="17"/>
  <c r="WYA13" i="17"/>
  <c r="WYB13" i="17"/>
  <c r="WYC13" i="17"/>
  <c r="WYD13" i="17"/>
  <c r="WYE13" i="17"/>
  <c r="WYF13" i="17"/>
  <c r="WYG13" i="17"/>
  <c r="WYH13" i="17"/>
  <c r="WYI13" i="17"/>
  <c r="WYJ13" i="17"/>
  <c r="WYK13" i="17"/>
  <c r="WYL13" i="17"/>
  <c r="WYM13" i="17"/>
  <c r="WYN13" i="17"/>
  <c r="WYO13" i="17"/>
  <c r="WYP13" i="17"/>
  <c r="WYQ13" i="17"/>
  <c r="WYR13" i="17"/>
  <c r="WYS13" i="17"/>
  <c r="WYT13" i="17"/>
  <c r="WYU13" i="17"/>
  <c r="WYV13" i="17"/>
  <c r="WYW13" i="17"/>
  <c r="WYX13" i="17"/>
  <c r="WYY13" i="17"/>
  <c r="WYZ13" i="17"/>
  <c r="WZA13" i="17"/>
  <c r="WZB13" i="17"/>
  <c r="WZC13" i="17"/>
  <c r="WZD13" i="17"/>
  <c r="WZE13" i="17"/>
  <c r="WZF13" i="17"/>
  <c r="WZG13" i="17"/>
  <c r="WZH13" i="17"/>
  <c r="WZI13" i="17"/>
  <c r="WZJ13" i="17"/>
  <c r="WZK13" i="17"/>
  <c r="WZL13" i="17"/>
  <c r="WZM13" i="17"/>
  <c r="WZN13" i="17"/>
  <c r="WZO13" i="17"/>
  <c r="WZP13" i="17"/>
  <c r="WZQ13" i="17"/>
  <c r="WZR13" i="17"/>
  <c r="WZS13" i="17"/>
  <c r="WZT13" i="17"/>
  <c r="WZU13" i="17"/>
  <c r="WZV13" i="17"/>
  <c r="WZW13" i="17"/>
  <c r="WZX13" i="17"/>
  <c r="WZY13" i="17"/>
  <c r="WZZ13" i="17"/>
  <c r="XAA13" i="17"/>
  <c r="XAB13" i="17"/>
  <c r="XAC13" i="17"/>
  <c r="XAD13" i="17"/>
  <c r="XAE13" i="17"/>
  <c r="XAF13" i="17"/>
  <c r="XAG13" i="17"/>
  <c r="XAH13" i="17"/>
  <c r="XAI13" i="17"/>
  <c r="XAJ13" i="17"/>
  <c r="XAK13" i="17"/>
  <c r="XAL13" i="17"/>
  <c r="XAM13" i="17"/>
  <c r="XAN13" i="17"/>
  <c r="XAO13" i="17"/>
  <c r="XAP13" i="17"/>
  <c r="XAQ13" i="17"/>
  <c r="XAR13" i="17"/>
  <c r="XAS13" i="17"/>
  <c r="XAT13" i="17"/>
  <c r="XAU13" i="17"/>
  <c r="XAV13" i="17"/>
  <c r="XAW13" i="17"/>
  <c r="XAX13" i="17"/>
  <c r="XAY13" i="17"/>
  <c r="XAZ13" i="17"/>
  <c r="XBA13" i="17"/>
  <c r="XBB13" i="17"/>
  <c r="XBC13" i="17"/>
  <c r="XBD13" i="17"/>
  <c r="XBE13" i="17"/>
  <c r="XBF13" i="17"/>
  <c r="XBG13" i="17"/>
  <c r="XBH13" i="17"/>
  <c r="XBI13" i="17"/>
  <c r="XBJ13" i="17"/>
  <c r="XBK13" i="17"/>
  <c r="XBL13" i="17"/>
  <c r="XBM13" i="17"/>
  <c r="XBN13" i="17"/>
  <c r="XBO13" i="17"/>
  <c r="XBP13" i="17"/>
  <c r="XBQ13" i="17"/>
  <c r="XBR13" i="17"/>
  <c r="XBS13" i="17"/>
  <c r="XBT13" i="17"/>
  <c r="XBU13" i="17"/>
  <c r="XBV13" i="17"/>
  <c r="XBW13" i="17"/>
  <c r="XBX13" i="17"/>
  <c r="XBY13" i="17"/>
  <c r="XBZ13" i="17"/>
  <c r="XCA13" i="17"/>
  <c r="XCB13" i="17"/>
  <c r="XCC13" i="17"/>
  <c r="XCD13" i="17"/>
  <c r="XCE13" i="17"/>
  <c r="XCF13" i="17"/>
  <c r="XCG13" i="17"/>
  <c r="XCH13" i="17"/>
  <c r="XCI13" i="17"/>
  <c r="XCJ13" i="17"/>
  <c r="XCK13" i="17"/>
  <c r="XCL13" i="17"/>
  <c r="XCM13" i="17"/>
  <c r="XCN13" i="17"/>
  <c r="XCO13" i="17"/>
  <c r="XCP13" i="17"/>
  <c r="XCQ13" i="17"/>
  <c r="XCR13" i="17"/>
  <c r="XCS13" i="17"/>
  <c r="XCT13" i="17"/>
  <c r="XCU13" i="17"/>
  <c r="XCV13" i="17"/>
  <c r="XCW13" i="17"/>
  <c r="XCX13" i="17"/>
  <c r="XCY13" i="17"/>
  <c r="XCZ13" i="17"/>
  <c r="XDA13" i="17"/>
  <c r="XDB13" i="17"/>
  <c r="XDC13" i="17"/>
  <c r="XDD13" i="17"/>
  <c r="XDE13" i="17"/>
  <c r="XDF13" i="17"/>
  <c r="XDG13" i="17"/>
  <c r="XDH13" i="17"/>
  <c r="XDI13" i="17"/>
  <c r="XDJ13" i="17"/>
  <c r="XDK13" i="17"/>
  <c r="XDL13" i="17"/>
  <c r="XDM13" i="17"/>
  <c r="XDN13" i="17"/>
  <c r="XDO13" i="17"/>
  <c r="XDP13" i="17"/>
  <c r="XDQ13" i="17"/>
  <c r="XDR13" i="17"/>
  <c r="XDS13" i="17"/>
  <c r="XDT13" i="17"/>
  <c r="XDU13" i="17"/>
  <c r="XDV13" i="17"/>
  <c r="XDW13" i="17"/>
  <c r="XDX13" i="17"/>
  <c r="XDY13" i="17"/>
  <c r="XDZ13" i="17"/>
  <c r="XEA13" i="17"/>
  <c r="XEB13" i="17"/>
  <c r="XEC13" i="17"/>
  <c r="XED13" i="17"/>
  <c r="XEE13" i="17"/>
  <c r="XEF13" i="17"/>
  <c r="XEG13" i="17"/>
  <c r="XEH13" i="17"/>
  <c r="XEI13" i="17"/>
  <c r="XEJ13" i="17"/>
  <c r="XEK13" i="17"/>
  <c r="XEL13" i="17"/>
  <c r="XEM13" i="17"/>
  <c r="XEN13" i="17"/>
  <c r="XEO13" i="17"/>
  <c r="XEP13" i="17"/>
  <c r="XEQ13" i="17"/>
  <c r="XER13" i="17"/>
  <c r="XES13" i="17"/>
  <c r="XET13" i="17"/>
  <c r="XEU13" i="17"/>
  <c r="XEV13" i="17"/>
  <c r="XEW13" i="17"/>
  <c r="XEX13" i="17"/>
  <c r="XEY13" i="17"/>
  <c r="XEZ13" i="17"/>
  <c r="XFA13" i="17"/>
  <c r="XFB13" i="17"/>
  <c r="XFC13" i="17"/>
  <c r="XFD13" i="17"/>
  <c r="C13" i="17"/>
  <c r="R107" i="6" l="1"/>
  <c r="S107" i="6" s="1"/>
  <c r="Y107" i="6" s="1"/>
  <c r="R112" i="6"/>
  <c r="S112" i="6" s="1"/>
  <c r="R103" i="6"/>
  <c r="S103" i="6" s="1"/>
  <c r="Y103" i="6" s="1"/>
  <c r="R47" i="6"/>
  <c r="S47" i="6" s="1"/>
  <c r="R130" i="6"/>
  <c r="S130" i="6" s="1"/>
  <c r="W130" i="6" s="1"/>
  <c r="R45" i="6"/>
  <c r="S45" i="6" s="1"/>
  <c r="R131" i="6"/>
  <c r="S131" i="6" s="1"/>
  <c r="W131" i="6" s="1"/>
  <c r="R54" i="6"/>
  <c r="S54" i="6" s="1"/>
  <c r="R106" i="6"/>
  <c r="S106" i="6" s="1"/>
  <c r="W106" i="6" s="1"/>
  <c r="R113" i="6"/>
  <c r="S113" i="6" s="1"/>
  <c r="R85" i="6"/>
  <c r="S85" i="6" s="1"/>
  <c r="W85" i="6" s="1"/>
  <c r="R56" i="6"/>
  <c r="S56" i="6" s="1"/>
  <c r="R105" i="6"/>
  <c r="S105" i="6" s="1"/>
  <c r="Y105" i="6" s="1"/>
  <c r="R50" i="6"/>
  <c r="S50" i="6" s="1"/>
  <c r="R117" i="6"/>
  <c r="S117" i="6" s="1"/>
  <c r="U117" i="6" s="1"/>
  <c r="R55" i="6"/>
  <c r="S55" i="6" s="1"/>
  <c r="X132" i="6"/>
  <c r="Z132" i="6"/>
  <c r="V132" i="6"/>
  <c r="U132" i="6"/>
  <c r="Y132" i="6"/>
  <c r="W132" i="6"/>
  <c r="Y122" i="6"/>
  <c r="X122" i="6"/>
  <c r="Z122" i="6"/>
  <c r="U122" i="6"/>
  <c r="V122" i="6"/>
  <c r="W122" i="6"/>
  <c r="W54" i="7"/>
  <c r="R49" i="6"/>
  <c r="S49" i="6" s="1"/>
  <c r="W55" i="7"/>
  <c r="R129" i="6"/>
  <c r="S129" i="6" s="1"/>
  <c r="W57" i="7"/>
  <c r="T58" i="7"/>
  <c r="Y115" i="6"/>
  <c r="Z115" i="6"/>
  <c r="U115" i="6"/>
  <c r="V115" i="6"/>
  <c r="W115" i="6"/>
  <c r="X115" i="6"/>
  <c r="Y95" i="6"/>
  <c r="Z95" i="6"/>
  <c r="U95" i="6"/>
  <c r="V95" i="6"/>
  <c r="W95" i="6"/>
  <c r="X95" i="6"/>
  <c r="Y99" i="6"/>
  <c r="Z99" i="6"/>
  <c r="U99" i="6"/>
  <c r="V99" i="6"/>
  <c r="W99" i="6"/>
  <c r="X99" i="6"/>
  <c r="W114" i="6"/>
  <c r="X114" i="6"/>
  <c r="Y114" i="6"/>
  <c r="Z114" i="6"/>
  <c r="U114" i="6"/>
  <c r="V114" i="6"/>
  <c r="U104" i="6"/>
  <c r="V104" i="6"/>
  <c r="W104" i="6"/>
  <c r="X104" i="6"/>
  <c r="Y104" i="6"/>
  <c r="Z104" i="6"/>
  <c r="T71" i="7"/>
  <c r="T55" i="7"/>
  <c r="T73" i="7"/>
  <c r="T70" i="7"/>
  <c r="U70" i="7"/>
  <c r="U73" i="7"/>
  <c r="T74" i="7"/>
  <c r="U69" i="7"/>
  <c r="U74" i="7"/>
  <c r="T69" i="7"/>
  <c r="U71" i="7"/>
  <c r="U57" i="7"/>
  <c r="U54" i="7"/>
  <c r="W69" i="7"/>
  <c r="W71" i="7"/>
  <c r="W73" i="7"/>
  <c r="W70" i="7"/>
  <c r="W59" i="7"/>
  <c r="W74" i="7"/>
  <c r="U58" i="7"/>
  <c r="T59" i="7"/>
  <c r="W58" i="7"/>
  <c r="U59" i="7"/>
  <c r="T54" i="7"/>
  <c r="U55" i="7"/>
  <c r="T57" i="7"/>
  <c r="O30" i="7"/>
  <c r="O31" i="7"/>
  <c r="O32" i="7"/>
  <c r="V85" i="6" l="1"/>
  <c r="X107" i="6"/>
  <c r="U106" i="6"/>
  <c r="W107" i="6"/>
  <c r="V106" i="6"/>
  <c r="Z106" i="6"/>
  <c r="V107" i="6"/>
  <c r="Y106" i="6"/>
  <c r="X106" i="6"/>
  <c r="Z107" i="6"/>
  <c r="U107" i="6"/>
  <c r="V130" i="6"/>
  <c r="X85" i="6"/>
  <c r="U130" i="6"/>
  <c r="X105" i="6"/>
  <c r="W105" i="6"/>
  <c r="X103" i="6"/>
  <c r="V105" i="6"/>
  <c r="Y85" i="6"/>
  <c r="Z130" i="6"/>
  <c r="W103" i="6"/>
  <c r="V103" i="6"/>
  <c r="Z103" i="6"/>
  <c r="Z105" i="6"/>
  <c r="Z85" i="6"/>
  <c r="X130" i="6"/>
  <c r="U105" i="6"/>
  <c r="U103" i="6"/>
  <c r="U85" i="6"/>
  <c r="Y130" i="6"/>
  <c r="X131" i="6"/>
  <c r="V131" i="6"/>
  <c r="V55" i="6"/>
  <c r="W55" i="6"/>
  <c r="X55" i="6"/>
  <c r="Y55" i="6"/>
  <c r="Z55" i="6"/>
  <c r="U55" i="6"/>
  <c r="U54" i="6"/>
  <c r="V54" i="6"/>
  <c r="X54" i="6"/>
  <c r="W54" i="6"/>
  <c r="Z54" i="6"/>
  <c r="Y54" i="6"/>
  <c r="Z45" i="6"/>
  <c r="V45" i="6"/>
  <c r="W45" i="6"/>
  <c r="Y45" i="6"/>
  <c r="U45" i="6"/>
  <c r="X45" i="6"/>
  <c r="W117" i="6"/>
  <c r="U131" i="6"/>
  <c r="Z117" i="6"/>
  <c r="Y56" i="6"/>
  <c r="Z56" i="6"/>
  <c r="X56" i="6"/>
  <c r="V56" i="6"/>
  <c r="U56" i="6"/>
  <c r="W56" i="6"/>
  <c r="V47" i="6"/>
  <c r="X47" i="6"/>
  <c r="Y47" i="6"/>
  <c r="Z47" i="6"/>
  <c r="U47" i="6"/>
  <c r="W47" i="6"/>
  <c r="U50" i="6"/>
  <c r="Z50" i="6"/>
  <c r="Y50" i="6"/>
  <c r="V50" i="6"/>
  <c r="X50" i="6"/>
  <c r="W50" i="6"/>
  <c r="X117" i="6"/>
  <c r="Y117" i="6"/>
  <c r="V117" i="6"/>
  <c r="Y131" i="6"/>
  <c r="U113" i="6"/>
  <c r="V113" i="6"/>
  <c r="Y113" i="6"/>
  <c r="W113" i="6"/>
  <c r="X113" i="6"/>
  <c r="Z113" i="6"/>
  <c r="Z112" i="6"/>
  <c r="X112" i="6"/>
  <c r="W112" i="6"/>
  <c r="V112" i="6"/>
  <c r="U112" i="6"/>
  <c r="Y112" i="6"/>
  <c r="Z131" i="6"/>
  <c r="R84" i="6"/>
  <c r="S84" i="6" s="1"/>
  <c r="U84" i="6" s="1"/>
  <c r="R101" i="6"/>
  <c r="S101" i="6" s="1"/>
  <c r="X129" i="6"/>
  <c r="U129" i="6"/>
  <c r="V129" i="6"/>
  <c r="W129" i="6"/>
  <c r="Y129" i="6"/>
  <c r="Z129" i="6"/>
  <c r="W49" i="6"/>
  <c r="X49" i="6"/>
  <c r="Z49" i="6"/>
  <c r="Y49" i="6"/>
  <c r="U49" i="6"/>
  <c r="V49" i="6"/>
  <c r="W31" i="7"/>
  <c r="W32" i="7"/>
  <c r="W30" i="7"/>
  <c r="T32" i="7"/>
  <c r="U30" i="7"/>
  <c r="U31" i="7"/>
  <c r="U32" i="7"/>
  <c r="T30" i="7"/>
  <c r="Z84" i="6" l="1"/>
  <c r="Y84" i="6"/>
  <c r="V84" i="6"/>
  <c r="W84" i="6"/>
  <c r="X84" i="6"/>
  <c r="U101" i="6"/>
  <c r="V101" i="6"/>
  <c r="W101" i="6"/>
  <c r="X101" i="6"/>
  <c r="Y101" i="6"/>
  <c r="Z101" i="6"/>
  <c r="T31" i="7"/>
  <c r="O10" i="11" l="1"/>
  <c r="O13" i="11"/>
  <c r="O14" i="11"/>
  <c r="O15" i="11"/>
  <c r="O17" i="11"/>
  <c r="O18" i="11"/>
  <c r="R165" i="6" s="1"/>
  <c r="S165" i="6" s="1"/>
  <c r="O19" i="11"/>
  <c r="O20" i="11"/>
  <c r="O9" i="11"/>
  <c r="R88" i="6" s="1"/>
  <c r="S88" i="6" s="1"/>
  <c r="O10" i="9"/>
  <c r="R8" i="6" s="1"/>
  <c r="S8" i="6" s="1"/>
  <c r="O11" i="9"/>
  <c r="R23" i="6" s="1"/>
  <c r="S23" i="6" s="1"/>
  <c r="O13" i="9"/>
  <c r="R71" i="6" s="1"/>
  <c r="S71" i="6" s="1"/>
  <c r="O14" i="9"/>
  <c r="O15" i="9"/>
  <c r="O16" i="9"/>
  <c r="O17" i="9"/>
  <c r="O9" i="9"/>
  <c r="O9" i="8"/>
  <c r="O10" i="8"/>
  <c r="O11" i="8"/>
  <c r="O13" i="8"/>
  <c r="O14" i="8"/>
  <c r="O15" i="8"/>
  <c r="O16" i="8"/>
  <c r="O17" i="8"/>
  <c r="O18" i="8"/>
  <c r="O19" i="8"/>
  <c r="O20" i="8"/>
  <c r="O21" i="8"/>
  <c r="O22" i="8"/>
  <c r="O23" i="8"/>
  <c r="O24" i="8"/>
  <c r="O25" i="8"/>
  <c r="O26" i="8"/>
  <c r="O27" i="8"/>
  <c r="O28" i="8"/>
  <c r="O29" i="8"/>
  <c r="O30" i="8"/>
  <c r="O32" i="8"/>
  <c r="R83" i="6" s="1"/>
  <c r="S83" i="6" s="1"/>
  <c r="O33" i="8"/>
  <c r="R18" i="6" s="1"/>
  <c r="S18" i="6" s="1"/>
  <c r="O34" i="8"/>
  <c r="R22" i="6" s="1"/>
  <c r="S22" i="6" s="1"/>
  <c r="O35" i="8"/>
  <c r="R13" i="6" s="1"/>
  <c r="S13" i="6" s="1"/>
  <c r="O36" i="8"/>
  <c r="R34" i="6" s="1"/>
  <c r="S34" i="6" s="1"/>
  <c r="O37" i="8"/>
  <c r="R37" i="6" s="1"/>
  <c r="S37" i="6" s="1"/>
  <c r="O38" i="8"/>
  <c r="R38" i="6" s="1"/>
  <c r="S38" i="6" s="1"/>
  <c r="O39" i="8"/>
  <c r="R60" i="6" s="1"/>
  <c r="S60" i="6" s="1"/>
  <c r="O40" i="8"/>
  <c r="R61" i="6" s="1"/>
  <c r="S61" i="6" s="1"/>
  <c r="O41" i="8"/>
  <c r="R62" i="6" s="1"/>
  <c r="S62" i="6" s="1"/>
  <c r="O42" i="8"/>
  <c r="R65" i="6" s="1"/>
  <c r="S65" i="6" s="1"/>
  <c r="O43" i="8"/>
  <c r="O44" i="8"/>
  <c r="O45" i="8"/>
  <c r="O46" i="8"/>
  <c r="O47" i="8"/>
  <c r="O48" i="8"/>
  <c r="O49" i="8"/>
  <c r="O50" i="8"/>
  <c r="O51" i="8"/>
  <c r="O52" i="8"/>
  <c r="O53" i="8"/>
  <c r="O54" i="8"/>
  <c r="O55" i="8"/>
  <c r="O56" i="8"/>
  <c r="O57" i="8"/>
  <c r="O58" i="8"/>
  <c r="R78" i="6" s="1"/>
  <c r="S78" i="6" s="1"/>
  <c r="O59" i="8"/>
  <c r="O60" i="8"/>
  <c r="O61" i="8"/>
  <c r="O62" i="8"/>
  <c r="O63" i="8"/>
  <c r="O66" i="8"/>
  <c r="R15" i="6"/>
  <c r="S15" i="6" s="1"/>
  <c r="R16" i="6"/>
  <c r="S16" i="6" s="1"/>
  <c r="O11" i="7"/>
  <c r="O12" i="7"/>
  <c r="O14" i="7"/>
  <c r="O17" i="7"/>
  <c r="R149" i="6" s="1"/>
  <c r="S149" i="6" s="1"/>
  <c r="O18" i="7"/>
  <c r="O19" i="7"/>
  <c r="O20" i="7"/>
  <c r="O21" i="7"/>
  <c r="O22" i="7"/>
  <c r="O23" i="7"/>
  <c r="O24" i="7"/>
  <c r="O25" i="7"/>
  <c r="O26" i="7"/>
  <c r="O27" i="7"/>
  <c r="O28" i="7"/>
  <c r="O29" i="7"/>
  <c r="O33" i="7"/>
  <c r="R133" i="6" s="1"/>
  <c r="S133" i="6" s="1"/>
  <c r="O34" i="7"/>
  <c r="R123" i="6" s="1"/>
  <c r="S123" i="6" s="1"/>
  <c r="R125" i="6"/>
  <c r="S125" i="6" s="1"/>
  <c r="O44" i="7"/>
  <c r="O45" i="7"/>
  <c r="O46" i="7"/>
  <c r="O47" i="7"/>
  <c r="O49" i="7"/>
  <c r="O50" i="7"/>
  <c r="R146" i="6" s="1"/>
  <c r="S146" i="6" s="1"/>
  <c r="O51" i="7"/>
  <c r="O52" i="7"/>
  <c r="O53" i="7"/>
  <c r="R98" i="6" s="1"/>
  <c r="S98" i="6" s="1"/>
  <c r="O10" i="7"/>
  <c r="R166" i="6" l="1"/>
  <c r="S166" i="6" s="1"/>
  <c r="R59" i="6"/>
  <c r="S59" i="6" s="1"/>
  <c r="X59" i="6" s="1"/>
  <c r="R120" i="6"/>
  <c r="S120" i="6" s="1"/>
  <c r="W120" i="6" s="1"/>
  <c r="R72" i="6"/>
  <c r="S72" i="6" s="1"/>
  <c r="Z72" i="6" s="1"/>
  <c r="R25" i="6"/>
  <c r="S25" i="6" s="1"/>
  <c r="W25" i="6" s="1"/>
  <c r="R41" i="6"/>
  <c r="S41" i="6" s="1"/>
  <c r="V41" i="6" s="1"/>
  <c r="R81" i="6"/>
  <c r="S81" i="6" s="1"/>
  <c r="Y81" i="6" s="1"/>
  <c r="R75" i="6"/>
  <c r="S75" i="6" s="1"/>
  <c r="W75" i="6" s="1"/>
  <c r="R31" i="6"/>
  <c r="S31" i="6" s="1"/>
  <c r="V31" i="6" s="1"/>
  <c r="R17" i="6"/>
  <c r="S17" i="6" s="1"/>
  <c r="V17" i="6" s="1"/>
  <c r="R155" i="6"/>
  <c r="S155" i="6" s="1"/>
  <c r="Z155" i="6" s="1"/>
  <c r="R11" i="6"/>
  <c r="S11" i="6" s="1"/>
  <c r="V11" i="6" s="1"/>
  <c r="R57" i="6"/>
  <c r="S57" i="6" s="1"/>
  <c r="X57" i="6" s="1"/>
  <c r="R76" i="6"/>
  <c r="S76" i="6" s="1"/>
  <c r="Y76" i="6" s="1"/>
  <c r="R58" i="6"/>
  <c r="S58" i="6" s="1"/>
  <c r="Y58" i="6" s="1"/>
  <c r="R69" i="6"/>
  <c r="S69" i="6" s="1"/>
  <c r="U69" i="6" s="1"/>
  <c r="R29" i="6"/>
  <c r="S29" i="6" s="1"/>
  <c r="Z29" i="6" s="1"/>
  <c r="R24" i="6"/>
  <c r="S24" i="6" s="1"/>
  <c r="X24" i="6" s="1"/>
  <c r="R46" i="6"/>
  <c r="S46" i="6" s="1"/>
  <c r="U46" i="6" s="1"/>
  <c r="R19" i="6"/>
  <c r="S19" i="6" s="1"/>
  <c r="Z19" i="6" s="1"/>
  <c r="R63" i="6"/>
  <c r="S63" i="6" s="1"/>
  <c r="Z63" i="6" s="1"/>
  <c r="R40" i="6"/>
  <c r="S40" i="6" s="1"/>
  <c r="U40" i="6" s="1"/>
  <c r="R82" i="6"/>
  <c r="S82" i="6" s="1"/>
  <c r="V82" i="6" s="1"/>
  <c r="R64" i="6"/>
  <c r="S64" i="6" s="1"/>
  <c r="Y64" i="6" s="1"/>
  <c r="R42" i="6"/>
  <c r="S42" i="6" s="1"/>
  <c r="X42" i="6" s="1"/>
  <c r="R150" i="6"/>
  <c r="S150" i="6" s="1"/>
  <c r="U150" i="6" s="1"/>
  <c r="R140" i="6"/>
  <c r="S140" i="6" s="1"/>
  <c r="R148" i="6"/>
  <c r="S148" i="6" s="1"/>
  <c r="X148" i="6" s="1"/>
  <c r="R137" i="6"/>
  <c r="S137" i="6" s="1"/>
  <c r="R135" i="6"/>
  <c r="S135" i="6" s="1"/>
  <c r="X135" i="6" s="1"/>
  <c r="R136" i="6"/>
  <c r="S136" i="6" s="1"/>
  <c r="R118" i="6"/>
  <c r="S118" i="6" s="1"/>
  <c r="Z118" i="6" s="1"/>
  <c r="R147" i="6"/>
  <c r="S147" i="6" s="1"/>
  <c r="R152" i="6"/>
  <c r="S152" i="6" s="1"/>
  <c r="V152" i="6" s="1"/>
  <c r="R108" i="6"/>
  <c r="S108" i="6" s="1"/>
  <c r="U146" i="6"/>
  <c r="V146" i="6"/>
  <c r="W146" i="6"/>
  <c r="Z146" i="6"/>
  <c r="Y146" i="6"/>
  <c r="X146" i="6"/>
  <c r="R157" i="6"/>
  <c r="S157" i="6" s="1"/>
  <c r="W157" i="6" s="1"/>
  <c r="R51" i="6"/>
  <c r="S51" i="6" s="1"/>
  <c r="R109" i="6"/>
  <c r="S109" i="6" s="1"/>
  <c r="W109" i="6" s="1"/>
  <c r="R144" i="6"/>
  <c r="S144" i="6" s="1"/>
  <c r="R171" i="6"/>
  <c r="S171" i="6" s="1"/>
  <c r="V171" i="6" s="1"/>
  <c r="R141" i="6"/>
  <c r="S141" i="6" s="1"/>
  <c r="R87" i="6"/>
  <c r="S87" i="6" s="1"/>
  <c r="U87" i="6" s="1"/>
  <c r="R145" i="6"/>
  <c r="S145" i="6" s="1"/>
  <c r="U145" i="6" s="1"/>
  <c r="R153" i="6"/>
  <c r="S153" i="6" s="1"/>
  <c r="U153" i="6" s="1"/>
  <c r="R92" i="6"/>
  <c r="S92" i="6" s="1"/>
  <c r="W92" i="6" s="1"/>
  <c r="R160" i="6"/>
  <c r="S160" i="6" s="1"/>
  <c r="R110" i="6"/>
  <c r="S110" i="6" s="1"/>
  <c r="R139" i="6"/>
  <c r="S139" i="6" s="1"/>
  <c r="Z139" i="6" s="1"/>
  <c r="R158" i="6"/>
  <c r="S158" i="6" s="1"/>
  <c r="R93" i="6"/>
  <c r="S93" i="6" s="1"/>
  <c r="X93" i="6" s="1"/>
  <c r="R151" i="6"/>
  <c r="S151" i="6" s="1"/>
  <c r="X151" i="6" s="1"/>
  <c r="R100" i="6"/>
  <c r="S100" i="6" s="1"/>
  <c r="R97" i="6"/>
  <c r="S97" i="6" s="1"/>
  <c r="U97" i="6" s="1"/>
  <c r="R159" i="6"/>
  <c r="S159" i="6" s="1"/>
  <c r="R138" i="6"/>
  <c r="S138" i="6" s="1"/>
  <c r="U138" i="6" s="1"/>
  <c r="R91" i="6"/>
  <c r="S91" i="6" s="1"/>
  <c r="V91" i="6" s="1"/>
  <c r="R154" i="6"/>
  <c r="S154" i="6" s="1"/>
  <c r="R90" i="6"/>
  <c r="S90" i="6" s="1"/>
  <c r="V90" i="6" s="1"/>
  <c r="R86" i="6"/>
  <c r="S86" i="6" s="1"/>
  <c r="V86" i="6" s="1"/>
  <c r="R68" i="6"/>
  <c r="S68" i="6" s="1"/>
  <c r="X68" i="6" s="1"/>
  <c r="R43" i="6"/>
  <c r="S43" i="6" s="1"/>
  <c r="Y43" i="6" s="1"/>
  <c r="R21" i="6"/>
  <c r="S21" i="6" s="1"/>
  <c r="Z21" i="6" s="1"/>
  <c r="R66" i="6"/>
  <c r="S66" i="6" s="1"/>
  <c r="V66" i="6" s="1"/>
  <c r="R27" i="6"/>
  <c r="S27" i="6" s="1"/>
  <c r="Y27" i="6" s="1"/>
  <c r="R67" i="6"/>
  <c r="S67" i="6" s="1"/>
  <c r="W67" i="6" s="1"/>
  <c r="R12" i="6"/>
  <c r="S12" i="6" s="1"/>
  <c r="Z12" i="6" s="1"/>
  <c r="R73" i="6"/>
  <c r="S73" i="6" s="1"/>
  <c r="X73" i="6" s="1"/>
  <c r="R70" i="6"/>
  <c r="S70" i="6" s="1"/>
  <c r="R77" i="6"/>
  <c r="S77" i="6" s="1"/>
  <c r="V77" i="6" s="1"/>
  <c r="R79" i="6"/>
  <c r="S79" i="6" s="1"/>
  <c r="R44" i="6"/>
  <c r="S44" i="6" s="1"/>
  <c r="Y44" i="6" s="1"/>
  <c r="R26" i="6"/>
  <c r="S26" i="6" s="1"/>
  <c r="V26" i="6" s="1"/>
  <c r="R36" i="6"/>
  <c r="S36" i="6" s="1"/>
  <c r="Y36" i="6" s="1"/>
  <c r="X78" i="6"/>
  <c r="V78" i="6"/>
  <c r="U78" i="6"/>
  <c r="Y78" i="6"/>
  <c r="W78" i="6"/>
  <c r="Z78" i="6"/>
  <c r="R14" i="6"/>
  <c r="S14" i="6" s="1"/>
  <c r="U14" i="6" s="1"/>
  <c r="R10" i="6"/>
  <c r="S10" i="6" s="1"/>
  <c r="W10" i="6" s="1"/>
  <c r="R33" i="6"/>
  <c r="S33" i="6" s="1"/>
  <c r="Z33" i="6" s="1"/>
  <c r="R9" i="6"/>
  <c r="S9" i="6" s="1"/>
  <c r="Y9" i="6" s="1"/>
  <c r="R20" i="6"/>
  <c r="S20" i="6" s="1"/>
  <c r="R7" i="6"/>
  <c r="S7" i="6" s="1"/>
  <c r="V7" i="6" s="1"/>
  <c r="R32" i="6"/>
  <c r="S32" i="6" s="1"/>
  <c r="U32" i="6" s="1"/>
  <c r="R172" i="6"/>
  <c r="S172" i="6" s="1"/>
  <c r="Y172" i="6" s="1"/>
  <c r="R162" i="6"/>
  <c r="S162" i="6" s="1"/>
  <c r="Z162" i="6" s="1"/>
  <c r="R35" i="6"/>
  <c r="S35" i="6" s="1"/>
  <c r="Z35" i="6" s="1"/>
  <c r="V71" i="6"/>
  <c r="W71" i="6"/>
  <c r="Y71" i="6"/>
  <c r="Z71" i="6"/>
  <c r="U71" i="6"/>
  <c r="X71" i="6"/>
  <c r="U8" i="6"/>
  <c r="Z8" i="6"/>
  <c r="V8" i="6"/>
  <c r="W8" i="6"/>
  <c r="Y8" i="6"/>
  <c r="X8" i="6"/>
  <c r="Z11" i="6"/>
  <c r="V34" i="6"/>
  <c r="Y34" i="6"/>
  <c r="W34" i="6"/>
  <c r="X34" i="6"/>
  <c r="U34" i="6"/>
  <c r="Z34" i="6"/>
  <c r="Z15" i="6"/>
  <c r="Y15" i="6"/>
  <c r="V15" i="6"/>
  <c r="U15" i="6"/>
  <c r="W15" i="6"/>
  <c r="X15" i="6"/>
  <c r="V61" i="6"/>
  <c r="U61" i="6"/>
  <c r="W61" i="6"/>
  <c r="X61" i="6"/>
  <c r="Y61" i="6"/>
  <c r="Z61" i="6"/>
  <c r="V83" i="6"/>
  <c r="Y83" i="6"/>
  <c r="Z83" i="6"/>
  <c r="U83" i="6"/>
  <c r="X83" i="6"/>
  <c r="W83" i="6"/>
  <c r="X72" i="6"/>
  <c r="V60" i="6"/>
  <c r="Z60" i="6"/>
  <c r="U60" i="6"/>
  <c r="Y60" i="6"/>
  <c r="W60" i="6"/>
  <c r="X60" i="6"/>
  <c r="V165" i="6"/>
  <c r="W165" i="6"/>
  <c r="X165" i="6"/>
  <c r="Y165" i="6"/>
  <c r="Z165" i="6"/>
  <c r="U165" i="6"/>
  <c r="Z166" i="6"/>
  <c r="U166" i="6"/>
  <c r="V166" i="6"/>
  <c r="W166" i="6"/>
  <c r="X166" i="6"/>
  <c r="Y166" i="6"/>
  <c r="Z88" i="6"/>
  <c r="W88" i="6"/>
  <c r="U88" i="6"/>
  <c r="X88" i="6"/>
  <c r="Y88" i="6"/>
  <c r="V88" i="6"/>
  <c r="U123" i="6"/>
  <c r="Z123" i="6"/>
  <c r="Y123" i="6"/>
  <c r="X123" i="6"/>
  <c r="W123" i="6"/>
  <c r="V123" i="6"/>
  <c r="X133" i="6"/>
  <c r="Y133" i="6"/>
  <c r="Z133" i="6"/>
  <c r="U133" i="6"/>
  <c r="V133" i="6"/>
  <c r="W133" i="6"/>
  <c r="Y149" i="6"/>
  <c r="U149" i="6"/>
  <c r="X149" i="6"/>
  <c r="Z149" i="6"/>
  <c r="W149" i="6"/>
  <c r="V149" i="6"/>
  <c r="Z125" i="6"/>
  <c r="U125" i="6"/>
  <c r="X125" i="6"/>
  <c r="V125" i="6"/>
  <c r="W125" i="6"/>
  <c r="Y125" i="6"/>
  <c r="T50" i="7"/>
  <c r="R116" i="6"/>
  <c r="S116" i="6" s="1"/>
  <c r="X38" i="6"/>
  <c r="Y38" i="6"/>
  <c r="U38" i="6"/>
  <c r="V38" i="6"/>
  <c r="W38" i="6"/>
  <c r="Z38" i="6"/>
  <c r="V37" i="6"/>
  <c r="W37" i="6"/>
  <c r="Y37" i="6"/>
  <c r="Z37" i="6"/>
  <c r="U37" i="6"/>
  <c r="X37" i="6"/>
  <c r="U16" i="6"/>
  <c r="V16" i="6"/>
  <c r="W16" i="6"/>
  <c r="X16" i="6"/>
  <c r="Y16" i="6"/>
  <c r="Z16" i="6"/>
  <c r="V13" i="6"/>
  <c r="W13" i="6"/>
  <c r="X13" i="6"/>
  <c r="Y13" i="6"/>
  <c r="Z13" i="6"/>
  <c r="U13" i="6"/>
  <c r="W59" i="6"/>
  <c r="Y59" i="6"/>
  <c r="V59" i="6"/>
  <c r="U65" i="6"/>
  <c r="V65" i="6"/>
  <c r="W65" i="6"/>
  <c r="X65" i="6"/>
  <c r="Y65" i="6"/>
  <c r="Z65" i="6"/>
  <c r="X22" i="6"/>
  <c r="Y22" i="6"/>
  <c r="Z22" i="6"/>
  <c r="U22" i="6"/>
  <c r="V22" i="6"/>
  <c r="W22" i="6"/>
  <c r="V25" i="6"/>
  <c r="Z23" i="6"/>
  <c r="U23" i="6"/>
  <c r="V23" i="6"/>
  <c r="W23" i="6"/>
  <c r="X23" i="6"/>
  <c r="Y23" i="6"/>
  <c r="U62" i="6"/>
  <c r="V62" i="6"/>
  <c r="W62" i="6"/>
  <c r="X62" i="6"/>
  <c r="Y62" i="6"/>
  <c r="Z62" i="6"/>
  <c r="X18" i="6"/>
  <c r="Y18" i="6"/>
  <c r="Z18" i="6"/>
  <c r="U18" i="6"/>
  <c r="V18" i="6"/>
  <c r="W18" i="6"/>
  <c r="W98" i="6"/>
  <c r="X98" i="6"/>
  <c r="Y98" i="6"/>
  <c r="Z98" i="6"/>
  <c r="U98" i="6"/>
  <c r="V98" i="6"/>
  <c r="V120" i="6"/>
  <c r="Y120" i="6"/>
  <c r="U120" i="6"/>
  <c r="X120" i="6"/>
  <c r="Z120" i="6"/>
  <c r="T34" i="7"/>
  <c r="U34" i="7"/>
  <c r="T33" i="7"/>
  <c r="U33" i="7"/>
  <c r="W50" i="7"/>
  <c r="W45" i="7"/>
  <c r="W29" i="7"/>
  <c r="W25" i="7"/>
  <c r="W21" i="7"/>
  <c r="W17" i="7"/>
  <c r="W66" i="8"/>
  <c r="W60" i="8"/>
  <c r="W56" i="8"/>
  <c r="W52" i="8"/>
  <c r="W49" i="8"/>
  <c r="W45" i="8"/>
  <c r="W41" i="8"/>
  <c r="W37" i="8"/>
  <c r="W33" i="8"/>
  <c r="W29" i="8"/>
  <c r="W26" i="8"/>
  <c r="W24" i="8"/>
  <c r="W19" i="8"/>
  <c r="W15" i="8"/>
  <c r="W10" i="8"/>
  <c r="W14" i="9"/>
  <c r="W19" i="11"/>
  <c r="W15" i="11"/>
  <c r="W52" i="7"/>
  <c r="W49" i="7"/>
  <c r="W44" i="7"/>
  <c r="W28" i="7"/>
  <c r="W24" i="7"/>
  <c r="W20" i="7"/>
  <c r="W12" i="7"/>
  <c r="W63" i="8"/>
  <c r="W59" i="8"/>
  <c r="W55" i="8"/>
  <c r="W51" i="8"/>
  <c r="W48" i="8"/>
  <c r="W44" i="8"/>
  <c r="W40" i="8"/>
  <c r="W36" i="8"/>
  <c r="W18" i="8"/>
  <c r="W14" i="8"/>
  <c r="W9" i="8"/>
  <c r="W17" i="9"/>
  <c r="W13" i="9"/>
  <c r="W9" i="11"/>
  <c r="W14" i="11"/>
  <c r="W53" i="7"/>
  <c r="W47" i="7"/>
  <c r="W34" i="7"/>
  <c r="W27" i="7"/>
  <c r="W23" i="7"/>
  <c r="W19" i="7"/>
  <c r="W14" i="7"/>
  <c r="W11" i="7"/>
  <c r="AM6" i="6" s="1"/>
  <c r="R6" i="6"/>
  <c r="S6" i="6" s="1"/>
  <c r="W62" i="8"/>
  <c r="W58" i="8"/>
  <c r="W54" i="8"/>
  <c r="W47" i="8"/>
  <c r="W43" i="8"/>
  <c r="W39" i="8"/>
  <c r="W35" i="8"/>
  <c r="W32" i="8"/>
  <c r="W30" i="8"/>
  <c r="W28" i="8"/>
  <c r="W23" i="8"/>
  <c r="W21" i="8"/>
  <c r="W17" i="8"/>
  <c r="W13" i="8"/>
  <c r="W9" i="9"/>
  <c r="W16" i="9"/>
  <c r="W11" i="9"/>
  <c r="W18" i="11"/>
  <c r="W13" i="11"/>
  <c r="W10" i="7"/>
  <c r="AM5" i="6" s="1"/>
  <c r="R5" i="6"/>
  <c r="S5" i="6" s="1"/>
  <c r="W5" i="6" s="1"/>
  <c r="W51" i="7"/>
  <c r="W46" i="7"/>
  <c r="W33" i="7"/>
  <c r="W26" i="7"/>
  <c r="W22" i="7"/>
  <c r="W18" i="7"/>
  <c r="W61" i="8"/>
  <c r="W57" i="8"/>
  <c r="W53" i="8"/>
  <c r="W50" i="8"/>
  <c r="W46" i="8"/>
  <c r="W42" i="8"/>
  <c r="W38" i="8"/>
  <c r="W34" i="8"/>
  <c r="W27" i="8"/>
  <c r="W25" i="8"/>
  <c r="W22" i="8"/>
  <c r="W20" i="8"/>
  <c r="W16" i="8"/>
  <c r="W11" i="8"/>
  <c r="W15" i="9"/>
  <c r="W10" i="9"/>
  <c r="W20" i="11"/>
  <c r="W17" i="11"/>
  <c r="W10" i="11"/>
  <c r="Y72" i="6" l="1"/>
  <c r="U25" i="6"/>
  <c r="Y25" i="6"/>
  <c r="X25" i="6"/>
  <c r="Z25" i="6"/>
  <c r="X41" i="6"/>
  <c r="W17" i="6"/>
  <c r="U59" i="6"/>
  <c r="Z59" i="6"/>
  <c r="U72" i="6"/>
  <c r="V72" i="6"/>
  <c r="W72" i="6"/>
  <c r="Z81" i="6"/>
  <c r="Y75" i="6"/>
  <c r="X75" i="6"/>
  <c r="W81" i="6"/>
  <c r="U31" i="6"/>
  <c r="X81" i="6"/>
  <c r="V81" i="6"/>
  <c r="U81" i="6"/>
  <c r="Y69" i="6"/>
  <c r="X69" i="6"/>
  <c r="V69" i="6"/>
  <c r="Z75" i="6"/>
  <c r="Y31" i="6"/>
  <c r="Z31" i="6"/>
  <c r="Y41" i="6"/>
  <c r="X29" i="6"/>
  <c r="W41" i="6"/>
  <c r="X76" i="6"/>
  <c r="X31" i="6"/>
  <c r="U41" i="6"/>
  <c r="Z41" i="6"/>
  <c r="W31" i="6"/>
  <c r="Z17" i="6"/>
  <c r="U17" i="6"/>
  <c r="Y17" i="6"/>
  <c r="V155" i="6"/>
  <c r="Y155" i="6"/>
  <c r="U155" i="6"/>
  <c r="X155" i="6"/>
  <c r="X17" i="6"/>
  <c r="Y11" i="6"/>
  <c r="X11" i="6"/>
  <c r="W11" i="6"/>
  <c r="U11" i="6"/>
  <c r="Y63" i="6"/>
  <c r="U63" i="6"/>
  <c r="X63" i="6"/>
  <c r="U57" i="6"/>
  <c r="V57" i="6"/>
  <c r="W57" i="6"/>
  <c r="W63" i="6"/>
  <c r="Z57" i="6"/>
  <c r="Y57" i="6"/>
  <c r="V63" i="6"/>
  <c r="Y40" i="6"/>
  <c r="W155" i="6"/>
  <c r="W40" i="6"/>
  <c r="W135" i="6"/>
  <c r="U171" i="6"/>
  <c r="Z14" i="6"/>
  <c r="Z69" i="6"/>
  <c r="W69" i="6"/>
  <c r="Z40" i="6"/>
  <c r="V75" i="6"/>
  <c r="U75" i="6"/>
  <c r="Z91" i="6"/>
  <c r="V58" i="6"/>
  <c r="X40" i="6"/>
  <c r="U91" i="6"/>
  <c r="Y135" i="6"/>
  <c r="Z171" i="6"/>
  <c r="U76" i="6"/>
  <c r="Y14" i="6"/>
  <c r="X27" i="6"/>
  <c r="U139" i="6"/>
  <c r="V135" i="6"/>
  <c r="X171" i="6"/>
  <c r="W26" i="6"/>
  <c r="W27" i="6"/>
  <c r="V40" i="6"/>
  <c r="Y139" i="6"/>
  <c r="Z135" i="6"/>
  <c r="W171" i="6"/>
  <c r="U135" i="6"/>
  <c r="Z76" i="6"/>
  <c r="W76" i="6"/>
  <c r="Y171" i="6"/>
  <c r="V76" i="6"/>
  <c r="U58" i="6"/>
  <c r="Y82" i="6"/>
  <c r="Z58" i="6"/>
  <c r="Z82" i="6"/>
  <c r="Y29" i="6"/>
  <c r="W29" i="6"/>
  <c r="V29" i="6"/>
  <c r="U29" i="6"/>
  <c r="V19" i="6"/>
  <c r="X58" i="6"/>
  <c r="W58" i="6"/>
  <c r="W82" i="6"/>
  <c r="U82" i="6"/>
  <c r="X82" i="6"/>
  <c r="W19" i="6"/>
  <c r="U109" i="6"/>
  <c r="Y19" i="6"/>
  <c r="V24" i="6"/>
  <c r="U24" i="6"/>
  <c r="X19" i="6"/>
  <c r="Z148" i="6"/>
  <c r="X21" i="6"/>
  <c r="U19" i="6"/>
  <c r="W24" i="6"/>
  <c r="Z24" i="6"/>
  <c r="Y24" i="6"/>
  <c r="Z46" i="6"/>
  <c r="Y46" i="6"/>
  <c r="X46" i="6"/>
  <c r="W46" i="6"/>
  <c r="V46" i="6"/>
  <c r="W64" i="6"/>
  <c r="V64" i="6"/>
  <c r="X64" i="6"/>
  <c r="U64" i="6"/>
  <c r="Z64" i="6"/>
  <c r="U42" i="6"/>
  <c r="V42" i="6"/>
  <c r="W42" i="6"/>
  <c r="Y42" i="6"/>
  <c r="Z42" i="6"/>
  <c r="V157" i="6"/>
  <c r="V92" i="6"/>
  <c r="V153" i="6"/>
  <c r="Z150" i="6"/>
  <c r="Y92" i="6"/>
  <c r="W152" i="6"/>
  <c r="U152" i="6"/>
  <c r="V150" i="6"/>
  <c r="X153" i="6"/>
  <c r="Y152" i="6"/>
  <c r="Y157" i="6"/>
  <c r="Y150" i="6"/>
  <c r="Z153" i="6"/>
  <c r="U157" i="6"/>
  <c r="X150" i="6"/>
  <c r="U68" i="6"/>
  <c r="Y153" i="6"/>
  <c r="Z157" i="6"/>
  <c r="W150" i="6"/>
  <c r="Y68" i="6"/>
  <c r="W153" i="6"/>
  <c r="Z152" i="6"/>
  <c r="X157" i="6"/>
  <c r="X152" i="6"/>
  <c r="U92" i="6"/>
  <c r="Z92" i="6"/>
  <c r="U7" i="6"/>
  <c r="X92" i="6"/>
  <c r="Y21" i="6"/>
  <c r="V109" i="6"/>
  <c r="U148" i="6"/>
  <c r="W21" i="6"/>
  <c r="Z32" i="6"/>
  <c r="Y32" i="6"/>
  <c r="V21" i="6"/>
  <c r="X32" i="6"/>
  <c r="Z109" i="6"/>
  <c r="W148" i="6"/>
  <c r="W32" i="6"/>
  <c r="Y109" i="6"/>
  <c r="V148" i="6"/>
  <c r="V32" i="6"/>
  <c r="U21" i="6"/>
  <c r="X109" i="6"/>
  <c r="Y148" i="6"/>
  <c r="V145" i="6"/>
  <c r="W118" i="6"/>
  <c r="X145" i="6"/>
  <c r="U86" i="6"/>
  <c r="Z151" i="6"/>
  <c r="Z86" i="6"/>
  <c r="W151" i="6"/>
  <c r="Y86" i="6"/>
  <c r="W145" i="6"/>
  <c r="U151" i="6"/>
  <c r="X86" i="6"/>
  <c r="Z145" i="6"/>
  <c r="V151" i="6"/>
  <c r="W86" i="6"/>
  <c r="Y145" i="6"/>
  <c r="Y151" i="6"/>
  <c r="U9" i="6"/>
  <c r="X9" i="6"/>
  <c r="Y87" i="6"/>
  <c r="Z87" i="6"/>
  <c r="X118" i="6"/>
  <c r="Z147" i="6"/>
  <c r="U147" i="6"/>
  <c r="X147" i="6"/>
  <c r="W147" i="6"/>
  <c r="V147" i="6"/>
  <c r="Y147" i="6"/>
  <c r="X87" i="6"/>
  <c r="Z141" i="6"/>
  <c r="X141" i="6"/>
  <c r="U141" i="6"/>
  <c r="V141" i="6"/>
  <c r="W141" i="6"/>
  <c r="Y141" i="6"/>
  <c r="Z136" i="6"/>
  <c r="W136" i="6"/>
  <c r="X136" i="6"/>
  <c r="Y136" i="6"/>
  <c r="V136" i="6"/>
  <c r="U136" i="6"/>
  <c r="Y118" i="6"/>
  <c r="Y144" i="6"/>
  <c r="Z144" i="6"/>
  <c r="V144" i="6"/>
  <c r="W144" i="6"/>
  <c r="U144" i="6"/>
  <c r="X144" i="6"/>
  <c r="X137" i="6"/>
  <c r="Y137" i="6"/>
  <c r="Z137" i="6"/>
  <c r="U137" i="6"/>
  <c r="V137" i="6"/>
  <c r="W137" i="6"/>
  <c r="W87" i="6"/>
  <c r="V118" i="6"/>
  <c r="V87" i="6"/>
  <c r="U118" i="6"/>
  <c r="Z51" i="6"/>
  <c r="W51" i="6"/>
  <c r="X51" i="6"/>
  <c r="U51" i="6"/>
  <c r="Y51" i="6"/>
  <c r="V51" i="6"/>
  <c r="Z108" i="6"/>
  <c r="W108" i="6"/>
  <c r="U108" i="6"/>
  <c r="V108" i="6"/>
  <c r="Y108" i="6"/>
  <c r="X108" i="6"/>
  <c r="V140" i="6"/>
  <c r="X140" i="6"/>
  <c r="W140" i="6"/>
  <c r="U140" i="6"/>
  <c r="Y140" i="6"/>
  <c r="Z140" i="6"/>
  <c r="X14" i="6"/>
  <c r="V27" i="6"/>
  <c r="V162" i="6"/>
  <c r="U26" i="6"/>
  <c r="U27" i="6"/>
  <c r="V139" i="6"/>
  <c r="Z172" i="6"/>
  <c r="Z26" i="6"/>
  <c r="Z27" i="6"/>
  <c r="W139" i="6"/>
  <c r="X139" i="6"/>
  <c r="W14" i="6"/>
  <c r="Y26" i="6"/>
  <c r="W44" i="6"/>
  <c r="X91" i="6"/>
  <c r="U66" i="6"/>
  <c r="V14" i="6"/>
  <c r="X26" i="6"/>
  <c r="X44" i="6"/>
  <c r="W91" i="6"/>
  <c r="Y91" i="6"/>
  <c r="V44" i="6"/>
  <c r="Z66" i="6"/>
  <c r="W172" i="6"/>
  <c r="X138" i="6"/>
  <c r="Y138" i="6"/>
  <c r="W36" i="6"/>
  <c r="Z7" i="6"/>
  <c r="Y77" i="6"/>
  <c r="Y97" i="6"/>
  <c r="W77" i="6"/>
  <c r="W43" i="6"/>
  <c r="X77" i="6"/>
  <c r="X43" i="6"/>
  <c r="Z97" i="6"/>
  <c r="X97" i="6"/>
  <c r="Z68" i="6"/>
  <c r="Y7" i="6"/>
  <c r="W97" i="6"/>
  <c r="W68" i="6"/>
  <c r="X7" i="6"/>
  <c r="V97" i="6"/>
  <c r="Z77" i="6"/>
  <c r="V43" i="6"/>
  <c r="U77" i="6"/>
  <c r="W93" i="6"/>
  <c r="V68" i="6"/>
  <c r="W7" i="6"/>
  <c r="W73" i="6"/>
  <c r="Z43" i="6"/>
  <c r="U43" i="6"/>
  <c r="V73" i="6"/>
  <c r="Y162" i="6"/>
  <c r="X162" i="6"/>
  <c r="W162" i="6"/>
  <c r="U162" i="6"/>
  <c r="V93" i="6"/>
  <c r="W154" i="6"/>
  <c r="U154" i="6"/>
  <c r="X154" i="6"/>
  <c r="V154" i="6"/>
  <c r="Y154" i="6"/>
  <c r="Z154" i="6"/>
  <c r="W158" i="6"/>
  <c r="U158" i="6"/>
  <c r="V158" i="6"/>
  <c r="X158" i="6"/>
  <c r="Y158" i="6"/>
  <c r="Z158" i="6"/>
  <c r="U90" i="6"/>
  <c r="U10" i="6"/>
  <c r="U93" i="6"/>
  <c r="U44" i="6"/>
  <c r="Z138" i="6"/>
  <c r="X172" i="6"/>
  <c r="U67" i="6"/>
  <c r="Y66" i="6"/>
  <c r="V172" i="6"/>
  <c r="Y159" i="6"/>
  <c r="Z159" i="6"/>
  <c r="U159" i="6"/>
  <c r="V159" i="6"/>
  <c r="W159" i="6"/>
  <c r="X159" i="6"/>
  <c r="U110" i="6"/>
  <c r="V110" i="6"/>
  <c r="W110" i="6"/>
  <c r="Z110" i="6"/>
  <c r="X110" i="6"/>
  <c r="Y110" i="6"/>
  <c r="X90" i="6"/>
  <c r="Z93" i="6"/>
  <c r="X66" i="6"/>
  <c r="W138" i="6"/>
  <c r="U172" i="6"/>
  <c r="Y90" i="6"/>
  <c r="W90" i="6"/>
  <c r="Y93" i="6"/>
  <c r="Z44" i="6"/>
  <c r="W66" i="6"/>
  <c r="V138" i="6"/>
  <c r="Z100" i="6"/>
  <c r="V100" i="6"/>
  <c r="Y100" i="6"/>
  <c r="W100" i="6"/>
  <c r="X100" i="6"/>
  <c r="U100" i="6"/>
  <c r="U160" i="6"/>
  <c r="V160" i="6"/>
  <c r="X160" i="6"/>
  <c r="Z160" i="6"/>
  <c r="Y160" i="6"/>
  <c r="W160" i="6"/>
  <c r="Z90" i="6"/>
  <c r="X12" i="6"/>
  <c r="Y33" i="6"/>
  <c r="W33" i="6"/>
  <c r="Y12" i="6"/>
  <c r="V33" i="6"/>
  <c r="W12" i="6"/>
  <c r="W9" i="6"/>
  <c r="U73" i="6"/>
  <c r="V12" i="6"/>
  <c r="V9" i="6"/>
  <c r="Y73" i="6"/>
  <c r="U12" i="6"/>
  <c r="Z9" i="6"/>
  <c r="Z73" i="6"/>
  <c r="X33" i="6"/>
  <c r="U33" i="6"/>
  <c r="V10" i="6"/>
  <c r="X36" i="6"/>
  <c r="Z10" i="6"/>
  <c r="U36" i="6"/>
  <c r="V67" i="6"/>
  <c r="Y10" i="6"/>
  <c r="Z67" i="6"/>
  <c r="X10" i="6"/>
  <c r="Y67" i="6"/>
  <c r="X79" i="6"/>
  <c r="U79" i="6"/>
  <c r="W79" i="6"/>
  <c r="V79" i="6"/>
  <c r="Y79" i="6"/>
  <c r="Z79" i="6"/>
  <c r="Z36" i="6"/>
  <c r="X67" i="6"/>
  <c r="V36" i="6"/>
  <c r="Y20" i="6"/>
  <c r="W20" i="6"/>
  <c r="Z20" i="6"/>
  <c r="U20" i="6"/>
  <c r="V20" i="6"/>
  <c r="X20" i="6"/>
  <c r="U70" i="6"/>
  <c r="X70" i="6"/>
  <c r="V70" i="6"/>
  <c r="W70" i="6"/>
  <c r="Y70" i="6"/>
  <c r="Z70" i="6"/>
  <c r="Y35" i="6"/>
  <c r="X35" i="6"/>
  <c r="W35" i="6"/>
  <c r="V35" i="6"/>
  <c r="U35" i="6"/>
  <c r="U116" i="6"/>
  <c r="V116" i="6"/>
  <c r="X116" i="6"/>
  <c r="Y116" i="6"/>
  <c r="W116" i="6"/>
  <c r="Z116" i="6"/>
  <c r="U6" i="6"/>
  <c r="Y6" i="6"/>
  <c r="W6" i="6"/>
  <c r="X6" i="6"/>
  <c r="Z6" i="6"/>
  <c r="V6" i="6"/>
  <c r="Z5" i="6"/>
  <c r="Y5" i="6"/>
  <c r="U5" i="6"/>
  <c r="X5" i="6"/>
  <c r="V5" i="6"/>
  <c r="U10" i="7" l="1"/>
  <c r="T51" i="7"/>
  <c r="O12" i="9"/>
  <c r="R39" i="6" s="1"/>
  <c r="S39" i="6" s="1"/>
  <c r="T11" i="8"/>
  <c r="T43" i="8"/>
  <c r="T52" i="8"/>
  <c r="T45" i="8"/>
  <c r="T54" i="8"/>
  <c r="T48" i="8"/>
  <c r="T47" i="8"/>
  <c r="T50" i="8"/>
  <c r="T18" i="8"/>
  <c r="T61" i="8"/>
  <c r="T51" i="8"/>
  <c r="T57" i="8"/>
  <c r="T59" i="8"/>
  <c r="T63" i="8"/>
  <c r="T39" i="8"/>
  <c r="T25" i="8"/>
  <c r="T38" i="8"/>
  <c r="T33" i="8"/>
  <c r="T35" i="8"/>
  <c r="T15" i="8"/>
  <c r="T52" i="7"/>
  <c r="U52" i="7"/>
  <c r="T10" i="7"/>
  <c r="U51" i="7"/>
  <c r="O12" i="8"/>
  <c r="O43" i="7"/>
  <c r="R111" i="6" s="1"/>
  <c r="S111" i="6" s="1"/>
  <c r="O12" i="11"/>
  <c r="O13" i="7"/>
  <c r="C13" i="15"/>
  <c r="R89" i="6" l="1"/>
  <c r="S89" i="6" s="1"/>
  <c r="X89" i="6" s="1"/>
  <c r="R96" i="6"/>
  <c r="S96" i="6" s="1"/>
  <c r="R28" i="6"/>
  <c r="S28" i="6" s="1"/>
  <c r="Y28" i="6" s="1"/>
  <c r="R30" i="6"/>
  <c r="S30" i="6" s="1"/>
  <c r="R167" i="6"/>
  <c r="S167" i="6" s="1"/>
  <c r="Y167" i="6" s="1"/>
  <c r="R164" i="6"/>
  <c r="S164" i="6" s="1"/>
  <c r="V39" i="6"/>
  <c r="W39" i="6"/>
  <c r="X39" i="6"/>
  <c r="Y39" i="6"/>
  <c r="U39" i="6"/>
  <c r="Z39" i="6"/>
  <c r="Y111" i="6"/>
  <c r="Z111" i="6"/>
  <c r="U111" i="6"/>
  <c r="V111" i="6"/>
  <c r="W111" i="6"/>
  <c r="X111" i="6"/>
  <c r="W12" i="11"/>
  <c r="W12" i="8"/>
  <c r="W12" i="9"/>
  <c r="W43" i="7"/>
  <c r="W13" i="7"/>
  <c r="T13" i="9"/>
  <c r="T10" i="8"/>
  <c r="T60" i="8"/>
  <c r="T44" i="8"/>
  <c r="T53" i="8"/>
  <c r="T17" i="9"/>
  <c r="T56" i="8"/>
  <c r="T36" i="8"/>
  <c r="T34" i="8"/>
  <c r="T58" i="8"/>
  <c r="T49" i="8"/>
  <c r="T16" i="8"/>
  <c r="T9" i="9"/>
  <c r="T26" i="8"/>
  <c r="T18" i="7"/>
  <c r="T46" i="8"/>
  <c r="T42" i="8"/>
  <c r="T62" i="8"/>
  <c r="U18" i="7"/>
  <c r="T66" i="8"/>
  <c r="T10" i="9"/>
  <c r="T19" i="8"/>
  <c r="T55" i="8"/>
  <c r="T15" i="9"/>
  <c r="T37" i="8"/>
  <c r="T12" i="9"/>
  <c r="T14" i="8"/>
  <c r="T24" i="8"/>
  <c r="T9" i="8"/>
  <c r="T18" i="11"/>
  <c r="T14" i="11"/>
  <c r="T10" i="11"/>
  <c r="T41" i="8"/>
  <c r="T22" i="8"/>
  <c r="T14" i="9"/>
  <c r="T13" i="8"/>
  <c r="T17" i="8"/>
  <c r="T20" i="11"/>
  <c r="T19" i="11"/>
  <c r="T15" i="11"/>
  <c r="T32" i="8"/>
  <c r="T11" i="9"/>
  <c r="T30" i="8"/>
  <c r="T28" i="8"/>
  <c r="O15" i="7"/>
  <c r="T20" i="8"/>
  <c r="T12" i="11"/>
  <c r="T40" i="8"/>
  <c r="T23" i="8"/>
  <c r="T12" i="8"/>
  <c r="T17" i="11"/>
  <c r="T13" i="11"/>
  <c r="T9" i="11"/>
  <c r="T21" i="8"/>
  <c r="O31" i="8"/>
  <c r="T29" i="8"/>
  <c r="T27" i="8"/>
  <c r="T16" i="9"/>
  <c r="O48" i="7"/>
  <c r="O16" i="7"/>
  <c r="O16" i="11"/>
  <c r="O11" i="11"/>
  <c r="T13" i="7"/>
  <c r="U13" i="7"/>
  <c r="U47" i="7"/>
  <c r="T47" i="7"/>
  <c r="T11" i="7"/>
  <c r="U11" i="7"/>
  <c r="T53" i="7"/>
  <c r="U53" i="7"/>
  <c r="U50" i="7"/>
  <c r="T44" i="7"/>
  <c r="U44" i="7"/>
  <c r="T29" i="7"/>
  <c r="U29" i="7"/>
  <c r="T25" i="7"/>
  <c r="U25" i="7"/>
  <c r="T19" i="7"/>
  <c r="U19" i="7"/>
  <c r="T21" i="7"/>
  <c r="U21" i="7"/>
  <c r="T14" i="7"/>
  <c r="U14" i="7"/>
  <c r="U28" i="7"/>
  <c r="T28" i="7"/>
  <c r="U12" i="7"/>
  <c r="T12" i="7"/>
  <c r="T17" i="7"/>
  <c r="U17" i="7"/>
  <c r="U46" i="7"/>
  <c r="T46" i="7"/>
  <c r="T45" i="7"/>
  <c r="U45" i="7"/>
  <c r="T23" i="7"/>
  <c r="U23" i="7"/>
  <c r="T26" i="7"/>
  <c r="U26" i="7"/>
  <c r="U43" i="7"/>
  <c r="T43" i="7"/>
  <c r="T27" i="7"/>
  <c r="U27" i="7"/>
  <c r="T20" i="7"/>
  <c r="U20" i="7"/>
  <c r="U22" i="7"/>
  <c r="T22" i="7"/>
  <c r="T49" i="7"/>
  <c r="U49" i="7"/>
  <c r="U24" i="7"/>
  <c r="T24" i="7"/>
  <c r="R4" i="9" l="1"/>
  <c r="T4" i="9" s="1"/>
  <c r="T2" i="9" s="1"/>
  <c r="U89" i="6"/>
  <c r="R119" i="6"/>
  <c r="S119" i="6" s="1"/>
  <c r="Y119" i="6" s="1"/>
  <c r="R142" i="6"/>
  <c r="S142" i="6" s="1"/>
  <c r="Y89" i="6"/>
  <c r="W89" i="6"/>
  <c r="Z28" i="6"/>
  <c r="W28" i="6"/>
  <c r="R156" i="6"/>
  <c r="S156" i="6" s="1"/>
  <c r="W156" i="6" s="1"/>
  <c r="R121" i="6"/>
  <c r="S121" i="6" s="1"/>
  <c r="V89" i="6"/>
  <c r="V28" i="6"/>
  <c r="U28" i="6"/>
  <c r="R94" i="6"/>
  <c r="S94" i="6" s="1"/>
  <c r="X94" i="6" s="1"/>
  <c r="R143" i="6"/>
  <c r="S143" i="6" s="1"/>
  <c r="Z89" i="6"/>
  <c r="V96" i="6"/>
  <c r="W96" i="6"/>
  <c r="Z96" i="6"/>
  <c r="U96" i="6"/>
  <c r="X96" i="6"/>
  <c r="Y96" i="6"/>
  <c r="W167" i="6"/>
  <c r="X28" i="6"/>
  <c r="V167" i="6"/>
  <c r="R74" i="6"/>
  <c r="S74" i="6" s="1"/>
  <c r="Z74" i="6" s="1"/>
  <c r="R80" i="6"/>
  <c r="S80" i="6" s="1"/>
  <c r="W30" i="6"/>
  <c r="V30" i="6"/>
  <c r="U30" i="6"/>
  <c r="Z30" i="6"/>
  <c r="Y30" i="6"/>
  <c r="X30" i="6"/>
  <c r="X167" i="6"/>
  <c r="U167" i="6"/>
  <c r="R169" i="6"/>
  <c r="S169" i="6" s="1"/>
  <c r="X169" i="6" s="1"/>
  <c r="R163" i="6"/>
  <c r="S163" i="6" s="1"/>
  <c r="R170" i="6"/>
  <c r="S170" i="6" s="1"/>
  <c r="X170" i="6" s="1"/>
  <c r="R168" i="6"/>
  <c r="S168" i="6" s="1"/>
  <c r="Z167" i="6"/>
  <c r="X164" i="6"/>
  <c r="Y164" i="6"/>
  <c r="U164" i="6"/>
  <c r="W164" i="6"/>
  <c r="Z164" i="6"/>
  <c r="V164" i="6"/>
  <c r="W31" i="8"/>
  <c r="W11" i="11"/>
  <c r="W48" i="7"/>
  <c r="W16" i="11"/>
  <c r="W16" i="7"/>
  <c r="W15" i="7"/>
  <c r="T48" i="7"/>
  <c r="U48" i="7"/>
  <c r="T16" i="7"/>
  <c r="U16" i="7"/>
  <c r="T15" i="7"/>
  <c r="U15" i="7"/>
  <c r="T31" i="8"/>
  <c r="R4" i="8" s="1"/>
  <c r="T4" i="8" s="1"/>
  <c r="T16" i="11"/>
  <c r="T11" i="11"/>
  <c r="V119" i="6" l="1"/>
  <c r="W119" i="6"/>
  <c r="X119" i="6"/>
  <c r="R4" i="11"/>
  <c r="T4" i="11" s="1"/>
  <c r="T2" i="11" s="1"/>
  <c r="Z119" i="6"/>
  <c r="T2" i="8"/>
  <c r="U119" i="6"/>
  <c r="X156" i="6"/>
  <c r="V156" i="6"/>
  <c r="Z156" i="6"/>
  <c r="Y156" i="6"/>
  <c r="Y142" i="6"/>
  <c r="U142" i="6"/>
  <c r="W142" i="6"/>
  <c r="X142" i="6"/>
  <c r="V142" i="6"/>
  <c r="Z142" i="6"/>
  <c r="U156" i="6"/>
  <c r="W74" i="6"/>
  <c r="Z94" i="6"/>
  <c r="W94" i="6"/>
  <c r="W169" i="6"/>
  <c r="Z169" i="6"/>
  <c r="V169" i="6"/>
  <c r="V94" i="6"/>
  <c r="V143" i="6"/>
  <c r="X143" i="6"/>
  <c r="Y143" i="6"/>
  <c r="W143" i="6"/>
  <c r="Z143" i="6"/>
  <c r="U143" i="6"/>
  <c r="U94" i="6"/>
  <c r="Y94" i="6"/>
  <c r="Z121" i="6"/>
  <c r="Y121" i="6"/>
  <c r="V121" i="6"/>
  <c r="X121" i="6"/>
  <c r="U121" i="6"/>
  <c r="W121" i="6"/>
  <c r="U169" i="6"/>
  <c r="U74" i="6"/>
  <c r="Y74" i="6"/>
  <c r="V74" i="6"/>
  <c r="W170" i="6"/>
  <c r="U170" i="6"/>
  <c r="Z170" i="6"/>
  <c r="Y170" i="6"/>
  <c r="X74" i="6"/>
  <c r="V170" i="6"/>
  <c r="Y80" i="6"/>
  <c r="U80" i="6"/>
  <c r="W80" i="6"/>
  <c r="V80" i="6"/>
  <c r="Z80" i="6"/>
  <c r="X80" i="6"/>
  <c r="Y169" i="6"/>
  <c r="V168" i="6"/>
  <c r="Y168" i="6"/>
  <c r="X168" i="6"/>
  <c r="Z168" i="6"/>
  <c r="W168" i="6"/>
  <c r="U168" i="6"/>
  <c r="W163" i="6"/>
  <c r="X163" i="6"/>
  <c r="Z163" i="6"/>
  <c r="Y163" i="6"/>
  <c r="U163" i="6"/>
  <c r="V163" i="6"/>
  <c r="Q5" i="7"/>
  <c r="T5" i="7" s="1"/>
  <c r="Q6" i="7"/>
  <c r="T6" i="7" s="1"/>
  <c r="V5" i="7" l="1"/>
  <c r="V6" i="7"/>
  <c r="U2" i="7" l="1"/>
  <c r="V13" i="17"/>
  <c r="D194" i="17"/>
  <c r="D194" i="15"/>
  <c r="D190" i="15"/>
  <c r="D190" i="17"/>
  <c r="F195" i="17"/>
  <c r="M195" i="15"/>
  <c r="F187" i="17"/>
  <c r="M187" i="15"/>
  <c r="D195" i="17"/>
  <c r="D195" i="15"/>
  <c r="D188" i="15"/>
  <c r="D188" i="17"/>
  <c r="F194" i="17"/>
  <c r="M194" i="15"/>
  <c r="F188" i="17"/>
  <c r="M188" i="15"/>
  <c r="E195" i="17"/>
  <c r="E195" i="15"/>
  <c r="D187" i="15"/>
  <c r="D187" i="17"/>
  <c r="E193" i="15"/>
  <c r="E193" i="17"/>
  <c r="E190" i="15"/>
  <c r="E190" i="17"/>
  <c r="E181" i="15"/>
  <c r="E181" i="17"/>
  <c r="E177" i="17"/>
  <c r="E177" i="15"/>
  <c r="E169" i="17"/>
  <c r="E169" i="15"/>
  <c r="D161" i="17"/>
  <c r="D161" i="15"/>
  <c r="E153" i="17"/>
  <c r="E153" i="15"/>
  <c r="E150" i="15"/>
  <c r="E150" i="17"/>
  <c r="E149" i="15"/>
  <c r="E149" i="17"/>
  <c r="E134" i="17"/>
  <c r="E134" i="15"/>
  <c r="E183" i="17"/>
  <c r="E183" i="15"/>
  <c r="E166" i="15"/>
  <c r="E166" i="17"/>
  <c r="M137" i="15"/>
  <c r="F137" i="17"/>
  <c r="E144" i="15"/>
  <c r="E144" i="17"/>
  <c r="E167" i="17"/>
  <c r="E167" i="15"/>
  <c r="D137" i="17"/>
  <c r="D137" i="15"/>
  <c r="E162" i="15"/>
  <c r="E162" i="17"/>
  <c r="M136" i="15"/>
  <c r="F136" i="17"/>
  <c r="E141" i="17"/>
  <c r="E141" i="15"/>
  <c r="E126" i="15"/>
  <c r="E126" i="17"/>
  <c r="D110" i="15"/>
  <c r="D110" i="17"/>
  <c r="M170" i="15"/>
  <c r="F170" i="17"/>
  <c r="E147" i="15"/>
  <c r="E147" i="17"/>
  <c r="E176" i="17"/>
  <c r="E176" i="15"/>
  <c r="E184" i="15"/>
  <c r="E184" i="17"/>
  <c r="E173" i="17"/>
  <c r="E173" i="15"/>
  <c r="E130" i="17"/>
  <c r="E130" i="15"/>
  <c r="F121" i="17"/>
  <c r="M121" i="15"/>
  <c r="D97" i="17"/>
  <c r="D97" i="15"/>
  <c r="M156" i="15"/>
  <c r="F156" i="17"/>
  <c r="H173" i="17"/>
  <c r="E194" i="17"/>
  <c r="E194" i="15"/>
  <c r="E180" i="15"/>
  <c r="E180" i="17"/>
  <c r="E142" i="17"/>
  <c r="E142" i="15"/>
  <c r="D173" i="15"/>
  <c r="D173" i="17"/>
  <c r="E131" i="15"/>
  <c r="E131" i="17"/>
  <c r="D174" i="17"/>
  <c r="D174" i="15"/>
  <c r="M144" i="15"/>
  <c r="F144" i="17"/>
  <c r="E117" i="17"/>
  <c r="E117" i="15"/>
  <c r="E186" i="15"/>
  <c r="E186" i="17"/>
  <c r="F160" i="17"/>
  <c r="M160" i="15"/>
  <c r="E145" i="17"/>
  <c r="E145" i="15"/>
  <c r="E132" i="15"/>
  <c r="E132" i="17"/>
  <c r="D143" i="17"/>
  <c r="D143" i="15"/>
  <c r="E101" i="15"/>
  <c r="E101" i="17"/>
  <c r="E95" i="15"/>
  <c r="E95" i="17"/>
  <c r="E174" i="17"/>
  <c r="E174" i="15"/>
  <c r="E168" i="15"/>
  <c r="E168" i="17"/>
  <c r="E187" i="15"/>
  <c r="E187" i="17"/>
  <c r="E148" i="15"/>
  <c r="E148" i="17"/>
  <c r="E189" i="15"/>
  <c r="E189" i="17"/>
  <c r="E139" i="15"/>
  <c r="E139" i="17"/>
  <c r="K14" i="15"/>
  <c r="E188" i="15"/>
  <c r="E188" i="17"/>
  <c r="E179" i="15"/>
  <c r="E179" i="17"/>
  <c r="E163" i="15"/>
  <c r="E163" i="17"/>
  <c r="E137" i="17"/>
  <c r="E137" i="15"/>
  <c r="E170" i="15"/>
  <c r="E170" i="17"/>
  <c r="E178" i="15"/>
  <c r="E178" i="17"/>
  <c r="E146" i="15"/>
  <c r="E146" i="17"/>
  <c r="E140" i="17"/>
  <c r="E140" i="15"/>
  <c r="D170" i="15"/>
  <c r="D170" i="17"/>
  <c r="D95" i="15"/>
  <c r="D95" i="17"/>
  <c r="E165" i="15"/>
  <c r="E165" i="17"/>
  <c r="E14" i="15"/>
  <c r="E14" i="17"/>
  <c r="H162" i="17"/>
  <c r="D147" i="15"/>
  <c r="D147" i="17"/>
  <c r="M142" i="15"/>
  <c r="F142" i="17"/>
  <c r="E109" i="15"/>
  <c r="E109" i="17"/>
  <c r="F145" i="17"/>
  <c r="M145" i="15"/>
  <c r="E152" i="17"/>
  <c r="E152" i="15"/>
  <c r="M175" i="15"/>
  <c r="F175" i="17"/>
  <c r="E127" i="15"/>
  <c r="E127" i="17"/>
  <c r="E135" i="17"/>
  <c r="E135" i="15"/>
  <c r="E122" i="17"/>
  <c r="E122" i="15"/>
  <c r="E182" i="15"/>
  <c r="E182" i="17"/>
  <c r="E133" i="17"/>
  <c r="E133" i="15"/>
  <c r="F179" i="17"/>
  <c r="M179" i="15"/>
  <c r="M152" i="15"/>
  <c r="F152" i="17"/>
  <c r="F147" i="17"/>
  <c r="M147" i="15"/>
  <c r="D175" i="17"/>
  <c r="D175" i="15"/>
  <c r="D139" i="17"/>
  <c r="D139" i="15"/>
  <c r="E164" i="15"/>
  <c r="E164" i="17"/>
  <c r="D166" i="17"/>
  <c r="D166" i="15"/>
  <c r="E102" i="15"/>
  <c r="E102" i="17"/>
  <c r="E91" i="15"/>
  <c r="E91" i="17"/>
  <c r="M66" i="15"/>
  <c r="F66" i="17"/>
  <c r="E80" i="15"/>
  <c r="E80" i="17"/>
  <c r="E68" i="15"/>
  <c r="E68" i="17"/>
  <c r="E65" i="15"/>
  <c r="E65" i="17"/>
  <c r="E116" i="15"/>
  <c r="E116" i="17"/>
  <c r="D109" i="15"/>
  <c r="D109" i="17"/>
  <c r="D142" i="15"/>
  <c r="D142" i="17"/>
  <c r="E119" i="15"/>
  <c r="E119" i="17"/>
  <c r="D14" i="17"/>
  <c r="D14" i="15"/>
  <c r="E185" i="17"/>
  <c r="E185" i="15"/>
  <c r="E171" i="17"/>
  <c r="E171" i="15"/>
  <c r="E157" i="15"/>
  <c r="E157" i="17"/>
  <c r="E136" i="17"/>
  <c r="E136" i="15"/>
  <c r="E154" i="17"/>
  <c r="E154" i="15"/>
  <c r="F180" i="17"/>
  <c r="M180" i="15"/>
  <c r="F127" i="17"/>
  <c r="M127" i="15"/>
  <c r="D132" i="15"/>
  <c r="D132" i="17"/>
  <c r="E123" i="17"/>
  <c r="E123" i="15"/>
  <c r="E155" i="15"/>
  <c r="E155" i="17"/>
  <c r="E129" i="15"/>
  <c r="E129" i="17"/>
  <c r="F193" i="17"/>
  <c r="M193" i="15"/>
  <c r="E159" i="15"/>
  <c r="E159" i="17"/>
  <c r="E158" i="15"/>
  <c r="E158" i="17"/>
  <c r="F176" i="17"/>
  <c r="M176" i="15"/>
  <c r="D125" i="15"/>
  <c r="D125" i="17"/>
  <c r="E143" i="17"/>
  <c r="E143" i="15"/>
  <c r="E98" i="15"/>
  <c r="E98" i="17"/>
  <c r="E160" i="15"/>
  <c r="E160" i="17"/>
  <c r="E151" i="17"/>
  <c r="E151" i="15"/>
  <c r="D189" i="17"/>
  <c r="D189" i="15"/>
  <c r="E156" i="15"/>
  <c r="E156" i="17"/>
  <c r="D168" i="17"/>
  <c r="D168" i="15"/>
  <c r="E118" i="17"/>
  <c r="E118" i="15"/>
  <c r="F183" i="17"/>
  <c r="M183" i="15"/>
  <c r="E111" i="17"/>
  <c r="E111" i="15"/>
  <c r="D177" i="15"/>
  <c r="D177" i="17"/>
  <c r="H194" i="17"/>
  <c r="E161" i="15"/>
  <c r="E161" i="17"/>
  <c r="D160" i="15"/>
  <c r="D160" i="17"/>
  <c r="E107" i="17"/>
  <c r="E107" i="15"/>
  <c r="D183" i="15"/>
  <c r="D183" i="17"/>
  <c r="M91" i="15"/>
  <c r="F91" i="17"/>
  <c r="E175" i="15"/>
  <c r="E175" i="17"/>
  <c r="D136" i="17"/>
  <c r="D136" i="15"/>
  <c r="D172" i="15"/>
  <c r="D172" i="17"/>
  <c r="E85" i="15"/>
  <c r="E85" i="17"/>
  <c r="E69" i="17"/>
  <c r="E69" i="15"/>
  <c r="E92" i="15"/>
  <c r="E92" i="17"/>
  <c r="D94" i="15"/>
  <c r="D94" i="17"/>
  <c r="D192" i="15"/>
  <c r="D192" i="17"/>
  <c r="M192" i="15"/>
  <c r="F192" i="17"/>
  <c r="D156" i="17"/>
  <c r="D156" i="15"/>
  <c r="L14" i="15"/>
  <c r="M141" i="15"/>
  <c r="F141" i="17"/>
  <c r="D154" i="17"/>
  <c r="D154" i="15"/>
  <c r="M186" i="15"/>
  <c r="F186" i="17"/>
  <c r="D131" i="17"/>
  <c r="D131" i="15"/>
  <c r="F159" i="17"/>
  <c r="M159" i="15"/>
  <c r="F163" i="17"/>
  <c r="M163" i="15"/>
  <c r="D145" i="15"/>
  <c r="D145" i="17"/>
  <c r="M150" i="15"/>
  <c r="F150" i="17"/>
  <c r="D179" i="15"/>
  <c r="D179" i="17"/>
  <c r="F119" i="17"/>
  <c r="M119" i="15"/>
  <c r="H157" i="17"/>
  <c r="D49" i="17"/>
  <c r="D49" i="15"/>
  <c r="H195" i="17"/>
  <c r="F14" i="15"/>
  <c r="E89" i="17"/>
  <c r="E89" i="15"/>
  <c r="E83" i="17"/>
  <c r="E83" i="15"/>
  <c r="E72" i="15"/>
  <c r="E72" i="17"/>
  <c r="E112" i="17"/>
  <c r="E112" i="15"/>
  <c r="F153" i="17"/>
  <c r="M153" i="15"/>
  <c r="M184" i="15"/>
  <c r="F184" i="17"/>
  <c r="D184" i="15"/>
  <c r="D184" i="17"/>
  <c r="D155" i="17"/>
  <c r="D155" i="15"/>
  <c r="D165" i="17"/>
  <c r="D165" i="15"/>
  <c r="M132" i="15"/>
  <c r="F132" i="17"/>
  <c r="D133" i="17"/>
  <c r="D133" i="15"/>
  <c r="E106" i="17"/>
  <c r="E106" i="15"/>
  <c r="E172" i="17"/>
  <c r="E172" i="15"/>
  <c r="E191" i="17"/>
  <c r="E191" i="15"/>
  <c r="E121" i="15"/>
  <c r="E121" i="17"/>
  <c r="E192" i="17"/>
  <c r="E192" i="15"/>
  <c r="M155" i="15"/>
  <c r="F155" i="17"/>
  <c r="D176" i="15"/>
  <c r="D176" i="17"/>
  <c r="F59" i="17"/>
  <c r="M59" i="15"/>
  <c r="E75" i="17"/>
  <c r="E75" i="15"/>
  <c r="E124" i="15"/>
  <c r="E124" i="17"/>
  <c r="E84" i="15"/>
  <c r="E84" i="17"/>
  <c r="M97" i="15"/>
  <c r="F97" i="17"/>
  <c r="D129" i="17"/>
  <c r="D129" i="15"/>
  <c r="H159" i="17"/>
  <c r="D159" i="17"/>
  <c r="D159" i="15"/>
  <c r="D127" i="17"/>
  <c r="D127" i="15"/>
  <c r="E63" i="15"/>
  <c r="E63" i="17"/>
  <c r="E114" i="17"/>
  <c r="E114" i="15"/>
  <c r="E96" i="17"/>
  <c r="E96" i="15"/>
  <c r="M80" i="15"/>
  <c r="F80" i="17"/>
  <c r="E70" i="15"/>
  <c r="E70" i="17"/>
  <c r="F76" i="17"/>
  <c r="M76" i="15"/>
  <c r="E55" i="17"/>
  <c r="E55" i="15"/>
  <c r="M161" i="15"/>
  <c r="F161" i="17"/>
  <c r="F52" i="17"/>
  <c r="M52" i="15"/>
  <c r="E45" i="17"/>
  <c r="E45" i="15"/>
  <c r="E42" i="15"/>
  <c r="E42" i="17"/>
  <c r="D20" i="15"/>
  <c r="D20" i="17"/>
  <c r="E29" i="15"/>
  <c r="E29" i="17"/>
  <c r="E97" i="15"/>
  <c r="E97" i="17"/>
  <c r="E79" i="15"/>
  <c r="E79" i="17"/>
  <c r="E71" i="15"/>
  <c r="E71" i="17"/>
  <c r="D171" i="17"/>
  <c r="D171" i="15"/>
  <c r="E99" i="17"/>
  <c r="E99" i="15"/>
  <c r="M92" i="15"/>
  <c r="F92" i="17"/>
  <c r="M178" i="15"/>
  <c r="F178" i="17"/>
  <c r="D182" i="17"/>
  <c r="D182" i="15"/>
  <c r="F131" i="17"/>
  <c r="M131" i="15"/>
  <c r="D53" i="17"/>
  <c r="D53" i="15"/>
  <c r="E34" i="17"/>
  <c r="E34" i="15"/>
  <c r="E108" i="15"/>
  <c r="E108" i="17"/>
  <c r="M72" i="15"/>
  <c r="F72" i="17"/>
  <c r="F190" i="17"/>
  <c r="M190" i="15"/>
  <c r="D158" i="17"/>
  <c r="D158" i="15"/>
  <c r="D178" i="15"/>
  <c r="D178" i="17"/>
  <c r="E113" i="17"/>
  <c r="E113" i="15"/>
  <c r="E138" i="15"/>
  <c r="E138" i="17"/>
  <c r="E115" i="15"/>
  <c r="E115" i="17"/>
  <c r="E93" i="15"/>
  <c r="E93" i="17"/>
  <c r="E76" i="17"/>
  <c r="E76" i="15"/>
  <c r="E104" i="17"/>
  <c r="E104" i="15"/>
  <c r="E125" i="17"/>
  <c r="E125" i="15"/>
  <c r="E94" i="17"/>
  <c r="E94" i="15"/>
  <c r="F162" i="17"/>
  <c r="M162" i="15"/>
  <c r="D128" i="15"/>
  <c r="D128" i="17"/>
  <c r="M171" i="15"/>
  <c r="F171" i="17"/>
  <c r="D89" i="15"/>
  <c r="D89" i="17"/>
  <c r="M185" i="15"/>
  <c r="F185" i="17"/>
  <c r="D169" i="17"/>
  <c r="D169" i="15"/>
  <c r="E60" i="15"/>
  <c r="E60" i="17"/>
  <c r="D92" i="17"/>
  <c r="D92" i="15"/>
  <c r="H153" i="17"/>
  <c r="F47" i="17"/>
  <c r="M47" i="15"/>
  <c r="F44" i="17"/>
  <c r="M44" i="15"/>
  <c r="E120" i="17"/>
  <c r="E120" i="15"/>
  <c r="E110" i="17"/>
  <c r="E110" i="15"/>
  <c r="D106" i="15"/>
  <c r="D106" i="17"/>
  <c r="E33" i="17"/>
  <c r="E33" i="15"/>
  <c r="E20" i="15"/>
  <c r="E20" i="17"/>
  <c r="E88" i="17"/>
  <c r="E88" i="15"/>
  <c r="F165" i="17"/>
  <c r="M165" i="15"/>
  <c r="D152" i="17"/>
  <c r="D152" i="15"/>
  <c r="F101" i="17"/>
  <c r="M101" i="15"/>
  <c r="D76" i="17"/>
  <c r="D76" i="15"/>
  <c r="E53" i="17"/>
  <c r="E53" i="15"/>
  <c r="M71" i="15"/>
  <c r="F71" i="17"/>
  <c r="D185" i="15"/>
  <c r="D185" i="17"/>
  <c r="D121" i="17"/>
  <c r="D121" i="15"/>
  <c r="D191" i="15"/>
  <c r="D191" i="17"/>
  <c r="M166" i="15"/>
  <c r="F166" i="17"/>
  <c r="F168" i="17"/>
  <c r="M168" i="15"/>
  <c r="D144" i="15"/>
  <c r="D144" i="17"/>
  <c r="D130" i="17"/>
  <c r="D130" i="15"/>
  <c r="F74" i="17"/>
  <c r="M74" i="15"/>
  <c r="D43" i="17"/>
  <c r="D43" i="15"/>
  <c r="D141" i="17"/>
  <c r="D141" i="15"/>
  <c r="M129" i="15"/>
  <c r="F129" i="17"/>
  <c r="D153" i="17"/>
  <c r="D153" i="15"/>
  <c r="F139" i="17"/>
  <c r="M139" i="15"/>
  <c r="M109" i="15"/>
  <c r="F109" i="17"/>
  <c r="D105" i="15"/>
  <c r="D105" i="17"/>
  <c r="H146" i="17"/>
  <c r="H170" i="17"/>
  <c r="H192" i="17"/>
  <c r="F110" i="17"/>
  <c r="M110" i="15"/>
  <c r="E54" i="15"/>
  <c r="E54" i="17"/>
  <c r="E39" i="15"/>
  <c r="E39" i="17"/>
  <c r="F88" i="17"/>
  <c r="M88" i="15"/>
  <c r="M82" i="15"/>
  <c r="F82" i="17"/>
  <c r="F42" i="17"/>
  <c r="M42" i="15"/>
  <c r="E30" i="15"/>
  <c r="E30" i="17"/>
  <c r="G111" i="17"/>
  <c r="N111" i="15"/>
  <c r="E36" i="17"/>
  <c r="E36" i="15"/>
  <c r="M95" i="15"/>
  <c r="F95" i="17"/>
  <c r="D119" i="15"/>
  <c r="D119" i="17"/>
  <c r="E51" i="15"/>
  <c r="E51" i="17"/>
  <c r="E24" i="17"/>
  <c r="E24" i="15"/>
  <c r="E19" i="17"/>
  <c r="E19" i="15"/>
  <c r="E56" i="15"/>
  <c r="E56" i="17"/>
  <c r="M181" i="15"/>
  <c r="F181" i="17"/>
  <c r="E73" i="15"/>
  <c r="E73" i="17"/>
  <c r="F138" i="17"/>
  <c r="M138" i="15"/>
  <c r="E66" i="15"/>
  <c r="E66" i="17"/>
  <c r="E81" i="17"/>
  <c r="E81" i="15"/>
  <c r="D82" i="15"/>
  <c r="D82" i="17"/>
  <c r="E50" i="17"/>
  <c r="E50" i="15"/>
  <c r="E27" i="17"/>
  <c r="E27" i="15"/>
  <c r="E90" i="17"/>
  <c r="E90" i="15"/>
  <c r="F182" i="17"/>
  <c r="M182" i="15"/>
  <c r="M98" i="15"/>
  <c r="F98" i="17"/>
  <c r="D85" i="17"/>
  <c r="D85" i="15"/>
  <c r="E18" i="17"/>
  <c r="E18" i="15"/>
  <c r="E74" i="15"/>
  <c r="E74" i="17"/>
  <c r="D44" i="15"/>
  <c r="D44" i="17"/>
  <c r="E32" i="15"/>
  <c r="E32" i="17"/>
  <c r="D27" i="15"/>
  <c r="D27" i="17"/>
  <c r="F111" i="17"/>
  <c r="M111" i="15"/>
  <c r="M117" i="15"/>
  <c r="F117" i="17"/>
  <c r="F125" i="17"/>
  <c r="M125" i="15"/>
  <c r="D99" i="17"/>
  <c r="D99" i="15"/>
  <c r="D123" i="15"/>
  <c r="D123" i="17"/>
  <c r="D93" i="17"/>
  <c r="D93" i="15"/>
  <c r="M53" i="15"/>
  <c r="F53" i="17"/>
  <c r="M157" i="15"/>
  <c r="F157" i="17"/>
  <c r="M100" i="15"/>
  <c r="F100" i="17"/>
  <c r="M58" i="15"/>
  <c r="F58" i="17"/>
  <c r="D48" i="15"/>
  <c r="D48" i="17"/>
  <c r="M60" i="15"/>
  <c r="F60" i="17"/>
  <c r="H99" i="17"/>
  <c r="D57" i="17"/>
  <c r="D57" i="15"/>
  <c r="M84" i="15"/>
  <c r="F84" i="17"/>
  <c r="N127" i="15"/>
  <c r="G127" i="17"/>
  <c r="E48" i="15"/>
  <c r="E48" i="17"/>
  <c r="E28" i="17"/>
  <c r="E28" i="15"/>
  <c r="E57" i="15"/>
  <c r="E57" i="17"/>
  <c r="E40" i="17"/>
  <c r="E40" i="15"/>
  <c r="D56" i="17"/>
  <c r="D56" i="15"/>
  <c r="E52" i="15"/>
  <c r="E52" i="17"/>
  <c r="E47" i="15"/>
  <c r="E47" i="17"/>
  <c r="M122" i="15"/>
  <c r="F122" i="17"/>
  <c r="E44" i="17"/>
  <c r="E44" i="15"/>
  <c r="E23" i="15"/>
  <c r="E23" i="17"/>
  <c r="E35" i="17"/>
  <c r="E35" i="15"/>
  <c r="M29" i="15"/>
  <c r="F29" i="17"/>
  <c r="E77" i="17"/>
  <c r="E77" i="15"/>
  <c r="E82" i="17"/>
  <c r="E82" i="15"/>
  <c r="E38" i="15"/>
  <c r="E38" i="17"/>
  <c r="E67" i="15"/>
  <c r="E67" i="17"/>
  <c r="E128" i="15"/>
  <c r="E128" i="17"/>
  <c r="F133" i="17"/>
  <c r="M133" i="15"/>
  <c r="F191" i="17"/>
  <c r="M191" i="15"/>
  <c r="H177" i="17"/>
  <c r="F154" i="17"/>
  <c r="M154" i="15"/>
  <c r="D163" i="17"/>
  <c r="D163" i="15"/>
  <c r="M149" i="15"/>
  <c r="F149" i="17"/>
  <c r="M135" i="15"/>
  <c r="F135" i="17"/>
  <c r="E87" i="17"/>
  <c r="E87" i="15"/>
  <c r="D42" i="15"/>
  <c r="D42" i="17"/>
  <c r="H109" i="17"/>
  <c r="F177" i="17"/>
  <c r="M177" i="15"/>
  <c r="F151" i="17"/>
  <c r="M151" i="15"/>
  <c r="E86" i="17"/>
  <c r="E86" i="15"/>
  <c r="H158" i="17"/>
  <c r="E58" i="15"/>
  <c r="E58" i="17"/>
  <c r="F46" i="17"/>
  <c r="M46" i="15"/>
  <c r="F35" i="17"/>
  <c r="M35" i="15"/>
  <c r="E37" i="15"/>
  <c r="E37" i="17"/>
  <c r="E103" i="15"/>
  <c r="E103" i="17"/>
  <c r="E64" i="17"/>
  <c r="E64" i="15"/>
  <c r="D120" i="17"/>
  <c r="D120" i="15"/>
  <c r="D138" i="15"/>
  <c r="D138" i="17"/>
  <c r="D146" i="17"/>
  <c r="D146" i="15"/>
  <c r="D62" i="17"/>
  <c r="D62" i="15"/>
  <c r="D52" i="17"/>
  <c r="D52" i="15"/>
  <c r="E43" i="15"/>
  <c r="E43" i="17"/>
  <c r="E59" i="15"/>
  <c r="E59" i="17"/>
  <c r="E61" i="17"/>
  <c r="E61" i="15"/>
  <c r="E105" i="17"/>
  <c r="E105" i="15"/>
  <c r="D70" i="17"/>
  <c r="D70" i="15"/>
  <c r="D58" i="17"/>
  <c r="D58" i="15"/>
  <c r="D45" i="15"/>
  <c r="D45" i="17"/>
  <c r="D67" i="17"/>
  <c r="D67" i="15"/>
  <c r="E49" i="17"/>
  <c r="E49" i="15"/>
  <c r="F75" i="17"/>
  <c r="M75" i="15"/>
  <c r="D164" i="17"/>
  <c r="D164" i="15"/>
  <c r="D122" i="17"/>
  <c r="D122" i="15"/>
  <c r="D181" i="15"/>
  <c r="D181" i="17"/>
  <c r="H189" i="17"/>
  <c r="M81" i="15"/>
  <c r="F81" i="17"/>
  <c r="F140" i="17"/>
  <c r="M140" i="15"/>
  <c r="F120" i="17"/>
  <c r="M120" i="15"/>
  <c r="M169" i="15"/>
  <c r="F169" i="17"/>
  <c r="M164" i="15"/>
  <c r="F164" i="17"/>
  <c r="D115" i="17"/>
  <c r="D115" i="15"/>
  <c r="F93" i="17"/>
  <c r="M93" i="15"/>
  <c r="F38" i="17"/>
  <c r="M38" i="15"/>
  <c r="M56" i="15"/>
  <c r="F56" i="17"/>
  <c r="H106" i="17"/>
  <c r="M105" i="15"/>
  <c r="F105" i="17"/>
  <c r="H86" i="17"/>
  <c r="E26" i="17"/>
  <c r="E26" i="15"/>
  <c r="M20" i="15"/>
  <c r="F20" i="17"/>
  <c r="E62" i="15"/>
  <c r="E62" i="17"/>
  <c r="E41" i="15"/>
  <c r="E41" i="17"/>
  <c r="M70" i="15"/>
  <c r="F70" i="17"/>
  <c r="D101" i="15"/>
  <c r="D101" i="17"/>
  <c r="F65" i="17"/>
  <c r="M65" i="15"/>
  <c r="E100" i="17"/>
  <c r="E100" i="15"/>
  <c r="H148" i="17"/>
  <c r="H181" i="17"/>
  <c r="E25" i="17"/>
  <c r="E25" i="15"/>
  <c r="M23" i="15"/>
  <c r="F23" i="17"/>
  <c r="H38" i="17"/>
  <c r="D38" i="15"/>
  <c r="D38" i="17"/>
  <c r="F17" i="17"/>
  <c r="M17" i="15"/>
  <c r="D65" i="15"/>
  <c r="D65" i="17"/>
  <c r="M107" i="15"/>
  <c r="F107" i="17"/>
  <c r="M86" i="15"/>
  <c r="F86" i="17"/>
  <c r="H98" i="17"/>
  <c r="M83" i="15"/>
  <c r="F83" i="17"/>
  <c r="F116" i="17"/>
  <c r="M116" i="15"/>
  <c r="F36" i="17"/>
  <c r="M36" i="15"/>
  <c r="H46" i="17"/>
  <c r="G119" i="17"/>
  <c r="N119" i="15"/>
  <c r="D59" i="17"/>
  <c r="D59" i="15"/>
  <c r="M148" i="15"/>
  <c r="F148" i="17"/>
  <c r="D87" i="15"/>
  <c r="D87" i="17"/>
  <c r="D104" i="15"/>
  <c r="D104" i="17"/>
  <c r="D134" i="17"/>
  <c r="D134" i="15"/>
  <c r="D69" i="15"/>
  <c r="D69" i="17"/>
  <c r="D126" i="17"/>
  <c r="D126" i="15"/>
  <c r="F158" i="17"/>
  <c r="M158" i="15"/>
  <c r="M73" i="15"/>
  <c r="F73" i="17"/>
  <c r="H185" i="17"/>
  <c r="D186" i="15"/>
  <c r="D186" i="17"/>
  <c r="F39" i="17"/>
  <c r="M39" i="15"/>
  <c r="M124" i="15"/>
  <c r="F124" i="17"/>
  <c r="D112" i="15"/>
  <c r="D112" i="17"/>
  <c r="F106" i="17"/>
  <c r="M106" i="15"/>
  <c r="F172" i="17"/>
  <c r="M172" i="15"/>
  <c r="D148" i="17"/>
  <c r="D148" i="15"/>
  <c r="D102" i="17"/>
  <c r="D102" i="15"/>
  <c r="D167" i="15"/>
  <c r="D167" i="17"/>
  <c r="F126" i="17"/>
  <c r="M126" i="15"/>
  <c r="H151" i="17"/>
  <c r="M99" i="15"/>
  <c r="F99" i="17"/>
  <c r="D118" i="15"/>
  <c r="D118" i="17"/>
  <c r="H179" i="17"/>
  <c r="M189" i="15"/>
  <c r="F189" i="17"/>
  <c r="F173" i="17"/>
  <c r="M173" i="15"/>
  <c r="D157" i="17"/>
  <c r="D157" i="15"/>
  <c r="D117" i="15"/>
  <c r="D117" i="17"/>
  <c r="H184" i="17"/>
  <c r="D68" i="17"/>
  <c r="D68" i="15"/>
  <c r="D71" i="15"/>
  <c r="D71" i="17"/>
  <c r="D84" i="17"/>
  <c r="D84" i="15"/>
  <c r="D80" i="17"/>
  <c r="D80" i="15"/>
  <c r="D18" i="17"/>
  <c r="D18" i="15"/>
  <c r="D41" i="17"/>
  <c r="D41" i="15"/>
  <c r="M62" i="15"/>
  <c r="F62" i="17"/>
  <c r="H154" i="17"/>
  <c r="H191" i="17"/>
  <c r="H136" i="17"/>
  <c r="H180" i="17"/>
  <c r="H14" i="15"/>
  <c r="G14" i="15"/>
  <c r="H100" i="17"/>
  <c r="D91" i="15"/>
  <c r="D91" i="17"/>
  <c r="D149" i="15"/>
  <c r="D149" i="17"/>
  <c r="M143" i="15"/>
  <c r="F143" i="17"/>
  <c r="D86" i="15"/>
  <c r="D86" i="17"/>
  <c r="F87" i="17"/>
  <c r="M87" i="15"/>
  <c r="H193" i="17"/>
  <c r="M108" i="15"/>
  <c r="F108" i="17"/>
  <c r="D100" i="17"/>
  <c r="D100" i="15"/>
  <c r="D60" i="15"/>
  <c r="D60" i="17"/>
  <c r="H42" i="17"/>
  <c r="M64" i="15"/>
  <c r="F64" i="17"/>
  <c r="H68" i="17"/>
  <c r="H164" i="17"/>
  <c r="F16" i="17"/>
  <c r="M16" i="15"/>
  <c r="E17" i="15"/>
  <c r="E17" i="17"/>
  <c r="F68" i="17"/>
  <c r="M68" i="15"/>
  <c r="D116" i="15"/>
  <c r="D116" i="17"/>
  <c r="H48" i="17"/>
  <c r="H66" i="17"/>
  <c r="H93" i="17"/>
  <c r="E15" i="15"/>
  <c r="E15" i="17"/>
  <c r="F167" i="17"/>
  <c r="M167" i="15"/>
  <c r="D96" i="17"/>
  <c r="D96" i="15"/>
  <c r="F174" i="17"/>
  <c r="M174" i="15"/>
  <c r="F104" i="17"/>
  <c r="M104" i="15"/>
  <c r="T17" i="17"/>
  <c r="H175" i="17"/>
  <c r="D88" i="17"/>
  <c r="D88" i="15"/>
  <c r="D51" i="15"/>
  <c r="D51" i="17"/>
  <c r="F128" i="17"/>
  <c r="M128" i="15"/>
  <c r="M78" i="15"/>
  <c r="F78" i="17"/>
  <c r="H182" i="17"/>
  <c r="M90" i="15"/>
  <c r="F90" i="17"/>
  <c r="M113" i="15"/>
  <c r="F113" i="17"/>
  <c r="D140" i="15"/>
  <c r="D140" i="17"/>
  <c r="D135" i="15"/>
  <c r="D135" i="17"/>
  <c r="F146" i="17"/>
  <c r="M146" i="15"/>
  <c r="D50" i="17"/>
  <c r="D50" i="15"/>
  <c r="D37" i="17"/>
  <c r="D37" i="15"/>
  <c r="D150" i="17"/>
  <c r="D150" i="15"/>
  <c r="M61" i="15"/>
  <c r="F61" i="17"/>
  <c r="F37" i="17"/>
  <c r="M37" i="15"/>
  <c r="D108" i="15"/>
  <c r="D108" i="17"/>
  <c r="F134" i="17"/>
  <c r="M134" i="15"/>
  <c r="F19" i="17"/>
  <c r="M19" i="15"/>
  <c r="H161" i="17"/>
  <c r="H91" i="17"/>
  <c r="E16" i="17"/>
  <c r="E16" i="15"/>
  <c r="E22" i="17"/>
  <c r="E22" i="15"/>
  <c r="D81" i="17"/>
  <c r="D81" i="15"/>
  <c r="U13" i="17"/>
  <c r="D64" i="17"/>
  <c r="D64" i="15"/>
  <c r="E46" i="15"/>
  <c r="E46" i="17"/>
  <c r="D33" i="15"/>
  <c r="D33" i="17"/>
  <c r="F115" i="17"/>
  <c r="M115" i="15"/>
  <c r="H113" i="17"/>
  <c r="P103" i="17"/>
  <c r="G179" i="17"/>
  <c r="N179" i="15"/>
  <c r="G30" i="17"/>
  <c r="N30" i="15"/>
  <c r="G72" i="17"/>
  <c r="N72" i="15"/>
  <c r="P175" i="17"/>
  <c r="M130" i="15"/>
  <c r="F130" i="17"/>
  <c r="D72" i="15"/>
  <c r="D72" i="17"/>
  <c r="D114" i="17"/>
  <c r="D114" i="15"/>
  <c r="N158" i="15"/>
  <c r="G158" i="17"/>
  <c r="E31" i="17"/>
  <c r="E31" i="15"/>
  <c r="D30" i="17"/>
  <c r="D30" i="15"/>
  <c r="H112" i="17"/>
  <c r="T113" i="17"/>
  <c r="N75" i="15"/>
  <c r="G75" i="17"/>
  <c r="G39" i="17"/>
  <c r="N39" i="15"/>
  <c r="G17" i="17"/>
  <c r="N17" i="15"/>
  <c r="M49" i="15"/>
  <c r="F49" i="17"/>
  <c r="D46" i="15"/>
  <c r="D46" i="17"/>
  <c r="F34" i="17"/>
  <c r="M34" i="15"/>
  <c r="H85" i="17"/>
  <c r="H186" i="17"/>
  <c r="T46" i="17"/>
  <c r="N120" i="17"/>
  <c r="F33" i="17"/>
  <c r="M33" i="15"/>
  <c r="T23" i="17"/>
  <c r="D78" i="15"/>
  <c r="D78" i="17"/>
  <c r="N132" i="15"/>
  <c r="G132" i="17"/>
  <c r="G145" i="17"/>
  <c r="N145" i="15"/>
  <c r="N61" i="15"/>
  <c r="G61" i="17"/>
  <c r="F30" i="17"/>
  <c r="M30" i="15"/>
  <c r="M45" i="15"/>
  <c r="F45" i="17"/>
  <c r="N115" i="15"/>
  <c r="G115" i="17"/>
  <c r="D24" i="15"/>
  <c r="D24" i="17"/>
  <c r="G74" i="17"/>
  <c r="N74" i="15"/>
  <c r="F77" i="17"/>
  <c r="M77" i="15"/>
  <c r="N103" i="15"/>
  <c r="G103" i="17"/>
  <c r="G187" i="17"/>
  <c r="N187" i="15"/>
  <c r="D40" i="15"/>
  <c r="D40" i="17"/>
  <c r="M26" i="15"/>
  <c r="F26" i="17"/>
  <c r="E78" i="17"/>
  <c r="E78" i="15"/>
  <c r="M21" i="15"/>
  <c r="F21" i="17"/>
  <c r="F103" i="17"/>
  <c r="M103" i="15"/>
  <c r="D25" i="17"/>
  <c r="D25" i="15"/>
  <c r="D19" i="17"/>
  <c r="D19" i="15"/>
  <c r="N122" i="15"/>
  <c r="G122" i="17"/>
  <c r="D29" i="15"/>
  <c r="D29" i="17"/>
  <c r="N128" i="15"/>
  <c r="G128" i="17"/>
  <c r="G102" i="17"/>
  <c r="N102" i="15"/>
  <c r="D113" i="17"/>
  <c r="D113" i="15"/>
  <c r="D111" i="15"/>
  <c r="D111" i="17"/>
  <c r="M63" i="15"/>
  <c r="F63" i="17"/>
  <c r="M31" i="15"/>
  <c r="F31" i="17"/>
  <c r="D15" i="15"/>
  <c r="D15" i="17"/>
  <c r="D98" i="17"/>
  <c r="D98" i="15"/>
  <c r="H133" i="17"/>
  <c r="P43" i="17"/>
  <c r="M138" i="17"/>
  <c r="H28" i="17"/>
  <c r="F55" i="17"/>
  <c r="M55" i="15"/>
  <c r="F114" i="17"/>
  <c r="M114" i="15"/>
  <c r="H33" i="17"/>
  <c r="G68" i="17"/>
  <c r="N68" i="15"/>
  <c r="N116" i="15"/>
  <c r="G116" i="17"/>
  <c r="H110" i="17"/>
  <c r="F27" i="17"/>
  <c r="M27" i="15"/>
  <c r="N138" i="15"/>
  <c r="G138" i="17"/>
  <c r="D63" i="15"/>
  <c r="D63" i="17"/>
  <c r="I15" i="17"/>
  <c r="O39" i="17"/>
  <c r="K71" i="17"/>
  <c r="G48" i="17"/>
  <c r="N48" i="15"/>
  <c r="G123" i="17"/>
  <c r="N123" i="15"/>
  <c r="D54" i="17"/>
  <c r="D54" i="15"/>
  <c r="G44" i="17"/>
  <c r="N44" i="15"/>
  <c r="G88" i="17"/>
  <c r="N88" i="15"/>
  <c r="N178" i="15"/>
  <c r="G178" i="17"/>
  <c r="G45" i="17"/>
  <c r="N45" i="15"/>
  <c r="H81" i="17"/>
  <c r="S84" i="17"/>
  <c r="I80" i="17"/>
  <c r="D17" i="15"/>
  <c r="D17" i="17"/>
  <c r="T133" i="17"/>
  <c r="G42" i="17"/>
  <c r="N42" i="15"/>
  <c r="G85" i="17"/>
  <c r="N85" i="15"/>
  <c r="F43" i="17"/>
  <c r="M43" i="15"/>
  <c r="D74" i="15"/>
  <c r="D74" i="17"/>
  <c r="H55" i="17"/>
  <c r="L56" i="17"/>
  <c r="H87" i="17"/>
  <c r="H160" i="17"/>
  <c r="H37" i="17"/>
  <c r="N95" i="15"/>
  <c r="G95" i="17"/>
  <c r="F24" i="17"/>
  <c r="M24" i="15"/>
  <c r="H167" i="17"/>
  <c r="H165" i="17"/>
  <c r="D77" i="15"/>
  <c r="D77" i="17"/>
  <c r="H119" i="17"/>
  <c r="D162" i="15"/>
  <c r="D162" i="17"/>
  <c r="D180" i="17"/>
  <c r="D180" i="15"/>
  <c r="D61" i="17"/>
  <c r="D61" i="15"/>
  <c r="D79" i="17"/>
  <c r="D79" i="15"/>
  <c r="F51" i="17"/>
  <c r="M51" i="15"/>
  <c r="D193" i="17"/>
  <c r="D193" i="15"/>
  <c r="D75" i="17"/>
  <c r="D75" i="15"/>
  <c r="F112" i="17"/>
  <c r="M112" i="15"/>
  <c r="M69" i="15"/>
  <c r="F69" i="17"/>
  <c r="H166" i="17"/>
  <c r="H143" i="17"/>
  <c r="M22" i="15"/>
  <c r="F22" i="17"/>
  <c r="E21" i="17"/>
  <c r="E21" i="15"/>
  <c r="G126" i="17"/>
  <c r="N126" i="15"/>
  <c r="N173" i="15"/>
  <c r="G173" i="17"/>
  <c r="N189" i="15"/>
  <c r="G189" i="17"/>
  <c r="G159" i="17"/>
  <c r="N159" i="15"/>
  <c r="F79" i="17"/>
  <c r="M79" i="15"/>
  <c r="M85" i="15"/>
  <c r="F85" i="17"/>
  <c r="M15" i="15"/>
  <c r="F15" i="17"/>
  <c r="H117" i="17"/>
  <c r="L99" i="17"/>
  <c r="N118" i="15"/>
  <c r="G118" i="17"/>
  <c r="H102" i="17"/>
  <c r="N78" i="15"/>
  <c r="G78" i="17"/>
  <c r="F13" i="17"/>
  <c r="M13" i="15"/>
  <c r="N59" i="15"/>
  <c r="G59" i="17"/>
  <c r="N80" i="15"/>
  <c r="G80" i="17"/>
  <c r="N181" i="15"/>
  <c r="G181" i="17"/>
  <c r="H150" i="17"/>
  <c r="D21" i="17"/>
  <c r="D21" i="15"/>
  <c r="T48" i="17"/>
  <c r="H83" i="17"/>
  <c r="H101" i="17"/>
  <c r="H107" i="17"/>
  <c r="N143" i="15"/>
  <c r="G143" i="17"/>
  <c r="G120" i="17"/>
  <c r="N120" i="15"/>
  <c r="G140" i="17"/>
  <c r="N140" i="15"/>
  <c r="T110" i="17"/>
  <c r="I74" i="17"/>
  <c r="N168" i="15"/>
  <c r="G168" i="17"/>
  <c r="O150" i="15"/>
  <c r="M89" i="15"/>
  <c r="F89" i="17"/>
  <c r="N23" i="15"/>
  <c r="G23" i="17"/>
  <c r="D103" i="15"/>
  <c r="D103" i="17"/>
  <c r="H63" i="17"/>
  <c r="N156" i="15"/>
  <c r="G156" i="17"/>
  <c r="N97" i="15"/>
  <c r="G97" i="17"/>
  <c r="G38" i="17"/>
  <c r="N38" i="15"/>
  <c r="H149" i="17"/>
  <c r="H124" i="17"/>
  <c r="G60" i="17"/>
  <c r="N60" i="15"/>
  <c r="D107" i="17"/>
  <c r="D107" i="15"/>
  <c r="N50" i="15"/>
  <c r="G50" i="17"/>
  <c r="H111" i="17"/>
  <c r="M102" i="15"/>
  <c r="F102" i="17"/>
  <c r="D16" i="17"/>
  <c r="D16" i="15"/>
  <c r="H178" i="17"/>
  <c r="P66" i="17"/>
  <c r="I70" i="17"/>
  <c r="H62" i="17"/>
  <c r="N135" i="15"/>
  <c r="G135" i="17"/>
  <c r="N124" i="15"/>
  <c r="G124" i="17"/>
  <c r="N43" i="15"/>
  <c r="G43" i="17"/>
  <c r="N25" i="15"/>
  <c r="G25" i="17"/>
  <c r="G188" i="17"/>
  <c r="N188" i="15"/>
  <c r="R63" i="17"/>
  <c r="N79" i="15"/>
  <c r="G79" i="17"/>
  <c r="L108" i="17"/>
  <c r="S30" i="17"/>
  <c r="N52" i="15"/>
  <c r="G52" i="17"/>
  <c r="M48" i="15"/>
  <c r="F48" i="17"/>
  <c r="H97" i="17"/>
  <c r="G70" i="17"/>
  <c r="N70" i="15"/>
  <c r="H125" i="17"/>
  <c r="N86" i="15"/>
  <c r="G86" i="17"/>
  <c r="H144" i="17"/>
  <c r="D26" i="15"/>
  <c r="D26" i="17"/>
  <c r="D28" i="15"/>
  <c r="D28" i="17"/>
  <c r="D151" i="15"/>
  <c r="D151" i="17"/>
  <c r="F57" i="17"/>
  <c r="M57" i="15"/>
  <c r="D34" i="15"/>
  <c r="D34" i="17"/>
  <c r="P101" i="17"/>
  <c r="H183" i="17"/>
  <c r="D124" i="15"/>
  <c r="D124" i="17"/>
  <c r="H59" i="17"/>
  <c r="D90" i="17"/>
  <c r="D90" i="15"/>
  <c r="H126" i="17"/>
  <c r="F118" i="17"/>
  <c r="M118" i="15"/>
  <c r="F67" i="17"/>
  <c r="M67" i="15"/>
  <c r="D39" i="15"/>
  <c r="D39" i="17"/>
  <c r="H155" i="17"/>
  <c r="D23" i="15"/>
  <c r="D23" i="17"/>
  <c r="M32" i="15"/>
  <c r="F32" i="17"/>
  <c r="M14" i="15"/>
  <c r="F14" i="17"/>
  <c r="H31" i="17"/>
  <c r="D47" i="17"/>
  <c r="D47" i="15"/>
  <c r="D35" i="15"/>
  <c r="D35" i="17"/>
  <c r="G31" i="17"/>
  <c r="N31" i="15"/>
  <c r="M21" i="17"/>
  <c r="J153" i="17"/>
  <c r="H74" i="17"/>
  <c r="N89" i="15"/>
  <c r="G89" i="17"/>
  <c r="D13" i="15"/>
  <c r="D13" i="17"/>
  <c r="T117" i="17"/>
  <c r="H137" i="17"/>
  <c r="H172" i="17"/>
  <c r="H30" i="17"/>
  <c r="H21" i="17"/>
  <c r="H77" i="17"/>
  <c r="P167" i="17"/>
  <c r="J157" i="17"/>
  <c r="H131" i="17"/>
  <c r="J43" i="17"/>
  <c r="H75" i="17"/>
  <c r="H127" i="17"/>
  <c r="T149" i="17"/>
  <c r="M54" i="15"/>
  <c r="F54" i="17"/>
  <c r="T111" i="17"/>
  <c r="M25" i="15"/>
  <c r="F25" i="17"/>
  <c r="G21" i="15"/>
  <c r="H141" i="17"/>
  <c r="D22" i="15"/>
  <c r="D22" i="17"/>
  <c r="T154" i="17"/>
  <c r="M154" i="17"/>
  <c r="T128" i="17"/>
  <c r="H163" i="17"/>
  <c r="L126" i="17"/>
  <c r="O55" i="17"/>
  <c r="H22" i="17"/>
  <c r="T177" i="17"/>
  <c r="I85" i="17"/>
  <c r="H139" i="17"/>
  <c r="H40" i="17"/>
  <c r="T171" i="17"/>
  <c r="I58" i="17"/>
  <c r="M17" i="17"/>
  <c r="H23" i="17"/>
  <c r="H134" i="17"/>
  <c r="T159" i="17"/>
  <c r="H123" i="17"/>
  <c r="H187" i="17"/>
  <c r="H103" i="17"/>
  <c r="H82" i="17"/>
  <c r="H122" i="17"/>
  <c r="H190" i="17"/>
  <c r="M44" i="17"/>
  <c r="I14" i="15"/>
  <c r="I14" i="17"/>
  <c r="T127" i="17"/>
  <c r="T175" i="17"/>
  <c r="M101" i="17"/>
  <c r="O98" i="17"/>
  <c r="H135" i="17"/>
  <c r="H156" i="17"/>
  <c r="H90" i="17"/>
  <c r="T66" i="17"/>
  <c r="I78" i="17"/>
  <c r="T162" i="17"/>
  <c r="N87" i="15"/>
  <c r="G87" i="17"/>
  <c r="K58" i="17"/>
  <c r="Q53" i="17"/>
  <c r="G114" i="17"/>
  <c r="N114" i="15"/>
  <c r="H17" i="17"/>
  <c r="N108" i="15"/>
  <c r="G108" i="17"/>
  <c r="G33" i="17"/>
  <c r="N33" i="15"/>
  <c r="N139" i="15"/>
  <c r="G139" i="17"/>
  <c r="M30" i="17"/>
  <c r="G100" i="17"/>
  <c r="N100" i="15"/>
  <c r="N27" i="15"/>
  <c r="G27" i="17"/>
  <c r="L16" i="17"/>
  <c r="H67" i="17"/>
  <c r="P81" i="17"/>
  <c r="Q59" i="17"/>
  <c r="H29" i="17"/>
  <c r="H34" i="17"/>
  <c r="N93" i="15"/>
  <c r="G93" i="17"/>
  <c r="G16" i="17"/>
  <c r="N16" i="15"/>
  <c r="G105" i="17"/>
  <c r="N105" i="15"/>
  <c r="G37" i="17"/>
  <c r="N37" i="15"/>
  <c r="N34" i="15"/>
  <c r="G34" i="17"/>
  <c r="N67" i="15"/>
  <c r="G67" i="17"/>
  <c r="N142" i="15"/>
  <c r="G142" i="17"/>
  <c r="J50" i="17"/>
  <c r="G166" i="17"/>
  <c r="N166" i="15"/>
  <c r="N27" i="17"/>
  <c r="N125" i="15"/>
  <c r="G125" i="17"/>
  <c r="H53" i="17"/>
  <c r="T32" i="17"/>
  <c r="H108" i="17"/>
  <c r="N24" i="15"/>
  <c r="G24" i="17"/>
  <c r="P57" i="17"/>
  <c r="P23" i="17"/>
  <c r="G154" i="17"/>
  <c r="N154" i="15"/>
  <c r="P21" i="17"/>
  <c r="D66" i="15"/>
  <c r="D66" i="17"/>
  <c r="F50" i="17"/>
  <c r="M50" i="15"/>
  <c r="T21" i="17"/>
  <c r="H147" i="17"/>
  <c r="M28" i="15"/>
  <c r="F28" i="17"/>
  <c r="P121" i="17"/>
  <c r="D73" i="15"/>
  <c r="D73" i="17"/>
  <c r="M72" i="17"/>
  <c r="N14" i="17"/>
  <c r="F98" i="15"/>
  <c r="H127" i="15"/>
  <c r="J117" i="17"/>
  <c r="N113" i="15"/>
  <c r="G113" i="17"/>
  <c r="J93" i="17"/>
  <c r="L19" i="17"/>
  <c r="K119" i="17"/>
  <c r="Q121" i="17"/>
  <c r="N29" i="15"/>
  <c r="G29" i="17"/>
  <c r="I86" i="17"/>
  <c r="N137" i="15"/>
  <c r="G137" i="17"/>
  <c r="F123" i="17"/>
  <c r="M123" i="15"/>
  <c r="T100" i="17"/>
  <c r="N191" i="15"/>
  <c r="G191" i="17"/>
  <c r="K50" i="17"/>
  <c r="Q16" i="17"/>
  <c r="L112" i="17"/>
  <c r="I47" i="15"/>
  <c r="I22" i="17"/>
  <c r="D31" i="17"/>
  <c r="D31" i="15"/>
  <c r="T37" i="17"/>
  <c r="L60" i="17"/>
  <c r="G49" i="17"/>
  <c r="N49" i="15"/>
  <c r="L92" i="15"/>
  <c r="N180" i="15"/>
  <c r="G180" i="17"/>
  <c r="T84" i="17"/>
  <c r="G32" i="17"/>
  <c r="N32" i="15"/>
  <c r="M96" i="15"/>
  <c r="F96" i="17"/>
  <c r="H39" i="17"/>
  <c r="I26" i="15"/>
  <c r="G41" i="17"/>
  <c r="N41" i="15"/>
  <c r="H20" i="17"/>
  <c r="L138" i="17"/>
  <c r="I40" i="17"/>
  <c r="S40" i="17"/>
  <c r="D32" i="15"/>
  <c r="D32" i="17"/>
  <c r="G104" i="17"/>
  <c r="N104" i="15"/>
  <c r="I35" i="17"/>
  <c r="N51" i="15"/>
  <c r="G51" i="17"/>
  <c r="N107" i="15"/>
  <c r="G107" i="17"/>
  <c r="R78" i="17"/>
  <c r="K71" i="15"/>
  <c r="N15" i="15"/>
  <c r="G15" i="17"/>
  <c r="P124" i="17"/>
  <c r="H57" i="17"/>
  <c r="G174" i="17"/>
  <c r="N174" i="15"/>
  <c r="L178" i="15"/>
  <c r="Q81" i="17"/>
  <c r="N65" i="15"/>
  <c r="G65" i="17"/>
  <c r="T126" i="17"/>
  <c r="O144" i="17"/>
  <c r="N71" i="15"/>
  <c r="G71" i="17"/>
  <c r="J179" i="17"/>
  <c r="S98" i="17"/>
  <c r="P119" i="17"/>
  <c r="P62" i="17"/>
  <c r="T47" i="17"/>
  <c r="T115" i="17"/>
  <c r="H65" i="17"/>
  <c r="R114" i="17"/>
  <c r="T77" i="17"/>
  <c r="H176" i="17"/>
  <c r="H84" i="17"/>
  <c r="N98" i="15"/>
  <c r="G98" i="17"/>
  <c r="N28" i="15"/>
  <c r="G28" i="17"/>
  <c r="I53" i="17"/>
  <c r="M70" i="17"/>
  <c r="T161" i="17"/>
  <c r="L59" i="17"/>
  <c r="P79" i="17"/>
  <c r="H142" i="17"/>
  <c r="P42" i="17"/>
  <c r="L80" i="17"/>
  <c r="R106" i="17"/>
  <c r="K153" i="17"/>
  <c r="Q94" i="17"/>
  <c r="O158" i="17"/>
  <c r="I30" i="17"/>
  <c r="N30" i="17"/>
  <c r="I71" i="17"/>
  <c r="H60" i="17"/>
  <c r="H72" i="17"/>
  <c r="P59" i="17"/>
  <c r="H13" i="17"/>
  <c r="G56" i="17"/>
  <c r="N56" i="15"/>
  <c r="G146" i="17"/>
  <c r="N146" i="15"/>
  <c r="L92" i="17"/>
  <c r="Q27" i="15"/>
  <c r="G136" i="17"/>
  <c r="N136" i="15"/>
  <c r="H56" i="17"/>
  <c r="M29" i="17"/>
  <c r="N149" i="15"/>
  <c r="G149" i="17"/>
  <c r="K77" i="17"/>
  <c r="H115" i="17"/>
  <c r="O21" i="17"/>
  <c r="N130" i="17"/>
  <c r="N183" i="15"/>
  <c r="G183" i="17"/>
  <c r="J51" i="17"/>
  <c r="G64" i="17"/>
  <c r="N64" i="15"/>
  <c r="N66" i="15"/>
  <c r="G66" i="17"/>
  <c r="H171" i="17"/>
  <c r="P97" i="17"/>
  <c r="N69" i="15"/>
  <c r="G69" i="17"/>
  <c r="M18" i="15"/>
  <c r="F18" i="17"/>
  <c r="N101" i="15"/>
  <c r="G101" i="17"/>
  <c r="T98" i="17"/>
  <c r="H128" i="17"/>
  <c r="I139" i="17"/>
  <c r="D55" i="15"/>
  <c r="D55" i="17"/>
  <c r="Q167" i="17"/>
  <c r="N23" i="17"/>
  <c r="I50" i="17"/>
  <c r="F194" i="15"/>
  <c r="N36" i="15"/>
  <c r="G36" i="17"/>
  <c r="R26" i="17"/>
  <c r="H138" i="17"/>
  <c r="D36" i="15"/>
  <c r="D36" i="17"/>
  <c r="I87" i="17"/>
  <c r="H132" i="17"/>
  <c r="O167" i="15"/>
  <c r="M41" i="15"/>
  <c r="F41" i="17"/>
  <c r="G141" i="17"/>
  <c r="N141" i="15"/>
  <c r="G175" i="17"/>
  <c r="N175" i="15"/>
  <c r="Q70" i="17"/>
  <c r="L48" i="17"/>
  <c r="N96" i="15"/>
  <c r="G96" i="17"/>
  <c r="N157" i="15"/>
  <c r="G157" i="17"/>
  <c r="N161" i="17"/>
  <c r="G117" i="17"/>
  <c r="N117" i="15"/>
  <c r="N72" i="17"/>
  <c r="Q174" i="17"/>
  <c r="H49" i="17"/>
  <c r="G130" i="17"/>
  <c r="N130" i="15"/>
  <c r="H45" i="17"/>
  <c r="G21" i="17"/>
  <c r="N21" i="15"/>
  <c r="N112" i="15"/>
  <c r="G112" i="17"/>
  <c r="L117" i="17"/>
  <c r="J49" i="17"/>
  <c r="G164" i="17"/>
  <c r="N164" i="15"/>
  <c r="T156" i="17"/>
  <c r="L47" i="17"/>
  <c r="R81" i="17"/>
  <c r="N55" i="15"/>
  <c r="G55" i="17"/>
  <c r="S52" i="17"/>
  <c r="H25" i="17"/>
  <c r="T191" i="17"/>
  <c r="D83" i="17"/>
  <c r="D83" i="15"/>
  <c r="H52" i="17"/>
  <c r="H79" i="17"/>
  <c r="P72" i="17"/>
  <c r="P80" i="17"/>
  <c r="L82" i="17"/>
  <c r="G185" i="17"/>
  <c r="N185" i="15"/>
  <c r="J18" i="17"/>
  <c r="K43" i="17"/>
  <c r="N82" i="15"/>
  <c r="G82" i="17"/>
  <c r="N106" i="15"/>
  <c r="G106" i="17"/>
  <c r="G35" i="17"/>
  <c r="N35" i="15"/>
  <c r="I145" i="17"/>
  <c r="O102" i="17"/>
  <c r="S14" i="17"/>
  <c r="K191" i="17"/>
  <c r="O69" i="15"/>
  <c r="J193" i="17"/>
  <c r="M40" i="15"/>
  <c r="F40" i="17"/>
  <c r="N124" i="17"/>
  <c r="I167" i="17"/>
  <c r="J157" i="15"/>
  <c r="H47" i="17"/>
  <c r="T81" i="17"/>
  <c r="O82" i="15"/>
  <c r="O104" i="17"/>
  <c r="I116" i="17"/>
  <c r="I62" i="15"/>
  <c r="H14" i="17"/>
  <c r="O27" i="17"/>
  <c r="F94" i="17"/>
  <c r="M94" i="15"/>
  <c r="T93" i="17"/>
  <c r="P35" i="15"/>
  <c r="J34" i="15"/>
  <c r="S191" i="17"/>
  <c r="R182" i="15"/>
  <c r="P112" i="17"/>
  <c r="L37" i="17"/>
  <c r="P125" i="17"/>
  <c r="O113" i="17"/>
  <c r="K87" i="17"/>
  <c r="T144" i="17"/>
  <c r="H18" i="17"/>
  <c r="P26" i="17"/>
  <c r="H129" i="17"/>
  <c r="R55" i="15"/>
  <c r="I100" i="17"/>
  <c r="K128" i="17"/>
  <c r="T55" i="17"/>
  <c r="O93" i="17"/>
  <c r="O34" i="17"/>
  <c r="T56" i="17"/>
  <c r="I69" i="17"/>
  <c r="I84" i="17"/>
  <c r="R19" i="17"/>
  <c r="O66" i="17"/>
  <c r="H116" i="17"/>
  <c r="T195" i="17"/>
  <c r="T33" i="17"/>
  <c r="O24" i="17"/>
  <c r="R154" i="17"/>
  <c r="J29" i="17"/>
  <c r="R101" i="17"/>
  <c r="G54" i="17"/>
  <c r="N54" i="15"/>
  <c r="O123" i="17"/>
  <c r="G76" i="17"/>
  <c r="N76" i="15"/>
  <c r="G121" i="17"/>
  <c r="N121" i="15"/>
  <c r="Q15" i="15"/>
  <c r="O176" i="17"/>
  <c r="T181" i="17"/>
  <c r="R15" i="17"/>
  <c r="G165" i="17"/>
  <c r="N165" i="15"/>
  <c r="T146" i="17"/>
  <c r="R62" i="17"/>
  <c r="K115" i="17"/>
  <c r="G83" i="17"/>
  <c r="N83" i="15"/>
  <c r="J181" i="17"/>
  <c r="H15" i="17"/>
  <c r="G14" i="17"/>
  <c r="N14" i="15"/>
  <c r="M135" i="17"/>
  <c r="G47" i="17"/>
  <c r="N47" i="15"/>
  <c r="R181" i="17"/>
  <c r="I121" i="17"/>
  <c r="N73" i="15"/>
  <c r="G73" i="17"/>
  <c r="H87" i="15"/>
  <c r="G177" i="17"/>
  <c r="N177" i="15"/>
  <c r="G131" i="17"/>
  <c r="N131" i="15"/>
  <c r="N134" i="15"/>
  <c r="G134" i="17"/>
  <c r="P107" i="17"/>
  <c r="N169" i="15"/>
  <c r="G169" i="17"/>
  <c r="L119" i="15"/>
  <c r="N96" i="17"/>
  <c r="O115" i="17"/>
  <c r="T141" i="17"/>
  <c r="G19" i="17"/>
  <c r="N19" i="15"/>
  <c r="R122" i="15"/>
  <c r="N90" i="15"/>
  <c r="G90" i="17"/>
  <c r="R165" i="17"/>
  <c r="N71" i="17"/>
  <c r="M109" i="17"/>
  <c r="S81" i="17"/>
  <c r="I34" i="17"/>
  <c r="K44" i="17"/>
  <c r="L125" i="17"/>
  <c r="I62" i="17"/>
  <c r="T79" i="17"/>
  <c r="N58" i="17"/>
  <c r="R43" i="17"/>
  <c r="M37" i="17"/>
  <c r="E13" i="15"/>
  <c r="T116" i="17"/>
  <c r="I112" i="17"/>
  <c r="T155" i="17"/>
  <c r="P65" i="17"/>
  <c r="F162" i="15"/>
  <c r="T60" i="17"/>
  <c r="Q20" i="17"/>
  <c r="Q72" i="17"/>
  <c r="T72" i="17"/>
  <c r="P91" i="17"/>
  <c r="P115" i="17"/>
  <c r="J140" i="17"/>
  <c r="M19" i="17"/>
  <c r="Q106" i="17"/>
  <c r="T120" i="17"/>
  <c r="H96" i="17"/>
  <c r="S99" i="17"/>
  <c r="P92" i="17"/>
  <c r="M36" i="17"/>
  <c r="S66" i="17"/>
  <c r="P17" i="17"/>
  <c r="J20" i="17"/>
  <c r="H36" i="17"/>
  <c r="R107" i="17"/>
  <c r="P159" i="15"/>
  <c r="L143" i="17"/>
  <c r="I55" i="17"/>
  <c r="I175" i="17"/>
  <c r="Q15" i="17"/>
  <c r="M33" i="17"/>
  <c r="O23" i="17"/>
  <c r="H24" i="17"/>
  <c r="N60" i="17"/>
  <c r="K52" i="17"/>
  <c r="O42" i="17"/>
  <c r="Q55" i="15"/>
  <c r="I50" i="15"/>
  <c r="L189" i="17"/>
  <c r="N144" i="17"/>
  <c r="M88" i="17"/>
  <c r="O19" i="17"/>
  <c r="L58" i="17"/>
  <c r="L70" i="17"/>
  <c r="L53" i="17"/>
  <c r="K189" i="17"/>
  <c r="Q128" i="17"/>
  <c r="I147" i="17"/>
  <c r="H114" i="17"/>
  <c r="P50" i="17"/>
  <c r="J32" i="17"/>
  <c r="P34" i="17"/>
  <c r="H118" i="17"/>
  <c r="T167" i="17"/>
  <c r="I82" i="17"/>
  <c r="I83" i="17"/>
  <c r="T194" i="17"/>
  <c r="F74" i="15"/>
  <c r="J163" i="17"/>
  <c r="L139" i="17"/>
  <c r="N152" i="15"/>
  <c r="G152" i="17"/>
  <c r="G186" i="17"/>
  <c r="N186" i="15"/>
  <c r="K32" i="15"/>
  <c r="J185" i="15"/>
  <c r="Q171" i="17"/>
  <c r="Q66" i="15"/>
  <c r="N155" i="15"/>
  <c r="G155" i="17"/>
  <c r="T44" i="17"/>
  <c r="F129" i="15"/>
  <c r="J115" i="17"/>
  <c r="T31" i="17"/>
  <c r="L30" i="17"/>
  <c r="S25" i="17"/>
  <c r="N190" i="17"/>
  <c r="G63" i="17"/>
  <c r="N63" i="15"/>
  <c r="P165" i="17"/>
  <c r="F18" i="15"/>
  <c r="Q135" i="17"/>
  <c r="T164" i="17"/>
  <c r="K116" i="17"/>
  <c r="R139" i="17"/>
  <c r="S44" i="15"/>
  <c r="N20" i="17"/>
  <c r="R77" i="15"/>
  <c r="L78" i="17"/>
  <c r="J71" i="17"/>
  <c r="T90" i="17"/>
  <c r="O25" i="17"/>
  <c r="Q25" i="17"/>
  <c r="F70" i="15"/>
  <c r="H105" i="17"/>
  <c r="Q114" i="17"/>
  <c r="H121" i="17"/>
  <c r="T53" i="17"/>
  <c r="P41" i="15"/>
  <c r="M59" i="17"/>
  <c r="I39" i="17"/>
  <c r="S100" i="17"/>
  <c r="I107" i="15"/>
  <c r="K63" i="17"/>
  <c r="I46" i="17"/>
  <c r="H71" i="17"/>
  <c r="P75" i="17"/>
  <c r="Q86" i="17"/>
  <c r="K120" i="17"/>
  <c r="P88" i="17"/>
  <c r="H44" i="17"/>
  <c r="L46" i="17"/>
  <c r="T138" i="17"/>
  <c r="K80" i="17"/>
  <c r="J33" i="17"/>
  <c r="R49" i="17"/>
  <c r="S154" i="17"/>
  <c r="K133" i="17"/>
  <c r="H140" i="17"/>
  <c r="H130" i="17"/>
  <c r="G194" i="17"/>
  <c r="N194" i="15"/>
  <c r="G161" i="17"/>
  <c r="N161" i="15"/>
  <c r="J35" i="17"/>
  <c r="G81" i="17"/>
  <c r="N81" i="15"/>
  <c r="N94" i="15"/>
  <c r="G94" i="17"/>
  <c r="P49" i="17"/>
  <c r="G77" i="17"/>
  <c r="N77" i="15"/>
  <c r="N58" i="15"/>
  <c r="G58" i="17"/>
  <c r="H32" i="17"/>
  <c r="Q106" i="15"/>
  <c r="Q87" i="17"/>
  <c r="N129" i="15"/>
  <c r="G129" i="17"/>
  <c r="G109" i="17"/>
  <c r="N109" i="15"/>
  <c r="I44" i="17"/>
  <c r="T166" i="17"/>
  <c r="N57" i="15"/>
  <c r="G57" i="17"/>
  <c r="O51" i="17"/>
  <c r="H104" i="17"/>
  <c r="L49" i="17"/>
  <c r="G91" i="17"/>
  <c r="N91" i="15"/>
  <c r="L75" i="17"/>
  <c r="N18" i="15"/>
  <c r="G18" i="17"/>
  <c r="G133" i="17"/>
  <c r="N133" i="15"/>
  <c r="Q51" i="17"/>
  <c r="R124" i="17"/>
  <c r="H145" i="17"/>
  <c r="H78" i="17"/>
  <c r="T176" i="17"/>
  <c r="J34" i="17"/>
  <c r="P129" i="15"/>
  <c r="G46" i="15"/>
  <c r="P15" i="17"/>
  <c r="O121" i="17"/>
  <c r="G153" i="17"/>
  <c r="N153" i="15"/>
  <c r="G61" i="15"/>
  <c r="M26" i="17"/>
  <c r="N52" i="17"/>
  <c r="J70" i="17"/>
  <c r="N106" i="17"/>
  <c r="P123" i="17"/>
  <c r="H188" i="17"/>
  <c r="N133" i="17"/>
  <c r="Q122" i="17"/>
  <c r="I23" i="17"/>
  <c r="T150" i="17"/>
  <c r="P113" i="17"/>
  <c r="P25" i="17"/>
  <c r="Q41" i="17"/>
  <c r="N21" i="17"/>
  <c r="T96" i="17"/>
  <c r="I94" i="17"/>
  <c r="J84" i="17"/>
  <c r="N126" i="17"/>
  <c r="P73" i="17"/>
  <c r="F58" i="15"/>
  <c r="J85" i="15"/>
  <c r="O16" i="17"/>
  <c r="O30" i="17"/>
  <c r="Q187" i="17"/>
  <c r="T180" i="17"/>
  <c r="T57" i="17"/>
  <c r="I42" i="17"/>
  <c r="K95" i="17"/>
  <c r="P69" i="17"/>
  <c r="I96" i="15"/>
  <c r="G56" i="15"/>
  <c r="N180" i="17"/>
  <c r="R148" i="17"/>
  <c r="Q161" i="17"/>
  <c r="G69" i="15"/>
  <c r="I47" i="17"/>
  <c r="J132" i="17"/>
  <c r="P64" i="15"/>
  <c r="L42" i="17"/>
  <c r="G141" i="15"/>
  <c r="P19" i="17"/>
  <c r="Q84" i="17"/>
  <c r="O59" i="17"/>
  <c r="R54" i="17"/>
  <c r="N142" i="17"/>
  <c r="T118" i="17"/>
  <c r="O136" i="15"/>
  <c r="P176" i="17"/>
  <c r="M80" i="17"/>
  <c r="R90" i="17"/>
  <c r="L24" i="17"/>
  <c r="N20" i="15"/>
  <c r="G20" i="17"/>
  <c r="S17" i="17"/>
  <c r="R191" i="17"/>
  <c r="K85" i="17"/>
  <c r="J112" i="17"/>
  <c r="R161" i="15"/>
  <c r="I99" i="17"/>
  <c r="P129" i="17"/>
  <c r="L73" i="17"/>
  <c r="J78" i="17"/>
  <c r="G40" i="17"/>
  <c r="N40" i="15"/>
  <c r="G144" i="17"/>
  <c r="N144" i="15"/>
  <c r="J28" i="17"/>
  <c r="R176" i="17"/>
  <c r="G62" i="17"/>
  <c r="N62" i="15"/>
  <c r="N53" i="15"/>
  <c r="G53" i="17"/>
  <c r="I82" i="15"/>
  <c r="G160" i="17"/>
  <c r="N160" i="15"/>
  <c r="T102" i="17"/>
  <c r="R82" i="17"/>
  <c r="I17" i="17"/>
  <c r="P160" i="17"/>
  <c r="G193" i="17"/>
  <c r="N193" i="15"/>
  <c r="S53" i="17"/>
  <c r="J95" i="17"/>
  <c r="I170" i="17"/>
  <c r="H95" i="17"/>
  <c r="J39" i="17"/>
  <c r="J81" i="17"/>
  <c r="N41" i="17"/>
  <c r="M176" i="17"/>
  <c r="N68" i="17"/>
  <c r="O54" i="17"/>
  <c r="M112" i="17"/>
  <c r="J194" i="17"/>
  <c r="M43" i="17"/>
  <c r="H41" i="17"/>
  <c r="T65" i="17"/>
  <c r="I137" i="17"/>
  <c r="S133" i="17"/>
  <c r="R13" i="17"/>
  <c r="G149" i="15"/>
  <c r="M66" i="17"/>
  <c r="Q117" i="17"/>
  <c r="N50" i="17"/>
  <c r="J77" i="17"/>
  <c r="O68" i="17"/>
  <c r="I30" i="15"/>
  <c r="R189" i="17"/>
  <c r="J59" i="17"/>
  <c r="O127" i="17"/>
  <c r="S183" i="17"/>
  <c r="I151" i="17"/>
  <c r="T135" i="17"/>
  <c r="L18" i="17"/>
  <c r="N54" i="17"/>
  <c r="P52" i="17"/>
  <c r="L63" i="17"/>
  <c r="L94" i="17"/>
  <c r="O110" i="17"/>
  <c r="T189" i="17"/>
  <c r="H16" i="17"/>
  <c r="P153" i="17"/>
  <c r="J79" i="17"/>
  <c r="H70" i="17"/>
  <c r="O105" i="17"/>
  <c r="M130" i="17"/>
  <c r="T103" i="17"/>
  <c r="K46" i="17"/>
  <c r="Q44" i="17"/>
  <c r="R58" i="17"/>
  <c r="R26" i="15"/>
  <c r="L149" i="17"/>
  <c r="T184" i="17"/>
  <c r="P22" i="17"/>
  <c r="M68" i="17"/>
  <c r="O166" i="17"/>
  <c r="L123" i="17"/>
  <c r="P85" i="17"/>
  <c r="P86" i="15"/>
  <c r="P116" i="17"/>
  <c r="K165" i="17"/>
  <c r="R139" i="15"/>
  <c r="R77" i="17"/>
  <c r="P63" i="17"/>
  <c r="R32" i="17"/>
  <c r="H94" i="17"/>
  <c r="J108" i="17"/>
  <c r="H64" i="17"/>
  <c r="Q185" i="17"/>
  <c r="Q69" i="17"/>
  <c r="M108" i="17"/>
  <c r="S70" i="17"/>
  <c r="R183" i="17"/>
  <c r="J175" i="17"/>
  <c r="P149" i="17"/>
  <c r="F66" i="15"/>
  <c r="P84" i="17"/>
  <c r="N153" i="17"/>
  <c r="N95" i="17"/>
  <c r="R195" i="17"/>
  <c r="P53" i="17"/>
  <c r="H51" i="17"/>
  <c r="P191" i="17"/>
  <c r="H26" i="17"/>
  <c r="Q193" i="17"/>
  <c r="P67" i="17"/>
  <c r="J58" i="17"/>
  <c r="P16" i="17"/>
  <c r="S21" i="15"/>
  <c r="J45" i="17"/>
  <c r="N102" i="17"/>
  <c r="P110" i="17"/>
  <c r="K62" i="17"/>
  <c r="P144" i="17"/>
  <c r="M194" i="17"/>
  <c r="P94" i="17"/>
  <c r="Q18" i="17"/>
  <c r="K78" i="17"/>
  <c r="H58" i="17"/>
  <c r="P18" i="15"/>
  <c r="I38" i="17"/>
  <c r="O62" i="17"/>
  <c r="J14" i="17"/>
  <c r="T42" i="17"/>
  <c r="H174" i="17"/>
  <c r="R83" i="17"/>
  <c r="M28" i="17"/>
  <c r="R134" i="15"/>
  <c r="K29" i="17"/>
  <c r="L44" i="15"/>
  <c r="K123" i="17"/>
  <c r="I56" i="17"/>
  <c r="Q90" i="17"/>
  <c r="L175" i="15"/>
  <c r="Q17" i="17"/>
  <c r="O108" i="17"/>
  <c r="O126" i="17"/>
  <c r="O48" i="17"/>
  <c r="K111" i="17"/>
  <c r="T91" i="17"/>
  <c r="T29" i="17"/>
  <c r="L119" i="17"/>
  <c r="J41" i="17"/>
  <c r="J149" i="17"/>
  <c r="R70" i="17"/>
  <c r="P44" i="17"/>
  <c r="H61" i="17"/>
  <c r="J27" i="17"/>
  <c r="P86" i="17"/>
  <c r="M18" i="17"/>
  <c r="P120" i="17"/>
  <c r="J30" i="17"/>
  <c r="L120" i="17"/>
  <c r="L166" i="17"/>
  <c r="J131" i="17"/>
  <c r="Q93" i="17"/>
  <c r="I120" i="17"/>
  <c r="T36" i="17"/>
  <c r="L103" i="17"/>
  <c r="I126" i="17"/>
  <c r="K76" i="15"/>
  <c r="S63" i="15"/>
  <c r="H56" i="15"/>
  <c r="F23" i="15"/>
  <c r="J191" i="17"/>
  <c r="L135" i="15"/>
  <c r="H76" i="17"/>
  <c r="T40" i="17"/>
  <c r="L14" i="17"/>
  <c r="T95" i="17"/>
  <c r="L118" i="17"/>
  <c r="T101" i="17"/>
  <c r="R61" i="17"/>
  <c r="L134" i="17"/>
  <c r="L65" i="15"/>
  <c r="Q165" i="17"/>
  <c r="J137" i="17"/>
  <c r="M121" i="17"/>
  <c r="M35" i="17"/>
  <c r="R56" i="17"/>
  <c r="N97" i="17"/>
  <c r="K161" i="17"/>
  <c r="M175" i="17"/>
  <c r="F77" i="15"/>
  <c r="H168" i="17"/>
  <c r="Q37" i="17"/>
  <c r="J167" i="17"/>
  <c r="H35" i="17"/>
  <c r="G84" i="17"/>
  <c r="N84" i="15"/>
  <c r="N193" i="17"/>
  <c r="P89" i="17"/>
  <c r="H120" i="17"/>
  <c r="I59" i="17"/>
  <c r="Q177" i="17"/>
  <c r="H54" i="17"/>
  <c r="S65" i="17"/>
  <c r="T147" i="17"/>
  <c r="S115" i="17"/>
  <c r="I157" i="17"/>
  <c r="Q138" i="17"/>
  <c r="O79" i="17"/>
  <c r="S104" i="17"/>
  <c r="I97" i="17"/>
  <c r="R85" i="17"/>
  <c r="I52" i="17"/>
  <c r="P71" i="17"/>
  <c r="Q97" i="17"/>
  <c r="L104" i="17"/>
  <c r="N103" i="17"/>
  <c r="K89" i="17"/>
  <c r="Q124" i="17"/>
  <c r="M31" i="17"/>
  <c r="Q49" i="17"/>
  <c r="M46" i="17"/>
  <c r="M139" i="17"/>
  <c r="H80" i="17"/>
  <c r="T172" i="17"/>
  <c r="I15" i="15"/>
  <c r="R67" i="17"/>
  <c r="T86" i="17"/>
  <c r="K47" i="17"/>
  <c r="I27" i="15"/>
  <c r="S15" i="17"/>
  <c r="I20" i="17"/>
  <c r="I115" i="17"/>
  <c r="N94" i="17"/>
  <c r="M41" i="17"/>
  <c r="L65" i="17"/>
  <c r="I36" i="17"/>
  <c r="J173" i="17"/>
  <c r="S55" i="17"/>
  <c r="T193" i="17"/>
  <c r="S46" i="17"/>
  <c r="T67" i="17"/>
  <c r="H89" i="17"/>
  <c r="R164" i="17"/>
  <c r="L29" i="17"/>
  <c r="R27" i="17"/>
  <c r="H43" i="17"/>
  <c r="N152" i="17"/>
  <c r="T123" i="17"/>
  <c r="R169" i="17"/>
  <c r="I57" i="17"/>
  <c r="M50" i="17"/>
  <c r="S50" i="17"/>
  <c r="P63" i="15"/>
  <c r="F30" i="15"/>
  <c r="J152" i="17"/>
  <c r="T142" i="17"/>
  <c r="T94" i="17"/>
  <c r="T130" i="17"/>
  <c r="K148" i="15"/>
  <c r="Q111" i="15"/>
  <c r="Q21" i="17"/>
  <c r="R50" i="17"/>
  <c r="K75" i="17"/>
  <c r="I185" i="17"/>
  <c r="Q63" i="15"/>
  <c r="G101" i="15"/>
  <c r="L114" i="15"/>
  <c r="M85" i="17"/>
  <c r="R135" i="17"/>
  <c r="I129" i="17"/>
  <c r="R57" i="17"/>
  <c r="M188" i="17"/>
  <c r="F81" i="15"/>
  <c r="O69" i="17"/>
  <c r="G96" i="15"/>
  <c r="R74" i="17"/>
  <c r="P55" i="15"/>
  <c r="Q157" i="17"/>
  <c r="T25" i="17"/>
  <c r="M102" i="17"/>
  <c r="M187" i="17"/>
  <c r="I43" i="17"/>
  <c r="J147" i="17"/>
  <c r="N100" i="17"/>
  <c r="I19" i="17"/>
  <c r="G189" i="15"/>
  <c r="Q143" i="17"/>
  <c r="K193" i="17"/>
  <c r="M111" i="17"/>
  <c r="N145" i="17"/>
  <c r="R166" i="17"/>
  <c r="Q61" i="17"/>
  <c r="O133" i="15"/>
  <c r="J38" i="17"/>
  <c r="M92" i="17"/>
  <c r="L95" i="17"/>
  <c r="I189" i="17"/>
  <c r="R116" i="17"/>
  <c r="O37" i="17"/>
  <c r="O47" i="17"/>
  <c r="S103" i="17"/>
  <c r="L99" i="15"/>
  <c r="T30" i="17"/>
  <c r="F99" i="15"/>
  <c r="M54" i="17"/>
  <c r="H152" i="17"/>
  <c r="T106" i="17"/>
  <c r="Q75" i="17"/>
  <c r="S120" i="17"/>
  <c r="J37" i="17"/>
  <c r="M114" i="17"/>
  <c r="K129" i="17"/>
  <c r="N80" i="17"/>
  <c r="T174" i="17"/>
  <c r="O18" i="17"/>
  <c r="Q32" i="17"/>
  <c r="P30" i="17"/>
  <c r="P99" i="15"/>
  <c r="J61" i="17"/>
  <c r="T35" i="17"/>
  <c r="N137" i="17"/>
  <c r="R72" i="17"/>
  <c r="I123" i="17"/>
  <c r="M107" i="17"/>
  <c r="Q74" i="17"/>
  <c r="M87" i="17"/>
  <c r="N191" i="17"/>
  <c r="S149" i="15"/>
  <c r="P110" i="15"/>
  <c r="I193" i="17"/>
  <c r="S187" i="17"/>
  <c r="O88" i="17"/>
  <c r="R185" i="17"/>
  <c r="J130" i="15"/>
  <c r="G195" i="17"/>
  <c r="N195" i="15"/>
  <c r="F106" i="15"/>
  <c r="Q47" i="17"/>
  <c r="O33" i="17"/>
  <c r="G172" i="17"/>
  <c r="N172" i="15"/>
  <c r="N79" i="17"/>
  <c r="I138" i="17"/>
  <c r="N88" i="17"/>
  <c r="L113" i="17"/>
  <c r="R162" i="15"/>
  <c r="I72" i="17"/>
  <c r="M49" i="17"/>
  <c r="I31" i="17"/>
  <c r="M105" i="17"/>
  <c r="J72" i="17"/>
  <c r="L41" i="17"/>
  <c r="Q113" i="17"/>
  <c r="M172" i="17"/>
  <c r="N46" i="17"/>
  <c r="I123" i="15"/>
  <c r="R35" i="17"/>
  <c r="P49" i="15"/>
  <c r="S172" i="17"/>
  <c r="R45" i="17"/>
  <c r="J88" i="17"/>
  <c r="P150" i="15"/>
  <c r="R75" i="17"/>
  <c r="O96" i="17"/>
  <c r="H169" i="17"/>
  <c r="I96" i="17"/>
  <c r="J15" i="17"/>
  <c r="J90" i="17"/>
  <c r="N53" i="17"/>
  <c r="S34" i="17"/>
  <c r="P74" i="17"/>
  <c r="R71" i="15"/>
  <c r="O76" i="17"/>
  <c r="R23" i="17"/>
  <c r="O162" i="17"/>
  <c r="Q120" i="15"/>
  <c r="S41" i="17"/>
  <c r="P194" i="17"/>
  <c r="N45" i="17"/>
  <c r="I114" i="17"/>
  <c r="N115" i="17"/>
  <c r="J48" i="17"/>
  <c r="I89" i="17"/>
  <c r="M97" i="17"/>
  <c r="P77" i="17"/>
  <c r="O43" i="17"/>
  <c r="I25" i="17"/>
  <c r="R98" i="17"/>
  <c r="R103" i="17"/>
  <c r="Q63" i="17"/>
  <c r="Q115" i="17"/>
  <c r="I64" i="17"/>
  <c r="O162" i="15"/>
  <c r="F26" i="15"/>
  <c r="M180" i="17"/>
  <c r="M62" i="17"/>
  <c r="J87" i="17"/>
  <c r="P68" i="17"/>
  <c r="G170" i="17"/>
  <c r="N170" i="15"/>
  <c r="M103" i="17"/>
  <c r="J145" i="17"/>
  <c r="N26" i="15"/>
  <c r="G26" i="17"/>
  <c r="G110" i="17"/>
  <c r="N110" i="15"/>
  <c r="M106" i="17"/>
  <c r="N127" i="17"/>
  <c r="Q190" i="15"/>
  <c r="M95" i="17"/>
  <c r="I168" i="17"/>
  <c r="S72" i="17"/>
  <c r="L110" i="17"/>
  <c r="M69" i="17"/>
  <c r="R51" i="17"/>
  <c r="T185" i="17"/>
  <c r="K79" i="17"/>
  <c r="R172" i="15"/>
  <c r="N92" i="15"/>
  <c r="G92" i="17"/>
  <c r="T190" i="17"/>
  <c r="I104" i="17"/>
  <c r="R182" i="17"/>
  <c r="F184" i="15"/>
  <c r="Q28" i="17"/>
  <c r="G13" i="17"/>
  <c r="N13" i="15"/>
  <c r="R16" i="17"/>
  <c r="J17" i="15"/>
  <c r="S114" i="15"/>
  <c r="Q109" i="17"/>
  <c r="R153" i="17"/>
  <c r="P68" i="15"/>
  <c r="N181" i="17"/>
  <c r="J128" i="17"/>
  <c r="L116" i="17"/>
  <c r="O18" i="15"/>
  <c r="L31" i="17"/>
  <c r="S151" i="17"/>
  <c r="K109" i="15"/>
  <c r="P171" i="17"/>
  <c r="J141" i="17"/>
  <c r="L90" i="17"/>
  <c r="P87" i="17"/>
  <c r="L76" i="17"/>
  <c r="R30" i="17"/>
  <c r="R21" i="17"/>
  <c r="M89" i="17"/>
  <c r="Q129" i="17"/>
  <c r="T76" i="17"/>
  <c r="R86" i="17"/>
  <c r="T182" i="17"/>
  <c r="R163" i="17"/>
  <c r="T24" i="17"/>
  <c r="O44" i="17"/>
  <c r="Q116" i="17"/>
  <c r="K48" i="17"/>
  <c r="R25" i="17"/>
  <c r="O33" i="15"/>
  <c r="R120" i="17"/>
  <c r="K35" i="17"/>
  <c r="O98" i="15"/>
  <c r="I180" i="17"/>
  <c r="S160" i="15"/>
  <c r="O119" i="17"/>
  <c r="I154" i="15"/>
  <c r="O20" i="15"/>
  <c r="R145" i="17"/>
  <c r="P59" i="15"/>
  <c r="L50" i="17"/>
  <c r="P148" i="17"/>
  <c r="I153" i="17"/>
  <c r="O35" i="17"/>
  <c r="T61" i="17"/>
  <c r="N87" i="17"/>
  <c r="N56" i="17"/>
  <c r="S16" i="15"/>
  <c r="S36" i="17"/>
  <c r="N112" i="17"/>
  <c r="P181" i="17"/>
  <c r="F185" i="15"/>
  <c r="I63" i="17"/>
  <c r="I24" i="17"/>
  <c r="T82" i="17"/>
  <c r="N166" i="17"/>
  <c r="M75" i="17"/>
  <c r="G162" i="17"/>
  <c r="N162" i="15"/>
  <c r="P56" i="17"/>
  <c r="N163" i="15"/>
  <c r="G163" i="17"/>
  <c r="L28" i="15"/>
  <c r="J139" i="17"/>
  <c r="K90" i="17"/>
  <c r="G46" i="17"/>
  <c r="N46" i="15"/>
  <c r="L17" i="17"/>
  <c r="O52" i="17"/>
  <c r="S112" i="17"/>
  <c r="K53" i="17"/>
  <c r="M124" i="17"/>
  <c r="K185" i="17"/>
  <c r="R104" i="17"/>
  <c r="K70" i="17"/>
  <c r="N66" i="17"/>
  <c r="I91" i="17"/>
  <c r="O61" i="17"/>
  <c r="S145" i="17"/>
  <c r="M98" i="17"/>
  <c r="H92" i="17"/>
  <c r="O73" i="17"/>
  <c r="S29" i="17"/>
  <c r="F35" i="15"/>
  <c r="K91" i="17"/>
  <c r="T22" i="17"/>
  <c r="S86" i="17"/>
  <c r="J106" i="17"/>
  <c r="Q55" i="17"/>
  <c r="O40" i="17"/>
  <c r="J56" i="17"/>
  <c r="M158" i="17"/>
  <c r="J111" i="17"/>
  <c r="M127" i="17"/>
  <c r="T152" i="17"/>
  <c r="G24" i="15"/>
  <c r="O155" i="17"/>
  <c r="N189" i="17"/>
  <c r="I194" i="17"/>
  <c r="L96" i="17"/>
  <c r="S49" i="17"/>
  <c r="F53" i="15"/>
  <c r="N175" i="17"/>
  <c r="J164" i="17"/>
  <c r="L105" i="17"/>
  <c r="P70" i="17"/>
  <c r="O156" i="17"/>
  <c r="N173" i="17"/>
  <c r="R93" i="15"/>
  <c r="P46" i="17"/>
  <c r="O15" i="17"/>
  <c r="G72" i="15"/>
  <c r="O139" i="17"/>
  <c r="S69" i="15"/>
  <c r="L21" i="17"/>
  <c r="N141" i="17"/>
  <c r="R109" i="15"/>
  <c r="R103" i="15"/>
  <c r="J100" i="17"/>
  <c r="T179" i="17"/>
  <c r="R175" i="17"/>
  <c r="I16" i="17"/>
  <c r="P83" i="17"/>
  <c r="P131" i="17"/>
  <c r="M195" i="17"/>
  <c r="K124" i="17"/>
  <c r="R133" i="17"/>
  <c r="K118" i="17"/>
  <c r="G22" i="17"/>
  <c r="N22" i="15"/>
  <c r="K17" i="17"/>
  <c r="P32" i="17"/>
  <c r="M131" i="17"/>
  <c r="N151" i="15"/>
  <c r="G151" i="17"/>
  <c r="G147" i="17"/>
  <c r="N147" i="15"/>
  <c r="M126" i="17"/>
  <c r="J33" i="15"/>
  <c r="L169" i="15"/>
  <c r="J82" i="17"/>
  <c r="O90" i="17"/>
  <c r="Q164" i="17"/>
  <c r="J144" i="17"/>
  <c r="Q45" i="17"/>
  <c r="J17" i="17"/>
  <c r="Q151" i="15"/>
  <c r="N101" i="17"/>
  <c r="S124" i="17"/>
  <c r="R171" i="17"/>
  <c r="O31" i="17"/>
  <c r="H88" i="17"/>
  <c r="T62" i="17"/>
  <c r="Q143" i="15"/>
  <c r="T51" i="17"/>
  <c r="O131" i="17"/>
  <c r="S97" i="15"/>
  <c r="N169" i="17"/>
  <c r="Q17" i="15"/>
  <c r="F153" i="15"/>
  <c r="N149" i="17"/>
  <c r="K169" i="15"/>
  <c r="P137" i="17"/>
  <c r="R105" i="17"/>
  <c r="M113" i="17"/>
  <c r="S37" i="15"/>
  <c r="O89" i="17"/>
  <c r="I113" i="17"/>
  <c r="I169" i="17"/>
  <c r="Q115" i="15"/>
  <c r="H61" i="15"/>
  <c r="I68" i="17"/>
  <c r="Q83" i="17"/>
  <c r="P168" i="17"/>
  <c r="Q42" i="15"/>
  <c r="I117" i="17"/>
  <c r="R121" i="17"/>
  <c r="S75" i="17"/>
  <c r="N150" i="15"/>
  <c r="G150" i="17"/>
  <c r="F163" i="15"/>
  <c r="G99" i="17"/>
  <c r="N99" i="15"/>
  <c r="S38" i="17"/>
  <c r="G192" i="17"/>
  <c r="N192" i="15"/>
  <c r="I148" i="17"/>
  <c r="L29" i="15"/>
  <c r="O150" i="17"/>
  <c r="Q118" i="17"/>
  <c r="Q76" i="17"/>
  <c r="Q60" i="17"/>
  <c r="Q46" i="17"/>
  <c r="N118" i="17"/>
  <c r="M56" i="17"/>
  <c r="L38" i="17"/>
  <c r="P118" i="15"/>
  <c r="O186" i="17"/>
  <c r="N184" i="17"/>
  <c r="H167" i="15"/>
  <c r="S87" i="15"/>
  <c r="I20" i="15"/>
  <c r="T186" i="17"/>
  <c r="K112" i="17"/>
  <c r="K171" i="17"/>
  <c r="L193" i="15"/>
  <c r="M94" i="17"/>
  <c r="O113" i="15"/>
  <c r="J136" i="17"/>
  <c r="K110" i="17"/>
  <c r="N83" i="17"/>
  <c r="T153" i="17"/>
  <c r="R42" i="17"/>
  <c r="J121" i="17"/>
  <c r="L100" i="17"/>
  <c r="O27" i="15"/>
  <c r="J67" i="17"/>
  <c r="R99" i="17"/>
  <c r="O56" i="17"/>
  <c r="I81" i="17"/>
  <c r="O114" i="17"/>
  <c r="K41" i="17"/>
  <c r="M91" i="17"/>
  <c r="N136" i="17"/>
  <c r="T43" i="17"/>
  <c r="M115" i="17"/>
  <c r="Q30" i="17"/>
  <c r="K107" i="17"/>
  <c r="F170" i="15"/>
  <c r="Q28" i="15"/>
  <c r="R141" i="15"/>
  <c r="M99" i="17"/>
  <c r="Q127" i="15"/>
  <c r="L66" i="15"/>
  <c r="I128" i="15"/>
  <c r="L127" i="17"/>
  <c r="P106" i="17"/>
  <c r="Q43" i="17"/>
  <c r="J187" i="17"/>
  <c r="O14" i="17"/>
  <c r="T92" i="17"/>
  <c r="P65" i="15"/>
  <c r="P132" i="15"/>
  <c r="H24" i="15"/>
  <c r="Q191" i="17"/>
  <c r="S172" i="15"/>
  <c r="O50" i="17"/>
  <c r="F146" i="15"/>
  <c r="P98" i="17"/>
  <c r="Q169" i="17"/>
  <c r="Q50" i="15"/>
  <c r="I119" i="17"/>
  <c r="S111" i="17"/>
  <c r="R87" i="17"/>
  <c r="N194" i="17"/>
  <c r="S164" i="15"/>
  <c r="O170" i="15"/>
  <c r="R68" i="17"/>
  <c r="S105" i="17"/>
  <c r="O192" i="17"/>
  <c r="R48" i="17"/>
  <c r="T124" i="17"/>
  <c r="K184" i="17"/>
  <c r="R147" i="17"/>
  <c r="M84" i="17"/>
  <c r="H27" i="17"/>
  <c r="M16" i="17"/>
  <c r="P35" i="17"/>
  <c r="R151" i="15"/>
  <c r="Q31" i="15"/>
  <c r="O145" i="15"/>
  <c r="Q35" i="17"/>
  <c r="M132" i="17"/>
  <c r="Q23" i="17"/>
  <c r="N164" i="17"/>
  <c r="N16" i="17"/>
  <c r="I174" i="17"/>
  <c r="S48" i="15"/>
  <c r="P80" i="15"/>
  <c r="S85" i="17"/>
  <c r="I26" i="17"/>
  <c r="Q98" i="17"/>
  <c r="I67" i="17"/>
  <c r="J160" i="17"/>
  <c r="N74" i="17"/>
  <c r="K40" i="17"/>
  <c r="P47" i="17"/>
  <c r="S157" i="17"/>
  <c r="J42" i="17"/>
  <c r="S45" i="17"/>
  <c r="P112" i="15"/>
  <c r="R110" i="17"/>
  <c r="P29" i="17"/>
  <c r="I61" i="17"/>
  <c r="R53" i="17"/>
  <c r="P28" i="17"/>
  <c r="O125" i="17"/>
  <c r="S73" i="17"/>
  <c r="R71" i="17"/>
  <c r="O154" i="17"/>
  <c r="S107" i="17"/>
  <c r="L172" i="17"/>
  <c r="H73" i="17"/>
  <c r="J195" i="17"/>
  <c r="L23" i="17"/>
  <c r="I37" i="17"/>
  <c r="N42" i="17"/>
  <c r="T14" i="17"/>
  <c r="P31" i="17"/>
  <c r="S137" i="17"/>
  <c r="L91" i="17"/>
  <c r="T70" i="17"/>
  <c r="P114" i="17"/>
  <c r="T136" i="17"/>
  <c r="G172" i="15"/>
  <c r="J113" i="17"/>
  <c r="I142" i="17"/>
  <c r="I142" i="15"/>
  <c r="N162" i="17"/>
  <c r="T75" i="17"/>
  <c r="T114" i="17"/>
  <c r="I165" i="17"/>
  <c r="T88" i="17"/>
  <c r="S125" i="17"/>
  <c r="K59" i="17"/>
  <c r="M100" i="17"/>
  <c r="I155" i="17"/>
  <c r="L45" i="17"/>
  <c r="T134" i="17"/>
  <c r="S35" i="17"/>
  <c r="O103" i="17"/>
  <c r="Q46" i="15"/>
  <c r="O26" i="17"/>
  <c r="N192" i="17"/>
  <c r="J133" i="15"/>
  <c r="R157" i="17"/>
  <c r="S56" i="17"/>
  <c r="T168" i="17"/>
  <c r="I18" i="17"/>
  <c r="J16" i="17"/>
  <c r="Q103" i="17"/>
  <c r="L152" i="17"/>
  <c r="K37" i="17"/>
  <c r="P139" i="17"/>
  <c r="O38" i="17"/>
  <c r="F131" i="15"/>
  <c r="R126" i="17"/>
  <c r="N104" i="17"/>
  <c r="K16" i="17"/>
  <c r="M74" i="17"/>
  <c r="J92" i="17"/>
  <c r="T125" i="17"/>
  <c r="O152" i="15"/>
  <c r="S118" i="17"/>
  <c r="Q62" i="17"/>
  <c r="P128" i="17"/>
  <c r="Q149" i="17"/>
  <c r="K27" i="17"/>
  <c r="L115" i="17"/>
  <c r="O163" i="17"/>
  <c r="O63" i="17"/>
  <c r="S61" i="17"/>
  <c r="I150" i="17"/>
  <c r="G160" i="15"/>
  <c r="Q58" i="17"/>
  <c r="N159" i="17"/>
  <c r="M55" i="17"/>
  <c r="K60" i="17"/>
  <c r="O86" i="15"/>
  <c r="R118" i="17"/>
  <c r="L72" i="17"/>
  <c r="O58" i="17"/>
  <c r="O32" i="17"/>
  <c r="N48" i="17"/>
  <c r="O101" i="15"/>
  <c r="O161" i="17"/>
  <c r="O90" i="15"/>
  <c r="J23" i="17"/>
  <c r="F34" i="15"/>
  <c r="M83" i="17"/>
  <c r="S54" i="17"/>
  <c r="O120" i="17"/>
  <c r="K57" i="17"/>
  <c r="R133" i="15"/>
  <c r="N154" i="17"/>
  <c r="N93" i="17"/>
  <c r="Q151" i="17"/>
  <c r="L195" i="17"/>
  <c r="O49" i="15"/>
  <c r="I65" i="17"/>
  <c r="P40" i="17"/>
  <c r="N178" i="17"/>
  <c r="S58" i="17"/>
  <c r="M34" i="17"/>
  <c r="R167" i="17"/>
  <c r="R179" i="17"/>
  <c r="M125" i="17"/>
  <c r="T15" i="17"/>
  <c r="I124" i="17"/>
  <c r="I192" i="17"/>
  <c r="M148" i="17"/>
  <c r="J46" i="17"/>
  <c r="S139" i="17"/>
  <c r="R100" i="17"/>
  <c r="L79" i="17"/>
  <c r="K74" i="17"/>
  <c r="S48" i="17"/>
  <c r="N134" i="17"/>
  <c r="S59" i="17"/>
  <c r="O129" i="15"/>
  <c r="G109" i="15"/>
  <c r="P122" i="17"/>
  <c r="L173" i="17"/>
  <c r="F29" i="15"/>
  <c r="J64" i="17"/>
  <c r="J129" i="17"/>
  <c r="M183" i="17"/>
  <c r="R47" i="17"/>
  <c r="N75" i="17"/>
  <c r="K104" i="17"/>
  <c r="Q53" i="15"/>
  <c r="T49" i="17"/>
  <c r="L124" i="17"/>
  <c r="P24" i="17"/>
  <c r="I90" i="17"/>
  <c r="O178" i="17"/>
  <c r="N38" i="17"/>
  <c r="Q126" i="17"/>
  <c r="Q158" i="17"/>
  <c r="I122" i="17"/>
  <c r="P99" i="17"/>
  <c r="S158" i="17"/>
  <c r="Q78" i="17"/>
  <c r="H107" i="15"/>
  <c r="J73" i="15"/>
  <c r="G117" i="15"/>
  <c r="L67" i="17"/>
  <c r="N31" i="17"/>
  <c r="J36" i="17"/>
  <c r="N132" i="17"/>
  <c r="P38" i="17"/>
  <c r="T157" i="17"/>
  <c r="Q14" i="17"/>
  <c r="I177" i="17"/>
  <c r="K26" i="17"/>
  <c r="J97" i="17"/>
  <c r="H19" i="17"/>
  <c r="O54" i="15"/>
  <c r="Q133" i="17"/>
  <c r="G180" i="15"/>
  <c r="N105" i="17"/>
  <c r="I109" i="15"/>
  <c r="M93" i="17"/>
  <c r="H69" i="17"/>
  <c r="Q128" i="15"/>
  <c r="L193" i="17"/>
  <c r="J163" i="15"/>
  <c r="S43" i="17"/>
  <c r="M189" i="17"/>
  <c r="M14" i="17"/>
  <c r="T85" i="17"/>
  <c r="L157" i="15"/>
  <c r="R79" i="17"/>
  <c r="R162" i="17"/>
  <c r="L93" i="15"/>
  <c r="R177" i="17"/>
  <c r="S44" i="17"/>
  <c r="L57" i="17"/>
  <c r="S186" i="17"/>
  <c r="I21" i="17"/>
  <c r="N116" i="17"/>
  <c r="K55" i="17"/>
  <c r="T52" i="17"/>
  <c r="Q95" i="17"/>
  <c r="L177" i="15"/>
  <c r="O85" i="15"/>
  <c r="I31" i="15"/>
  <c r="O160" i="17"/>
  <c r="K128" i="15"/>
  <c r="N44" i="17"/>
  <c r="R91" i="17"/>
  <c r="Q180" i="17"/>
  <c r="I33" i="17"/>
  <c r="P31" i="15"/>
  <c r="S39" i="17"/>
  <c r="I79" i="17"/>
  <c r="M27" i="17"/>
  <c r="G144" i="15"/>
  <c r="P177" i="15"/>
  <c r="J185" i="17"/>
  <c r="Q79" i="17"/>
  <c r="O106" i="17"/>
  <c r="Q49" i="15"/>
  <c r="P39" i="17"/>
  <c r="L101" i="17"/>
  <c r="H79" i="15"/>
  <c r="K83" i="17"/>
  <c r="L88" i="17"/>
  <c r="L28" i="17"/>
  <c r="Q89" i="17"/>
  <c r="H120" i="15"/>
  <c r="S163" i="17"/>
  <c r="L32" i="17"/>
  <c r="J44" i="17"/>
  <c r="S28" i="17"/>
  <c r="K168" i="17"/>
  <c r="S91" i="17"/>
  <c r="L106" i="15"/>
  <c r="J159" i="17"/>
  <c r="K149" i="17"/>
  <c r="K143" i="15"/>
  <c r="F180" i="15"/>
  <c r="Q125" i="17"/>
  <c r="M179" i="17"/>
  <c r="N114" i="17"/>
  <c r="K151" i="15"/>
  <c r="Q95" i="15"/>
  <c r="K192" i="17"/>
  <c r="J116" i="17"/>
  <c r="P20" i="17"/>
  <c r="L129" i="15"/>
  <c r="R141" i="17"/>
  <c r="N158" i="17"/>
  <c r="J170" i="17"/>
  <c r="T188" i="17"/>
  <c r="T139" i="17"/>
  <c r="T64" i="17"/>
  <c r="J52" i="17"/>
  <c r="M24" i="17"/>
  <c r="N156" i="17"/>
  <c r="F17" i="15"/>
  <c r="Q195" i="17"/>
  <c r="J102" i="17"/>
  <c r="R140" i="17"/>
  <c r="G73" i="15"/>
  <c r="N32" i="17"/>
  <c r="J138" i="17"/>
  <c r="P173" i="17"/>
  <c r="L148" i="17"/>
  <c r="G174" i="15"/>
  <c r="N148" i="17"/>
  <c r="J60" i="17"/>
  <c r="S195" i="17"/>
  <c r="T165" i="17"/>
  <c r="R172" i="17"/>
  <c r="R132" i="17"/>
  <c r="L157" i="17"/>
  <c r="S22" i="17"/>
  <c r="G77" i="15"/>
  <c r="M79" i="17"/>
  <c r="J16" i="15"/>
  <c r="S76" i="17"/>
  <c r="L22" i="17"/>
  <c r="P61" i="17"/>
  <c r="N113" i="17"/>
  <c r="M119" i="17"/>
  <c r="N17" i="17"/>
  <c r="M71" i="17"/>
  <c r="L158" i="17"/>
  <c r="T148" i="17"/>
  <c r="N85" i="17"/>
  <c r="K106" i="17"/>
  <c r="T73" i="17"/>
  <c r="R155" i="17"/>
  <c r="T112" i="17"/>
  <c r="M178" i="17"/>
  <c r="M45" i="17"/>
  <c r="Q107" i="17"/>
  <c r="J161" i="17"/>
  <c r="N24" i="17"/>
  <c r="M40" i="17"/>
  <c r="I60" i="17"/>
  <c r="P127" i="17"/>
  <c r="L130" i="15"/>
  <c r="G40" i="15"/>
  <c r="T16" i="17"/>
  <c r="O114" i="15"/>
  <c r="M140" i="17"/>
  <c r="P27" i="15"/>
  <c r="Q135" i="15"/>
  <c r="J107" i="17"/>
  <c r="Q181" i="17"/>
  <c r="L141" i="15"/>
  <c r="O111" i="17"/>
  <c r="R119" i="17"/>
  <c r="N98" i="17"/>
  <c r="M42" i="17"/>
  <c r="T87" i="17"/>
  <c r="T80" i="17"/>
  <c r="L155" i="17"/>
  <c r="T119" i="17"/>
  <c r="K19" i="17"/>
  <c r="I43" i="15"/>
  <c r="K180" i="17"/>
  <c r="Q124" i="15"/>
  <c r="I154" i="17"/>
  <c r="J122" i="17"/>
  <c r="S97" i="17"/>
  <c r="P36" i="15"/>
  <c r="R171" i="15"/>
  <c r="K39" i="17"/>
  <c r="K33" i="17"/>
  <c r="I22" i="15"/>
  <c r="N165" i="17"/>
  <c r="P126" i="17"/>
  <c r="M143" i="17"/>
  <c r="P102" i="15"/>
  <c r="I159" i="17"/>
  <c r="I109" i="17"/>
  <c r="P100" i="17"/>
  <c r="P76" i="17"/>
  <c r="Q91" i="17"/>
  <c r="G142" i="15"/>
  <c r="L83" i="17"/>
  <c r="K92" i="17"/>
  <c r="R39" i="17"/>
  <c r="L121" i="17"/>
  <c r="R111" i="17"/>
  <c r="R174" i="17"/>
  <c r="R184" i="17"/>
  <c r="J65" i="17"/>
  <c r="L131" i="17"/>
  <c r="G184" i="17"/>
  <c r="N184" i="15"/>
  <c r="R90" i="15"/>
  <c r="O79" i="15"/>
  <c r="K30" i="17"/>
  <c r="L190" i="17"/>
  <c r="I183" i="17"/>
  <c r="P60" i="17"/>
  <c r="Q163" i="15"/>
  <c r="H111" i="15"/>
  <c r="R84" i="17"/>
  <c r="L102" i="15"/>
  <c r="S104" i="15"/>
  <c r="K171" i="15"/>
  <c r="Q154" i="15"/>
  <c r="P135" i="17"/>
  <c r="L163" i="17"/>
  <c r="L147" i="17"/>
  <c r="L125" i="15"/>
  <c r="I186" i="17"/>
  <c r="O101" i="17"/>
  <c r="T163" i="17"/>
  <c r="M47" i="17"/>
  <c r="L94" i="15"/>
  <c r="I103" i="15"/>
  <c r="G116" i="15"/>
  <c r="M181" i="17"/>
  <c r="S19" i="15"/>
  <c r="J67" i="15"/>
  <c r="T145" i="17"/>
  <c r="J53" i="17"/>
  <c r="N36" i="17"/>
  <c r="S52" i="15"/>
  <c r="S114" i="17"/>
  <c r="L115" i="15"/>
  <c r="J126" i="17"/>
  <c r="M128" i="17"/>
  <c r="F37" i="15"/>
  <c r="R46" i="17"/>
  <c r="J25" i="17"/>
  <c r="R116" i="15"/>
  <c r="M81" i="17"/>
  <c r="L174" i="15"/>
  <c r="G171" i="17"/>
  <c r="N171" i="15"/>
  <c r="Q37" i="15"/>
  <c r="S31" i="17"/>
  <c r="R174" i="15"/>
  <c r="T137" i="17"/>
  <c r="J176" i="17"/>
  <c r="L39" i="17"/>
  <c r="K42" i="17"/>
  <c r="M23" i="17"/>
  <c r="L61" i="17"/>
  <c r="R17" i="17"/>
  <c r="R146" i="17"/>
  <c r="H23" i="15"/>
  <c r="J73" i="17"/>
  <c r="L35" i="17"/>
  <c r="L42" i="15"/>
  <c r="P105" i="17"/>
  <c r="M15" i="17"/>
  <c r="J165" i="17"/>
  <c r="R86" i="15"/>
  <c r="M60" i="17"/>
  <c r="L102" i="17"/>
  <c r="P183" i="17"/>
  <c r="Q67" i="17"/>
  <c r="P15" i="15"/>
  <c r="I164" i="17"/>
  <c r="P193" i="17"/>
  <c r="I163" i="17"/>
  <c r="P195" i="17"/>
  <c r="L86" i="17"/>
  <c r="S56" i="15"/>
  <c r="R143" i="17"/>
  <c r="O46" i="17"/>
  <c r="G68" i="15"/>
  <c r="T160" i="17"/>
  <c r="Q153" i="17"/>
  <c r="F55" i="15"/>
  <c r="H195" i="15"/>
  <c r="I128" i="17"/>
  <c r="R55" i="17"/>
  <c r="N122" i="17"/>
  <c r="O195" i="17"/>
  <c r="I49" i="17"/>
  <c r="S98" i="15"/>
  <c r="R40" i="17"/>
  <c r="K156" i="17"/>
  <c r="T45" i="17"/>
  <c r="Q92" i="17"/>
  <c r="J142" i="17"/>
  <c r="K172" i="17"/>
  <c r="R23" i="15"/>
  <c r="T107" i="17"/>
  <c r="Q140" i="17"/>
  <c r="L124" i="15"/>
  <c r="K112" i="15"/>
  <c r="H190" i="15"/>
  <c r="R24" i="17"/>
  <c r="N86" i="17"/>
  <c r="O85" i="17"/>
  <c r="Q193" i="15"/>
  <c r="Q136" i="15"/>
  <c r="Q58" i="15"/>
  <c r="S156" i="17"/>
  <c r="Q179" i="17"/>
  <c r="T105" i="17"/>
  <c r="K175" i="17"/>
  <c r="K13" i="15"/>
  <c r="R125" i="17"/>
  <c r="L45" i="15"/>
  <c r="O105" i="15"/>
  <c r="S177" i="17"/>
  <c r="K45" i="17"/>
  <c r="L111" i="17"/>
  <c r="G167" i="17"/>
  <c r="N167" i="15"/>
  <c r="K117" i="15"/>
  <c r="O57" i="17"/>
  <c r="O180" i="15"/>
  <c r="P114" i="15"/>
  <c r="O153" i="17"/>
  <c r="H166" i="15"/>
  <c r="K139" i="17"/>
  <c r="P58" i="17"/>
  <c r="I45" i="17"/>
  <c r="L189" i="15"/>
  <c r="S121" i="17"/>
  <c r="O159" i="17"/>
  <c r="R64" i="17"/>
  <c r="O20" i="17"/>
  <c r="J76" i="17"/>
  <c r="K155" i="17"/>
  <c r="M170" i="17"/>
  <c r="N110" i="17"/>
  <c r="J130" i="17"/>
  <c r="I46" i="15"/>
  <c r="K126" i="17"/>
  <c r="R173" i="17"/>
  <c r="T122" i="17"/>
  <c r="T108" i="17"/>
  <c r="I156" i="17"/>
  <c r="P155" i="17"/>
  <c r="K139" i="15"/>
  <c r="N69" i="17"/>
  <c r="S146" i="15"/>
  <c r="I112" i="15"/>
  <c r="I125" i="15"/>
  <c r="S23" i="15"/>
  <c r="Q163" i="17"/>
  <c r="O125" i="15"/>
  <c r="K68" i="17"/>
  <c r="J127" i="17"/>
  <c r="R76" i="17"/>
  <c r="J47" i="17"/>
  <c r="M20" i="17"/>
  <c r="K157" i="17"/>
  <c r="O118" i="17"/>
  <c r="Q29" i="17"/>
  <c r="P14" i="17"/>
  <c r="S101" i="15"/>
  <c r="Q26" i="17"/>
  <c r="R39" i="15"/>
  <c r="Q148" i="17"/>
  <c r="F42" i="15"/>
  <c r="T58" i="17"/>
  <c r="N111" i="17"/>
  <c r="Q31" i="17"/>
  <c r="N177" i="17"/>
  <c r="I28" i="17"/>
  <c r="I166" i="17"/>
  <c r="N91" i="17"/>
  <c r="I139" i="15"/>
  <c r="P18" i="17"/>
  <c r="J168" i="17"/>
  <c r="N170" i="17"/>
  <c r="K117" i="17"/>
  <c r="M191" i="17"/>
  <c r="I27" i="17"/>
  <c r="L77" i="17"/>
  <c r="L33" i="17"/>
  <c r="N176" i="15"/>
  <c r="G176" i="17"/>
  <c r="I195" i="15"/>
  <c r="L140" i="17"/>
  <c r="R186" i="17"/>
  <c r="R93" i="17"/>
  <c r="L163" i="15"/>
  <c r="T19" i="17"/>
  <c r="M168" i="17"/>
  <c r="J117" i="15"/>
  <c r="R109" i="17"/>
  <c r="P162" i="15"/>
  <c r="J94" i="17"/>
  <c r="L131" i="15"/>
  <c r="K190" i="15"/>
  <c r="S153" i="17"/>
  <c r="F111" i="15"/>
  <c r="I134" i="15"/>
  <c r="J101" i="17"/>
  <c r="Q77" i="17"/>
  <c r="G113" i="15"/>
  <c r="L13" i="15"/>
  <c r="G51" i="15"/>
  <c r="I41" i="17"/>
  <c r="Q68" i="17"/>
  <c r="K182" i="17"/>
  <c r="M162" i="17"/>
  <c r="K65" i="17"/>
  <c r="J24" i="17"/>
  <c r="S26" i="17"/>
  <c r="L114" i="17"/>
  <c r="Q48" i="17"/>
  <c r="L191" i="15"/>
  <c r="N190" i="15"/>
  <c r="G190" i="17"/>
  <c r="F113" i="15"/>
  <c r="S15" i="15"/>
  <c r="G110" i="15"/>
  <c r="I66" i="17"/>
  <c r="L147" i="15"/>
  <c r="K114" i="17"/>
  <c r="L165" i="17"/>
  <c r="R87" i="15"/>
  <c r="J183" i="17"/>
  <c r="I68" i="15"/>
  <c r="L47" i="15"/>
  <c r="Q146" i="15"/>
  <c r="L162" i="17"/>
  <c r="G35" i="15"/>
  <c r="H161" i="15"/>
  <c r="P157" i="17"/>
  <c r="G57" i="15"/>
  <c r="K93" i="15"/>
  <c r="I167" i="15"/>
  <c r="J81" i="15"/>
  <c r="L48" i="15"/>
  <c r="O183" i="17"/>
  <c r="O81" i="17"/>
  <c r="P132" i="17"/>
  <c r="I75" i="17"/>
  <c r="J134" i="15"/>
  <c r="J69" i="17"/>
  <c r="G135" i="15"/>
  <c r="G155" i="15"/>
  <c r="O94" i="17"/>
  <c r="J110" i="15"/>
  <c r="R106" i="15"/>
  <c r="R95" i="15"/>
  <c r="O128" i="17"/>
  <c r="J152" i="15"/>
  <c r="P30" i="15"/>
  <c r="O142" i="15"/>
  <c r="L15" i="17"/>
  <c r="P46" i="15"/>
  <c r="J178" i="15"/>
  <c r="K145" i="17"/>
  <c r="R43" i="15"/>
  <c r="O41" i="17"/>
  <c r="Q16" i="15"/>
  <c r="O34" i="15"/>
  <c r="S129" i="17"/>
  <c r="N182" i="15"/>
  <c r="G182" i="17"/>
  <c r="H47" i="15"/>
  <c r="M171" i="17"/>
  <c r="G42" i="15"/>
  <c r="K94" i="15"/>
  <c r="S173" i="15"/>
  <c r="J148" i="15"/>
  <c r="S126" i="17"/>
  <c r="P141" i="17"/>
  <c r="P100" i="15"/>
  <c r="O182" i="17"/>
  <c r="N77" i="17"/>
  <c r="K87" i="15"/>
  <c r="S88" i="17"/>
  <c r="R33" i="17"/>
  <c r="T187" i="17"/>
  <c r="K21" i="17"/>
  <c r="P73" i="15"/>
  <c r="N172" i="17"/>
  <c r="J99" i="17"/>
  <c r="O160" i="15"/>
  <c r="N70" i="17"/>
  <c r="Q112" i="17"/>
  <c r="S133" i="15"/>
  <c r="K14" i="17"/>
  <c r="P33" i="17"/>
  <c r="L81" i="17"/>
  <c r="I48" i="17"/>
  <c r="N151" i="17"/>
  <c r="S47" i="17"/>
  <c r="H50" i="17"/>
  <c r="S149" i="17"/>
  <c r="I54" i="17"/>
  <c r="R65" i="17"/>
  <c r="S122" i="17"/>
  <c r="R69" i="17"/>
  <c r="J40" i="17"/>
  <c r="Q73" i="17"/>
  <c r="J169" i="17"/>
  <c r="M136" i="17"/>
  <c r="P51" i="17"/>
  <c r="P45" i="17"/>
  <c r="J85" i="17"/>
  <c r="R149" i="17"/>
  <c r="S62" i="17"/>
  <c r="O13" i="17"/>
  <c r="P145" i="17"/>
  <c r="N138" i="17"/>
  <c r="T28" i="17"/>
  <c r="J89" i="15"/>
  <c r="O72" i="17"/>
  <c r="K13" i="17"/>
  <c r="L173" i="15"/>
  <c r="I175" i="15"/>
  <c r="P126" i="15"/>
  <c r="T83" i="17"/>
  <c r="O29" i="17"/>
  <c r="O103" i="15"/>
  <c r="G133" i="15"/>
  <c r="G25" i="15"/>
  <c r="J162" i="15"/>
  <c r="Q38" i="15"/>
  <c r="Q99" i="17"/>
  <c r="S138" i="15"/>
  <c r="Q120" i="17"/>
  <c r="O66" i="15"/>
  <c r="P55" i="17"/>
  <c r="H19" i="15"/>
  <c r="N78" i="17"/>
  <c r="P41" i="17"/>
  <c r="Q147" i="17"/>
  <c r="K159" i="17"/>
  <c r="O146" i="17"/>
  <c r="O117" i="17"/>
  <c r="J110" i="17"/>
  <c r="L106" i="17"/>
  <c r="L54" i="17"/>
  <c r="N109" i="17"/>
  <c r="K96" i="15"/>
  <c r="I103" i="17"/>
  <c r="T39" i="17"/>
  <c r="Q40" i="17"/>
  <c r="P78" i="17"/>
  <c r="F121" i="15"/>
  <c r="R20" i="17"/>
  <c r="K144" i="17"/>
  <c r="N119" i="17"/>
  <c r="J83" i="17"/>
  <c r="M163" i="17"/>
  <c r="P78" i="15"/>
  <c r="F50" i="15"/>
  <c r="Q173" i="17"/>
  <c r="L110" i="15"/>
  <c r="I135" i="15"/>
  <c r="M25" i="17"/>
  <c r="K152" i="17"/>
  <c r="O124" i="17"/>
  <c r="R37" i="17"/>
  <c r="O36" i="17"/>
  <c r="Q42" i="17"/>
  <c r="T20" i="17"/>
  <c r="P54" i="17"/>
  <c r="F138" i="15"/>
  <c r="F67" i="15"/>
  <c r="L26" i="17"/>
  <c r="F119" i="15"/>
  <c r="L192" i="17"/>
  <c r="K159" i="15"/>
  <c r="I93" i="17"/>
  <c r="M73" i="17"/>
  <c r="K88" i="17"/>
  <c r="T129" i="17"/>
  <c r="N55" i="17"/>
  <c r="L20" i="17"/>
  <c r="L81" i="15"/>
  <c r="I106" i="17"/>
  <c r="Q111" i="17"/>
  <c r="S27" i="17"/>
  <c r="Q54" i="17"/>
  <c r="L112" i="15"/>
  <c r="P95" i="17"/>
  <c r="F165" i="15"/>
  <c r="L51" i="17"/>
  <c r="S24" i="17"/>
  <c r="M122" i="17"/>
  <c r="R134" i="17"/>
  <c r="O22" i="17"/>
  <c r="I136" i="17"/>
  <c r="I143" i="17"/>
  <c r="P104" i="17"/>
  <c r="T89" i="17"/>
  <c r="K100" i="17"/>
  <c r="R142" i="17"/>
  <c r="J118" i="17"/>
  <c r="P117" i="17"/>
  <c r="S90" i="17"/>
  <c r="N135" i="17"/>
  <c r="K104" i="15"/>
  <c r="S171" i="17"/>
  <c r="G49" i="15"/>
  <c r="L85" i="17"/>
  <c r="Q88" i="17"/>
  <c r="Q108" i="17"/>
  <c r="N155" i="17"/>
  <c r="T170" i="17"/>
  <c r="R70" i="15"/>
  <c r="T59" i="17"/>
  <c r="J134" i="17"/>
  <c r="P96" i="17"/>
  <c r="H116" i="15"/>
  <c r="R160" i="15"/>
  <c r="F179" i="15"/>
  <c r="J109" i="17"/>
  <c r="J192" i="17"/>
  <c r="I42" i="15"/>
  <c r="K64" i="17"/>
  <c r="J125" i="17"/>
  <c r="J26" i="17"/>
  <c r="Q82" i="17"/>
  <c r="M76" i="17"/>
  <c r="S109" i="17"/>
  <c r="O87" i="17"/>
  <c r="R112" i="17"/>
  <c r="L87" i="15"/>
  <c r="Q190" i="17"/>
  <c r="O129" i="17"/>
  <c r="Q29" i="15"/>
  <c r="J181" i="15"/>
  <c r="K49" i="17"/>
  <c r="M67" i="17"/>
  <c r="O82" i="17"/>
  <c r="S131" i="17"/>
  <c r="O50" i="15"/>
  <c r="R19" i="15"/>
  <c r="Q102" i="17"/>
  <c r="I102" i="17"/>
  <c r="R41" i="17"/>
  <c r="R191" i="15"/>
  <c r="S51" i="17"/>
  <c r="H180" i="15"/>
  <c r="P56" i="15"/>
  <c r="T140" i="17"/>
  <c r="K127" i="17"/>
  <c r="I141" i="15"/>
  <c r="L128" i="15"/>
  <c r="R38" i="17"/>
  <c r="G70" i="15"/>
  <c r="L190" i="15"/>
  <c r="K118" i="15"/>
  <c r="H22" i="15"/>
  <c r="I34" i="15"/>
  <c r="P136" i="17"/>
  <c r="Q131" i="17"/>
  <c r="S82" i="17"/>
  <c r="H100" i="15"/>
  <c r="Q105" i="17"/>
  <c r="N160" i="17"/>
  <c r="Q100" i="17"/>
  <c r="N92" i="17"/>
  <c r="J21" i="17"/>
  <c r="S57" i="15"/>
  <c r="J63" i="17"/>
  <c r="Q96" i="17"/>
  <c r="N62" i="17"/>
  <c r="L19" i="15"/>
  <c r="J177" i="17"/>
  <c r="J91" i="17"/>
  <c r="T50" i="17"/>
  <c r="R123" i="17"/>
  <c r="J174" i="17"/>
  <c r="R52" i="17"/>
  <c r="Q75" i="15"/>
  <c r="P171" i="15"/>
  <c r="H121" i="15"/>
  <c r="S77" i="17"/>
  <c r="H108" i="15"/>
  <c r="M182" i="17"/>
  <c r="K154" i="17"/>
  <c r="P160" i="15"/>
  <c r="I95" i="17"/>
  <c r="N185" i="17"/>
  <c r="P137" i="15"/>
  <c r="Q83" i="15"/>
  <c r="T132" i="17"/>
  <c r="Q52" i="17"/>
  <c r="K31" i="17"/>
  <c r="I130" i="17"/>
  <c r="Q38" i="17"/>
  <c r="L18" i="15"/>
  <c r="T71" i="17"/>
  <c r="M134" i="17"/>
  <c r="S13" i="17"/>
  <c r="S165" i="17"/>
  <c r="J31" i="17"/>
  <c r="J105" i="17"/>
  <c r="K31" i="15"/>
  <c r="Q24" i="17"/>
  <c r="P109" i="17"/>
  <c r="P102" i="17"/>
  <c r="N15" i="17"/>
  <c r="S33" i="17"/>
  <c r="J19" i="17"/>
  <c r="Q57" i="17"/>
  <c r="K25" i="17"/>
  <c r="R66" i="17"/>
  <c r="M192" i="17"/>
  <c r="O140" i="15"/>
  <c r="O92" i="17"/>
  <c r="K40" i="15"/>
  <c r="G106" i="15"/>
  <c r="J161" i="15"/>
  <c r="G37" i="15"/>
  <c r="K38" i="17"/>
  <c r="H32" i="15"/>
  <c r="L97" i="17"/>
  <c r="I125" i="17"/>
  <c r="T99" i="17"/>
  <c r="P48" i="17"/>
  <c r="K20" i="17"/>
  <c r="O29" i="15"/>
  <c r="S134" i="17"/>
  <c r="G182" i="15"/>
  <c r="I194" i="15"/>
  <c r="M153" i="17"/>
  <c r="J119" i="17"/>
  <c r="R96" i="17"/>
  <c r="G163" i="15"/>
  <c r="F78" i="15"/>
  <c r="K36" i="17"/>
  <c r="R161" i="17"/>
  <c r="M174" i="17"/>
  <c r="O174" i="17"/>
  <c r="I147" i="15"/>
  <c r="N108" i="17"/>
  <c r="I88" i="17"/>
  <c r="G64" i="15"/>
  <c r="S20" i="15"/>
  <c r="Q88" i="15"/>
  <c r="K170" i="17"/>
  <c r="I111" i="17"/>
  <c r="Q142" i="17"/>
  <c r="P158" i="15"/>
  <c r="P96" i="15"/>
  <c r="G60" i="15"/>
  <c r="K113" i="15"/>
  <c r="L34" i="17"/>
  <c r="G131" i="15"/>
  <c r="O134" i="15"/>
  <c r="J177" i="15"/>
  <c r="S108" i="17"/>
  <c r="I118" i="15"/>
  <c r="O135" i="17"/>
  <c r="O25" i="15"/>
  <c r="M57" i="17"/>
  <c r="O191" i="17"/>
  <c r="H146" i="15"/>
  <c r="R185" i="15"/>
  <c r="J74" i="17"/>
  <c r="P74" i="15"/>
  <c r="Q141" i="17"/>
  <c r="R36" i="17"/>
  <c r="L61" i="15"/>
  <c r="T63" i="17"/>
  <c r="I59" i="15"/>
  <c r="M77" i="17"/>
  <c r="K61" i="17"/>
  <c r="S121" i="15"/>
  <c r="J184" i="17"/>
  <c r="J154" i="17"/>
  <c r="Q148" i="15"/>
  <c r="H53" i="15"/>
  <c r="O56" i="15"/>
  <c r="N89" i="17"/>
  <c r="G29" i="15"/>
  <c r="G154" i="15"/>
  <c r="K170" i="15"/>
  <c r="L187" i="15"/>
  <c r="N131" i="17"/>
  <c r="O169" i="17"/>
  <c r="Q70" i="15"/>
  <c r="L44" i="17"/>
  <c r="M65" i="17"/>
  <c r="I16" i="15"/>
  <c r="K181" i="17"/>
  <c r="H98" i="15"/>
  <c r="J94" i="15"/>
  <c r="Q155" i="15"/>
  <c r="K46" i="15"/>
  <c r="K143" i="17"/>
  <c r="L165" i="15"/>
  <c r="K72" i="17"/>
  <c r="S40" i="15"/>
  <c r="M90" i="17"/>
  <c r="O22" i="15"/>
  <c r="Q101" i="17"/>
  <c r="I111" i="15"/>
  <c r="Q132" i="17"/>
  <c r="O130" i="15"/>
  <c r="Q175" i="17"/>
  <c r="I107" i="17"/>
  <c r="Q170" i="15"/>
  <c r="F45" i="15"/>
  <c r="O189" i="17"/>
  <c r="O52" i="15"/>
  <c r="M186" i="17"/>
  <c r="S16" i="17"/>
  <c r="G184" i="15"/>
  <c r="S76" i="15"/>
  <c r="S74" i="17"/>
  <c r="L133" i="17"/>
  <c r="P157" i="15"/>
  <c r="F134" i="15"/>
  <c r="K93" i="17"/>
  <c r="K84" i="17"/>
  <c r="K135" i="15"/>
  <c r="N28" i="17"/>
  <c r="R137" i="17"/>
  <c r="R14" i="17"/>
  <c r="R194" i="17"/>
  <c r="M22" i="17"/>
  <c r="R29" i="17"/>
  <c r="I110" i="17"/>
  <c r="N43" i="17"/>
  <c r="P104" i="15"/>
  <c r="Q39" i="17"/>
  <c r="S102" i="15"/>
  <c r="O180" i="17"/>
  <c r="R124" i="15"/>
  <c r="P159" i="17"/>
  <c r="T18" i="17"/>
  <c r="H171" i="15"/>
  <c r="S64" i="17"/>
  <c r="N47" i="17"/>
  <c r="L36" i="17"/>
  <c r="G85" i="15"/>
  <c r="M104" i="17"/>
  <c r="N51" i="17"/>
  <c r="F122" i="15"/>
  <c r="K109" i="17"/>
  <c r="S17" i="15"/>
  <c r="O190" i="17"/>
  <c r="N107" i="17"/>
  <c r="M120" i="17"/>
  <c r="R108" i="17"/>
  <c r="Q56" i="15"/>
  <c r="I18" i="15"/>
  <c r="S21" i="17"/>
  <c r="N174" i="17"/>
  <c r="S79" i="17"/>
  <c r="R95" i="17"/>
  <c r="Q80" i="17"/>
  <c r="H13" i="15"/>
  <c r="L71" i="17"/>
  <c r="T34" i="17"/>
  <c r="L64" i="17"/>
  <c r="O81" i="15"/>
  <c r="R42" i="15"/>
  <c r="Q82" i="15"/>
  <c r="H44" i="15"/>
  <c r="S94" i="17"/>
  <c r="I191" i="17"/>
  <c r="I32" i="17"/>
  <c r="J89" i="17"/>
  <c r="L171" i="17"/>
  <c r="I63" i="15"/>
  <c r="S181" i="17"/>
  <c r="K189" i="15"/>
  <c r="G26" i="15"/>
  <c r="P93" i="17"/>
  <c r="P135" i="15"/>
  <c r="S63" i="17"/>
  <c r="G23" i="15"/>
  <c r="J105" i="15"/>
  <c r="G32" i="15"/>
  <c r="O149" i="17"/>
  <c r="K181" i="15"/>
  <c r="L68" i="17"/>
  <c r="P185" i="15"/>
  <c r="L194" i="15"/>
  <c r="K92" i="15"/>
  <c r="O100" i="17"/>
  <c r="S128" i="15"/>
  <c r="I136" i="15"/>
  <c r="I188" i="17"/>
  <c r="G41" i="15"/>
  <c r="F187" i="15"/>
  <c r="K42" i="15"/>
  <c r="J187" i="15"/>
  <c r="P176" i="15"/>
  <c r="O173" i="17"/>
  <c r="N171" i="17"/>
  <c r="K20" i="15"/>
  <c r="O177" i="17"/>
  <c r="O91" i="15"/>
  <c r="R98" i="15"/>
  <c r="K47" i="15"/>
  <c r="S64" i="15"/>
  <c r="K111" i="15"/>
  <c r="S154" i="15"/>
  <c r="Q92" i="15"/>
  <c r="K30" i="15"/>
  <c r="Q184" i="15"/>
  <c r="Q139" i="15"/>
  <c r="K16" i="15"/>
  <c r="J156" i="15"/>
  <c r="I191" i="15"/>
  <c r="G22" i="15"/>
  <c r="L162" i="15"/>
  <c r="Q104" i="15"/>
  <c r="Q156" i="15"/>
  <c r="L15" i="15"/>
  <c r="P72" i="15"/>
  <c r="R48" i="15"/>
  <c r="O42" i="15"/>
  <c r="L116" i="15"/>
  <c r="Q126" i="15"/>
  <c r="G59" i="15"/>
  <c r="K124" i="15"/>
  <c r="I132" i="15"/>
  <c r="O72" i="15"/>
  <c r="Q134" i="15"/>
  <c r="P184" i="17"/>
  <c r="I78" i="15"/>
  <c r="O41" i="15"/>
  <c r="J188" i="17"/>
  <c r="M51" i="17"/>
  <c r="L97" i="15"/>
  <c r="H90" i="15"/>
  <c r="F61" i="15"/>
  <c r="M164" i="17"/>
  <c r="S23" i="17"/>
  <c r="R36" i="15"/>
  <c r="T104" i="17"/>
  <c r="L98" i="15"/>
  <c r="Q137" i="17"/>
  <c r="H115" i="15"/>
  <c r="L27" i="15"/>
  <c r="Q119" i="15"/>
  <c r="K52" i="15"/>
  <c r="F84" i="15"/>
  <c r="T68" i="17"/>
  <c r="Q50" i="17"/>
  <c r="O147" i="15"/>
  <c r="Q71" i="17"/>
  <c r="J133" i="17"/>
  <c r="M110" i="17"/>
  <c r="K173" i="15"/>
  <c r="P81" i="15"/>
  <c r="N129" i="17"/>
  <c r="M32" i="17"/>
  <c r="O97" i="17"/>
  <c r="Q34" i="17"/>
  <c r="R107" i="15"/>
  <c r="T78" i="17"/>
  <c r="I92" i="17"/>
  <c r="S83" i="17"/>
  <c r="P185" i="17"/>
  <c r="O119" i="15"/>
  <c r="N13" i="17"/>
  <c r="M193" i="17"/>
  <c r="N99" i="17"/>
  <c r="Q179" i="15"/>
  <c r="S179" i="17"/>
  <c r="Q99" i="15"/>
  <c r="J62" i="17"/>
  <c r="L137" i="15"/>
  <c r="R88" i="17"/>
  <c r="R102" i="15"/>
  <c r="O130" i="17"/>
  <c r="J57" i="17"/>
  <c r="M156" i="17"/>
  <c r="Q103" i="15"/>
  <c r="I141" i="17"/>
  <c r="Q66" i="17"/>
  <c r="T74" i="17"/>
  <c r="S135" i="17"/>
  <c r="R113" i="17"/>
  <c r="K133" i="15"/>
  <c r="G53" i="15"/>
  <c r="H125" i="15"/>
  <c r="I162" i="17"/>
  <c r="R168" i="15"/>
  <c r="N64" i="17"/>
  <c r="R187" i="17"/>
  <c r="F120" i="15"/>
  <c r="P151" i="17"/>
  <c r="L89" i="17"/>
  <c r="J120" i="17"/>
  <c r="K18" i="17"/>
  <c r="O94" i="15"/>
  <c r="L135" i="17"/>
  <c r="F102" i="15"/>
  <c r="J124" i="17"/>
  <c r="P94" i="15"/>
  <c r="O143" i="17"/>
  <c r="J142" i="15"/>
  <c r="O147" i="17"/>
  <c r="S108" i="15"/>
  <c r="H43" i="15"/>
  <c r="H70" i="15"/>
  <c r="Q178" i="15"/>
  <c r="L98" i="17"/>
  <c r="J123" i="17"/>
  <c r="N65" i="17"/>
  <c r="H95" i="15"/>
  <c r="I144" i="17"/>
  <c r="K69" i="17"/>
  <c r="I132" i="17"/>
  <c r="G138" i="15"/>
  <c r="I108" i="17"/>
  <c r="M169" i="17"/>
  <c r="T121" i="17"/>
  <c r="T169" i="17"/>
  <c r="J28" i="15"/>
  <c r="P39" i="15"/>
  <c r="I76" i="17"/>
  <c r="Q123" i="17"/>
  <c r="N73" i="17"/>
  <c r="S60" i="15"/>
  <c r="I73" i="17"/>
  <c r="I104" i="15"/>
  <c r="Q176" i="15"/>
  <c r="L68" i="15"/>
  <c r="I88" i="15"/>
  <c r="G104" i="15"/>
  <c r="F59" i="15"/>
  <c r="R89" i="17"/>
  <c r="N76" i="17"/>
  <c r="Q174" i="15"/>
  <c r="H71" i="15"/>
  <c r="P34" i="15"/>
  <c r="S184" i="17"/>
  <c r="P133" i="17"/>
  <c r="O194" i="17"/>
  <c r="S182" i="15"/>
  <c r="G126" i="15"/>
  <c r="H137" i="15"/>
  <c r="H165" i="15"/>
  <c r="L172" i="15"/>
  <c r="H41" i="15"/>
  <c r="I117" i="15"/>
  <c r="J124" i="15"/>
  <c r="K195" i="17"/>
  <c r="S107" i="15"/>
  <c r="S151" i="15"/>
  <c r="O17" i="17"/>
  <c r="G108" i="15"/>
  <c r="I77" i="15"/>
  <c r="I41" i="15"/>
  <c r="P186" i="17"/>
  <c r="H52" i="15"/>
  <c r="K39" i="15"/>
  <c r="R118" i="15"/>
  <c r="Q81" i="15"/>
  <c r="P140" i="17"/>
  <c r="P188" i="17"/>
  <c r="P186" i="15"/>
  <c r="K62" i="15"/>
  <c r="G28" i="15"/>
  <c r="K97" i="17"/>
  <c r="I153" i="15"/>
  <c r="P146" i="17"/>
  <c r="R29" i="15"/>
  <c r="P188" i="15"/>
  <c r="L83" i="15"/>
  <c r="L32" i="15"/>
  <c r="I148" i="15"/>
  <c r="Q48" i="15"/>
  <c r="L150" i="15"/>
  <c r="R31" i="15"/>
  <c r="P69" i="15"/>
  <c r="K78" i="15"/>
  <c r="F71" i="15"/>
  <c r="K176" i="15"/>
  <c r="R66" i="15"/>
  <c r="R192" i="17"/>
  <c r="J175" i="15"/>
  <c r="O141" i="17"/>
  <c r="G88" i="15"/>
  <c r="H160" i="15"/>
  <c r="J57" i="15"/>
  <c r="S72" i="15"/>
  <c r="J151" i="15"/>
  <c r="O47" i="15"/>
  <c r="J77" i="15"/>
  <c r="P165" i="15"/>
  <c r="F69" i="15"/>
  <c r="H17" i="15"/>
  <c r="R28" i="15"/>
  <c r="K165" i="15"/>
  <c r="O97" i="15"/>
  <c r="L187" i="17"/>
  <c r="G190" i="15"/>
  <c r="K24" i="15"/>
  <c r="P152" i="15"/>
  <c r="K127" i="15"/>
  <c r="J192" i="15"/>
  <c r="Q136" i="17"/>
  <c r="H140" i="15"/>
  <c r="G148" i="17"/>
  <c r="N148" i="15"/>
  <c r="I92" i="15"/>
  <c r="I176" i="15"/>
  <c r="I140" i="15"/>
  <c r="J82" i="15"/>
  <c r="O174" i="15"/>
  <c r="J42" i="15"/>
  <c r="K132" i="17"/>
  <c r="Q89" i="15"/>
  <c r="L96" i="15"/>
  <c r="J96" i="15"/>
  <c r="L24" i="15"/>
  <c r="K100" i="15"/>
  <c r="K43" i="15"/>
  <c r="F127" i="15"/>
  <c r="I186" i="15"/>
  <c r="P150" i="17"/>
  <c r="P58" i="15"/>
  <c r="K149" i="15"/>
  <c r="F20" i="15"/>
  <c r="R104" i="15"/>
  <c r="O154" i="15"/>
  <c r="F108" i="15"/>
  <c r="I140" i="17"/>
  <c r="F189" i="15"/>
  <c r="O171" i="15"/>
  <c r="I80" i="15"/>
  <c r="S39" i="15"/>
  <c r="P178" i="17"/>
  <c r="N26" i="17"/>
  <c r="L122" i="17"/>
  <c r="Q175" i="15"/>
  <c r="F85" i="15"/>
  <c r="H25" i="15"/>
  <c r="S89" i="17"/>
  <c r="L35" i="15"/>
  <c r="K96" i="17"/>
  <c r="O28" i="17"/>
  <c r="O32" i="15"/>
  <c r="F154" i="15"/>
  <c r="N67" i="17"/>
  <c r="R27" i="15"/>
  <c r="S174" i="15"/>
  <c r="G145" i="15"/>
  <c r="Q84" i="15"/>
  <c r="S127" i="17"/>
  <c r="S61" i="15"/>
  <c r="F148" i="15"/>
  <c r="S155" i="15"/>
  <c r="G44" i="15"/>
  <c r="P182" i="17"/>
  <c r="R50" i="15"/>
  <c r="R123" i="15"/>
  <c r="F52" i="15"/>
  <c r="S82" i="15"/>
  <c r="M151" i="17"/>
  <c r="O146" i="15"/>
  <c r="T38" i="17"/>
  <c r="S81" i="15"/>
  <c r="T41" i="17"/>
  <c r="R25" i="15"/>
  <c r="M123" i="17"/>
  <c r="N19" i="17"/>
  <c r="I127" i="17"/>
  <c r="R126" i="15"/>
  <c r="P77" i="15"/>
  <c r="I98" i="17"/>
  <c r="Q183" i="15"/>
  <c r="I188" i="15"/>
  <c r="F72" i="15"/>
  <c r="K173" i="17"/>
  <c r="N39" i="17"/>
  <c r="K119" i="15"/>
  <c r="F31" i="15"/>
  <c r="S60" i="17"/>
  <c r="J155" i="17"/>
  <c r="L166" i="15"/>
  <c r="T158" i="17"/>
  <c r="J68" i="17"/>
  <c r="R31" i="17"/>
  <c r="S106" i="17"/>
  <c r="G195" i="15"/>
  <c r="S80" i="17"/>
  <c r="T131" i="17"/>
  <c r="M52" i="17"/>
  <c r="R115" i="17"/>
  <c r="N186" i="17"/>
  <c r="O159" i="15"/>
  <c r="L184" i="15"/>
  <c r="L40" i="17"/>
  <c r="G27" i="15"/>
  <c r="G97" i="15"/>
  <c r="L55" i="15"/>
  <c r="R150" i="15"/>
  <c r="L154" i="17"/>
  <c r="N183" i="17"/>
  <c r="Q65" i="17"/>
  <c r="Q56" i="17"/>
  <c r="S175" i="17"/>
  <c r="S71" i="17"/>
  <c r="L84" i="17"/>
  <c r="K194" i="17"/>
  <c r="Q188" i="17"/>
  <c r="O17" i="15"/>
  <c r="I51" i="17"/>
  <c r="P118" i="17"/>
  <c r="S25" i="15"/>
  <c r="P147" i="17"/>
  <c r="N121" i="17"/>
  <c r="M61" i="17"/>
  <c r="T183" i="17"/>
  <c r="J98" i="17"/>
  <c r="K15" i="17"/>
  <c r="R22" i="17"/>
  <c r="H67" i="15"/>
  <c r="L43" i="17"/>
  <c r="K23" i="17"/>
  <c r="M38" i="17"/>
  <c r="J189" i="17"/>
  <c r="O109" i="17"/>
  <c r="K176" i="17"/>
  <c r="P82" i="17"/>
  <c r="L38" i="15"/>
  <c r="G76" i="15"/>
  <c r="I124" i="15"/>
  <c r="M96" i="17"/>
  <c r="T27" i="17"/>
  <c r="O86" i="17"/>
  <c r="R158" i="17"/>
  <c r="F25" i="15"/>
  <c r="P179" i="17"/>
  <c r="S167" i="17"/>
  <c r="Q72" i="15"/>
  <c r="J49" i="15"/>
  <c r="O60" i="17"/>
  <c r="Q27" i="17"/>
  <c r="S178" i="15"/>
  <c r="J104" i="17"/>
  <c r="L158" i="15"/>
  <c r="S57" i="17"/>
  <c r="J150" i="17"/>
  <c r="Q166" i="15"/>
  <c r="Q22" i="17"/>
  <c r="M133" i="17"/>
  <c r="L20" i="15"/>
  <c r="I182" i="17"/>
  <c r="O96" i="15"/>
  <c r="S145" i="15"/>
  <c r="I95" i="15"/>
  <c r="M165" i="17"/>
  <c r="I72" i="15"/>
  <c r="K65" i="15"/>
  <c r="O187" i="15"/>
  <c r="P38" i="15"/>
  <c r="L148" i="15"/>
  <c r="S176" i="17"/>
  <c r="K179" i="15"/>
  <c r="I79" i="15"/>
  <c r="H26" i="15"/>
  <c r="O134" i="17"/>
  <c r="O179" i="15"/>
  <c r="P16" i="15"/>
  <c r="S85" i="15"/>
  <c r="J154" i="15"/>
  <c r="S84" i="15"/>
  <c r="L180" i="15"/>
  <c r="H75" i="15"/>
  <c r="R72" i="15"/>
  <c r="J20" i="15"/>
  <c r="I127" i="15"/>
  <c r="F54" i="15"/>
  <c r="Q165" i="15"/>
  <c r="J179" i="15"/>
  <c r="P50" i="15"/>
  <c r="N123" i="17"/>
  <c r="S163" i="15"/>
  <c r="J114" i="15"/>
  <c r="O184" i="15"/>
  <c r="F44" i="15"/>
  <c r="S166" i="17"/>
  <c r="F80" i="15"/>
  <c r="K163" i="15"/>
  <c r="L145" i="15"/>
  <c r="K110" i="15"/>
  <c r="I90" i="15"/>
  <c r="R119" i="15"/>
  <c r="I179" i="17"/>
  <c r="O172" i="15"/>
  <c r="L52" i="15"/>
  <c r="S116" i="17"/>
  <c r="L139" i="15"/>
  <c r="K187" i="17"/>
  <c r="P115" i="15"/>
  <c r="H191" i="15"/>
  <c r="J162" i="17"/>
  <c r="S195" i="15"/>
  <c r="M117" i="17"/>
  <c r="O71" i="15"/>
  <c r="N84" i="17"/>
  <c r="L88" i="15"/>
  <c r="G18" i="15"/>
  <c r="J156" i="17"/>
  <c r="N57" i="17"/>
  <c r="L141" i="17"/>
  <c r="L87" i="17"/>
  <c r="M118" i="17"/>
  <c r="Q154" i="17"/>
  <c r="P192" i="15"/>
  <c r="Q78" i="15"/>
  <c r="L188" i="17"/>
  <c r="M53" i="17"/>
  <c r="S157" i="15"/>
  <c r="P90" i="17"/>
  <c r="L170" i="17"/>
  <c r="J114" i="17"/>
  <c r="T97" i="17"/>
  <c r="P37" i="17"/>
  <c r="F117" i="15"/>
  <c r="P105" i="15"/>
  <c r="L109" i="17"/>
  <c r="N188" i="17"/>
  <c r="R92" i="17"/>
  <c r="K81" i="17"/>
  <c r="N140" i="17"/>
  <c r="L107" i="17"/>
  <c r="N117" i="17"/>
  <c r="N40" i="17"/>
  <c r="R94" i="17"/>
  <c r="R73" i="15"/>
  <c r="O135" i="15"/>
  <c r="K98" i="17"/>
  <c r="Q172" i="15"/>
  <c r="S92" i="15"/>
  <c r="P193" i="15"/>
  <c r="S28" i="15"/>
  <c r="R58" i="15"/>
  <c r="J145" i="15"/>
  <c r="O67" i="17"/>
  <c r="T192" i="17"/>
  <c r="T69" i="17"/>
  <c r="K45" i="15"/>
  <c r="O177" i="15"/>
  <c r="L55" i="17"/>
  <c r="P26" i="15"/>
  <c r="Q86" i="15"/>
  <c r="O184" i="17"/>
  <c r="R131" i="17"/>
  <c r="K102" i="17"/>
  <c r="K121" i="17"/>
  <c r="F39" i="15"/>
  <c r="J180" i="17"/>
  <c r="K154" i="15"/>
  <c r="H159" i="15"/>
  <c r="R138" i="15"/>
  <c r="O158" i="15"/>
  <c r="P134" i="15"/>
  <c r="K54" i="17"/>
  <c r="N125" i="17"/>
  <c r="K24" i="17"/>
  <c r="T54" i="17"/>
  <c r="F142" i="15"/>
  <c r="Q168" i="17"/>
  <c r="K99" i="17"/>
  <c r="J172" i="17"/>
  <c r="T151" i="17"/>
  <c r="K25" i="15"/>
  <c r="L74" i="17"/>
  <c r="F143" i="15"/>
  <c r="I190" i="17"/>
  <c r="H170" i="15"/>
  <c r="G20" i="15"/>
  <c r="S62" i="15"/>
  <c r="I152" i="17"/>
  <c r="F178" i="15"/>
  <c r="K66" i="17"/>
  <c r="I91" i="15"/>
  <c r="K167" i="17"/>
  <c r="Q127" i="17"/>
  <c r="S147" i="17"/>
  <c r="G48" i="15"/>
  <c r="L25" i="17"/>
  <c r="L80" i="15"/>
  <c r="M144" i="17"/>
  <c r="S50" i="15"/>
  <c r="Q36" i="17"/>
  <c r="R92" i="15"/>
  <c r="P108" i="17"/>
  <c r="L179" i="17"/>
  <c r="S18" i="17"/>
  <c r="R125" i="15"/>
  <c r="O37" i="15"/>
  <c r="P27" i="17"/>
  <c r="K146" i="15"/>
  <c r="L167" i="17"/>
  <c r="P123" i="15"/>
  <c r="G111" i="15"/>
  <c r="L84" i="15"/>
  <c r="O194" i="15"/>
  <c r="Q159" i="17"/>
  <c r="Q85" i="17"/>
  <c r="R59" i="17"/>
  <c r="J166" i="17"/>
  <c r="G19" i="15"/>
  <c r="L170" i="15"/>
  <c r="S156" i="15"/>
  <c r="P138" i="15"/>
  <c r="H163" i="15"/>
  <c r="I166" i="15"/>
  <c r="I106" i="15"/>
  <c r="L17" i="15"/>
  <c r="R130" i="17"/>
  <c r="T173" i="17"/>
  <c r="K86" i="17"/>
  <c r="S194" i="15"/>
  <c r="J135" i="17"/>
  <c r="G137" i="15"/>
  <c r="R16" i="15"/>
  <c r="L66" i="17"/>
  <c r="F79" i="15"/>
  <c r="I58" i="15"/>
  <c r="M137" i="17"/>
  <c r="Q26" i="15"/>
  <c r="G114" i="15"/>
  <c r="O104" i="15"/>
  <c r="O53" i="15"/>
  <c r="O65" i="17"/>
  <c r="K160" i="17"/>
  <c r="K140" i="15"/>
  <c r="K141" i="17"/>
  <c r="L69" i="15"/>
  <c r="I76" i="15"/>
  <c r="S110" i="15"/>
  <c r="N167" i="17"/>
  <c r="S141" i="17"/>
  <c r="H112" i="15"/>
  <c r="P111" i="17"/>
  <c r="G185" i="15"/>
  <c r="G183" i="15"/>
  <c r="L126" i="15"/>
  <c r="S194" i="17"/>
  <c r="S191" i="15"/>
  <c r="R40" i="15"/>
  <c r="I131" i="17"/>
  <c r="J43" i="15"/>
  <c r="Q112" i="15"/>
  <c r="G122" i="15"/>
  <c r="O14" i="15"/>
  <c r="I81" i="15"/>
  <c r="H173" i="15"/>
  <c r="S150" i="17"/>
  <c r="Q73" i="15"/>
  <c r="I23" i="15"/>
  <c r="Q105" i="15"/>
  <c r="P107" i="15"/>
  <c r="J188" i="15"/>
  <c r="S135" i="15"/>
  <c r="O192" i="15"/>
  <c r="L46" i="15"/>
  <c r="G91" i="15"/>
  <c r="F13" i="15"/>
  <c r="K21" i="15"/>
  <c r="R156" i="15"/>
  <c r="I193" i="15"/>
  <c r="I39" i="15"/>
  <c r="R128" i="15"/>
  <c r="Q116" i="15"/>
  <c r="R51" i="15"/>
  <c r="S53" i="15"/>
  <c r="K177" i="17"/>
  <c r="I173" i="15"/>
  <c r="S88" i="15"/>
  <c r="R34" i="17"/>
  <c r="O116" i="15"/>
  <c r="H74" i="15"/>
  <c r="O140" i="17"/>
  <c r="I146" i="15"/>
  <c r="K74" i="15"/>
  <c r="N81" i="17"/>
  <c r="S164" i="17"/>
  <c r="G136" i="15"/>
  <c r="S78" i="17"/>
  <c r="I45" i="15"/>
  <c r="P140" i="15"/>
  <c r="O35" i="15"/>
  <c r="I17" i="15"/>
  <c r="K116" i="15"/>
  <c r="G176" i="15"/>
  <c r="N195" i="17"/>
  <c r="S189" i="15"/>
  <c r="I159" i="15"/>
  <c r="Q35" i="15"/>
  <c r="H189" i="15"/>
  <c r="L188" i="15"/>
  <c r="O62" i="15"/>
  <c r="R177" i="15"/>
  <c r="H66" i="15"/>
  <c r="P103" i="15"/>
  <c r="J51" i="15"/>
  <c r="L181" i="17"/>
  <c r="G30" i="15"/>
  <c r="E13" i="17"/>
  <c r="Q145" i="17"/>
  <c r="S87" i="17"/>
  <c r="S19" i="17"/>
  <c r="R114" i="15"/>
  <c r="R178" i="15"/>
  <c r="H104" i="15"/>
  <c r="I171" i="17"/>
  <c r="R167" i="15"/>
  <c r="O122" i="15"/>
  <c r="I160" i="17"/>
  <c r="P177" i="17"/>
  <c r="I113" i="15"/>
  <c r="F21" i="15"/>
  <c r="G50" i="15"/>
  <c r="N82" i="17"/>
  <c r="I121" i="15"/>
  <c r="M82" i="17"/>
  <c r="I93" i="15"/>
  <c r="G148" i="15"/>
  <c r="H149" i="15"/>
  <c r="S166" i="15"/>
  <c r="P143" i="17"/>
  <c r="F149" i="15"/>
  <c r="F60" i="15"/>
  <c r="Q152" i="17"/>
  <c r="K135" i="17"/>
  <c r="J80" i="17"/>
  <c r="O185" i="17"/>
  <c r="G129" i="15"/>
  <c r="Q45" i="15"/>
  <c r="H59" i="15"/>
  <c r="K190" i="17"/>
  <c r="K158" i="15"/>
  <c r="L86" i="15"/>
  <c r="J108" i="15"/>
  <c r="G146" i="15"/>
  <c r="N34" i="17"/>
  <c r="O164" i="17"/>
  <c r="K180" i="15"/>
  <c r="O166" i="15"/>
  <c r="P109" i="15"/>
  <c r="P21" i="15"/>
  <c r="M166" i="17"/>
  <c r="S129" i="15"/>
  <c r="O137" i="17"/>
  <c r="K188" i="17"/>
  <c r="R188" i="17"/>
  <c r="R54" i="15"/>
  <c r="P175" i="15"/>
  <c r="F51" i="15"/>
  <c r="G47" i="15"/>
  <c r="K50" i="15"/>
  <c r="P170" i="17"/>
  <c r="O71" i="17"/>
  <c r="Q19" i="17"/>
  <c r="K68" i="15"/>
  <c r="R178" i="17"/>
  <c r="S14" i="15"/>
  <c r="S153" i="15"/>
  <c r="L136" i="17"/>
  <c r="M39" i="17"/>
  <c r="K94" i="17"/>
  <c r="H157" i="15"/>
  <c r="S169" i="17"/>
  <c r="O83" i="15"/>
  <c r="P187" i="17"/>
  <c r="K18" i="15"/>
  <c r="H164" i="15"/>
  <c r="I32" i="15"/>
  <c r="S193" i="17"/>
  <c r="O128" i="15"/>
  <c r="I179" i="15"/>
  <c r="S187" i="15"/>
  <c r="J107" i="15"/>
  <c r="S79" i="15"/>
  <c r="L50" i="15"/>
  <c r="R45" i="15"/>
  <c r="P91" i="15"/>
  <c r="O84" i="17"/>
  <c r="F112" i="15"/>
  <c r="R74" i="15"/>
  <c r="P20" i="15"/>
  <c r="G84" i="15"/>
  <c r="O176" i="15"/>
  <c r="L75" i="15"/>
  <c r="O148" i="15"/>
  <c r="K138" i="15"/>
  <c r="K91" i="15"/>
  <c r="H142" i="15"/>
  <c r="S93" i="17"/>
  <c r="S159" i="15"/>
  <c r="Q168" i="15"/>
  <c r="H62" i="15"/>
  <c r="R152" i="17"/>
  <c r="L132" i="15"/>
  <c r="L175" i="17"/>
  <c r="F118" i="15"/>
  <c r="R127" i="17"/>
  <c r="Q144" i="17"/>
  <c r="I118" i="17"/>
  <c r="N61" i="17"/>
  <c r="N176" i="17"/>
  <c r="L140" i="15"/>
  <c r="L186" i="17"/>
  <c r="P144" i="15"/>
  <c r="S42" i="15"/>
  <c r="M159" i="17"/>
  <c r="R24" i="15"/>
  <c r="F90" i="15"/>
  <c r="F123" i="15"/>
  <c r="L108" i="15"/>
  <c r="K15" i="15"/>
  <c r="K168" i="15"/>
  <c r="L143" i="15"/>
  <c r="O74" i="17"/>
  <c r="L69" i="17"/>
  <c r="N18" i="17"/>
  <c r="S110" i="17"/>
  <c r="F43" i="15"/>
  <c r="Q182" i="15"/>
  <c r="K188" i="15"/>
  <c r="I13" i="17"/>
  <c r="O187" i="17"/>
  <c r="K97" i="15"/>
  <c r="K28" i="17"/>
  <c r="H158" i="15"/>
  <c r="P47" i="15"/>
  <c r="F96" i="15"/>
  <c r="L13" i="17"/>
  <c r="I149" i="17"/>
  <c r="P148" i="15"/>
  <c r="K67" i="17"/>
  <c r="L184" i="17"/>
  <c r="O121" i="15"/>
  <c r="J19" i="15"/>
  <c r="R100" i="15"/>
  <c r="R21" i="15"/>
  <c r="L72" i="15"/>
  <c r="S32" i="17"/>
  <c r="R170" i="17"/>
  <c r="H176" i="15"/>
  <c r="K85" i="15"/>
  <c r="K166" i="17"/>
  <c r="S22" i="15"/>
  <c r="O15" i="15"/>
  <c r="H101" i="15"/>
  <c r="L41" i="15"/>
  <c r="P143" i="15"/>
  <c r="R113" i="15"/>
  <c r="L164" i="17"/>
  <c r="O64" i="17"/>
  <c r="S80" i="15"/>
  <c r="L93" i="17"/>
  <c r="K69" i="15"/>
  <c r="O77" i="17"/>
  <c r="P163" i="15"/>
  <c r="Q150" i="15"/>
  <c r="R97" i="15"/>
  <c r="M116" i="17"/>
  <c r="O183" i="15"/>
  <c r="I187" i="15"/>
  <c r="S182" i="17"/>
  <c r="P62" i="15"/>
  <c r="R129" i="15"/>
  <c r="K53" i="15"/>
  <c r="I97" i="15"/>
  <c r="H49" i="15"/>
  <c r="J186" i="17"/>
  <c r="S168" i="17"/>
  <c r="G121" i="15"/>
  <c r="K83" i="15"/>
  <c r="R117" i="17"/>
  <c r="G181" i="15"/>
  <c r="M86" i="17"/>
  <c r="J62" i="15"/>
  <c r="G15" i="15"/>
  <c r="L159" i="17"/>
  <c r="O24" i="15"/>
  <c r="S116" i="15"/>
  <c r="I100" i="15"/>
  <c r="P183" i="15"/>
  <c r="N147" i="17"/>
  <c r="R44" i="17"/>
  <c r="P187" i="15"/>
  <c r="S18" i="15"/>
  <c r="H129" i="15"/>
  <c r="F36" i="15"/>
  <c r="S120" i="15"/>
  <c r="Q137" i="15"/>
  <c r="O141" i="15"/>
  <c r="K29" i="15"/>
  <c r="J87" i="15"/>
  <c r="Q144" i="15"/>
  <c r="G75" i="15"/>
  <c r="P95" i="15"/>
  <c r="J141" i="15"/>
  <c r="Q155" i="17"/>
  <c r="S37" i="17"/>
  <c r="I137" i="15"/>
  <c r="L191" i="17"/>
  <c r="N35" i="17"/>
  <c r="O122" i="17"/>
  <c r="I134" i="17"/>
  <c r="F158" i="15"/>
  <c r="P60" i="15"/>
  <c r="K51" i="17"/>
  <c r="I108" i="15"/>
  <c r="J149" i="15"/>
  <c r="G132" i="15"/>
  <c r="S123" i="17"/>
  <c r="Q97" i="15"/>
  <c r="R117" i="15"/>
  <c r="F65" i="15"/>
  <c r="H48" i="15"/>
  <c r="O170" i="17"/>
  <c r="H141" i="15"/>
  <c r="L138" i="15"/>
  <c r="I189" i="15"/>
  <c r="L79" i="15"/>
  <c r="L23" i="15"/>
  <c r="K79" i="15"/>
  <c r="H31" i="15"/>
  <c r="Q32" i="15"/>
  <c r="K142" i="17"/>
  <c r="R78" i="15"/>
  <c r="J127" i="15"/>
  <c r="G178" i="15"/>
  <c r="R60" i="17"/>
  <c r="L104" i="15"/>
  <c r="R146" i="15"/>
  <c r="J103" i="15"/>
  <c r="K73" i="15"/>
  <c r="P101" i="15"/>
  <c r="J132" i="15"/>
  <c r="I144" i="15"/>
  <c r="J71" i="15"/>
  <c r="Q40" i="15"/>
  <c r="Q158" i="15"/>
  <c r="G87" i="15"/>
  <c r="R97" i="17"/>
  <c r="F133" i="15"/>
  <c r="R136" i="15"/>
  <c r="O63" i="15"/>
  <c r="I162" i="15"/>
  <c r="S184" i="15"/>
  <c r="L89" i="15"/>
  <c r="J37" i="15"/>
  <c r="Q65" i="15"/>
  <c r="P156" i="17"/>
  <c r="J126" i="15"/>
  <c r="Q188" i="15"/>
  <c r="Q51" i="15"/>
  <c r="Q114" i="15"/>
  <c r="Q159" i="15"/>
  <c r="G71" i="15"/>
  <c r="O80" i="15"/>
  <c r="H34" i="15"/>
  <c r="F193" i="15"/>
  <c r="L176" i="15"/>
  <c r="J69" i="15"/>
  <c r="P191" i="15"/>
  <c r="O139" i="15"/>
  <c r="K17" i="15"/>
  <c r="F49" i="15"/>
  <c r="R108" i="15"/>
  <c r="H172" i="15"/>
  <c r="L137" i="17"/>
  <c r="S41" i="15"/>
  <c r="I146" i="17"/>
  <c r="H93" i="15"/>
  <c r="J115" i="15"/>
  <c r="I172" i="15"/>
  <c r="H42" i="15"/>
  <c r="I83" i="15"/>
  <c r="J90" i="15"/>
  <c r="G112" i="15"/>
  <c r="S140" i="17"/>
  <c r="H188" i="15"/>
  <c r="G173" i="15"/>
  <c r="P194" i="15"/>
  <c r="P113" i="15"/>
  <c r="P145" i="15"/>
  <c r="O131" i="15"/>
  <c r="S168" i="15"/>
  <c r="J18" i="15"/>
  <c r="S91" i="15"/>
  <c r="J104" i="15"/>
  <c r="F75" i="15"/>
  <c r="O172" i="17"/>
  <c r="O109" i="15"/>
  <c r="K130" i="15"/>
  <c r="F56" i="15"/>
  <c r="P29" i="15"/>
  <c r="G62" i="15"/>
  <c r="G139" i="15"/>
  <c r="S141" i="15"/>
  <c r="P97" i="15"/>
  <c r="J123" i="15"/>
  <c r="J109" i="15"/>
  <c r="K183" i="15"/>
  <c r="P98" i="15"/>
  <c r="I114" i="15"/>
  <c r="J45" i="15"/>
  <c r="G82" i="15"/>
  <c r="G123" i="15"/>
  <c r="J56" i="15"/>
  <c r="K101" i="15"/>
  <c r="J38" i="15"/>
  <c r="P174" i="17"/>
  <c r="G157" i="15"/>
  <c r="I40" i="15"/>
  <c r="K138" i="17"/>
  <c r="K107" i="15"/>
  <c r="J39" i="15"/>
  <c r="H50" i="15"/>
  <c r="I110" i="15"/>
  <c r="S139" i="15"/>
  <c r="F62" i="15"/>
  <c r="F40" i="15"/>
  <c r="Q130" i="17"/>
  <c r="K179" i="17"/>
  <c r="R75" i="15"/>
  <c r="Q140" i="15"/>
  <c r="R127" i="15"/>
  <c r="J44" i="15"/>
  <c r="G151" i="15"/>
  <c r="O185" i="15"/>
  <c r="I157" i="15"/>
  <c r="R159" i="17"/>
  <c r="I149" i="15"/>
  <c r="P189" i="15"/>
  <c r="P172" i="17"/>
  <c r="R135" i="15"/>
  <c r="H69" i="15"/>
  <c r="S68" i="15"/>
  <c r="O55" i="15"/>
  <c r="R173" i="15"/>
  <c r="G105" i="15"/>
  <c r="G66" i="15"/>
  <c r="J171" i="17"/>
  <c r="L51" i="15"/>
  <c r="K122" i="17"/>
  <c r="I66" i="15"/>
  <c r="I98" i="15"/>
  <c r="F139" i="15"/>
  <c r="J61" i="15"/>
  <c r="P111" i="15"/>
  <c r="G153" i="15"/>
  <c r="I185" i="15"/>
  <c r="L105" i="15"/>
  <c r="O151" i="17"/>
  <c r="G192" i="15"/>
  <c r="O195" i="15"/>
  <c r="F88" i="15"/>
  <c r="K89" i="15"/>
  <c r="Q67" i="15"/>
  <c r="L151" i="17"/>
  <c r="P67" i="15"/>
  <c r="H132" i="15"/>
  <c r="R15" i="15"/>
  <c r="H174" i="15"/>
  <c r="L195" i="15"/>
  <c r="P164" i="17"/>
  <c r="F191" i="15"/>
  <c r="J116" i="15"/>
  <c r="F161" i="15"/>
  <c r="Q192" i="15"/>
  <c r="O44" i="15"/>
  <c r="F166" i="15"/>
  <c r="O190" i="15"/>
  <c r="P53" i="15"/>
  <c r="H193" i="15"/>
  <c r="H58" i="15"/>
  <c r="S193" i="15"/>
  <c r="R84" i="15"/>
  <c r="N59" i="17"/>
  <c r="M78" i="17"/>
  <c r="Q47" i="15"/>
  <c r="G16" i="15"/>
  <c r="O19" i="15"/>
  <c r="R65" i="15"/>
  <c r="G92" i="15"/>
  <c r="L185" i="17"/>
  <c r="L37" i="15"/>
  <c r="O70" i="15"/>
  <c r="L150" i="17"/>
  <c r="K126" i="15"/>
  <c r="R140" i="15"/>
  <c r="Q131" i="15"/>
  <c r="Q138" i="15"/>
  <c r="Q23" i="15"/>
  <c r="L27" i="17"/>
  <c r="S143" i="17"/>
  <c r="N182" i="17"/>
  <c r="R111" i="15"/>
  <c r="Q182" i="17"/>
  <c r="I152" i="15"/>
  <c r="Q121" i="15"/>
  <c r="L136" i="15"/>
  <c r="F105" i="15"/>
  <c r="I135" i="17"/>
  <c r="S123" i="15"/>
  <c r="O115" i="15"/>
  <c r="P169" i="17"/>
  <c r="R52" i="15"/>
  <c r="H89" i="15"/>
  <c r="F94" i="15"/>
  <c r="H131" i="15"/>
  <c r="F73" i="15"/>
  <c r="F136" i="15"/>
  <c r="Q68" i="15"/>
  <c r="J186" i="15"/>
  <c r="O142" i="17"/>
  <c r="F46" i="15"/>
  <c r="F16" i="15"/>
  <c r="S86" i="15"/>
  <c r="P66" i="15"/>
  <c r="R188" i="15"/>
  <c r="J78" i="15"/>
  <c r="G156" i="15"/>
  <c r="O116" i="17"/>
  <c r="G90" i="15"/>
  <c r="O59" i="15"/>
  <c r="P25" i="15"/>
  <c r="P190" i="17"/>
  <c r="F156" i="15"/>
  <c r="J103" i="17"/>
  <c r="S130" i="15"/>
  <c r="O144" i="15"/>
  <c r="P154" i="17"/>
  <c r="O45" i="17"/>
  <c r="O91" i="17"/>
  <c r="Q80" i="15"/>
  <c r="L160" i="15"/>
  <c r="P174" i="15"/>
  <c r="L168" i="15"/>
  <c r="M146" i="17"/>
  <c r="I178" i="17"/>
  <c r="J178" i="17"/>
  <c r="R150" i="17"/>
  <c r="O108" i="15"/>
  <c r="I55" i="15"/>
  <c r="R151" i="17"/>
  <c r="S159" i="17"/>
  <c r="P146" i="15"/>
  <c r="S134" i="15"/>
  <c r="J66" i="17"/>
  <c r="L33" i="15"/>
  <c r="P128" i="15"/>
  <c r="I195" i="17"/>
  <c r="G93" i="15"/>
  <c r="R41" i="15"/>
  <c r="H123" i="15"/>
  <c r="O126" i="15"/>
  <c r="J75" i="17"/>
  <c r="Q150" i="17"/>
  <c r="L146" i="15"/>
  <c r="K61" i="15"/>
  <c r="H124" i="15"/>
  <c r="J155" i="15"/>
  <c r="G63" i="15"/>
  <c r="H147" i="15"/>
  <c r="H72" i="15"/>
  <c r="R35" i="15"/>
  <c r="K163" i="17"/>
  <c r="P48" i="15"/>
  <c r="J125" i="15"/>
  <c r="O112" i="17"/>
  <c r="O74" i="15"/>
  <c r="K81" i="15"/>
  <c r="Q64" i="17"/>
  <c r="N22" i="17"/>
  <c r="Q110" i="17"/>
  <c r="M185" i="17"/>
  <c r="I181" i="17"/>
  <c r="R64" i="15"/>
  <c r="H15" i="15"/>
  <c r="S186" i="15"/>
  <c r="R138" i="17"/>
  <c r="I29" i="17"/>
  <c r="H84" i="15"/>
  <c r="G140" i="15"/>
  <c r="J59" i="15"/>
  <c r="S89" i="15"/>
  <c r="N90" i="17"/>
  <c r="J143" i="17"/>
  <c r="R73" i="17"/>
  <c r="H183" i="15"/>
  <c r="O16" i="15"/>
  <c r="L144" i="15"/>
  <c r="G78" i="15"/>
  <c r="H119" i="15"/>
  <c r="Q74" i="15"/>
  <c r="K167" i="15"/>
  <c r="J23" i="15"/>
  <c r="S188" i="15"/>
  <c r="F182" i="15"/>
  <c r="I163" i="15"/>
  <c r="H96" i="15"/>
  <c r="P195" i="15"/>
  <c r="G33" i="15"/>
  <c r="G161" i="15"/>
  <c r="Q183" i="17"/>
  <c r="Q107" i="15"/>
  <c r="J46" i="15"/>
  <c r="G115" i="15"/>
  <c r="S69" i="17"/>
  <c r="R60" i="15"/>
  <c r="S147" i="15"/>
  <c r="G167" i="15"/>
  <c r="F115" i="15"/>
  <c r="G86" i="15"/>
  <c r="P17" i="15"/>
  <c r="H192" i="15"/>
  <c r="R142" i="15"/>
  <c r="Q100" i="15"/>
  <c r="J75" i="15"/>
  <c r="P90" i="15"/>
  <c r="P182" i="15"/>
  <c r="G107" i="15"/>
  <c r="Q39" i="15"/>
  <c r="O149" i="15"/>
  <c r="G95" i="15"/>
  <c r="I86" i="15"/>
  <c r="S144" i="17"/>
  <c r="R22" i="15"/>
  <c r="L58" i="15"/>
  <c r="F124" i="15"/>
  <c r="Q85" i="15"/>
  <c r="F147" i="15"/>
  <c r="O40" i="15"/>
  <c r="L40" i="15"/>
  <c r="J182" i="17"/>
  <c r="L64" i="15"/>
  <c r="O106" i="15"/>
  <c r="M141" i="17"/>
  <c r="F125" i="15"/>
  <c r="L34" i="15"/>
  <c r="Q186" i="17"/>
  <c r="P155" i="15"/>
  <c r="F128" i="15"/>
  <c r="P152" i="17"/>
  <c r="S96" i="15"/>
  <c r="F32" i="15"/>
  <c r="R115" i="15"/>
  <c r="G164" i="15"/>
  <c r="R120" i="15"/>
  <c r="K33" i="15"/>
  <c r="R129" i="17"/>
  <c r="O163" i="15"/>
  <c r="F63" i="15"/>
  <c r="R137" i="15"/>
  <c r="J170" i="15"/>
  <c r="M190" i="17"/>
  <c r="S165" i="15"/>
  <c r="K182" i="15"/>
  <c r="L25" i="15"/>
  <c r="K38" i="15"/>
  <c r="I48" i="15"/>
  <c r="R69" i="15"/>
  <c r="R195" i="15"/>
  <c r="J167" i="15"/>
  <c r="K34" i="15"/>
  <c r="I38" i="15"/>
  <c r="T26" i="17"/>
  <c r="K23" i="15"/>
  <c r="J195" i="15"/>
  <c r="Q57" i="15"/>
  <c r="R193" i="15"/>
  <c r="P32" i="15"/>
  <c r="P190" i="15"/>
  <c r="L62" i="15"/>
  <c r="G119" i="15"/>
  <c r="K63" i="15"/>
  <c r="O137" i="15"/>
  <c r="S65" i="15"/>
  <c r="J121" i="15"/>
  <c r="J32" i="15"/>
  <c r="K70" i="15"/>
  <c r="J92" i="15"/>
  <c r="H73" i="15"/>
  <c r="L161" i="15"/>
  <c r="K44" i="15"/>
  <c r="P79" i="15"/>
  <c r="R184" i="15"/>
  <c r="P85" i="15"/>
  <c r="J172" i="15"/>
  <c r="H60" i="15"/>
  <c r="K88" i="15"/>
  <c r="J35" i="15"/>
  <c r="I170" i="15"/>
  <c r="R181" i="15"/>
  <c r="G80" i="15"/>
  <c r="K123" i="15"/>
  <c r="S70" i="15"/>
  <c r="J129" i="15"/>
  <c r="I49" i="15"/>
  <c r="K77" i="15"/>
  <c r="H18" i="15"/>
  <c r="N179" i="17"/>
  <c r="J193" i="15"/>
  <c r="Q132" i="15"/>
  <c r="F28" i="15"/>
  <c r="Q20" i="15"/>
  <c r="P167" i="15"/>
  <c r="S29" i="15"/>
  <c r="L145" i="17"/>
  <c r="I64" i="15"/>
  <c r="F157" i="15"/>
  <c r="L123" i="15"/>
  <c r="F64" i="15"/>
  <c r="F103" i="15"/>
  <c r="Q122" i="15"/>
  <c r="I160" i="15"/>
  <c r="O92" i="15"/>
  <c r="F174" i="15"/>
  <c r="K131" i="15"/>
  <c r="J138" i="15"/>
  <c r="H45" i="15"/>
  <c r="R128" i="17"/>
  <c r="L71" i="15"/>
  <c r="I51" i="15"/>
  <c r="H162" i="15"/>
  <c r="H117" i="15"/>
  <c r="K122" i="15"/>
  <c r="Q14" i="15"/>
  <c r="Q43" i="15"/>
  <c r="O57" i="15"/>
  <c r="O186" i="15"/>
  <c r="K55" i="15"/>
  <c r="S126" i="15"/>
  <c r="S71" i="15"/>
  <c r="I25" i="15"/>
  <c r="Q191" i="15"/>
  <c r="R83" i="15"/>
  <c r="K195" i="15"/>
  <c r="K147" i="17"/>
  <c r="F144" i="15"/>
  <c r="R145" i="15"/>
  <c r="J140" i="15"/>
  <c r="H77" i="15"/>
  <c r="R89" i="15"/>
  <c r="S178" i="17"/>
  <c r="I33" i="15"/>
  <c r="K72" i="15"/>
  <c r="F24" i="15"/>
  <c r="H143" i="15"/>
  <c r="R101" i="15"/>
  <c r="J158" i="15"/>
  <c r="Q129" i="15"/>
  <c r="Q77" i="15"/>
  <c r="H177" i="15"/>
  <c r="K142" i="15"/>
  <c r="S136" i="15"/>
  <c r="K105" i="17"/>
  <c r="I77" i="17"/>
  <c r="R132" i="15"/>
  <c r="L76" i="15"/>
  <c r="K103" i="15"/>
  <c r="L132" i="17"/>
  <c r="S45" i="15"/>
  <c r="R67" i="15"/>
  <c r="Q102" i="15"/>
  <c r="O75" i="15"/>
  <c r="K48" i="15"/>
  <c r="S67" i="17"/>
  <c r="R56" i="15"/>
  <c r="P64" i="17"/>
  <c r="R190" i="17"/>
  <c r="O118" i="15"/>
  <c r="J68" i="15"/>
  <c r="K101" i="17"/>
  <c r="Q79" i="15"/>
  <c r="O28" i="15"/>
  <c r="I143" i="15"/>
  <c r="F160" i="15"/>
  <c r="K60" i="15"/>
  <c r="O193" i="17"/>
  <c r="R63" i="15"/>
  <c r="R159" i="15"/>
  <c r="I183" i="15"/>
  <c r="H39" i="15"/>
  <c r="S152" i="15"/>
  <c r="S118" i="15"/>
  <c r="K132" i="15"/>
  <c r="R155" i="15"/>
  <c r="K57" i="15"/>
  <c r="O39" i="15"/>
  <c r="G17" i="15"/>
  <c r="J63" i="15"/>
  <c r="O179" i="17"/>
  <c r="L70" i="15"/>
  <c r="K114" i="15"/>
  <c r="P130" i="15"/>
  <c r="L57" i="15"/>
  <c r="M145" i="17"/>
  <c r="S115" i="15"/>
  <c r="Q176" i="17"/>
  <c r="H102" i="15"/>
  <c r="I102" i="15"/>
  <c r="H130" i="15"/>
  <c r="F168" i="15"/>
  <c r="J98" i="15"/>
  <c r="Q19" i="15"/>
  <c r="N150" i="17"/>
  <c r="F171" i="15"/>
  <c r="S132" i="15"/>
  <c r="P57" i="15"/>
  <c r="I192" i="15"/>
  <c r="S51" i="15"/>
  <c r="P163" i="17"/>
  <c r="Q173" i="15"/>
  <c r="O88" i="15"/>
  <c r="N37" i="17"/>
  <c r="M64" i="17"/>
  <c r="Q24" i="15"/>
  <c r="I173" i="17"/>
  <c r="Q104" i="17"/>
  <c r="L164" i="15"/>
  <c r="J84" i="15"/>
  <c r="S106" i="15"/>
  <c r="H186" i="15"/>
  <c r="F82" i="15"/>
  <c r="L151" i="15"/>
  <c r="Q41" i="15"/>
  <c r="P108" i="15"/>
  <c r="S132" i="17"/>
  <c r="L180" i="17"/>
  <c r="O70" i="17"/>
  <c r="L60" i="15"/>
  <c r="N29" i="17"/>
  <c r="K108" i="17"/>
  <c r="F100" i="15"/>
  <c r="S94" i="15"/>
  <c r="O157" i="17"/>
  <c r="O107" i="17"/>
  <c r="G89" i="15"/>
  <c r="G168" i="15"/>
  <c r="Q18" i="15"/>
  <c r="P82" i="15"/>
  <c r="O188" i="15"/>
  <c r="S176" i="15"/>
  <c r="K56" i="17"/>
  <c r="P192" i="17"/>
  <c r="L56" i="15"/>
  <c r="P54" i="15"/>
  <c r="I101" i="17"/>
  <c r="N143" i="17"/>
  <c r="P40" i="15"/>
  <c r="N128" i="17"/>
  <c r="L183" i="17"/>
  <c r="P13" i="17"/>
  <c r="H139" i="15"/>
  <c r="Q119" i="17"/>
  <c r="P139" i="15"/>
  <c r="Q87" i="15"/>
  <c r="K32" i="17"/>
  <c r="P88" i="15"/>
  <c r="K137" i="17"/>
  <c r="G74" i="15"/>
  <c r="K125" i="17"/>
  <c r="Q93" i="15"/>
  <c r="J100" i="15"/>
  <c r="L36" i="15"/>
  <c r="M155" i="17"/>
  <c r="P24" i="15"/>
  <c r="M63" i="17"/>
  <c r="H88" i="15"/>
  <c r="J40" i="15"/>
  <c r="S117" i="17"/>
  <c r="O188" i="17"/>
  <c r="O83" i="17"/>
  <c r="J54" i="17"/>
  <c r="R82" i="15"/>
  <c r="S113" i="17"/>
  <c r="O181" i="17"/>
  <c r="P36" i="17"/>
  <c r="R80" i="17"/>
  <c r="S160" i="17"/>
  <c r="J30" i="15"/>
  <c r="P149" i="15"/>
  <c r="I164" i="15"/>
  <c r="R121" i="15"/>
  <c r="G134" i="15"/>
  <c r="G67" i="15"/>
  <c r="P42" i="15"/>
  <c r="F130" i="15"/>
  <c r="R180" i="17"/>
  <c r="K129" i="15"/>
  <c r="N187" i="17"/>
  <c r="S173" i="17"/>
  <c r="K160" i="15"/>
  <c r="Q101" i="15"/>
  <c r="I67" i="15"/>
  <c r="Q98" i="15"/>
  <c r="K184" i="15"/>
  <c r="G118" i="15"/>
  <c r="L21" i="15"/>
  <c r="K58" i="15"/>
  <c r="O21" i="15"/>
  <c r="S36" i="15"/>
  <c r="H99" i="15"/>
  <c r="S122" i="15"/>
  <c r="N33" i="17"/>
  <c r="K106" i="15"/>
  <c r="J135" i="15"/>
  <c r="I36" i="15"/>
  <c r="G13" i="15"/>
  <c r="P43" i="15"/>
  <c r="J58" i="15"/>
  <c r="F41" i="15"/>
  <c r="L43" i="15"/>
  <c r="J176" i="15"/>
  <c r="S158" i="15"/>
  <c r="R81" i="15"/>
  <c r="O65" i="15"/>
  <c r="O45" i="15"/>
  <c r="O89" i="15"/>
  <c r="H28" i="15"/>
  <c r="O64" i="15"/>
  <c r="F175" i="15"/>
  <c r="Q62" i="15"/>
  <c r="F109" i="15"/>
  <c r="Q94" i="15"/>
  <c r="J159" i="15"/>
  <c r="F151" i="15"/>
  <c r="S167" i="15"/>
  <c r="I133" i="15"/>
  <c r="L49" i="15"/>
  <c r="L168" i="17"/>
  <c r="I161" i="15"/>
  <c r="H152" i="15"/>
  <c r="K141" i="15"/>
  <c r="R46" i="15"/>
  <c r="H122" i="15"/>
  <c r="F152" i="15"/>
  <c r="P180" i="17"/>
  <c r="K183" i="17"/>
  <c r="K174" i="15"/>
  <c r="F132" i="15"/>
  <c r="I182" i="15"/>
  <c r="Q162" i="15"/>
  <c r="S140" i="15"/>
  <c r="F27" i="15"/>
  <c r="K146" i="17"/>
  <c r="P173" i="15"/>
  <c r="R80" i="15"/>
  <c r="I52" i="15"/>
  <c r="L120" i="15"/>
  <c r="R88" i="15"/>
  <c r="J173" i="15"/>
  <c r="F107" i="15"/>
  <c r="S181" i="15"/>
  <c r="S109" i="15"/>
  <c r="P119" i="15"/>
  <c r="H86" i="15"/>
  <c r="G170" i="15"/>
  <c r="O136" i="17"/>
  <c r="L63" i="15"/>
  <c r="I21" i="15"/>
  <c r="I168" i="15"/>
  <c r="O123" i="15"/>
  <c r="S137" i="15"/>
  <c r="P189" i="17"/>
  <c r="F195" i="15"/>
  <c r="I89" i="15"/>
  <c r="I178" i="15"/>
  <c r="Q185" i="15"/>
  <c r="G54" i="15"/>
  <c r="I122" i="15"/>
  <c r="S125" i="15"/>
  <c r="Q170" i="17"/>
  <c r="L149" i="15"/>
  <c r="H194" i="15"/>
  <c r="I190" i="15"/>
  <c r="G79" i="15"/>
  <c r="S31" i="15"/>
  <c r="G31" i="15"/>
  <c r="O165" i="15"/>
  <c r="L30" i="15"/>
  <c r="P181" i="15"/>
  <c r="Q146" i="17"/>
  <c r="L22" i="15"/>
  <c r="M177" i="17"/>
  <c r="Q21" i="15"/>
  <c r="F38" i="15"/>
  <c r="H185" i="15"/>
  <c r="J29" i="15"/>
  <c r="J52" i="15"/>
  <c r="K150" i="17"/>
  <c r="H38" i="15"/>
  <c r="Q160" i="15"/>
  <c r="I56" i="15"/>
  <c r="S150" i="15"/>
  <c r="K105" i="15"/>
  <c r="L134" i="15"/>
  <c r="Q59" i="15"/>
  <c r="R156" i="17"/>
  <c r="H91" i="15"/>
  <c r="O68" i="15"/>
  <c r="I19" i="15"/>
  <c r="R130" i="15"/>
  <c r="H114" i="15"/>
  <c r="P138" i="17"/>
  <c r="M152" i="17"/>
  <c r="J101" i="15"/>
  <c r="J144" i="15"/>
  <c r="P84" i="15"/>
  <c r="P28" i="15"/>
  <c r="K191" i="15"/>
  <c r="S112" i="15"/>
  <c r="J139" i="15"/>
  <c r="I133" i="17"/>
  <c r="G130" i="15"/>
  <c r="J153" i="15"/>
  <c r="J47" i="15"/>
  <c r="L155" i="15"/>
  <c r="Q156" i="17"/>
  <c r="O148" i="17"/>
  <c r="G128" i="15"/>
  <c r="L90" i="15"/>
  <c r="K35" i="15"/>
  <c r="Q36" i="15"/>
  <c r="R148" i="15"/>
  <c r="I180" i="15"/>
  <c r="I37" i="15"/>
  <c r="Q141" i="15"/>
  <c r="L103" i="15"/>
  <c r="O193" i="15"/>
  <c r="F155" i="15"/>
  <c r="I155" i="15"/>
  <c r="R61" i="15"/>
  <c r="I65" i="15"/>
  <c r="J120" i="15"/>
  <c r="I165" i="15"/>
  <c r="Q13" i="15"/>
  <c r="K19" i="15"/>
  <c r="J65" i="15"/>
  <c r="R62" i="15"/>
  <c r="Q91" i="15"/>
  <c r="K90" i="15"/>
  <c r="F177" i="15"/>
  <c r="P121" i="15"/>
  <c r="J151" i="17"/>
  <c r="H109" i="15"/>
  <c r="L194" i="17"/>
  <c r="R99" i="15"/>
  <c r="S192" i="17"/>
  <c r="J13" i="17"/>
  <c r="Q110" i="15"/>
  <c r="H36" i="15"/>
  <c r="H92" i="15"/>
  <c r="J25" i="15"/>
  <c r="S124" i="15"/>
  <c r="L156" i="17"/>
  <c r="K150" i="15"/>
  <c r="O151" i="15"/>
  <c r="R165" i="15"/>
  <c r="H46" i="15"/>
  <c r="I126" i="15"/>
  <c r="Q178" i="17"/>
  <c r="K148" i="17"/>
  <c r="R17" i="15"/>
  <c r="J99" i="15"/>
  <c r="K121" i="15"/>
  <c r="R18" i="15"/>
  <c r="O111" i="15"/>
  <c r="J74" i="15"/>
  <c r="K54" i="15"/>
  <c r="H65" i="15"/>
  <c r="O155" i="15"/>
  <c r="I60" i="15"/>
  <c r="L144" i="17"/>
  <c r="K113" i="17"/>
  <c r="S93" i="15"/>
  <c r="R169" i="15"/>
  <c r="R30" i="15"/>
  <c r="F188" i="15"/>
  <c r="O100" i="15"/>
  <c r="R189" i="15"/>
  <c r="K162" i="17"/>
  <c r="J60" i="15"/>
  <c r="R76" i="15"/>
  <c r="Q108" i="15"/>
  <c r="J171" i="15"/>
  <c r="K103" i="17"/>
  <c r="L54" i="15"/>
  <c r="I158" i="15"/>
  <c r="O156" i="15"/>
  <c r="R102" i="17"/>
  <c r="P51" i="15"/>
  <c r="S177" i="15"/>
  <c r="M160" i="17"/>
  <c r="R180" i="15"/>
  <c r="S146" i="17"/>
  <c r="O102" i="15"/>
  <c r="O36" i="15"/>
  <c r="J66" i="15"/>
  <c r="O165" i="17"/>
  <c r="Q34" i="15"/>
  <c r="G65" i="15"/>
  <c r="H153" i="15"/>
  <c r="Q33" i="17"/>
  <c r="M167" i="17"/>
  <c r="K152" i="15"/>
  <c r="G188" i="15"/>
  <c r="Q177" i="15"/>
  <c r="O26" i="15"/>
  <c r="H103" i="15"/>
  <c r="L129" i="17"/>
  <c r="O152" i="17"/>
  <c r="O168" i="17"/>
  <c r="I84" i="15"/>
  <c r="H63" i="15"/>
  <c r="G100" i="15"/>
  <c r="R158" i="15"/>
  <c r="P116" i="15"/>
  <c r="I71" i="15"/>
  <c r="G43" i="15"/>
  <c r="M157" i="17"/>
  <c r="R28" i="17"/>
  <c r="O127" i="15"/>
  <c r="J146" i="17"/>
  <c r="I28" i="15"/>
  <c r="J146" i="15"/>
  <c r="O84" i="15"/>
  <c r="I105" i="17"/>
  <c r="S148" i="15"/>
  <c r="I156" i="15"/>
  <c r="Q189" i="15"/>
  <c r="K56" i="15"/>
  <c r="R163" i="15"/>
  <c r="S136" i="17"/>
  <c r="J143" i="15"/>
  <c r="F83" i="15"/>
  <c r="J53" i="15"/>
  <c r="J15" i="15"/>
  <c r="O67" i="15"/>
  <c r="P33" i="15"/>
  <c r="P52" i="15"/>
  <c r="M58" i="17"/>
  <c r="N25" i="17"/>
  <c r="G171" i="15"/>
  <c r="J102" i="15"/>
  <c r="J22" i="17"/>
  <c r="O49" i="17"/>
  <c r="G124" i="15"/>
  <c r="Q142" i="15"/>
  <c r="H106" i="15"/>
  <c r="R105" i="15"/>
  <c r="O76" i="15"/>
  <c r="K34" i="17"/>
  <c r="G45" i="15"/>
  <c r="J96" i="17"/>
  <c r="G99" i="15"/>
  <c r="P70" i="15"/>
  <c r="N163" i="17"/>
  <c r="L182" i="15"/>
  <c r="F173" i="15"/>
  <c r="H151" i="15"/>
  <c r="S161" i="17"/>
  <c r="R38" i="15"/>
  <c r="F92" i="15"/>
  <c r="Q167" i="15"/>
  <c r="F22" i="15"/>
  <c r="Q54" i="15"/>
  <c r="Q187" i="15"/>
  <c r="L181" i="15"/>
  <c r="F19" i="15"/>
  <c r="G193" i="15"/>
  <c r="Q166" i="17"/>
  <c r="S75" i="15"/>
  <c r="L62" i="17"/>
  <c r="H64" i="15"/>
  <c r="G127" i="15"/>
  <c r="O120" i="15"/>
  <c r="L77" i="15"/>
  <c r="N168" i="17"/>
  <c r="O23" i="15"/>
  <c r="J158" i="17"/>
  <c r="J184" i="15"/>
  <c r="S68" i="17"/>
  <c r="N146" i="17"/>
  <c r="G152" i="15"/>
  <c r="H33" i="15"/>
  <c r="L82" i="15"/>
  <c r="R143" i="15"/>
  <c r="S20" i="17"/>
  <c r="Q184" i="17"/>
  <c r="J97" i="15"/>
  <c r="M48" i="17"/>
  <c r="P161" i="17"/>
  <c r="R37" i="15"/>
  <c r="T178" i="17"/>
  <c r="J93" i="15"/>
  <c r="J169" i="15"/>
  <c r="T143" i="17"/>
  <c r="S42" i="17"/>
  <c r="I54" i="15"/>
  <c r="S54" i="15"/>
  <c r="P156" i="15"/>
  <c r="O181" i="15"/>
  <c r="O117" i="15"/>
  <c r="F176" i="15"/>
  <c r="O145" i="17"/>
  <c r="G120" i="15"/>
  <c r="P151" i="15"/>
  <c r="K136" i="15"/>
  <c r="I131" i="15"/>
  <c r="O95" i="15"/>
  <c r="G103" i="15"/>
  <c r="P172" i="15"/>
  <c r="S33" i="15"/>
  <c r="R53" i="15"/>
  <c r="G94" i="15"/>
  <c r="K28" i="15"/>
  <c r="I145" i="15"/>
  <c r="J50" i="15"/>
  <c r="K136" i="17"/>
  <c r="S155" i="17"/>
  <c r="P147" i="15"/>
  <c r="S96" i="17"/>
  <c r="J147" i="15"/>
  <c r="G158" i="15"/>
  <c r="F126" i="15"/>
  <c r="F183" i="15"/>
  <c r="P71" i="15"/>
  <c r="O77" i="15"/>
  <c r="R110" i="15"/>
  <c r="M142" i="17"/>
  <c r="L118" i="15"/>
  <c r="I87" i="15"/>
  <c r="P37" i="15"/>
  <c r="K137" i="15"/>
  <c r="J64" i="15"/>
  <c r="Q145" i="15"/>
  <c r="O132" i="17"/>
  <c r="L174" i="17"/>
  <c r="H105" i="15"/>
  <c r="I158" i="17"/>
  <c r="Q52" i="15"/>
  <c r="G34" i="15"/>
  <c r="Q160" i="17"/>
  <c r="K172" i="15"/>
  <c r="H156" i="15"/>
  <c r="L109" i="15"/>
  <c r="R153" i="15"/>
  <c r="O173" i="15"/>
  <c r="L152" i="15"/>
  <c r="N63" i="17"/>
  <c r="K151" i="17"/>
  <c r="F33" i="15"/>
  <c r="L111" i="15"/>
  <c r="Q90" i="15"/>
  <c r="R85" i="15"/>
  <c r="P130" i="17"/>
  <c r="K115" i="15"/>
  <c r="F140" i="15"/>
  <c r="F145" i="15"/>
  <c r="H118" i="15"/>
  <c r="L31" i="15"/>
  <c r="I13" i="15"/>
  <c r="I75" i="15"/>
  <c r="H40" i="15"/>
  <c r="J166" i="15"/>
  <c r="L146" i="17"/>
  <c r="L178" i="17"/>
  <c r="S24" i="15"/>
  <c r="O38" i="15"/>
  <c r="K140" i="17"/>
  <c r="M173" i="17"/>
  <c r="K186" i="17"/>
  <c r="K86" i="15"/>
  <c r="P125" i="15"/>
  <c r="M184" i="17"/>
  <c r="Q192" i="17"/>
  <c r="Q30" i="15"/>
  <c r="Q118" i="15"/>
  <c r="R170" i="15"/>
  <c r="R179" i="15"/>
  <c r="L59" i="15"/>
  <c r="J191" i="15"/>
  <c r="G83" i="15"/>
  <c r="I115" i="15"/>
  <c r="Q71" i="15"/>
  <c r="R79" i="15"/>
  <c r="O167" i="17"/>
  <c r="P133" i="15"/>
  <c r="I138" i="15"/>
  <c r="K67" i="15"/>
  <c r="Q25" i="15"/>
  <c r="H110" i="15"/>
  <c r="S174" i="17"/>
  <c r="P154" i="15"/>
  <c r="L183" i="15"/>
  <c r="K82" i="17"/>
  <c r="I119" i="15"/>
  <c r="R154" i="15"/>
  <c r="G52" i="15"/>
  <c r="Q130" i="15"/>
  <c r="R168" i="17"/>
  <c r="J168" i="15"/>
  <c r="L171" i="15"/>
  <c r="R136" i="17"/>
  <c r="O48" i="15"/>
  <c r="G39" i="15"/>
  <c r="S162" i="15"/>
  <c r="S169" i="15"/>
  <c r="S67" i="15"/>
  <c r="R49" i="15"/>
  <c r="H57" i="15"/>
  <c r="S95" i="15"/>
  <c r="P76" i="15"/>
  <c r="F150" i="15"/>
  <c r="K175" i="15"/>
  <c r="K108" i="15"/>
  <c r="H97" i="15"/>
  <c r="J174" i="15"/>
  <c r="K156" i="15"/>
  <c r="J183" i="15"/>
  <c r="I69" i="15"/>
  <c r="O31" i="15"/>
  <c r="F89" i="15"/>
  <c r="P83" i="15"/>
  <c r="S13" i="15"/>
  <c r="N157" i="17"/>
  <c r="J14" i="15"/>
  <c r="K84" i="15"/>
  <c r="J86" i="17"/>
  <c r="S185" i="15"/>
  <c r="O112" i="15"/>
  <c r="H68" i="15"/>
  <c r="O182" i="15"/>
  <c r="R164" i="15"/>
  <c r="K158" i="17"/>
  <c r="P162" i="17"/>
  <c r="K130" i="17"/>
  <c r="Q171" i="15"/>
  <c r="K59" i="15"/>
  <c r="P93" i="15"/>
  <c r="O110" i="15"/>
  <c r="P75" i="15"/>
  <c r="I105" i="15"/>
  <c r="F47" i="15"/>
  <c r="R122" i="17"/>
  <c r="I120" i="15"/>
  <c r="P158" i="17"/>
  <c r="F97" i="15"/>
  <c r="S170" i="17"/>
  <c r="L113" i="15"/>
  <c r="O75" i="17"/>
  <c r="R47" i="15"/>
  <c r="Q113" i="15"/>
  <c r="H187" i="15"/>
  <c r="R18" i="17"/>
  <c r="K102" i="15"/>
  <c r="I174" i="15"/>
  <c r="H134" i="15"/>
  <c r="H21" i="15"/>
  <c r="I44" i="15"/>
  <c r="K145" i="15"/>
  <c r="H37" i="15"/>
  <c r="F167" i="15"/>
  <c r="O73" i="15"/>
  <c r="L117" i="15"/>
  <c r="S127" i="15"/>
  <c r="J160" i="15"/>
  <c r="P44" i="15"/>
  <c r="R144" i="17"/>
  <c r="J165" i="15"/>
  <c r="L73" i="15"/>
  <c r="S175" i="15"/>
  <c r="L186" i="15"/>
  <c r="S74" i="15"/>
  <c r="J21" i="15"/>
  <c r="L74" i="15"/>
  <c r="L142" i="15"/>
  <c r="O178" i="15"/>
  <c r="G169" i="15"/>
  <c r="J182" i="15"/>
  <c r="J24" i="15"/>
  <c r="F137" i="15"/>
  <c r="S47" i="15"/>
  <c r="L130" i="17"/>
  <c r="L160" i="17"/>
  <c r="K82" i="15"/>
  <c r="P92" i="15"/>
  <c r="P180" i="15"/>
  <c r="I29" i="15"/>
  <c r="I94" i="15"/>
  <c r="J55" i="15"/>
  <c r="S105" i="15"/>
  <c r="H94" i="15"/>
  <c r="O138" i="15"/>
  <c r="L169" i="17"/>
  <c r="G150" i="15"/>
  <c r="Q162" i="17"/>
  <c r="P166" i="17"/>
  <c r="K36" i="15"/>
  <c r="R91" i="15"/>
  <c r="K164" i="15"/>
  <c r="K187" i="15"/>
  <c r="S117" i="15"/>
  <c r="S100" i="15"/>
  <c r="F101" i="15"/>
  <c r="J36" i="15"/>
  <c r="Q139" i="17"/>
  <c r="H54" i="15"/>
  <c r="Q61" i="15"/>
  <c r="S144" i="15"/>
  <c r="I99" i="15"/>
  <c r="L161" i="17"/>
  <c r="Q152" i="15"/>
  <c r="G179" i="15"/>
  <c r="S26" i="15"/>
  <c r="Q169" i="15"/>
  <c r="K162" i="15"/>
  <c r="G81" i="15"/>
  <c r="G98" i="15"/>
  <c r="P164" i="15"/>
  <c r="G38" i="15"/>
  <c r="L133" i="15"/>
  <c r="L154" i="15"/>
  <c r="F95" i="15"/>
  <c r="R190" i="15"/>
  <c r="H83" i="15"/>
  <c r="O164" i="15"/>
  <c r="R33" i="15"/>
  <c r="I24" i="15"/>
  <c r="O51" i="15"/>
  <c r="O138" i="17"/>
  <c r="I151" i="15"/>
  <c r="Q109" i="15"/>
  <c r="S103" i="15"/>
  <c r="J190" i="15"/>
  <c r="J31" i="15"/>
  <c r="L52" i="17"/>
  <c r="S30" i="15"/>
  <c r="J95" i="15"/>
  <c r="I70" i="15"/>
  <c r="M161" i="17"/>
  <c r="H175" i="15"/>
  <c r="R32" i="15"/>
  <c r="F141" i="15"/>
  <c r="S119" i="17"/>
  <c r="I150" i="15"/>
  <c r="F110" i="15"/>
  <c r="Q76" i="15"/>
  <c r="R147" i="15"/>
  <c r="F192" i="15"/>
  <c r="K99" i="15"/>
  <c r="O143" i="15"/>
  <c r="Q33" i="15"/>
  <c r="S179" i="15"/>
  <c r="L128" i="17"/>
  <c r="H155" i="15"/>
  <c r="O124" i="15"/>
  <c r="F190" i="15"/>
  <c r="P22" i="15"/>
  <c r="O157" i="15"/>
  <c r="G102" i="15"/>
  <c r="K166" i="15"/>
  <c r="H135" i="15"/>
  <c r="K157" i="15"/>
  <c r="H81" i="15"/>
  <c r="Q157" i="15"/>
  <c r="J111" i="15"/>
  <c r="O80" i="17"/>
  <c r="Q189" i="17"/>
  <c r="K51" i="15"/>
  <c r="P117" i="15"/>
  <c r="G147" i="15"/>
  <c r="H179" i="15"/>
  <c r="L159" i="15"/>
  <c r="Q161" i="15"/>
  <c r="S188" i="17"/>
  <c r="H78" i="15"/>
  <c r="Q125" i="15"/>
  <c r="S55" i="15"/>
  <c r="H76" i="15"/>
  <c r="Q186" i="15"/>
  <c r="L153" i="17"/>
  <c r="J131" i="15"/>
  <c r="P179" i="15"/>
  <c r="G186" i="15"/>
  <c r="O153" i="15"/>
  <c r="H182" i="15"/>
  <c r="Q149" i="15"/>
  <c r="O61" i="15"/>
  <c r="R183" i="15"/>
  <c r="S34" i="15"/>
  <c r="P120" i="15"/>
  <c r="J118" i="15"/>
  <c r="J190" i="17"/>
  <c r="L16" i="15"/>
  <c r="R57" i="15"/>
  <c r="R44" i="15"/>
  <c r="H144" i="15"/>
  <c r="Q60" i="15"/>
  <c r="O169" i="15"/>
  <c r="H55" i="15"/>
  <c r="R194" i="15"/>
  <c r="R186" i="15"/>
  <c r="I61" i="15"/>
  <c r="H126" i="15"/>
  <c r="P124" i="15"/>
  <c r="K27" i="15"/>
  <c r="S170" i="15"/>
  <c r="P170" i="15"/>
  <c r="I101" i="15"/>
  <c r="H145" i="15"/>
  <c r="H20" i="15"/>
  <c r="O175" i="15"/>
  <c r="S101" i="17"/>
  <c r="S99" i="15"/>
  <c r="L101" i="15"/>
  <c r="O30" i="15"/>
  <c r="L167" i="15"/>
  <c r="F116" i="15"/>
  <c r="S183" i="15"/>
  <c r="S92" i="17"/>
  <c r="O43" i="15"/>
  <c r="F48" i="15"/>
  <c r="S32" i="15"/>
  <c r="G58" i="15"/>
  <c r="I57" i="15"/>
  <c r="J72" i="15"/>
  <c r="P142" i="17"/>
  <c r="J164" i="15"/>
  <c r="S138" i="17"/>
  <c r="F86" i="15"/>
  <c r="I74" i="15"/>
  <c r="G125" i="15"/>
  <c r="M150" i="17"/>
  <c r="I171" i="15"/>
  <c r="Q44" i="15"/>
  <c r="K76" i="17"/>
  <c r="Q164" i="15"/>
  <c r="I130" i="15"/>
  <c r="H133" i="15"/>
  <c r="L67" i="15"/>
  <c r="F104" i="15"/>
  <c r="P134" i="17"/>
  <c r="F93" i="15"/>
  <c r="H27" i="15"/>
  <c r="J76" i="15"/>
  <c r="L95" i="15"/>
  <c r="G187" i="15"/>
  <c r="P61" i="15"/>
  <c r="O78" i="15"/>
  <c r="K144" i="15"/>
  <c r="K178" i="17"/>
  <c r="H85" i="15"/>
  <c r="H169" i="15"/>
  <c r="H154" i="15"/>
  <c r="R94" i="15"/>
  <c r="N49" i="17"/>
  <c r="S161" i="15"/>
  <c r="S180" i="17"/>
  <c r="P131" i="15"/>
  <c r="F76" i="15"/>
  <c r="P23" i="15"/>
  <c r="H136" i="15"/>
  <c r="J55" i="17"/>
  <c r="H181" i="15"/>
  <c r="I184" i="17"/>
  <c r="R34" i="15"/>
  <c r="S180" i="15"/>
  <c r="P89" i="15"/>
  <c r="I169" i="15"/>
  <c r="P122" i="15"/>
  <c r="H138" i="15"/>
  <c r="K178" i="15"/>
  <c r="S66" i="15"/>
  <c r="R187" i="15"/>
  <c r="K95" i="15"/>
  <c r="M149" i="17"/>
  <c r="J13" i="15"/>
  <c r="J70" i="15"/>
  <c r="J106" i="15"/>
  <c r="Q180" i="15"/>
  <c r="G162" i="15"/>
  <c r="M129" i="17"/>
  <c r="J128" i="15"/>
  <c r="R131" i="15"/>
  <c r="S27" i="15"/>
  <c r="L91" i="15"/>
  <c r="F186" i="15"/>
  <c r="L177" i="17"/>
  <c r="G175" i="15"/>
  <c r="Q181" i="15"/>
  <c r="O175" i="17"/>
  <c r="S49" i="15"/>
  <c r="K22" i="15"/>
  <c r="K131" i="17"/>
  <c r="L156" i="15"/>
  <c r="S131" i="15"/>
  <c r="F114" i="15"/>
  <c r="J148" i="17"/>
  <c r="K134" i="15"/>
  <c r="S73" i="15"/>
  <c r="J86" i="15"/>
  <c r="P87" i="15"/>
  <c r="K192" i="15"/>
  <c r="G36" i="15"/>
  <c r="M147" i="17"/>
  <c r="R96" i="15"/>
  <c r="J150" i="15"/>
  <c r="F91" i="15"/>
  <c r="Q147" i="15"/>
  <c r="J112" i="15"/>
  <c r="O132" i="15"/>
  <c r="S95" i="17"/>
  <c r="M13" i="17"/>
  <c r="O168" i="15"/>
  <c r="J26" i="15"/>
  <c r="J113" i="15"/>
  <c r="G191" i="15"/>
  <c r="Q194" i="15"/>
  <c r="I176" i="17"/>
  <c r="P142" i="15"/>
  <c r="O171" i="17"/>
  <c r="R20" i="15"/>
  <c r="F87" i="15"/>
  <c r="J91" i="15"/>
  <c r="I177" i="15"/>
  <c r="K26" i="15"/>
  <c r="H80" i="15"/>
  <c r="K37" i="15"/>
  <c r="I161" i="17"/>
  <c r="K164" i="17"/>
  <c r="O99" i="15"/>
  <c r="S190" i="15"/>
  <c r="P168" i="15"/>
  <c r="K185" i="15"/>
  <c r="K147" i="15"/>
  <c r="R68" i="15"/>
  <c r="S152" i="17"/>
  <c r="J80" i="15"/>
  <c r="H150" i="15"/>
  <c r="J41" i="15"/>
  <c r="G159" i="15"/>
  <c r="H168" i="15"/>
  <c r="J79" i="15"/>
  <c r="R166" i="15"/>
  <c r="H128" i="15"/>
  <c r="S128" i="17"/>
  <c r="P136" i="15"/>
  <c r="F68" i="15"/>
  <c r="O191" i="15"/>
  <c r="S185" i="17"/>
  <c r="S78" i="15"/>
  <c r="P178" i="15"/>
  <c r="O99" i="17"/>
  <c r="S192" i="15"/>
  <c r="R14" i="15"/>
  <c r="H82" i="15"/>
  <c r="J27" i="15"/>
  <c r="S142" i="17"/>
  <c r="S58" i="15"/>
  <c r="F135" i="15"/>
  <c r="R13" i="15"/>
  <c r="F15" i="15"/>
  <c r="I181" i="15"/>
  <c r="S130" i="17"/>
  <c r="L107" i="15"/>
  <c r="S59" i="15"/>
  <c r="P45" i="15"/>
  <c r="J119" i="15"/>
  <c r="P127" i="15"/>
  <c r="R176" i="15"/>
  <c r="H29" i="15"/>
  <c r="L100" i="15"/>
  <c r="H184" i="15"/>
  <c r="P141" i="15"/>
  <c r="P166" i="15"/>
  <c r="P169" i="15"/>
  <c r="P153" i="15"/>
  <c r="R59" i="15"/>
  <c r="H35" i="15"/>
  <c r="K153" i="15"/>
  <c r="K155" i="15"/>
  <c r="O13" i="15"/>
  <c r="H16" i="15"/>
  <c r="O95" i="17"/>
  <c r="K98" i="15"/>
  <c r="S46" i="15"/>
  <c r="T109" i="17"/>
  <c r="F169" i="15"/>
  <c r="L53" i="15"/>
  <c r="G55" i="15"/>
  <c r="R149" i="15"/>
  <c r="Q194" i="17"/>
  <c r="Q117" i="15"/>
  <c r="K174" i="17"/>
  <c r="G194" i="15"/>
  <c r="S190" i="17"/>
  <c r="S113" i="15"/>
  <c r="K64" i="15"/>
  <c r="J88" i="15"/>
  <c r="G177" i="15"/>
  <c r="J22" i="15"/>
  <c r="P184" i="15"/>
  <c r="H148" i="15"/>
  <c r="L85" i="15"/>
  <c r="L127" i="15"/>
  <c r="K186" i="15"/>
  <c r="L176" i="17"/>
  <c r="H113" i="15"/>
  <c r="Q172" i="17"/>
  <c r="I172" i="17"/>
  <c r="F164" i="15"/>
  <c r="L142" i="17"/>
  <c r="Q13" i="17"/>
  <c r="P106" i="15"/>
  <c r="R175" i="15"/>
  <c r="J137" i="15"/>
  <c r="R157" i="15"/>
  <c r="K177" i="15"/>
  <c r="R192" i="15"/>
  <c r="O87" i="15"/>
  <c r="L122" i="15"/>
  <c r="S90" i="15"/>
  <c r="S83" i="15"/>
  <c r="K194" i="15"/>
  <c r="Q22" i="15"/>
  <c r="J83" i="15"/>
  <c r="P19" i="15"/>
  <c r="S35" i="15"/>
  <c r="Q69" i="15"/>
  <c r="O58" i="15"/>
  <c r="L182" i="17"/>
  <c r="I85" i="15"/>
  <c r="L185" i="15"/>
  <c r="Q64" i="15"/>
  <c r="L39" i="15"/>
  <c r="K73" i="17"/>
  <c r="K120" i="15"/>
  <c r="F172" i="15"/>
  <c r="Q96" i="15"/>
  <c r="K22" i="17"/>
  <c r="S119" i="15"/>
  <c r="S102" i="17"/>
  <c r="S143" i="15"/>
  <c r="K75" i="15"/>
  <c r="K125" i="15"/>
  <c r="K193" i="15"/>
  <c r="P161" i="15"/>
  <c r="N139" i="17"/>
  <c r="P14" i="15"/>
  <c r="O53" i="17"/>
  <c r="Q153" i="15"/>
  <c r="R144" i="15"/>
  <c r="Q195" i="15"/>
  <c r="Q134" i="17"/>
  <c r="K161" i="15"/>
  <c r="S111" i="15"/>
  <c r="S162" i="17"/>
  <c r="K134" i="17"/>
  <c r="F181" i="15"/>
  <c r="K80" i="15"/>
  <c r="L78" i="15"/>
  <c r="O78" i="17"/>
  <c r="Q123" i="15"/>
  <c r="K169" i="17"/>
  <c r="L121" i="15"/>
  <c r="O189" i="15"/>
  <c r="J122" i="15"/>
  <c r="I187" i="17"/>
  <c r="O46" i="15"/>
  <c r="S171" i="15"/>
  <c r="I184" i="15"/>
  <c r="R193" i="17"/>
  <c r="H51" i="15"/>
  <c r="O161" i="15"/>
  <c r="G165" i="15"/>
  <c r="S142" i="15"/>
  <c r="L26" i="15"/>
  <c r="I35" i="15"/>
  <c r="O60" i="15"/>
  <c r="J136" i="15"/>
  <c r="J180" i="15"/>
  <c r="R152" i="15"/>
  <c r="O107" i="15"/>
  <c r="K41" i="15"/>
  <c r="S189" i="17"/>
  <c r="I73" i="15"/>
  <c r="I116" i="15"/>
  <c r="P13" i="15"/>
  <c r="L192" i="15"/>
  <c r="H30" i="15"/>
  <c r="L179" i="15"/>
  <c r="J189" i="15"/>
  <c r="J48" i="15"/>
  <c r="R160" i="17"/>
  <c r="J194" i="15"/>
  <c r="K49" i="15"/>
  <c r="Q133" i="15"/>
  <c r="S38" i="15"/>
  <c r="S148" i="17"/>
  <c r="G166" i="15"/>
  <c r="J54" i="15"/>
  <c r="G143" i="15"/>
  <c r="I129" i="15"/>
  <c r="I53" i="15"/>
  <c r="O133" i="17"/>
  <c r="F57" i="15"/>
  <c r="S43" i="15"/>
  <c r="S77" i="15"/>
  <c r="H178" i="15"/>
  <c r="O93" i="15"/>
  <c r="L153" i="15"/>
  <c r="F159" i="15"/>
  <c r="K66" i="15"/>
  <c r="R112" i="15"/>
  <c r="H7" i="17" l="1"/>
  <c r="H8" i="17"/>
  <c r="I9" i="17"/>
  <c r="H9" i="17"/>
  <c r="H6" i="17"/>
  <c r="G9" i="17"/>
  <c r="I8" i="17"/>
  <c r="G8" i="17"/>
  <c r="I7" i="17"/>
  <c r="G7" i="17"/>
  <c r="I6" i="17"/>
  <c r="G6" i="17"/>
  <c r="K10" i="15"/>
  <c r="L10" i="15" s="1"/>
  <c r="K8" i="15"/>
  <c r="L8" i="15" s="1"/>
  <c r="K9" i="15"/>
  <c r="L9" i="15" s="1"/>
  <c r="K7" i="15"/>
  <c r="L7" i="15" s="1"/>
  <c r="K6" i="15"/>
  <c r="L6" i="15" s="1"/>
  <c r="N6" i="15"/>
  <c r="H10" i="17" l="1"/>
  <c r="G10" i="17"/>
  <c r="I10" i="17"/>
</calcChain>
</file>

<file path=xl/comments1.xml><?xml version="1.0" encoding="utf-8"?>
<comments xmlns="http://schemas.openxmlformats.org/spreadsheetml/2006/main">
  <authors>
    <author>tc={D360F710-8B54-4A32-9820-389DD2AFAE92}</author>
    <author>tc={7B1281B1-3E49-4900-B4AC-47D051DDF436}</author>
  </authors>
  <commentList>
    <comment ref="T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are at greater than 80% utilization this will turn green.</t>
        </r>
      </text>
    </comment>
    <comment ref="T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are at greater than 80% utilization this will turn green.</t>
        </r>
      </text>
    </comment>
  </commentList>
</comments>
</file>

<file path=xl/comments2.xml><?xml version="1.0" encoding="utf-8"?>
<comments xmlns="http://schemas.openxmlformats.org/spreadsheetml/2006/main">
  <authors>
    <author>tc={1E1428E0-BB46-492D-98BA-A3A7CC763D50}</author>
  </authors>
  <commentList>
    <comment ref="T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are at greater than 80% utilization this will turn green.</t>
        </r>
      </text>
    </comment>
  </commentList>
</comments>
</file>

<file path=xl/comments3.xml><?xml version="1.0" encoding="utf-8"?>
<comments xmlns="http://schemas.openxmlformats.org/spreadsheetml/2006/main">
  <authors>
    <author>tc={D10DD381-A70C-4D60-8B6C-D4EDC5CD86FE}</author>
  </authors>
  <commentList>
    <comment ref="T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are at greater than 80% utilization this will turn green.</t>
        </r>
      </text>
    </comment>
  </commentList>
</comments>
</file>

<file path=xl/comments4.xml><?xml version="1.0" encoding="utf-8"?>
<comments xmlns="http://schemas.openxmlformats.org/spreadsheetml/2006/main">
  <authors>
    <author>tc={04BFF084-075C-4FEC-8888-6B684273C8D6}</author>
  </authors>
  <commentList>
    <comment ref="T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are at greater than 80% utilization this will turn green.</t>
        </r>
      </text>
    </comment>
  </commentList>
</comments>
</file>

<file path=xl/sharedStrings.xml><?xml version="1.0" encoding="utf-8"?>
<sst xmlns="http://schemas.openxmlformats.org/spreadsheetml/2006/main" count="1545" uniqueCount="473">
  <si>
    <t>Total Cases</t>
  </si>
  <si>
    <t>Product Brand</t>
  </si>
  <si>
    <t>Description</t>
  </si>
  <si>
    <t>Piece Size (oz.)</t>
  </si>
  <si>
    <t>CN Portion</t>
  </si>
  <si>
    <t>M/MA (oz.)</t>
  </si>
  <si>
    <t>Equiv. Grain (oz.)</t>
  </si>
  <si>
    <t>White Pounds DF/CS</t>
  </si>
  <si>
    <t>Dark Pounds DF/CS</t>
  </si>
  <si>
    <t>Servings/Case</t>
  </si>
  <si>
    <t>CHEESE</t>
  </si>
  <si>
    <t>Cheese</t>
  </si>
  <si>
    <t>Commodity</t>
  </si>
  <si>
    <t>Total Servings</t>
  </si>
  <si>
    <t>CHICKEN - WHITE/DARK</t>
  </si>
  <si>
    <t>CHICKEN - WHITE</t>
  </si>
  <si>
    <t>CHICKEN - DARK</t>
  </si>
  <si>
    <t>BEEF</t>
  </si>
  <si>
    <t>PORK</t>
  </si>
  <si>
    <t>Pork</t>
  </si>
  <si>
    <t>Number of Servings/Case Used in Calculations</t>
  </si>
  <si>
    <t>FC CN Whole Grain Breaded Chicken Pattie Fritter</t>
  </si>
  <si>
    <t>FC CN Whole Grain  Chicken Chunk Fritters</t>
  </si>
  <si>
    <t>FC CN Whole Grain Breaded Chicken Patties</t>
  </si>
  <si>
    <t>CN FC Whole Grain Breaded Chicken Chunks</t>
  </si>
  <si>
    <t xml:space="preserve"> FC CN Whole Grain Krisp n Krunchy Chicken Pattie Fritters</t>
  </si>
  <si>
    <t>FC CN Whole Grain Kripsy N Krunchy Breaded Strip-Shaped Chicken Pattie Fritters</t>
  </si>
  <si>
    <t>FC CN Whole Grain Breaded Chicken Pattie Hot n Spicy w/packaging</t>
  </si>
  <si>
    <t>FC CN Whole Grain Breaded Chicken Pattie</t>
  </si>
  <si>
    <t>FC CN Whole Grain Breaded Chicken Nuggets</t>
  </si>
  <si>
    <t>Fully Cooked Mesquite Glazed Chicken Pieces</t>
  </si>
  <si>
    <t>FC CN Whole Grain Golden Crispy Chicken Stick Fritters</t>
  </si>
  <si>
    <t>FC Whole Grain Breaded Chicken Breast Pieces, Thighs and Drumsticks</t>
  </si>
  <si>
    <t>FC Buffalo Style Glazed Chicken Drumsticks</t>
  </si>
  <si>
    <t>FC Fajita Chicken Dark Meat Strips</t>
  </si>
  <si>
    <t>FC Chicken Meatball</t>
  </si>
  <si>
    <t xml:space="preserve">FC  Boneless, Skinless Chicken Dark Meat </t>
  </si>
  <si>
    <t xml:space="preserve">FC  Chicken Sausage Pattie </t>
  </si>
  <si>
    <t>FC Chicken Taco Meat</t>
  </si>
  <si>
    <t>FC Sliced Chicken Ham</t>
  </si>
  <si>
    <t>Fully Cooked Oven Roasted Glazed Chicken  Drumsticks</t>
  </si>
  <si>
    <t>Fully Cooked Mesquite Glazed Chicken Drumsticks</t>
  </si>
  <si>
    <t>Fully Cooked Whole Grain Breaded Chicken Drumsticks</t>
  </si>
  <si>
    <t>FC CN Sriracha Honey Flavored Glazed Whole Grain Breaded Chicken Breast Chunks</t>
  </si>
  <si>
    <t xml:space="preserve">FC Whole Grain Breaded Chicken Breast Chunk Fritters </t>
  </si>
  <si>
    <t>FC CN Whole Grain Battered Chicken Breast Chunk Fritters</t>
  </si>
  <si>
    <t>FC Whole Grain Breaded, Homestyle, Chicken Breast Chunks</t>
  </si>
  <si>
    <t>FC Grilled Chicken Breast Filet</t>
  </si>
  <si>
    <t xml:space="preserve"> FC CN Whole Grain Golden Crispy Breaded Chicken Breast Filet</t>
  </si>
  <si>
    <t>FC CN Whole Grain Homestyle Chicken Breast Filets</t>
  </si>
  <si>
    <t>FC CN Whole Grain Hot &amp; Spicy Breaded Breast Filet</t>
  </si>
  <si>
    <t>FC CN Whole Grain Breaded Hot &amp; Spicy Breaded Chicken Breast Chunks</t>
  </si>
  <si>
    <t>IW 6" WG Bosco Stick filled w/Egg and Cheese</t>
  </si>
  <si>
    <t>12x16 WGR STUFFED CRUST PIZZA</t>
  </si>
  <si>
    <t>6" WGR BOSCO STICKS</t>
  </si>
  <si>
    <t>7" WG BOSCO STICKS</t>
  </si>
  <si>
    <t>6" WGR IW BOSCO STICKS</t>
  </si>
  <si>
    <t>4" WGR BOSCO STICKS</t>
  </si>
  <si>
    <t>6" WGR PRETZEL BOSCO STICKS</t>
  </si>
  <si>
    <t>CN Mini Cheeseburger Twins</t>
  </si>
  <si>
    <t>CN Fully Cooked Flame Broiled Salisbury Steaks</t>
  </si>
  <si>
    <t>CN Fully Cooked Beef Patties</t>
  </si>
  <si>
    <t>CN Fully Cooked Beef Steak w/ wrappers</t>
  </si>
  <si>
    <t>CN Flame Broiled Beef Steaks</t>
  </si>
  <si>
    <t>CN Fully Cooked Flame Broiled Beef Patties</t>
  </si>
  <si>
    <t>CN Fully Cooked Meatloaf w/ Ketchup</t>
  </si>
  <si>
    <t>CN Fully Cooked Beef Sausage Patties</t>
  </si>
  <si>
    <t>Cooked Beef Patty Crumbles</t>
  </si>
  <si>
    <t>BEEF SAUSAGE ON WHOLE GRAIN BISCUIT</t>
  </si>
  <si>
    <t>CN FULLY COOKED BEEF BURGER</t>
  </si>
  <si>
    <t>COUNTRY FRIED BREADED BEEF PATTIE</t>
  </si>
  <si>
    <t>COUNTRY FRIED BREADED BEEF PATTIE
STICKED SHAPED 4@0.97 oz per serving</t>
  </si>
  <si>
    <t>COUNTRY FRIED BREADED BEEF PATTIE
MADE WITH APPLESAUCE</t>
  </si>
  <si>
    <t>FULLY COOKED COUNTRY FRIED BEEF STEAKS</t>
  </si>
  <si>
    <t>FULLY COOKED COUNTRY FRIED BEEF PATTIES</t>
  </si>
  <si>
    <t>PUB-STYLE STEAK BURGERS</t>
  </si>
  <si>
    <t>FLAMEBROILED BEEF SALISBURY STEAK</t>
  </si>
  <si>
    <t>OUR DELUXE CHARBROIL MEATBALLS
5 pieces/serving</t>
  </si>
  <si>
    <t>Fully Cooked Beef and Onion Patty
Caramel Color Added</t>
  </si>
  <si>
    <t>Flame Broiled Beef Steak</t>
  </si>
  <si>
    <t>Flame Broiled Beef Pattie</t>
  </si>
  <si>
    <t>Sausage Biscuit Sandwich</t>
  </si>
  <si>
    <t>CN Fully Cooked Pork Sausage Patties</t>
  </si>
  <si>
    <t>CN Fully Cooked Pork Sausage Links</t>
  </si>
  <si>
    <t>COOKED BREADED PORK PATTIES</t>
  </si>
  <si>
    <t>FULLY COOKED COUNTRY FRIED PORK STEAKS</t>
  </si>
  <si>
    <t>PORK SAUGAGE / CHEESE SANDWICH</t>
  </si>
  <si>
    <t>100103D</t>
  </si>
  <si>
    <t>100103W</t>
  </si>
  <si>
    <t>BEEF COARSE GROUND
FRZ CTN-60 LB</t>
  </si>
  <si>
    <t>PORK PICNIC BNLS FRZ
CTN-60 LB</t>
  </si>
  <si>
    <t>CHEESE MOZ LM PT SKM UNFZ PROC PK(41125)</t>
  </si>
  <si>
    <t>CHICKEN LARGE CHILLED -BULK</t>
  </si>
  <si>
    <t>Chicken W/D</t>
  </si>
  <si>
    <t>Chicken WHT</t>
  </si>
  <si>
    <t>Chicken DRK</t>
  </si>
  <si>
    <t>Frz. Beef</t>
  </si>
  <si>
    <t>3.75-6.0</t>
  </si>
  <si>
    <t>DF #</t>
  </si>
  <si>
    <t>$/lb</t>
  </si>
  <si>
    <t>Term</t>
  </si>
  <si>
    <t>SEPDS Description</t>
  </si>
  <si>
    <t>Cheese lbs. DF/CS</t>
  </si>
  <si>
    <t>Pork lbs. DF/CS</t>
  </si>
  <si>
    <t>Total Cheese lbs.</t>
  </si>
  <si>
    <t>Total White lbs.</t>
  </si>
  <si>
    <t>Total Dark lbs.</t>
  </si>
  <si>
    <t>Total Pork lbs.</t>
  </si>
  <si>
    <t>FC CN Whole Grain Golden Crispy Breaded Chicken Breast Filets (Whole Muscle)</t>
  </si>
  <si>
    <t>Total Beef lbs.</t>
  </si>
  <si>
    <t>Beef lbs. DF/CS</t>
  </si>
  <si>
    <t>FC CN Whole Grain Golden Crispy Chicken Pattie Fritters</t>
  </si>
  <si>
    <t xml:space="preserve"> FC CN Whole Grain Golden Crispy Breaded Chicken Breast Chunks</t>
  </si>
  <si>
    <t>CN Fully Cooked Flame Broiled Rib Shaped Beef Patty w/Honey BBQ Sauce Mini Twin Sandwich</t>
  </si>
  <si>
    <t>4" WGR PEPPERONI BOSCO STICKS</t>
  </si>
  <si>
    <t>Email</t>
  </si>
  <si>
    <t>Phone #</t>
  </si>
  <si>
    <t>M/MA 
(oz.)</t>
  </si>
  <si>
    <t>Servings /
Case</t>
  </si>
  <si>
    <t>CN Fully Cooked Flamebroiled Rib Shaped Beef Patties w/ Honey BBQ Sauce</t>
  </si>
  <si>
    <t>CN Fully Cooked Rib Shaped Pork Patties  w/ Honey BBQ Sauce</t>
  </si>
  <si>
    <t>US CN Ck Riblet Shaped Pork Patties w/ Honey BBQ Sauce</t>
  </si>
  <si>
    <t>CN Fully Cooked Flame Broiled Rib Shaped Pork Patty</t>
  </si>
  <si>
    <t>CN Flame Broiled Strip Shaped Beef Patties w/ Teriyaki Sauce</t>
  </si>
  <si>
    <t>Flame Broiled Rib Shaped Beef Patties with Honey BBQ Sauce</t>
  </si>
  <si>
    <t>CN Fully Cooked Flame Broiled Beef Patty w/Onions</t>
  </si>
  <si>
    <t>CN Fully Cooked Flame Broiled Beef Patty w/ Mesquite Smoke Flavoring</t>
  </si>
  <si>
    <t>CN Fully Cooked Flame Broiled Beef Patties w/ Onion</t>
  </si>
  <si>
    <t>CN Fully Cooked Flame Broiled Beef Patties w/ Onion (w/ Wrappers)</t>
  </si>
  <si>
    <t>Flame Broiled Rib Shaped Pork Patties with Honey BBQ Sauce</t>
  </si>
  <si>
    <t>CN Fully Cooked Beef Steak-Smokie Grill 3.00 oz.</t>
  </si>
  <si>
    <t>FULLY COOKED HARVEST BREADED BEEF PATTIES MADE WITH APPLESAUCE</t>
  </si>
  <si>
    <t>FULLY COOKED HARVEST BREADED BEEF PATTIES STICK SHAPED MADE WITH APPLESAUCE 4/0.80oz</t>
  </si>
  <si>
    <t>COUNTRY FRIED BREADED BEEF PATTIE STICKED SHAPED MADE WITH APPLESAUCE 4@0.97 oz per svg</t>
  </si>
  <si>
    <t>FULLY COOKED COUNTRY FRIED BEEF STEAK FRITTER FOR BISCUIT</t>
  </si>
  <si>
    <t>FULLY COOKED COUNTRY FRIED NUGGET SHAPED BEEF STEAKS</t>
  </si>
  <si>
    <t>FULLY COOKED COUNTRY FRIED STRIP SHAPED BEEF STEAKS</t>
  </si>
  <si>
    <t>FULLY COOKED COUNTRY FRIED STRIP SHAPED BEEF PATTIES</t>
  </si>
  <si>
    <t>FLAMEBROILED BEEF STEAK BURGERS CARMEL COLOR ADDED - WITH BUNS</t>
  </si>
  <si>
    <t>FULLY COOKED BEEF PATTIES WITH MUSHROOMS</t>
  </si>
  <si>
    <t>CN FULLY COOKED BEEF PATTIES WITH SAUSAGE SEASONINGS</t>
  </si>
  <si>
    <t>FLAME BROILED RIB SHAPED PATTY WITH HONEY BBQ SAUCE ON A WG BUN</t>
  </si>
  <si>
    <t>FULLY COOKED BREADED BEEF STEAK-CHOPPED AND FORMED, ON A WG ROLL</t>
  </si>
  <si>
    <t>FULLY COOKED FLAME BROILED BEEF PATTY-CARAMEL COLOR ADDED</t>
  </si>
  <si>
    <t>FULLY COOKED BEEF STEAKS WITH CARAMEL COLOR ADDED</t>
  </si>
  <si>
    <t>MINI TWIN PEPPER JACK BURGER ON A WHOLE GRAIN BUN</t>
  </si>
  <si>
    <t>FULLY COOKED BEEF AND ONION PATTY</t>
  </si>
  <si>
    <t>CN PORK RIB PATTY WITH BBQ SAUCE MINI TWIN SANDWICH ON A WHOLE GRAIN BUN</t>
  </si>
  <si>
    <t>CN FULLY COOKED MEATLOAF TOPPED WITH SOUTHWEST SAUCE</t>
  </si>
  <si>
    <t>FULLY COOKED MEATLOAF WITH CHEESE, TOPPED WITH KETCHUP</t>
  </si>
  <si>
    <t>FULLY COOKED BEEF MEATBALLS WITH MUSHROOMS</t>
  </si>
  <si>
    <t>CN FULLY COOKED SLICED BEEF CHOPPED AND FORMED</t>
  </si>
  <si>
    <t>CN FULLY COOKED FLAME BROILED BEEF AND ONION PATTIES - CARAMEL COLOR ADDED</t>
  </si>
  <si>
    <t>LOW SODIUM BEEF CRUMBLES CARAMEL COLOR ADDED</t>
  </si>
  <si>
    <t>LOW SODIUM BEEF PATTIE CRUMBLES CARAMEL COLOR ADDED</t>
  </si>
  <si>
    <t>7" Bulk WG Cheese Pizza Stick Filled</t>
  </si>
  <si>
    <t>FC CN Grilled Patty W/D</t>
  </si>
  <si>
    <t>CN Fully Cooked Flame Broiled Beef Patty Mini Burger Twin Sandwich</t>
  </si>
  <si>
    <t>FLAMEBROILED RIB SHAPED BEEF PATTIES SMOKE FLAVOR ADDED</t>
  </si>
  <si>
    <t>OUR DELUXE FLAMEBROILED BEEF STEAK BURGER CARAMEL COLOR ADDED</t>
  </si>
  <si>
    <t>DELUXE FLAMEBROILED BEEF STEAK BURGER CARAMEL COLOR ADDED</t>
  </si>
  <si>
    <t>FULLY COOKED FLAME BROILED BEEF PATTY MADE WITH APPLESAUCE - CARAMEL COLOR ADDED</t>
  </si>
  <si>
    <t>FLAMEBROILED BEEF PATTIES MADE WITH APPLESAUCE - CARAMEL COLOR ADDED</t>
  </si>
  <si>
    <t>FLAMEBROILED BEEF PATTIES CARAMEL COLOR ADDED</t>
  </si>
  <si>
    <t>FLAMEBROILED BEEF SALISBURY STEAK W/CARAMEL COLOR</t>
  </si>
  <si>
    <t>CHARBROILED BEEF MEATBALLS MADE WITH APPLESAUCE</t>
  </si>
  <si>
    <t>OUR DELUXE CHARBROIL MEATBALLS - 5 pieces/serving</t>
  </si>
  <si>
    <t>COUNTRY FRIED BREADED BEEF STEAK PATTIES -STICK SHAPED (4 pcs @ 0.93 oz)</t>
  </si>
  <si>
    <t>COUNTRY FRIED BREADED BEEF STEAK PATTIES</t>
  </si>
  <si>
    <t>HARVEST BREADED PORK PATTIES-MADE WITH APPLESAUCE</t>
  </si>
  <si>
    <t>BREADED MOCK DRUMSTICKS BREADED PORK PATTIES</t>
  </si>
  <si>
    <t>BEEF MEATLOAF WITH KETCHUP GLAZE - MADE WITH APPLESAUCE</t>
  </si>
  <si>
    <t>Fully Cooked Mini Corn Dogs</t>
  </si>
  <si>
    <t>FC Whole Grain, Portioned, Breaded Nashville Hot Style Chicken Chunks, w/RMT</t>
  </si>
  <si>
    <t>FC Whole Grain, Portioned, Waffle Battered Chicken Breast Chunks</t>
  </si>
  <si>
    <t>FC Whole Grain Hot &amp; Spicy Breaded Chicken Drumsticks</t>
  </si>
  <si>
    <t>LOW SODIUM FULLY COOKED TACO FILLING WITH MEAT</t>
  </si>
  <si>
    <t>LOW SODIUM FULLY COOKED SPAGHETTI SAUCE WITH MEAT</t>
  </si>
  <si>
    <t>LOW SODIUM FULLY COOKED CHILI SAUCE WITH MEAT</t>
  </si>
  <si>
    <t>FC Seasoned Grilled Chicken Fajita Meat</t>
  </si>
  <si>
    <t>FC CN Chicken Crumbles</t>
  </si>
  <si>
    <t>FC CN Whole Grain Breaded Hot &amp; Spicy Chicken Tenders</t>
  </si>
  <si>
    <t>FC Diced Chicken Meat</t>
  </si>
  <si>
    <t>5" WG CHEESE STICK</t>
  </si>
  <si>
    <t>FC CN Whole Grain Hot &amp; Spicy Chicken Pattie  Fritters</t>
  </si>
  <si>
    <t>FC CN Whole Grain Breaded Golden Crispy Chicken Strips</t>
  </si>
  <si>
    <t xml:space="preserve"> FC CN Whole Grain Breaded Golden Crispy Chicken Tenders</t>
  </si>
  <si>
    <t>FC CN Whole Grain Golden Crispy Chicken Tender Shaped Fritters (3 Piece Serving)</t>
  </si>
  <si>
    <t xml:space="preserve"> FC CN Whole Grain Hot &amp; Spicy Chicken Tender Shaped Patties - 3 pieces</t>
  </si>
  <si>
    <t>FC CN Whole Grain Golden Crispy Popcorn Chicken  Fitters</t>
  </si>
  <si>
    <t>IW 6" WG Bosco stick filled with Cheese, Egg, &amp; Turkey Bacon</t>
  </si>
  <si>
    <t>57 - 100</t>
  </si>
  <si>
    <t>80-120</t>
  </si>
  <si>
    <t>80-128</t>
  </si>
  <si>
    <t>72-113</t>
  </si>
  <si>
    <t>72 - 113</t>
  </si>
  <si>
    <t>3.7-6.5</t>
  </si>
  <si>
    <t>4.21-6.6</t>
  </si>
  <si>
    <t>4.7-8.4</t>
  </si>
  <si>
    <t>4.21-6.60</t>
  </si>
  <si>
    <t>Column1</t>
  </si>
  <si>
    <t>100154 / 100155</t>
  </si>
  <si>
    <t>Commodity Code #</t>
  </si>
  <si>
    <t>ADP - Average Daily Participation</t>
  </si>
  <si>
    <t>Enter in Cases   OR   ADP &amp; Menu Frequency</t>
  </si>
  <si>
    <t>Menu Frequency</t>
  </si>
  <si>
    <t>Product Brand Code</t>
  </si>
  <si>
    <t>Chicken Only Calculator'!$A$9:$R$120</t>
  </si>
  <si>
    <t>Cheese Only Calculator'!$A$9:$R$120</t>
  </si>
  <si>
    <t>Beef Only Calculator'!$A$9:$R$120</t>
  </si>
  <si>
    <t>Pork Only Calculator'!$A$9:$R$120</t>
  </si>
  <si>
    <t>Net Case Weight (lbs.)</t>
  </si>
  <si>
    <t>FC Whole Grain Breaded Chicken Patties Mini Twin Sandwich on Whole Grain Bun</t>
  </si>
  <si>
    <t>FC Pancake Sausage Bites (5/0.58 oz pieces)</t>
  </si>
  <si>
    <t>RA Address</t>
  </si>
  <si>
    <t>July</t>
  </si>
  <si>
    <t>August</t>
  </si>
  <si>
    <t>September</t>
  </si>
  <si>
    <t>October</t>
  </si>
  <si>
    <t>November</t>
  </si>
  <si>
    <t>December</t>
  </si>
  <si>
    <t>January</t>
  </si>
  <si>
    <t>February</t>
  </si>
  <si>
    <t>March</t>
  </si>
  <si>
    <t>April</t>
  </si>
  <si>
    <t>May</t>
  </si>
  <si>
    <t>June</t>
  </si>
  <si>
    <t>Total Cases left to Forecast</t>
  </si>
  <si>
    <t/>
  </si>
  <si>
    <t>Distributor / Warehouse</t>
  </si>
  <si>
    <t>Cases Still to be Forecasted</t>
  </si>
  <si>
    <t>Total Forecast</t>
  </si>
  <si>
    <t>Chart for Forecast Summary</t>
  </si>
  <si>
    <t>Chart for Commodity Summary</t>
  </si>
  <si>
    <t>FLAME BROILED RIB SHAPED PORK PATTIES WITH KOREAN BBQ SAUCE</t>
  </si>
  <si>
    <t>CLEAN LABEL MEATBALL FULLY COOKED 1.0 OZ.</t>
  </si>
  <si>
    <t>FC WG Breaded Chicken Patties on a WG Biscuit</t>
  </si>
  <si>
    <t>MINI TWIN CHEESEBURGERS ON A WG BUN</t>
  </si>
  <si>
    <t>CN FULLY COOKED PORK SAUSAGE PATTY ON A WHOLE GRAIN BUN</t>
  </si>
  <si>
    <t>CN Fully Cooked Flame Broiled Rib Shaped Beef Patties W/Honey BBQ Sauce</t>
  </si>
  <si>
    <t>Low Sodium Beef Crumbles</t>
  </si>
  <si>
    <t>FULLY COOKED PORK SAUSAGE PATTY</t>
  </si>
  <si>
    <t>CN Fully Cooked Rib Shaped Pork  Patties w/ Honey BBQ Sauce</t>
  </si>
  <si>
    <t>CN Flame Broiled Beef Patty w/ Mesquite Smoke Flavoring (Sleeve Packed)</t>
  </si>
  <si>
    <t>CN Fully Cooked Flame Broiled Beef Patties w/ Onion (Caramel Color Added)</t>
  </si>
  <si>
    <t xml:space="preserve"> FULLY COOKED Homestyle COUNTRY FRIED BREADED BEEF STEAK</t>
  </si>
  <si>
    <t>Beef Patty With Onion/Cheese Two-Fer Sandwich</t>
  </si>
  <si>
    <t>ISLAND BEEF PATTIES SEASONED BEEF PATTIES CARAMEL COLOR ADDED</t>
  </si>
  <si>
    <t>Fully Cooked Flame Broiled Beef Patty
Caramel Color Added</t>
  </si>
  <si>
    <t>Fully Cooked Meatloaf with cheese with ketchup glaze</t>
  </si>
  <si>
    <t>FC Hashbrown Coated Chicken Pattie</t>
  </si>
  <si>
    <t>FC Wings of Fire Glazed Chicken Wings
(1st and 2nd sections)</t>
  </si>
  <si>
    <t>CN FULLY COOKED BEEF PATTY WITH AMERICAN CHEESE SANDWICH</t>
  </si>
  <si>
    <t>OUR Homestyle MEATLOAF MADE WITH APPLESAUCE</t>
  </si>
  <si>
    <t>FULLY COOKED FLAME BROILED BEEF PATTY CARAMEL COLOR ADDED</t>
  </si>
  <si>
    <t>FULLY COOKED BREADED BEEF STEAK-CHOPPED AND FORMED</t>
  </si>
  <si>
    <t>CN Fully Cooked All Natural Pork Sausage Patty</t>
  </si>
  <si>
    <t xml:space="preserve"> FULLY COOKED Homestyle COUNTRY FRIED BREADED BEEF STEAK STICK SHAPED</t>
  </si>
  <si>
    <t>Fully Cooked All-Natural Beef Meatball
(serving size: 6 meatballs = 2.8 oz)</t>
  </si>
  <si>
    <t>Fully Cooked All-Natural Beef Meatball
(serving size: 3 meatballs = 2.8 oz)</t>
  </si>
  <si>
    <t>CN BEEF AND CHICKEN BURGER</t>
  </si>
  <si>
    <t>CN Fully Food Sliced NAE Chicken with Au Jus</t>
  </si>
  <si>
    <t>FC CN Whole Grain Homestyle Popcorn Chicken Fritter</t>
  </si>
  <si>
    <t>FC CN Whole Grain Homestyle Breakfast Chicken Pattie</t>
  </si>
  <si>
    <t>IW 6" WG Bosco Stick with Turkey Ham and Cheese filling w Butter Topping</t>
  </si>
  <si>
    <t>6" WG Bosco Stick filled  w/Cheese, Egg, Maple Topping</t>
  </si>
  <si>
    <t>6" WG Bosco Stick filled  w/Cheese, Egg &amp; Turkey Bacon</t>
  </si>
  <si>
    <t>6" WG Bosco Stick filled  w/Cheese, Egg &amp; Turkey Ham</t>
  </si>
  <si>
    <t>FC WG Chicken Corn Dogs, Batter Wrapped Uncured Chicken Frank on a Stick</t>
  </si>
  <si>
    <t>FC Grilled Patty</t>
  </si>
  <si>
    <t xml:space="preserve">FC Grilled Teriyaki Grilled Patties </t>
  </si>
  <si>
    <t>FC Grilled Chicken Patty with Hot Pepper Cheese Mini Twin Sandwich on Whole Grain Bun</t>
  </si>
  <si>
    <t>FC Grilled Chicken Patty with Hot Pepper Cheese on Whole Grain Bun</t>
  </si>
  <si>
    <t>FC Grilled Golden Crispy Chicken Pattie Fritters on Whole Grain Bun</t>
  </si>
  <si>
    <t>FC Oven Roasted Glazed Chicken Wings (1st and 2nd sections)</t>
  </si>
  <si>
    <t>FC Homestyle Breaded Chicken Breast Tenderloins (whole muscle)</t>
  </si>
  <si>
    <t>FC Boneless Skinless Low Sodium All Natural Pulled Dark &amp; White Chicken Meat</t>
  </si>
  <si>
    <t>7" BOSCO STICKS</t>
  </si>
  <si>
    <t>7" BULK WG PEPPERONI PIZZA BOSCO BREADSTICK</t>
  </si>
  <si>
    <t>approx
124</t>
  </si>
  <si>
    <t>92-113</t>
  </si>
  <si>
    <t>71-88</t>
  </si>
  <si>
    <t>approx
126</t>
  </si>
  <si>
    <t>approx
250</t>
  </si>
  <si>
    <t>approx
450</t>
  </si>
  <si>
    <t>approx
125</t>
  </si>
  <si>
    <t>approx
228</t>
  </si>
  <si>
    <t>140 avg.</t>
  </si>
  <si>
    <t>104-136</t>
  </si>
  <si>
    <t>5.40 - 6.73</t>
  </si>
  <si>
    <t>5.4-6.73</t>
  </si>
  <si>
    <t>3.42 avg.</t>
  </si>
  <si>
    <t>Legacy Code</t>
  </si>
  <si>
    <t>Total Beef lbs</t>
  </si>
  <si>
    <t>5 pieces</t>
  </si>
  <si>
    <t>-</t>
  </si>
  <si>
    <t>8 pieces</t>
  </si>
  <si>
    <t>6 pieces</t>
  </si>
  <si>
    <t>1 stick</t>
  </si>
  <si>
    <t>1 piece</t>
  </si>
  <si>
    <t>3 oz.</t>
  </si>
  <si>
    <t>2.03 oz.</t>
  </si>
  <si>
    <t xml:space="preserve">2 oz. </t>
  </si>
  <si>
    <t>2.4 oz.</t>
  </si>
  <si>
    <t>2.5 oz.</t>
  </si>
  <si>
    <t>2.40 oz.</t>
  </si>
  <si>
    <t>4.61 oz.</t>
  </si>
  <si>
    <t>4.79 oz.</t>
  </si>
  <si>
    <t>2.85 oz.</t>
  </si>
  <si>
    <t>2.80 oz.</t>
  </si>
  <si>
    <t>2.3 oz.</t>
  </si>
  <si>
    <t>2.2 oz.</t>
  </si>
  <si>
    <t>4 pieces</t>
  </si>
  <si>
    <t>3 pieces</t>
  </si>
  <si>
    <t>3 Pieces</t>
  </si>
  <si>
    <t>7 slices</t>
  </si>
  <si>
    <t>2.50 oz.</t>
  </si>
  <si>
    <t>2.52 oz</t>
  </si>
  <si>
    <t>Varies</t>
  </si>
  <si>
    <t>4 Pieces</t>
  </si>
  <si>
    <t xml:space="preserve">1 Piece </t>
  </si>
  <si>
    <t>7 pieces</t>
  </si>
  <si>
    <t>1 Piece</t>
  </si>
  <si>
    <t xml:space="preserve">1 piece </t>
  </si>
  <si>
    <t>1 sandwich</t>
  </si>
  <si>
    <t>1 Sandwich</t>
  </si>
  <si>
    <t>2 sandwiches</t>
  </si>
  <si>
    <t>2 Mini Sandwiches</t>
  </si>
  <si>
    <t>10 pieces</t>
  </si>
  <si>
    <t>15 pieces</t>
  </si>
  <si>
    <t>12 pieces</t>
  </si>
  <si>
    <t>1 Corn Dog</t>
  </si>
  <si>
    <t>1/8 pizza</t>
  </si>
  <si>
    <t>100103 W/D</t>
  </si>
  <si>
    <t>100103 W</t>
  </si>
  <si>
    <t>100103 D</t>
  </si>
  <si>
    <t>Cool School Café Point Total</t>
  </si>
  <si>
    <t>CSC Point Total</t>
  </si>
  <si>
    <t>Total CSC Points</t>
  </si>
  <si>
    <t>Cool School Café Points per case</t>
  </si>
  <si>
    <t>110244</t>
  </si>
  <si>
    <t>1.</t>
  </si>
  <si>
    <t>2.</t>
  </si>
  <si>
    <t>3.</t>
  </si>
  <si>
    <t>Instructions</t>
  </si>
  <si>
    <t>Error Code</t>
  </si>
  <si>
    <t>Yes</t>
  </si>
  <si>
    <t>No</t>
  </si>
  <si>
    <t>YN</t>
  </si>
  <si>
    <t>RA Name / Contact Name</t>
  </si>
  <si>
    <t>Tyson Foods SY 21-22 Commodity Calculator</t>
  </si>
  <si>
    <t>SY21-22 Chicken Commodity Calculator</t>
  </si>
  <si>
    <t>SY21-22 Beef Commodity Calculator</t>
  </si>
  <si>
    <t>SY21-22 Pork Commodity Calculator</t>
  </si>
  <si>
    <t>SY21-22 Cheese Commodity Calculator</t>
  </si>
  <si>
    <t>Tyson Foods SY21-22 Commodity Calculator Summary</t>
  </si>
  <si>
    <t>Tyson Foods SY21-22 Commodity Calculator Order Form</t>
  </si>
  <si>
    <t>SY21-22 Commodity Calculator</t>
  </si>
  <si>
    <t>Total new diverted lbs</t>
  </si>
  <si>
    <t>White Carryover Lbs.</t>
  </si>
  <si>
    <t>Dark Carryover lbs.</t>
  </si>
  <si>
    <t>Truckload lbs.</t>
  </si>
  <si>
    <t>New Diverted White lbs.</t>
  </si>
  <si>
    <t>New Diverted Dark lbs.</t>
  </si>
  <si>
    <t>How many more or less Trucks do I need to divert to meet my need?</t>
  </si>
  <si>
    <t>Net White Lbs.</t>
  </si>
  <si>
    <t>How Many Trucks are you diverting for SY21-22</t>
  </si>
  <si>
    <t>Net Dark lbs.</t>
  </si>
  <si>
    <t>Total White lbs. availble</t>
  </si>
  <si>
    <t>Total Dark Lbs. available</t>
  </si>
  <si>
    <t>White</t>
  </si>
  <si>
    <t>Dark</t>
  </si>
  <si>
    <t>Total White lbs. Planned</t>
  </si>
  <si>
    <t>Total Dark lbs. Planned</t>
  </si>
  <si>
    <t>Was this item used in SY20-21?</t>
  </si>
  <si>
    <t>CN FULLY COOKED BEEF PATTY WITH SAUSAGE SEASONING</t>
  </si>
  <si>
    <t>CN Fully Cooked Riblet Shaped Beef Patties w/ Honey BBQ Sauce</t>
  </si>
  <si>
    <t>Flame Broiled Beef Patty Chopped &amp; Formed Caramel Color Added</t>
  </si>
  <si>
    <t>CN Fully Cooked Flame Broiled Beef Patty</t>
  </si>
  <si>
    <t>Fully Cooked Meatloaf with Cheddar Cheese with Ketchup Mini Twin Sandwich on a Whole Grain Bun</t>
  </si>
  <si>
    <t>FC, Whole Grain, Portioned, Breaded Nashville Hot Style Chicken Strips</t>
  </si>
  <si>
    <t>CN FC Whole Grain Homestyle Nashville Hot Style Chicken Pattie</t>
  </si>
  <si>
    <t>CN FC Whole Grain Homestyle Breakfast Chicken Pattie</t>
  </si>
  <si>
    <t>FC Breaded Southwest Style Chicken Bite
6 pieces</t>
  </si>
  <si>
    <t>FC Breaded Chicken Mac N Cheese Bite</t>
  </si>
  <si>
    <t>FC Savory Flavored Chopped Dark Meat Chicken</t>
  </si>
  <si>
    <t>FC Taco Flavored Chopped Dark Meat Chicken</t>
  </si>
  <si>
    <t>Gochujang Pepper Glazed Drumsticks</t>
  </si>
  <si>
    <t>FC Breaded Chicken Thighs - Approx 6.66 oz
Serving size and servings per case vary due to USDA WOG weight</t>
  </si>
  <si>
    <t>FC Mesquite Glazed Chicken Thighs - Approx 5.14 oz
Serving size and servings per case vary due to USDA WOG weight</t>
  </si>
  <si>
    <t>FC WG Chicken Corn Dogs, Batter Wrapped Uncured Chicken Frank on a Stick IW</t>
  </si>
  <si>
    <t>CN FULLY COOKED BEEF PATTIES WITH BEANS AND CARAMEL COLOR ADDED</t>
  </si>
  <si>
    <t xml:space="preserve">FLAMEBROILED BEEF PATTY </t>
  </si>
  <si>
    <t>SHREDDED PORK</t>
  </si>
  <si>
    <t>PULLED PORK WITH BARBEQUE SAUCE</t>
  </si>
  <si>
    <t>FC CN Whole Grain Spicy Homestyle Pepper Popcorn Chicken Fritters</t>
  </si>
  <si>
    <t>FC Boneless, Skinless Chicken Dark Meat w/ Korean BBQ Style Sauce</t>
  </si>
  <si>
    <t>FC CN Glazed Chicken Breast Pattie</t>
  </si>
  <si>
    <t>FC CN All Natural Whole Grain Breaded Chicken Chunk</t>
  </si>
  <si>
    <t>FC Boneless, Skinless Chicken Dark Meat w/ Lemongrass Sauce</t>
  </si>
  <si>
    <t>FC CN Sweet Asian Style Glazed Whole Grain Breaded Chicken Breast Chunks</t>
  </si>
  <si>
    <t xml:space="preserve">FC Whole Grain Breaded Dark Meat Chicken Chunks </t>
  </si>
  <si>
    <t>FC Breaded Chicken Sausage Pattie Bites</t>
  </si>
  <si>
    <t>FC Whole Grain Breaded Dark Meat Chicken Chunks  (Tangerine Sauce)</t>
  </si>
  <si>
    <t>FC Whole Grain Breaded Dark Meat Chicken Chunks (General Tso's Sauce)</t>
  </si>
  <si>
    <t>FC Breaded Dark Meat Chicken Chunks with Sweet and Sour Sauce</t>
  </si>
  <si>
    <t>FC Teriyaki Glazed Chicken Patties Mini Twin Sandwich on Whole Grain Bun</t>
  </si>
  <si>
    <t>Chicken Ham &amp; Cheese on a Whole Grain Hoagie Bun</t>
  </si>
  <si>
    <t>FC WG Portioned, Breaded Dill Flavored Chicken Chunks with RMT</t>
  </si>
  <si>
    <t>CN FC WG Nashville Hot Breaded Chicken Patties Mini Twin Sandwiches on a WG Bun</t>
  </si>
  <si>
    <t>FC Glazed Whole Muscle Filets</t>
  </si>
  <si>
    <t>FC CN Glazed Grilled Chicken Breast Filets</t>
  </si>
  <si>
    <t>FC CN Whole Grain Golden Crispy Chicken Chunk-shaped Pattie Fritters</t>
  </si>
  <si>
    <t>FC CN Whole Grain Golden Crispy Chicken Rings</t>
  </si>
  <si>
    <t>FC CN Whole Grain Hot &amp; Spicy Chicken Chunk   Fritters</t>
  </si>
  <si>
    <t>FC CN Whole Grain Hot &amp; Spicy Popcorn Chicken</t>
  </si>
  <si>
    <t>FC CN Coated Chicken Breast Chunks</t>
  </si>
  <si>
    <t>FC CN Dark Chicken Patties</t>
  </si>
  <si>
    <t>7" WBR BOSCO STICKS</t>
  </si>
  <si>
    <t>67-107</t>
  </si>
  <si>
    <t>175-225</t>
  </si>
  <si>
    <t>Status</t>
  </si>
  <si>
    <t>2 Pieces</t>
  </si>
  <si>
    <t>2.35 oz.</t>
  </si>
  <si>
    <t>3.75 oz.</t>
  </si>
  <si>
    <t>2.48 oz. ckn &amp;
.62 oz. sauce</t>
  </si>
  <si>
    <t>2.56 oz. ckn &amp; .9 oz. sauce</t>
  </si>
  <si>
    <t>3 oz. ckn &amp; 
1 oz. sauce</t>
  </si>
  <si>
    <t>Fill out the sections in Yellow to plan out your commodity needs and product selections</t>
  </si>
  <si>
    <t>Carryover lbs. from SY20-21</t>
  </si>
  <si>
    <t>Fresh Beef - 100155</t>
  </si>
  <si>
    <t>Frozen Beef - 100154</t>
  </si>
  <si>
    <t>Type of Beef</t>
  </si>
  <si>
    <t>Will you be diverting Fresh or Frozen Beef</t>
  </si>
  <si>
    <t>Total Beef lbs. availble</t>
  </si>
  <si>
    <t>Total Beef Lbs. Planned</t>
  </si>
  <si>
    <t>Net Beef lbs.</t>
  </si>
  <si>
    <r>
      <rPr>
        <sz val="48"/>
        <color rgb="FF506B67"/>
        <rFont val="Century Schoolbook"/>
        <family val="1"/>
      </rPr>
      <t>Forecasting</t>
    </r>
    <r>
      <rPr>
        <sz val="36"/>
        <color rgb="FF506B67"/>
        <rFont val="Century Schoolbook"/>
        <family val="1"/>
      </rPr>
      <t xml:space="preserve">
</t>
    </r>
    <r>
      <rPr>
        <sz val="28"/>
        <color rgb="FF506B67"/>
        <rFont val="Century Schoolbook"/>
        <family val="1"/>
      </rPr>
      <t>Plan out when you want your product by month</t>
    </r>
  </si>
  <si>
    <t>Total Pork lbs. availble</t>
  </si>
  <si>
    <t>Net Pork lbs.</t>
  </si>
  <si>
    <t>Total Pork Lbs. Planned</t>
  </si>
  <si>
    <r>
      <rPr>
        <sz val="48"/>
        <color rgb="FF506B67"/>
        <rFont val="Century Schoolbook"/>
        <family val="1"/>
      </rPr>
      <t>Forecasting</t>
    </r>
    <r>
      <rPr>
        <sz val="28"/>
        <color rgb="FF506B67"/>
        <rFont val="Century Schoolbook"/>
        <family val="1"/>
      </rPr>
      <t xml:space="preserve">
Plan out when you want your product by month</t>
    </r>
  </si>
  <si>
    <r>
      <rPr>
        <sz val="48"/>
        <color rgb="FF506B67"/>
        <rFont val="Century Schoolbook"/>
        <family val="1"/>
      </rPr>
      <t>Forecasting</t>
    </r>
    <r>
      <rPr>
        <sz val="24"/>
        <color rgb="FF506B67"/>
        <rFont val="Century Schoolbook"/>
        <family val="1"/>
      </rPr>
      <t xml:space="preserve">
Plan out when you want your product by month</t>
    </r>
  </si>
  <si>
    <t>Total Cheese Lbs. Planned</t>
  </si>
  <si>
    <t>Net Cheese lbs.</t>
  </si>
  <si>
    <t>Total Cheese lbs. availble</t>
  </si>
  <si>
    <t>How Many Trucks of Pork (100193) are you diverting for SY21-22</t>
  </si>
  <si>
    <t>How Many Trucks of Cheese (110244) are you diverting for SY21-22</t>
  </si>
  <si>
    <t>Total Trucks Diverting</t>
  </si>
  <si>
    <t>Total Carryover lbs.</t>
  </si>
  <si>
    <t>Net Total lbs.</t>
  </si>
  <si>
    <t>Total New Diverted lbs.</t>
  </si>
  <si>
    <t>Total Planned lbs</t>
  </si>
  <si>
    <t>Total lbs Available</t>
  </si>
  <si>
    <t>Beef</t>
  </si>
  <si>
    <t>Chicken (White)</t>
  </si>
  <si>
    <t>Chicken (Dark)</t>
  </si>
  <si>
    <t>Grand Totals</t>
  </si>
  <si>
    <t>Chicken</t>
  </si>
  <si>
    <t>1a.</t>
  </si>
  <si>
    <t>1b.</t>
  </si>
  <si>
    <t>If you have any questions please reach out to your Tyson contact or your K-12 Specialist</t>
  </si>
  <si>
    <t>Ensure that you enter in your Carry Forward balance if you have one on each specific commodity</t>
  </si>
  <si>
    <t>1c.</t>
  </si>
  <si>
    <t>If you plan by total lbs needed rather than trucks, do not fill out the Truck's diverting box at the top. Leave that field blank and your total needed lbs to divert will show up in the "Net lbs" fields</t>
  </si>
  <si>
    <t>1d.</t>
  </si>
  <si>
    <t>1e.</t>
  </si>
  <si>
    <t>This calculator allows you to plan your need by product either by entering your needed cases or your ADP for that product along with your frequency of the product on your menu</t>
  </si>
  <si>
    <t>Utilize the Forecast sections on the right side of the pages to plan out when you need your cases by month</t>
  </si>
  <si>
    <t>Utilize the summary forms by printing them off and or emailing them to help with your Forecasting and Commodity Planning</t>
  </si>
  <si>
    <t>The fields to fill out are all in this color</t>
  </si>
  <si>
    <t>Move to the summary Tabs and click "Click to Refresh Snapshot" or "Click to Refresh Order Form" that are on the top of each tab</t>
  </si>
  <si>
    <t xml:space="preserve">Fill out the individual calculator tabs for the corresponding commodities you are diverting for SY21-22.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</si>
</sst>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3" x14ac:knownFonts="1">
    <font>
      <sz val="11"/>
      <color theme="1"/>
      <name val="Calibri"/>
      <family val="2"/>
      <scheme val="minor"/>
    </font>
    <font>
      <sz val="11"/>
      <color theme="1"/>
      <name val="Calibri"/>
      <family val="2"/>
      <scheme val="minor"/>
    </font>
    <font>
      <sz val="10"/>
      <name val="Arial"/>
      <family val="2"/>
    </font>
    <font>
      <sz val="19"/>
      <color theme="1"/>
      <name val="Calibri"/>
      <family val="2"/>
      <scheme val="minor"/>
    </font>
    <font>
      <b/>
      <sz val="18"/>
      <color theme="0"/>
      <name val="Arial"/>
      <family val="2"/>
    </font>
    <font>
      <b/>
      <sz val="18"/>
      <color theme="0"/>
      <name val="Calibri"/>
      <family val="2"/>
      <scheme val="minor"/>
    </font>
    <font>
      <b/>
      <sz val="14"/>
      <color theme="0"/>
      <name val="Calibri"/>
      <family val="2"/>
      <scheme val="minor"/>
    </font>
    <font>
      <sz val="16"/>
      <name val="Calibri"/>
      <family val="2"/>
      <scheme val="minor"/>
    </font>
    <font>
      <sz val="72"/>
      <color rgb="FF3366CC"/>
      <name val="Calibri"/>
      <family val="2"/>
      <scheme val="minor"/>
    </font>
    <font>
      <b/>
      <sz val="18"/>
      <name val="Calibri"/>
      <family val="2"/>
      <scheme val="minor"/>
    </font>
    <font>
      <b/>
      <sz val="16"/>
      <color theme="0"/>
      <name val="Calibri"/>
      <family val="2"/>
      <scheme val="minor"/>
    </font>
    <font>
      <sz val="10"/>
      <name val="Helv"/>
    </font>
    <font>
      <sz val="65"/>
      <color rgb="FF3366CC"/>
      <name val="Calibri"/>
      <family val="2"/>
      <scheme val="minor"/>
    </font>
    <font>
      <b/>
      <sz val="12"/>
      <color theme="0"/>
      <name val="Arial"/>
      <family val="2"/>
    </font>
    <font>
      <b/>
      <sz val="12"/>
      <color theme="0"/>
      <name val="Calibri"/>
      <family val="2"/>
      <scheme val="minor"/>
    </font>
    <font>
      <b/>
      <sz val="11"/>
      <color theme="0"/>
      <name val="Calibri"/>
      <family val="2"/>
      <scheme val="minor"/>
    </font>
    <font>
      <sz val="18"/>
      <color theme="0"/>
      <name val="Calibri"/>
      <family val="2"/>
      <scheme val="minor"/>
    </font>
    <font>
      <sz val="65"/>
      <color rgb="FF002554"/>
      <name val="Calibri"/>
      <family val="2"/>
      <scheme val="minor"/>
    </font>
    <font>
      <sz val="18"/>
      <color theme="1"/>
      <name val="Calibri"/>
      <family val="2"/>
      <scheme val="minor"/>
    </font>
    <font>
      <sz val="14"/>
      <color rgb="FF002554"/>
      <name val="Calibri"/>
      <family val="2"/>
      <scheme val="minor"/>
    </font>
    <font>
      <sz val="13"/>
      <color rgb="FF002554"/>
      <name val="Calibri"/>
      <family val="2"/>
      <scheme val="minor"/>
    </font>
    <font>
      <b/>
      <sz val="22"/>
      <color rgb="FF002554"/>
      <name val="Calibri"/>
      <family val="2"/>
      <scheme val="minor"/>
    </font>
    <font>
      <sz val="14"/>
      <color theme="1"/>
      <name val="Calibri"/>
      <family val="2"/>
      <scheme val="minor"/>
    </font>
    <font>
      <sz val="11"/>
      <color theme="1"/>
      <name val="Century Schoolbook"/>
      <family val="1"/>
    </font>
    <font>
      <sz val="36"/>
      <color rgb="FF506B67"/>
      <name val="Century Schoolbook"/>
      <family val="1"/>
    </font>
    <font>
      <sz val="11"/>
      <color theme="0"/>
      <name val="Century Schoolbook"/>
      <family val="1"/>
    </font>
    <font>
      <sz val="18"/>
      <color theme="1"/>
      <name val="Century Schoolbook"/>
      <family val="1"/>
    </font>
    <font>
      <sz val="14"/>
      <color theme="1"/>
      <name val="Century Schoolbook"/>
      <family val="1"/>
    </font>
    <font>
      <sz val="14"/>
      <color rgb="FF3366CC"/>
      <name val="Century Schoolbook"/>
      <family val="1"/>
    </font>
    <font>
      <b/>
      <sz val="14"/>
      <color theme="0"/>
      <name val="Century Schoolbook"/>
      <family val="1"/>
    </font>
    <font>
      <b/>
      <sz val="14"/>
      <name val="Century Schoolbook"/>
      <family val="1"/>
    </font>
    <font>
      <sz val="14"/>
      <color theme="0"/>
      <name val="Century Schoolbook"/>
      <family val="1"/>
    </font>
    <font>
      <sz val="14"/>
      <name val="Century Schoolbook"/>
      <family val="1"/>
    </font>
    <font>
      <b/>
      <sz val="14"/>
      <color theme="1"/>
      <name val="Century Schoolbook"/>
      <family val="1"/>
    </font>
    <font>
      <sz val="48"/>
      <color rgb="FF002554"/>
      <name val="Century Schoolbook"/>
      <family val="1"/>
    </font>
    <font>
      <sz val="48"/>
      <color rgb="FF506B67"/>
      <name val="Century Schoolbook"/>
      <family val="1"/>
    </font>
    <font>
      <sz val="28"/>
      <color rgb="FF506B67"/>
      <name val="Century Schoolbook"/>
      <family val="1"/>
    </font>
    <font>
      <sz val="11"/>
      <color rgb="FFFF0000"/>
      <name val="Century Schoolbook"/>
      <family val="1"/>
    </font>
    <font>
      <sz val="20"/>
      <color theme="0"/>
      <name val="Century Schoolbook"/>
      <family val="1"/>
    </font>
    <font>
      <sz val="24"/>
      <color rgb="FF506B67"/>
      <name val="Century Schoolbook"/>
      <family val="1"/>
    </font>
    <font>
      <sz val="18"/>
      <color theme="0"/>
      <name val="Century Schoolbook"/>
      <family val="1"/>
    </font>
    <font>
      <sz val="11"/>
      <color rgb="FF53565A"/>
      <name val="Calibri"/>
      <family val="2"/>
      <scheme val="minor"/>
    </font>
    <font>
      <sz val="13"/>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rgb="FF002554"/>
        <bgColor indexed="64"/>
      </patternFill>
    </fill>
    <fill>
      <patternFill patternType="solid">
        <fgColor rgb="FF506B67"/>
        <bgColor indexed="64"/>
      </patternFill>
    </fill>
    <fill>
      <patternFill patternType="solid">
        <fgColor rgb="FFB02D2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16600"/>
        <bgColor indexed="64"/>
      </patternFill>
    </fill>
    <fill>
      <patternFill patternType="solid">
        <fgColor rgb="FF75787B"/>
        <bgColor indexed="64"/>
      </patternFill>
    </fill>
    <fill>
      <patternFill patternType="solid">
        <fgColor rgb="FFFDE9E0"/>
        <bgColor indexed="64"/>
      </patternFill>
    </fill>
    <fill>
      <patternFill patternType="solid">
        <fgColor rgb="FFF3AF00"/>
        <bgColor indexed="64"/>
      </patternFill>
    </fill>
    <fill>
      <patternFill patternType="solid">
        <fgColor rgb="FF53565A"/>
        <bgColor indexed="64"/>
      </patternFill>
    </fill>
    <fill>
      <patternFill patternType="solid">
        <fgColor rgb="FFEAEEEE"/>
        <bgColor indexed="64"/>
      </patternFill>
    </fill>
    <fill>
      <patternFill patternType="solid">
        <fgColor rgb="FFEDF3F9"/>
        <bgColor indexed="64"/>
      </patternFill>
    </fill>
    <fill>
      <patternFill patternType="solid">
        <fgColor theme="4" tint="0.79998168889431442"/>
        <bgColor indexed="64"/>
      </patternFill>
    </fill>
    <fill>
      <patternFill patternType="solid">
        <fgColor theme="9"/>
        <bgColor indexed="64"/>
      </patternFill>
    </fill>
    <fill>
      <patternFill patternType="solid">
        <fgColor theme="2"/>
        <bgColor indexed="64"/>
      </patternFill>
    </fill>
    <fill>
      <patternFill patternType="solid">
        <fgColor theme="7" tint="0.3999755851924192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auto="1"/>
      </bottom>
      <diagonal/>
    </border>
    <border>
      <left style="dashed">
        <color indexed="64"/>
      </left>
      <right style="dashed">
        <color indexed="64"/>
      </right>
      <top style="dashed">
        <color indexed="64"/>
      </top>
      <bottom style="dashed">
        <color indexed="64"/>
      </bottom>
      <diagonal/>
    </border>
    <border>
      <left style="thin">
        <color theme="0" tint="-0.34998626667073579"/>
      </left>
      <right style="thin">
        <color theme="0" tint="-0.34998626667073579"/>
      </right>
      <top style="thin">
        <color auto="1"/>
      </top>
      <bottom/>
      <diagonal/>
    </border>
    <border>
      <left/>
      <right style="thin">
        <color theme="0" tint="-0.34998626667073579"/>
      </right>
      <top style="thin">
        <color auto="1"/>
      </top>
      <bottom/>
      <diagonal/>
    </border>
    <border>
      <left/>
      <right/>
      <top/>
      <bottom style="thin">
        <color theme="4" tint="0.39997558519241921"/>
      </bottom>
      <diagonal/>
    </border>
    <border>
      <left style="medium">
        <color rgb="FF53565A"/>
      </left>
      <right style="medium">
        <color rgb="FF53565A"/>
      </right>
      <top style="medium">
        <color rgb="FF53565A"/>
      </top>
      <bottom style="medium">
        <color rgb="FF53565A"/>
      </bottom>
      <diagonal/>
    </border>
    <border>
      <left style="medium">
        <color rgb="FF53565A"/>
      </left>
      <right/>
      <top style="medium">
        <color rgb="FF53565A"/>
      </top>
      <bottom style="medium">
        <color rgb="FF53565A"/>
      </bottom>
      <diagonal/>
    </border>
    <border>
      <left/>
      <right/>
      <top style="medium">
        <color rgb="FF53565A"/>
      </top>
      <bottom style="medium">
        <color rgb="FF53565A"/>
      </bottom>
      <diagonal/>
    </border>
    <border>
      <left/>
      <right style="medium">
        <color rgb="FF53565A"/>
      </right>
      <top style="medium">
        <color rgb="FF53565A"/>
      </top>
      <bottom style="medium">
        <color rgb="FF53565A"/>
      </bottom>
      <diagonal/>
    </border>
    <border>
      <left style="medium">
        <color rgb="FF53565A"/>
      </left>
      <right style="medium">
        <color rgb="FF53565A"/>
      </right>
      <top/>
      <bottom/>
      <diagonal/>
    </border>
    <border>
      <left style="medium">
        <color rgb="FF53565A"/>
      </left>
      <right style="medium">
        <color rgb="FF53565A"/>
      </right>
      <top/>
      <bottom style="dashed">
        <color indexed="64"/>
      </bottom>
      <diagonal/>
    </border>
    <border>
      <left style="medium">
        <color rgb="FF53565A"/>
      </left>
      <right style="dashed">
        <color indexed="64"/>
      </right>
      <top/>
      <bottom style="dashed">
        <color indexed="64"/>
      </bottom>
      <diagonal/>
    </border>
    <border>
      <left style="dashed">
        <color indexed="64"/>
      </left>
      <right style="medium">
        <color rgb="FF53565A"/>
      </right>
      <top/>
      <bottom style="dashed">
        <color indexed="64"/>
      </bottom>
      <diagonal/>
    </border>
    <border>
      <left style="medium">
        <color rgb="FF53565A"/>
      </left>
      <right style="dashed">
        <color indexed="64"/>
      </right>
      <top style="dashed">
        <color indexed="64"/>
      </top>
      <bottom style="dashed">
        <color indexed="64"/>
      </bottom>
      <diagonal/>
    </border>
    <border>
      <left style="dashed">
        <color indexed="64"/>
      </left>
      <right style="medium">
        <color rgb="FF53565A"/>
      </right>
      <top style="dashed">
        <color indexed="64"/>
      </top>
      <bottom style="dashed">
        <color indexed="64"/>
      </bottom>
      <diagonal/>
    </border>
    <border>
      <left style="medium">
        <color rgb="FF53565A"/>
      </left>
      <right/>
      <top/>
      <bottom/>
      <diagonal/>
    </border>
    <border>
      <left/>
      <right style="medium">
        <color rgb="FF53565A"/>
      </right>
      <top/>
      <bottom/>
      <diagonal/>
    </border>
    <border>
      <left style="medium">
        <color rgb="FF53565A"/>
      </left>
      <right/>
      <top style="medium">
        <color rgb="FF53565A"/>
      </top>
      <bottom/>
      <diagonal/>
    </border>
    <border>
      <left/>
      <right/>
      <top style="medium">
        <color rgb="FF53565A"/>
      </top>
      <bottom/>
      <diagonal/>
    </border>
    <border>
      <left/>
      <right style="medium">
        <color rgb="FF53565A"/>
      </right>
      <top style="medium">
        <color rgb="FF53565A"/>
      </top>
      <bottom/>
      <diagonal/>
    </border>
    <border>
      <left style="medium">
        <color rgb="FF53565A"/>
      </left>
      <right/>
      <top/>
      <bottom style="medium">
        <color indexed="64"/>
      </bottom>
      <diagonal/>
    </border>
    <border>
      <left/>
      <right style="medium">
        <color rgb="FF53565A"/>
      </right>
      <top/>
      <bottom style="medium">
        <color indexed="64"/>
      </bottom>
      <diagonal/>
    </border>
    <border>
      <left style="medium">
        <color rgb="FF53565A"/>
      </left>
      <right/>
      <top style="medium">
        <color indexed="64"/>
      </top>
      <bottom/>
      <diagonal/>
    </border>
    <border>
      <left/>
      <right style="medium">
        <color rgb="FF53565A"/>
      </right>
      <top style="medium">
        <color indexed="64"/>
      </top>
      <bottom/>
      <diagonal/>
    </border>
    <border>
      <left style="medium">
        <color rgb="FF53565A"/>
      </left>
      <right style="dashed">
        <color indexed="64"/>
      </right>
      <top/>
      <bottom/>
      <diagonal/>
    </border>
    <border>
      <left style="dashed">
        <color indexed="64"/>
      </left>
      <right style="dashed">
        <color indexed="64"/>
      </right>
      <top/>
      <bottom style="dashed">
        <color indexed="64"/>
      </bottom>
      <diagonal/>
    </border>
    <border>
      <left style="medium">
        <color rgb="FF53565A"/>
      </left>
      <right style="medium">
        <color rgb="FF53565A"/>
      </right>
      <top style="medium">
        <color rgb="FF53565A"/>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53565A"/>
      </left>
      <right style="thin">
        <color rgb="FF53565A"/>
      </right>
      <top style="thin">
        <color rgb="FF53565A"/>
      </top>
      <bottom style="thin">
        <color rgb="FF53565A"/>
      </bottom>
      <diagonal/>
    </border>
    <border>
      <left/>
      <right style="thin">
        <color rgb="FF53565A"/>
      </right>
      <top style="thin">
        <color rgb="FF53565A"/>
      </top>
      <bottom style="thin">
        <color rgb="FF53565A"/>
      </bottom>
      <diagonal/>
    </border>
    <border>
      <left style="thin">
        <color rgb="FF53565A"/>
      </left>
      <right/>
      <top style="thin">
        <color rgb="FF53565A"/>
      </top>
      <bottom style="thin">
        <color rgb="FF53565A"/>
      </bottom>
      <diagonal/>
    </border>
    <border>
      <left style="medium">
        <color rgb="FF53565A"/>
      </left>
      <right style="medium">
        <color rgb="FF53565A"/>
      </right>
      <top style="medium">
        <color theme="0"/>
      </top>
      <bottom/>
      <diagonal/>
    </border>
    <border>
      <left style="medium">
        <color rgb="FF53565A"/>
      </left>
      <right style="medium">
        <color rgb="FF53565A"/>
      </right>
      <top/>
      <bottom style="medium">
        <color rgb="FF53565A"/>
      </bottom>
      <diagonal/>
    </border>
    <border>
      <left style="medium">
        <color rgb="FF53565A"/>
      </left>
      <right/>
      <top/>
      <bottom style="medium">
        <color rgb="FF53565A"/>
      </bottom>
      <diagonal/>
    </border>
    <border>
      <left/>
      <right style="medium">
        <color rgb="FF53565A"/>
      </right>
      <top/>
      <bottom style="medium">
        <color rgb="FF53565A"/>
      </bottom>
      <diagonal/>
    </border>
    <border>
      <left/>
      <right/>
      <top/>
      <bottom style="medium">
        <color rgb="FF53565A"/>
      </bottom>
      <diagonal/>
    </border>
    <border>
      <left style="thin">
        <color rgb="FF53565A"/>
      </left>
      <right style="thin">
        <color rgb="FF53565A"/>
      </right>
      <top style="thin">
        <color rgb="FF53565A"/>
      </top>
      <bottom/>
      <diagonal/>
    </border>
    <border>
      <left style="thin">
        <color rgb="FF53565A"/>
      </left>
      <right style="thin">
        <color rgb="FF53565A"/>
      </right>
      <top/>
      <bottom style="thin">
        <color rgb="FF53565A"/>
      </bottom>
      <diagonal/>
    </border>
  </borders>
  <cellStyleXfs count="4">
    <xf numFmtId="0" fontId="0" fillId="0" borderId="0"/>
    <xf numFmtId="43" fontId="1" fillId="0" borderId="0" applyFont="0" applyFill="0" applyBorder="0" applyAlignment="0" applyProtection="0"/>
    <xf numFmtId="0" fontId="2" fillId="0" borderId="0"/>
    <xf numFmtId="0" fontId="11" fillId="0" borderId="0"/>
  </cellStyleXfs>
  <cellXfs count="336">
    <xf numFmtId="0" fontId="0" fillId="0" borderId="0" xfId="0"/>
    <xf numFmtId="0" fontId="0" fillId="0" borderId="0" xfId="0" applyFont="1" applyFill="1" applyProtection="1"/>
    <xf numFmtId="0" fontId="0" fillId="2" borderId="0" xfId="0" applyFont="1" applyFill="1" applyProtection="1"/>
    <xf numFmtId="0" fontId="0" fillId="2" borderId="0" xfId="0" applyFont="1" applyFill="1" applyAlignment="1" applyProtection="1"/>
    <xf numFmtId="0" fontId="0" fillId="2" borderId="0" xfId="0" applyNumberFormat="1" applyFont="1" applyFill="1" applyProtection="1"/>
    <xf numFmtId="0" fontId="0" fillId="2" borderId="0" xfId="0" applyFont="1" applyFill="1" applyAlignment="1" applyProtection="1">
      <alignment horizontal="left"/>
    </xf>
    <xf numFmtId="0" fontId="0" fillId="0" borderId="0" xfId="0" applyFont="1" applyFill="1" applyProtection="1">
      <protection hidden="1"/>
    </xf>
    <xf numFmtId="0" fontId="0" fillId="2" borderId="0" xfId="0" applyFont="1" applyFill="1" applyProtection="1">
      <protection hidden="1"/>
    </xf>
    <xf numFmtId="0" fontId="0" fillId="2" borderId="0" xfId="0" applyFont="1" applyFill="1" applyAlignment="1" applyProtection="1">
      <protection hidden="1"/>
    </xf>
    <xf numFmtId="0" fontId="0" fillId="0" borderId="0" xfId="0" applyProtection="1">
      <protection hidden="1"/>
    </xf>
    <xf numFmtId="0" fontId="0" fillId="2" borderId="0" xfId="0" applyNumberFormat="1" applyFont="1" applyFill="1" applyProtection="1">
      <protection hidden="1"/>
    </xf>
    <xf numFmtId="0" fontId="0" fillId="0" borderId="0" xfId="0" applyAlignment="1" applyProtection="1">
      <protection hidden="1"/>
    </xf>
    <xf numFmtId="0" fontId="0" fillId="0" borderId="1" xfId="0" applyBorder="1" applyProtection="1">
      <protection hidden="1"/>
    </xf>
    <xf numFmtId="0" fontId="0" fillId="2" borderId="0" xfId="0" applyFill="1" applyProtection="1">
      <protection hidden="1"/>
    </xf>
    <xf numFmtId="0" fontId="15" fillId="8" borderId="11" xfId="0" applyFont="1" applyFill="1" applyBorder="1"/>
    <xf numFmtId="0" fontId="15" fillId="8" borderId="12" xfId="0" applyFont="1" applyFill="1" applyBorder="1"/>
    <xf numFmtId="0" fontId="15" fillId="8" borderId="13" xfId="0" applyFont="1" applyFill="1" applyBorder="1"/>
    <xf numFmtId="0" fontId="0" fillId="9" borderId="11" xfId="0" applyFont="1" applyFill="1" applyBorder="1" applyAlignment="1">
      <alignment horizontal="right"/>
    </xf>
    <xf numFmtId="0" fontId="0" fillId="9" borderId="12" xfId="0" applyFont="1" applyFill="1" applyBorder="1"/>
    <xf numFmtId="0" fontId="0" fillId="9" borderId="13" xfId="0" applyFont="1" applyFill="1" applyBorder="1"/>
    <xf numFmtId="0" fontId="0" fillId="0" borderId="11" xfId="0" applyFont="1" applyBorder="1" applyAlignment="1">
      <alignment horizontal="right"/>
    </xf>
    <xf numFmtId="0" fontId="0" fillId="0" borderId="12" xfId="0" applyFont="1" applyBorder="1"/>
    <xf numFmtId="0" fontId="0" fillId="0" borderId="13" xfId="0" applyFont="1" applyBorder="1"/>
    <xf numFmtId="2" fontId="13" fillId="3" borderId="7" xfId="2" applyNumberFormat="1" applyFont="1" applyFill="1" applyBorder="1" applyAlignment="1" applyProtection="1">
      <alignment horizontal="left" vertical="top" wrapText="1"/>
      <protection hidden="1"/>
    </xf>
    <xf numFmtId="2" fontId="13" fillId="3" borderId="8" xfId="2" applyNumberFormat="1" applyFont="1" applyFill="1" applyBorder="1" applyAlignment="1" applyProtection="1">
      <alignment horizontal="left" vertical="top" wrapText="1"/>
      <protection hidden="1"/>
    </xf>
    <xf numFmtId="0" fontId="14" fillId="3" borderId="8" xfId="0" applyFont="1" applyFill="1" applyBorder="1" applyAlignment="1" applyProtection="1">
      <alignment horizontal="center" vertical="top" wrapText="1"/>
      <protection hidden="1"/>
    </xf>
    <xf numFmtId="2" fontId="13" fillId="3" borderId="8" xfId="2" applyNumberFormat="1" applyFont="1" applyFill="1" applyBorder="1" applyAlignment="1" applyProtection="1">
      <alignment horizontal="center" vertical="top" wrapText="1"/>
      <protection hidden="1"/>
    </xf>
    <xf numFmtId="2" fontId="13" fillId="3" borderId="9" xfId="2" applyNumberFormat="1" applyFont="1" applyFill="1" applyBorder="1" applyAlignment="1" applyProtection="1">
      <alignment horizontal="left" vertical="top" wrapText="1"/>
      <protection hidden="1"/>
    </xf>
    <xf numFmtId="0" fontId="13" fillId="3" borderId="4" xfId="2" applyNumberFormat="1" applyFont="1" applyFill="1" applyBorder="1" applyAlignment="1" applyProtection="1">
      <alignment horizontal="left" vertical="top" wrapText="1"/>
      <protection hidden="1"/>
    </xf>
    <xf numFmtId="0" fontId="8" fillId="2" borderId="2" xfId="0" applyFont="1" applyFill="1" applyBorder="1" applyAlignment="1" applyProtection="1">
      <alignment horizontal="left" vertical="center"/>
      <protection hidden="1"/>
    </xf>
    <xf numFmtId="0" fontId="12" fillId="2" borderId="2" xfId="0" applyFont="1" applyFill="1" applyBorder="1" applyAlignment="1" applyProtection="1">
      <alignment vertical="center"/>
      <protection hidden="1"/>
    </xf>
    <xf numFmtId="0" fontId="12"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vertical="center" wrapText="1"/>
      <protection hidden="1"/>
    </xf>
    <xf numFmtId="43" fontId="9" fillId="2" borderId="4" xfId="1" applyFont="1" applyFill="1" applyBorder="1" applyAlignment="1" applyProtection="1">
      <alignment horizontal="center" vertical="center"/>
      <protection hidden="1"/>
    </xf>
    <xf numFmtId="4" fontId="10" fillId="2" borderId="4" xfId="0" applyNumberFormat="1" applyFont="1" applyFill="1" applyBorder="1" applyAlignment="1" applyProtection="1">
      <alignment vertical="center" wrapText="1"/>
      <protection hidden="1"/>
    </xf>
    <xf numFmtId="0" fontId="0" fillId="0" borderId="10" xfId="0" applyBorder="1"/>
    <xf numFmtId="2" fontId="13" fillId="3" borderId="41" xfId="2" applyNumberFormat="1" applyFont="1" applyFill="1" applyBorder="1" applyAlignment="1" applyProtection="1">
      <alignment horizontal="left" vertical="top" wrapText="1"/>
      <protection hidden="1"/>
    </xf>
    <xf numFmtId="0" fontId="0" fillId="0" borderId="2" xfId="0" applyBorder="1" applyProtection="1">
      <protection hidden="1"/>
    </xf>
    <xf numFmtId="0" fontId="16" fillId="6" borderId="0" xfId="0" applyFont="1" applyFill="1" applyAlignment="1" applyProtection="1">
      <alignment horizontal="center" vertical="top"/>
      <protection hidden="1"/>
    </xf>
    <xf numFmtId="0" fontId="17" fillId="2" borderId="2" xfId="0" applyFont="1" applyFill="1" applyBorder="1" applyAlignment="1" applyProtection="1">
      <alignment horizontal="left" vertical="center"/>
      <protection hidden="1"/>
    </xf>
    <xf numFmtId="0" fontId="3" fillId="12" borderId="42" xfId="0" applyFont="1" applyFill="1" applyBorder="1" applyAlignment="1" applyProtection="1">
      <alignment horizontal="center"/>
      <protection hidden="1"/>
    </xf>
    <xf numFmtId="0" fontId="3" fillId="12" borderId="42" xfId="0" applyFont="1" applyFill="1" applyBorder="1" applyAlignment="1" applyProtection="1">
      <alignment horizontal="left"/>
      <protection hidden="1"/>
    </xf>
    <xf numFmtId="43" fontId="7" fillId="12" borderId="42" xfId="1" applyFont="1" applyFill="1" applyBorder="1" applyProtection="1">
      <protection hidden="1"/>
    </xf>
    <xf numFmtId="2" fontId="4" fillId="14" borderId="43" xfId="2" applyNumberFormat="1" applyFont="1" applyFill="1" applyBorder="1" applyAlignment="1" applyProtection="1">
      <alignment horizontal="left" vertical="top" wrapText="1"/>
      <protection hidden="1"/>
    </xf>
    <xf numFmtId="2" fontId="4" fillId="14" borderId="44"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left" vertical="top"/>
      <protection hidden="1"/>
    </xf>
    <xf numFmtId="0" fontId="5" fillId="14" borderId="45" xfId="0" applyFont="1" applyFill="1" applyBorder="1" applyAlignment="1" applyProtection="1">
      <alignment horizontal="center" vertical="top" wrapText="1"/>
      <protection hidden="1"/>
    </xf>
    <xf numFmtId="2" fontId="4" fillId="14" borderId="45"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center" vertical="top" wrapText="1"/>
      <protection hidden="1"/>
    </xf>
    <xf numFmtId="2" fontId="4" fillId="14" borderId="46" xfId="2" applyNumberFormat="1" applyFont="1" applyFill="1" applyBorder="1" applyAlignment="1" applyProtection="1">
      <alignment horizontal="left" vertical="top" wrapText="1"/>
      <protection hidden="1"/>
    </xf>
    <xf numFmtId="0" fontId="4" fillId="14" borderId="2" xfId="2" applyNumberFormat="1" applyFont="1" applyFill="1" applyBorder="1" applyAlignment="1" applyProtection="1">
      <alignment horizontal="left" vertical="top" wrapText="1"/>
      <protection hidden="1"/>
    </xf>
    <xf numFmtId="0" fontId="5" fillId="5" borderId="2" xfId="0" applyFont="1" applyFill="1" applyBorder="1" applyAlignment="1" applyProtection="1">
      <alignment horizontal="left" vertical="top" wrapText="1"/>
      <protection hidden="1"/>
    </xf>
    <xf numFmtId="0" fontId="3" fillId="0" borderId="42" xfId="0" applyFont="1" applyFill="1" applyBorder="1" applyAlignment="1" applyProtection="1">
      <alignment horizontal="center"/>
      <protection hidden="1"/>
    </xf>
    <xf numFmtId="0" fontId="3" fillId="0" borderId="42" xfId="0" applyFont="1" applyFill="1" applyBorder="1" applyAlignment="1" applyProtection="1">
      <alignment horizontal="left"/>
      <protection hidden="1"/>
    </xf>
    <xf numFmtId="43" fontId="7" fillId="0" borderId="42" xfId="1" applyFont="1" applyFill="1" applyBorder="1" applyProtection="1">
      <protection hidden="1"/>
    </xf>
    <xf numFmtId="0" fontId="18" fillId="0" borderId="0" xfId="0" applyFont="1"/>
    <xf numFmtId="0" fontId="0" fillId="2" borderId="0" xfId="0" applyFill="1"/>
    <xf numFmtId="0" fontId="16" fillId="6" borderId="0" xfId="0" applyFont="1" applyFill="1" applyAlignment="1" applyProtection="1">
      <alignment horizontal="center" vertical="top" wrapText="1"/>
      <protection hidden="1"/>
    </xf>
    <xf numFmtId="0" fontId="0" fillId="16" borderId="0" xfId="0" applyFill="1"/>
    <xf numFmtId="0" fontId="0" fillId="16" borderId="0" xfId="0" applyFill="1" applyProtection="1">
      <protection hidden="1"/>
    </xf>
    <xf numFmtId="0" fontId="0" fillId="13" borderId="0" xfId="0" applyFill="1" applyProtection="1">
      <protection hidden="1"/>
    </xf>
    <xf numFmtId="0" fontId="22" fillId="0" borderId="0" xfId="0" applyFont="1"/>
    <xf numFmtId="3" fontId="0" fillId="0" borderId="0" xfId="0" applyNumberFormat="1"/>
    <xf numFmtId="0" fontId="0" fillId="0" borderId="0" xfId="0" applyFill="1" applyBorder="1" applyProtection="1">
      <protection hidden="1"/>
    </xf>
    <xf numFmtId="0" fontId="23" fillId="2" borderId="0" xfId="0" applyFont="1" applyFill="1" applyProtection="1">
      <protection hidden="1"/>
    </xf>
    <xf numFmtId="0" fontId="27" fillId="2" borderId="31" xfId="0" applyFont="1" applyFill="1" applyBorder="1" applyProtection="1">
      <protection hidden="1"/>
    </xf>
    <xf numFmtId="0" fontId="27" fillId="2" borderId="32" xfId="0" applyFont="1" applyFill="1" applyBorder="1" applyProtection="1">
      <protection hidden="1"/>
    </xf>
    <xf numFmtId="0" fontId="28" fillId="2" borderId="32" xfId="0" applyFont="1" applyFill="1" applyBorder="1" applyAlignment="1" applyProtection="1">
      <alignment vertical="center"/>
      <protection hidden="1"/>
    </xf>
    <xf numFmtId="0" fontId="29" fillId="5" borderId="19" xfId="0" applyFont="1" applyFill="1" applyBorder="1" applyAlignment="1" applyProtection="1">
      <alignment horizontal="right" vertical="center" wrapText="1"/>
      <protection hidden="1"/>
    </xf>
    <xf numFmtId="4" fontId="30" fillId="4" borderId="20" xfId="1" applyNumberFormat="1" applyFont="1" applyFill="1" applyBorder="1" applyAlignment="1" applyProtection="1">
      <alignment horizontal="center" vertical="center"/>
      <protection locked="0"/>
    </xf>
    <xf numFmtId="3" fontId="29" fillId="5" borderId="19" xfId="0" applyNumberFormat="1" applyFont="1" applyFill="1" applyBorder="1" applyAlignment="1" applyProtection="1">
      <alignment horizontal="left" vertical="center" indent="1"/>
      <protection hidden="1"/>
    </xf>
    <xf numFmtId="3" fontId="29" fillId="5" borderId="19" xfId="0" applyNumberFormat="1" applyFont="1" applyFill="1" applyBorder="1" applyAlignment="1" applyProtection="1">
      <alignment horizontal="center" vertical="center" wrapText="1"/>
      <protection hidden="1"/>
    </xf>
    <xf numFmtId="0" fontId="27" fillId="2" borderId="0" xfId="0" applyFont="1" applyFill="1" applyProtection="1">
      <protection hidden="1"/>
    </xf>
    <xf numFmtId="0" fontId="28" fillId="2" borderId="29"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3" fontId="30" fillId="4" borderId="20" xfId="1" applyNumberFormat="1" applyFont="1" applyFill="1" applyBorder="1" applyAlignment="1" applyProtection="1">
      <alignment horizontal="center" vertical="center"/>
      <protection locked="0"/>
    </xf>
    <xf numFmtId="0" fontId="29" fillId="5" borderId="20" xfId="0" applyFont="1" applyFill="1" applyBorder="1" applyAlignment="1" applyProtection="1">
      <alignment vertical="center" wrapText="1"/>
      <protection hidden="1"/>
    </xf>
    <xf numFmtId="0" fontId="31" fillId="2" borderId="0" xfId="0" applyFont="1" applyFill="1" applyProtection="1">
      <protection hidden="1"/>
    </xf>
    <xf numFmtId="0" fontId="27" fillId="2" borderId="0" xfId="0" applyFont="1" applyFill="1" applyBorder="1" applyAlignment="1" applyProtection="1">
      <protection hidden="1"/>
    </xf>
    <xf numFmtId="0" fontId="28" fillId="2" borderId="0" xfId="0" applyFont="1" applyFill="1" applyBorder="1" applyAlignment="1" applyProtection="1">
      <alignment horizontal="center" vertical="center" wrapText="1"/>
      <protection hidden="1"/>
    </xf>
    <xf numFmtId="43" fontId="29" fillId="5" borderId="19" xfId="1" applyNumberFormat="1" applyFont="1" applyFill="1" applyBorder="1" applyAlignment="1" applyProtection="1">
      <alignment horizontal="center" vertical="center"/>
      <protection hidden="1"/>
    </xf>
    <xf numFmtId="43" fontId="29" fillId="5" borderId="19" xfId="1" applyFont="1" applyFill="1" applyBorder="1" applyAlignment="1" applyProtection="1">
      <alignment vertical="center"/>
      <protection hidden="1"/>
    </xf>
    <xf numFmtId="0" fontId="31" fillId="2" borderId="50" xfId="0" applyFont="1" applyFill="1" applyBorder="1" applyProtection="1">
      <protection hidden="1"/>
    </xf>
    <xf numFmtId="0" fontId="29" fillId="5" borderId="19" xfId="0" applyFont="1" applyFill="1" applyBorder="1" applyAlignment="1" applyProtection="1">
      <alignment horizontal="left" vertical="top" wrapText="1"/>
      <protection hidden="1"/>
    </xf>
    <xf numFmtId="0" fontId="32" fillId="2" borderId="0" xfId="0" applyFont="1" applyFill="1" applyProtection="1">
      <protection hidden="1"/>
    </xf>
    <xf numFmtId="0" fontId="29" fillId="6" borderId="20" xfId="0" applyFont="1" applyFill="1" applyBorder="1" applyAlignment="1" applyProtection="1">
      <alignment horizontal="left" vertical="top" wrapText="1"/>
      <protection hidden="1"/>
    </xf>
    <xf numFmtId="0" fontId="29" fillId="6" borderId="21" xfId="0" applyFont="1" applyFill="1" applyBorder="1" applyAlignment="1" applyProtection="1">
      <alignment horizontal="center" vertical="top" wrapText="1"/>
      <protection hidden="1"/>
    </xf>
    <xf numFmtId="0" fontId="29" fillId="6" borderId="22" xfId="0" applyFont="1" applyFill="1" applyBorder="1" applyAlignment="1" applyProtection="1">
      <alignment horizontal="center" vertical="top" wrapText="1"/>
      <protection hidden="1"/>
    </xf>
    <xf numFmtId="2" fontId="33" fillId="13" borderId="20"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protection hidden="1"/>
    </xf>
    <xf numFmtId="0" fontId="33" fillId="13" borderId="21" xfId="0" applyFont="1" applyFill="1" applyBorder="1" applyAlignment="1" applyProtection="1">
      <alignment horizontal="center" vertical="top" wrapText="1"/>
      <protection hidden="1"/>
    </xf>
    <xf numFmtId="2" fontId="33" fillId="13" borderId="21" xfId="2" applyNumberFormat="1" applyFont="1" applyFill="1" applyBorder="1" applyAlignment="1" applyProtection="1">
      <alignment horizontal="center" vertical="top" wrapText="1"/>
      <protection hidden="1"/>
    </xf>
    <xf numFmtId="0" fontId="33" fillId="13" borderId="21" xfId="2" applyNumberFormat="1" applyFont="1" applyFill="1" applyBorder="1" applyAlignment="1" applyProtection="1">
      <alignment horizontal="left" vertical="top" wrapText="1"/>
      <protection hidden="1"/>
    </xf>
    <xf numFmtId="43" fontId="32" fillId="13" borderId="19" xfId="1" applyFont="1" applyFill="1" applyBorder="1" applyAlignment="1" applyProtection="1">
      <alignment horizontal="left"/>
      <protection hidden="1"/>
    </xf>
    <xf numFmtId="43" fontId="32" fillId="13" borderId="20" xfId="1" applyFont="1" applyFill="1" applyBorder="1" applyAlignment="1" applyProtection="1">
      <alignment horizontal="left"/>
      <protection hidden="1"/>
    </xf>
    <xf numFmtId="43" fontId="32" fillId="13" borderId="22" xfId="1" applyFont="1" applyFill="1" applyBorder="1" applyAlignment="1" applyProtection="1">
      <alignment horizontal="left"/>
      <protection hidden="1"/>
    </xf>
    <xf numFmtId="43" fontId="32" fillId="13" borderId="21" xfId="1" applyFont="1" applyFill="1" applyBorder="1" applyAlignment="1" applyProtection="1">
      <alignment horizontal="left"/>
      <protection hidden="1"/>
    </xf>
    <xf numFmtId="0" fontId="27" fillId="13" borderId="20" xfId="0" applyFont="1" applyFill="1" applyBorder="1" applyProtection="1">
      <protection hidden="1"/>
    </xf>
    <xf numFmtId="0" fontId="27" fillId="13" borderId="21" xfId="0" applyFont="1" applyFill="1" applyBorder="1" applyProtection="1">
      <protection hidden="1"/>
    </xf>
    <xf numFmtId="0" fontId="27" fillId="13" borderId="22" xfId="0" applyFont="1" applyFill="1" applyBorder="1" applyProtection="1">
      <protection hidden="1"/>
    </xf>
    <xf numFmtId="0" fontId="27" fillId="0" borderId="29"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horizontal="left"/>
      <protection hidden="1"/>
    </xf>
    <xf numFmtId="164" fontId="32" fillId="0" borderId="23" xfId="1" applyNumberFormat="1" applyFont="1" applyFill="1" applyBorder="1" applyProtection="1">
      <protection hidden="1"/>
    </xf>
    <xf numFmtId="164" fontId="32" fillId="4" borderId="24" xfId="1" applyNumberFormat="1" applyFont="1" applyFill="1" applyBorder="1" applyProtection="1">
      <protection locked="0"/>
    </xf>
    <xf numFmtId="164" fontId="32" fillId="4" borderId="25" xfId="1" applyNumberFormat="1" applyFont="1" applyFill="1" applyBorder="1" applyProtection="1">
      <protection locked="0"/>
    </xf>
    <xf numFmtId="164" fontId="32" fillId="4" borderId="26" xfId="1" applyNumberFormat="1" applyFont="1" applyFill="1" applyBorder="1" applyProtection="1">
      <protection locked="0"/>
    </xf>
    <xf numFmtId="43" fontId="32" fillId="0" borderId="29" xfId="1" applyFont="1" applyFill="1" applyBorder="1" applyProtection="1">
      <protection hidden="1"/>
    </xf>
    <xf numFmtId="43" fontId="32" fillId="0" borderId="30" xfId="1" applyFont="1" applyFill="1" applyBorder="1" applyProtection="1">
      <protection hidden="1"/>
    </xf>
    <xf numFmtId="164" fontId="32" fillId="0" borderId="38" xfId="2" applyNumberFormat="1" applyFont="1" applyFill="1" applyBorder="1" applyProtection="1">
      <protection hidden="1"/>
    </xf>
    <xf numFmtId="164" fontId="32" fillId="4" borderId="39" xfId="1" applyNumberFormat="1" applyFont="1" applyFill="1" applyBorder="1" applyProtection="1">
      <protection locked="0"/>
    </xf>
    <xf numFmtId="0" fontId="27" fillId="17" borderId="29" xfId="0" applyFont="1" applyFill="1" applyBorder="1" applyAlignment="1" applyProtection="1">
      <alignment horizontal="center"/>
      <protection hidden="1"/>
    </xf>
    <xf numFmtId="0" fontId="27" fillId="17" borderId="0" xfId="0" applyFont="1" applyFill="1" applyBorder="1" applyAlignment="1" applyProtection="1">
      <alignment horizontal="center"/>
      <protection hidden="1"/>
    </xf>
    <xf numFmtId="0" fontId="27" fillId="17" borderId="0" xfId="0" applyFont="1" applyFill="1" applyBorder="1" applyAlignment="1" applyProtection="1">
      <protection hidden="1"/>
    </xf>
    <xf numFmtId="0" fontId="27" fillId="17" borderId="0" xfId="0" applyNumberFormat="1" applyFont="1" applyFill="1" applyBorder="1" applyAlignment="1" applyProtection="1">
      <alignment horizontal="center"/>
      <protection hidden="1"/>
    </xf>
    <xf numFmtId="164" fontId="32" fillId="17" borderId="23" xfId="1" applyNumberFormat="1" applyFont="1" applyFill="1" applyBorder="1" applyProtection="1">
      <protection hidden="1"/>
    </xf>
    <xf numFmtId="43" fontId="32" fillId="17" borderId="29" xfId="1" applyFont="1" applyFill="1" applyBorder="1" applyProtection="1">
      <protection hidden="1"/>
    </xf>
    <xf numFmtId="43" fontId="32" fillId="17" borderId="30" xfId="1" applyFont="1" applyFill="1" applyBorder="1" applyProtection="1">
      <protection hidden="1"/>
    </xf>
    <xf numFmtId="164" fontId="32" fillId="17" borderId="38" xfId="1" applyNumberFormat="1" applyFont="1" applyFill="1" applyBorder="1" applyProtection="1">
      <protection hidden="1"/>
    </xf>
    <xf numFmtId="164" fontId="32" fillId="4" borderId="15" xfId="1" applyNumberFormat="1" applyFont="1" applyFill="1" applyBorder="1" applyProtection="1">
      <protection locked="0"/>
    </xf>
    <xf numFmtId="164" fontId="32" fillId="4" borderId="28" xfId="1" applyNumberFormat="1" applyFont="1" applyFill="1" applyBorder="1" applyProtection="1">
      <protection locked="0"/>
    </xf>
    <xf numFmtId="164" fontId="32" fillId="13" borderId="19" xfId="1" applyNumberFormat="1" applyFont="1" applyFill="1" applyBorder="1" applyAlignment="1" applyProtection="1">
      <alignment horizontal="left"/>
      <protection hidden="1"/>
    </xf>
    <xf numFmtId="164" fontId="32" fillId="13" borderId="20" xfId="1" applyNumberFormat="1" applyFont="1" applyFill="1" applyBorder="1" applyAlignment="1" applyProtection="1">
      <alignment horizontal="left"/>
      <protection hidden="1"/>
    </xf>
    <xf numFmtId="164" fontId="32" fillId="13" borderId="22" xfId="1" applyNumberFormat="1" applyFont="1" applyFill="1" applyBorder="1" applyAlignment="1" applyProtection="1">
      <alignment horizontal="left"/>
      <protection hidden="1"/>
    </xf>
    <xf numFmtId="2" fontId="29" fillId="11" borderId="19" xfId="2" applyNumberFormat="1" applyFont="1" applyFill="1" applyBorder="1" applyAlignment="1" applyProtection="1">
      <alignment horizontal="left" vertical="center" wrapText="1"/>
      <protection hidden="1"/>
    </xf>
    <xf numFmtId="2" fontId="29" fillId="11" borderId="19" xfId="2" applyNumberFormat="1" applyFont="1" applyFill="1" applyBorder="1" applyAlignment="1" applyProtection="1">
      <alignment horizontal="center" vertical="center" wrapText="1"/>
      <protection hidden="1"/>
    </xf>
    <xf numFmtId="0" fontId="29" fillId="11" borderId="19" xfId="2" applyNumberFormat="1" applyFont="1" applyFill="1" applyBorder="1" applyAlignment="1" applyProtection="1">
      <alignment horizontal="center" vertical="center" wrapText="1"/>
      <protection hidden="1"/>
    </xf>
    <xf numFmtId="2" fontId="29" fillId="11" borderId="19" xfId="2" applyNumberFormat="1" applyFont="1" applyFill="1" applyBorder="1" applyAlignment="1" applyProtection="1">
      <alignment horizontal="left" vertical="center"/>
      <protection hidden="1"/>
    </xf>
    <xf numFmtId="0" fontId="29" fillId="11" borderId="19" xfId="0" applyFont="1" applyFill="1" applyBorder="1" applyAlignment="1" applyProtection="1">
      <alignment horizontal="center" vertical="center" wrapText="1"/>
      <protection hidden="1"/>
    </xf>
    <xf numFmtId="0" fontId="27" fillId="2" borderId="0" xfId="0" applyFont="1" applyFill="1" applyAlignment="1" applyProtection="1">
      <protection hidden="1"/>
    </xf>
    <xf numFmtId="0" fontId="27" fillId="2" borderId="0" xfId="0" applyNumberFormat="1" applyFont="1" applyFill="1" applyProtection="1">
      <protection hidden="1"/>
    </xf>
    <xf numFmtId="0" fontId="27" fillId="0" borderId="0" xfId="0" applyFont="1" applyProtection="1">
      <protection hidden="1"/>
    </xf>
    <xf numFmtId="0" fontId="28" fillId="2" borderId="33"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vertical="center" wrapText="1"/>
      <protection hidden="1"/>
    </xf>
    <xf numFmtId="0" fontId="28" fillId="2" borderId="30"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horizontal="right" vertical="center" wrapText="1"/>
      <protection hidden="1"/>
    </xf>
    <xf numFmtId="0" fontId="37" fillId="2" borderId="0" xfId="0" applyFont="1" applyFill="1" applyProtection="1">
      <protection hidden="1"/>
    </xf>
    <xf numFmtId="0" fontId="28" fillId="2" borderId="29"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9" fillId="5" borderId="19" xfId="0" applyFont="1" applyFill="1" applyBorder="1" applyAlignment="1" applyProtection="1">
      <alignment vertical="center" wrapText="1"/>
      <protection hidden="1"/>
    </xf>
    <xf numFmtId="43" fontId="29" fillId="5" borderId="19" xfId="1" applyFont="1" applyFill="1" applyBorder="1" applyAlignment="1" applyProtection="1">
      <alignment horizontal="center" vertical="center"/>
      <protection hidden="1"/>
    </xf>
    <xf numFmtId="0" fontId="29" fillId="3" borderId="20" xfId="2" applyNumberFormat="1" applyFont="1" applyFill="1" applyBorder="1" applyAlignment="1" applyProtection="1">
      <alignment horizontal="left" vertical="top" wrapText="1"/>
      <protection hidden="1"/>
    </xf>
    <xf numFmtId="0" fontId="29" fillId="5" borderId="22" xfId="0" applyFont="1" applyFill="1" applyBorder="1" applyAlignment="1" applyProtection="1">
      <alignment horizontal="left" vertical="top" wrapText="1"/>
      <protection hidden="1"/>
    </xf>
    <xf numFmtId="0" fontId="27" fillId="13" borderId="34" xfId="0" applyFont="1" applyFill="1" applyBorder="1" applyProtection="1">
      <protection hidden="1"/>
    </xf>
    <xf numFmtId="0" fontId="27" fillId="13" borderId="3" xfId="0" applyFont="1" applyFill="1" applyBorder="1" applyProtection="1">
      <protection hidden="1"/>
    </xf>
    <xf numFmtId="0" fontId="27" fillId="13" borderId="35" xfId="0" applyFont="1" applyFill="1" applyBorder="1" applyProtection="1">
      <protection hidden="1"/>
    </xf>
    <xf numFmtId="0" fontId="27" fillId="17" borderId="5" xfId="0" applyNumberFormat="1" applyFont="1" applyFill="1" applyBorder="1" applyAlignment="1" applyProtection="1">
      <alignment horizontal="center"/>
      <protection hidden="1"/>
    </xf>
    <xf numFmtId="3" fontId="32" fillId="17" borderId="23" xfId="1" applyNumberFormat="1" applyFont="1" applyFill="1" applyBorder="1" applyProtection="1">
      <protection hidden="1"/>
    </xf>
    <xf numFmtId="3" fontId="32" fillId="4" borderId="24" xfId="1" applyNumberFormat="1" applyFont="1" applyFill="1" applyBorder="1" applyProtection="1">
      <protection locked="0"/>
    </xf>
    <xf numFmtId="3" fontId="32" fillId="4" borderId="27" xfId="1" applyNumberFormat="1" applyFont="1" applyFill="1" applyBorder="1" applyProtection="1">
      <protection locked="0"/>
    </xf>
    <xf numFmtId="3" fontId="32" fillId="4" borderId="28" xfId="1" applyNumberFormat="1" applyFont="1" applyFill="1" applyBorder="1" applyProtection="1">
      <protection locked="0"/>
    </xf>
    <xf numFmtId="0" fontId="27" fillId="0" borderId="0" xfId="0" applyFont="1" applyFill="1" applyBorder="1" applyAlignment="1" applyProtection="1">
      <protection hidden="1"/>
    </xf>
    <xf numFmtId="0" fontId="27" fillId="0" borderId="0" xfId="0" applyNumberFormat="1" applyFont="1" applyFill="1" applyBorder="1" applyAlignment="1" applyProtection="1">
      <alignment horizontal="center"/>
      <protection hidden="1"/>
    </xf>
    <xf numFmtId="0" fontId="27" fillId="0" borderId="6" xfId="0" applyNumberFormat="1" applyFont="1" applyFill="1" applyBorder="1" applyAlignment="1" applyProtection="1">
      <alignment horizontal="center"/>
      <protection hidden="1"/>
    </xf>
    <xf numFmtId="3" fontId="32" fillId="0" borderId="23" xfId="1" applyNumberFormat="1" applyFont="1" applyFill="1" applyBorder="1" applyProtection="1">
      <protection hidden="1"/>
    </xf>
    <xf numFmtId="0" fontId="27" fillId="0" borderId="0" xfId="0" applyFont="1"/>
    <xf numFmtId="0" fontId="27" fillId="0" borderId="0" xfId="0" applyFont="1" applyAlignment="1" applyProtection="1">
      <protection hidden="1"/>
    </xf>
    <xf numFmtId="0" fontId="23" fillId="0" borderId="0" xfId="0" applyFont="1" applyProtection="1">
      <protection hidden="1"/>
    </xf>
    <xf numFmtId="0" fontId="29" fillId="5" borderId="40" xfId="0" applyFont="1" applyFill="1" applyBorder="1" applyAlignment="1" applyProtection="1">
      <alignment vertical="center" wrapText="1"/>
      <protection hidden="1"/>
    </xf>
    <xf numFmtId="3" fontId="23" fillId="2" borderId="0" xfId="0" applyNumberFormat="1" applyFont="1" applyFill="1" applyProtection="1">
      <protection hidden="1"/>
    </xf>
    <xf numFmtId="0" fontId="31" fillId="5" borderId="47" xfId="0" applyFont="1" applyFill="1" applyBorder="1" applyAlignment="1" applyProtection="1">
      <alignment horizontal="right" vertical="center" wrapText="1"/>
      <protection hidden="1"/>
    </xf>
    <xf numFmtId="0" fontId="23" fillId="0" borderId="47" xfId="0" applyFont="1" applyBorder="1" applyAlignment="1" applyProtection="1">
      <alignment horizontal="left" vertical="center"/>
      <protection locked="0" hidden="1"/>
    </xf>
    <xf numFmtId="3" fontId="29" fillId="5" borderId="47" xfId="0" applyNumberFormat="1" applyFont="1" applyFill="1" applyBorder="1" applyAlignment="1" applyProtection="1">
      <alignment horizontal="left" vertical="top" wrapText="1"/>
      <protection hidden="1"/>
    </xf>
    <xf numFmtId="0" fontId="31" fillId="5" borderId="47" xfId="0" applyFont="1" applyFill="1" applyBorder="1" applyAlignment="1" applyProtection="1">
      <alignment horizontal="right" vertical="center"/>
      <protection hidden="1"/>
    </xf>
    <xf numFmtId="0" fontId="23" fillId="0" borderId="47" xfId="0" applyFont="1" applyBorder="1" applyProtection="1">
      <protection hidden="1"/>
    </xf>
    <xf numFmtId="49" fontId="23" fillId="0" borderId="47" xfId="0" applyNumberFormat="1" applyFont="1" applyBorder="1" applyAlignment="1" applyProtection="1">
      <alignment horizontal="right"/>
      <protection hidden="1"/>
    </xf>
    <xf numFmtId="0" fontId="23" fillId="0" borderId="47" xfId="0" quotePrefix="1" applyFont="1" applyBorder="1" applyAlignment="1" applyProtection="1">
      <alignment horizontal="left" vertical="center"/>
      <protection locked="0" hidden="1"/>
    </xf>
    <xf numFmtId="3" fontId="23" fillId="0" borderId="47" xfId="0" applyNumberFormat="1" applyFont="1" applyBorder="1" applyProtection="1">
      <protection hidden="1"/>
    </xf>
    <xf numFmtId="0" fontId="23" fillId="2" borderId="14" xfId="0" applyFont="1" applyFill="1" applyBorder="1" applyAlignment="1" applyProtection="1">
      <alignment vertical="top" wrapText="1"/>
      <protection hidden="1"/>
    </xf>
    <xf numFmtId="0" fontId="23" fillId="2" borderId="0" xfId="0" applyFont="1" applyFill="1" applyBorder="1" applyAlignment="1" applyProtection="1">
      <alignment horizontal="center" vertical="top" wrapText="1"/>
      <protection hidden="1"/>
    </xf>
    <xf numFmtId="0" fontId="23" fillId="2" borderId="0" xfId="0" applyFont="1" applyFill="1" applyAlignment="1" applyProtection="1">
      <alignment horizontal="left"/>
      <protection hidden="1"/>
    </xf>
    <xf numFmtId="0" fontId="23" fillId="2" borderId="16" xfId="0" applyFont="1" applyFill="1" applyBorder="1" applyProtection="1">
      <protection hidden="1"/>
    </xf>
    <xf numFmtId="3" fontId="23" fillId="0" borderId="0" xfId="0" applyNumberFormat="1" applyFont="1" applyProtection="1">
      <protection hidden="1"/>
    </xf>
    <xf numFmtId="0" fontId="23" fillId="0" borderId="47" xfId="0" applyNumberFormat="1" applyFont="1" applyBorder="1" applyAlignment="1" applyProtection="1">
      <alignment horizontal="right"/>
      <protection hidden="1"/>
    </xf>
    <xf numFmtId="2" fontId="29" fillId="6" borderId="10" xfId="2" applyNumberFormat="1" applyFont="1" applyFill="1" applyBorder="1" applyAlignment="1" applyProtection="1">
      <alignment horizontal="left" vertical="center" wrapText="1"/>
      <protection hidden="1"/>
    </xf>
    <xf numFmtId="2" fontId="29" fillId="6" borderId="10" xfId="2" applyNumberFormat="1" applyFont="1" applyFill="1" applyBorder="1" applyAlignment="1" applyProtection="1">
      <alignment horizontal="left" vertical="center"/>
      <protection hidden="1"/>
    </xf>
    <xf numFmtId="2" fontId="29" fillId="10" borderId="10" xfId="2"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left"/>
      <protection hidden="1"/>
    </xf>
    <xf numFmtId="0" fontId="25" fillId="2" borderId="0" xfId="0" applyFont="1" applyFill="1" applyBorder="1" applyProtection="1">
      <protection hidden="1"/>
    </xf>
    <xf numFmtId="0" fontId="23" fillId="2" borderId="17" xfId="0" applyFont="1" applyFill="1" applyBorder="1" applyProtection="1">
      <protection hidden="1"/>
    </xf>
    <xf numFmtId="164" fontId="32" fillId="17" borderId="30" xfId="1" applyNumberFormat="1" applyFont="1" applyFill="1" applyBorder="1" applyProtection="1">
      <protection hidden="1"/>
    </xf>
    <xf numFmtId="164" fontId="32" fillId="0" borderId="30" xfId="1" applyNumberFormat="1" applyFont="1" applyFill="1" applyBorder="1" applyProtection="1">
      <protection hidden="1"/>
    </xf>
    <xf numFmtId="4" fontId="30" fillId="4" borderId="20" xfId="1" applyNumberFormat="1" applyFont="1" applyFill="1" applyBorder="1" applyAlignment="1" applyProtection="1">
      <alignment horizontal="center" vertical="center" wrapText="1"/>
      <protection locked="0"/>
    </xf>
    <xf numFmtId="3" fontId="29" fillId="5" borderId="19" xfId="0" applyNumberFormat="1" applyFont="1" applyFill="1" applyBorder="1" applyAlignment="1" applyProtection="1">
      <alignment horizontal="left" vertical="center" wrapText="1" indent="1"/>
      <protection hidden="1"/>
    </xf>
    <xf numFmtId="0" fontId="27" fillId="2" borderId="0" xfId="0" applyFont="1" applyFill="1" applyAlignment="1" applyProtection="1">
      <alignment wrapText="1"/>
      <protection hidden="1"/>
    </xf>
    <xf numFmtId="0" fontId="27" fillId="2" borderId="29"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0" fontId="29" fillId="3" borderId="31" xfId="2" applyNumberFormat="1" applyFont="1" applyFill="1" applyBorder="1" applyAlignment="1" applyProtection="1">
      <alignment horizontal="left" vertical="top" wrapText="1"/>
      <protection hidden="1"/>
    </xf>
    <xf numFmtId="0" fontId="29" fillId="6" borderId="36" xfId="0" applyFont="1" applyFill="1" applyBorder="1" applyAlignment="1" applyProtection="1">
      <alignment horizontal="left" vertical="top" wrapText="1"/>
      <protection hidden="1"/>
    </xf>
    <xf numFmtId="0" fontId="29" fillId="6" borderId="2" xfId="0" applyFont="1" applyFill="1" applyBorder="1" applyAlignment="1" applyProtection="1">
      <alignment horizontal="center" vertical="top" wrapText="1"/>
      <protection hidden="1"/>
    </xf>
    <xf numFmtId="0" fontId="29" fillId="6" borderId="37" xfId="0" applyFont="1" applyFill="1" applyBorder="1" applyAlignment="1" applyProtection="1">
      <alignment horizontal="center" vertical="top" wrapText="1"/>
      <protection hidden="1"/>
    </xf>
    <xf numFmtId="43" fontId="32" fillId="13" borderId="21" xfId="1" applyFont="1" applyFill="1" applyBorder="1" applyProtection="1">
      <protection hidden="1"/>
    </xf>
    <xf numFmtId="43" fontId="32" fillId="13" borderId="19" xfId="1" applyFont="1" applyFill="1" applyBorder="1" applyProtection="1">
      <protection hidden="1"/>
    </xf>
    <xf numFmtId="43" fontId="32" fillId="13" borderId="20" xfId="1" applyFont="1" applyFill="1" applyBorder="1" applyProtection="1">
      <protection hidden="1"/>
    </xf>
    <xf numFmtId="43" fontId="32" fillId="13" borderId="22" xfId="1" applyFont="1" applyFill="1" applyBorder="1" applyProtection="1">
      <protection hidden="1"/>
    </xf>
    <xf numFmtId="3" fontId="32" fillId="4" borderId="25" xfId="1" applyNumberFormat="1" applyFont="1" applyFill="1" applyBorder="1" applyProtection="1">
      <protection locked="0"/>
    </xf>
    <xf numFmtId="3" fontId="32" fillId="4" borderId="26" xfId="1" applyNumberFormat="1" applyFont="1" applyFill="1" applyBorder="1" applyProtection="1">
      <protection locked="0"/>
    </xf>
    <xf numFmtId="2" fontId="29" fillId="11" borderId="40" xfId="2" applyNumberFormat="1" applyFont="1" applyFill="1" applyBorder="1" applyAlignment="1" applyProtection="1">
      <alignment horizontal="left" vertical="center" wrapText="1"/>
      <protection hidden="1"/>
    </xf>
    <xf numFmtId="0" fontId="29" fillId="11" borderId="40" xfId="0" applyFont="1" applyFill="1" applyBorder="1" applyAlignment="1" applyProtection="1">
      <alignment horizontal="center" vertical="center" wrapText="1"/>
      <protection hidden="1"/>
    </xf>
    <xf numFmtId="2" fontId="29" fillId="11" borderId="40" xfId="2" applyNumberFormat="1" applyFont="1" applyFill="1" applyBorder="1" applyAlignment="1" applyProtection="1">
      <alignment horizontal="center" vertical="center" wrapText="1"/>
      <protection hidden="1"/>
    </xf>
    <xf numFmtId="0" fontId="29" fillId="11" borderId="40" xfId="2" applyNumberFormat="1" applyFont="1" applyFill="1" applyBorder="1" applyAlignment="1" applyProtection="1">
      <alignment horizontal="center" vertical="center" wrapText="1"/>
      <protection hidden="1"/>
    </xf>
    <xf numFmtId="0" fontId="29" fillId="5" borderId="40" xfId="0" applyFont="1" applyFill="1" applyBorder="1" applyAlignment="1" applyProtection="1">
      <alignment horizontal="left" vertical="center" wrapText="1"/>
      <protection hidden="1"/>
    </xf>
    <xf numFmtId="0" fontId="29" fillId="5" borderId="19" xfId="0" applyFont="1" applyFill="1" applyBorder="1" applyAlignment="1" applyProtection="1">
      <alignment horizontal="left" vertical="center" wrapText="1"/>
      <protection hidden="1"/>
    </xf>
    <xf numFmtId="0" fontId="29" fillId="5" borderId="33" xfId="0" applyFont="1" applyFill="1" applyBorder="1" applyAlignment="1" applyProtection="1">
      <alignment horizontal="left" vertical="center" wrapText="1"/>
      <protection hidden="1"/>
    </xf>
    <xf numFmtId="0" fontId="28" fillId="2" borderId="31" xfId="0" applyFont="1" applyFill="1" applyBorder="1" applyAlignment="1" applyProtection="1">
      <alignment vertical="center"/>
      <protection hidden="1"/>
    </xf>
    <xf numFmtId="0" fontId="28" fillId="2" borderId="32" xfId="0" applyFont="1" applyFill="1" applyBorder="1" applyAlignment="1" applyProtection="1">
      <alignment horizontal="center" vertical="center" wrapText="1"/>
      <protection hidden="1"/>
    </xf>
    <xf numFmtId="0" fontId="27" fillId="2" borderId="0" xfId="0" applyFont="1" applyFill="1" applyBorder="1" applyProtection="1">
      <protection hidden="1"/>
    </xf>
    <xf numFmtId="43" fontId="29" fillId="5" borderId="40" xfId="1" applyNumberFormat="1" applyFont="1" applyFill="1" applyBorder="1" applyAlignment="1" applyProtection="1">
      <alignment horizontal="center" vertical="center"/>
      <protection hidden="1"/>
    </xf>
    <xf numFmtId="43" fontId="29" fillId="5" borderId="40" xfId="1" applyFont="1" applyFill="1" applyBorder="1" applyAlignment="1" applyProtection="1">
      <alignment horizontal="center" vertical="center"/>
      <protection hidden="1"/>
    </xf>
    <xf numFmtId="0" fontId="29" fillId="6" borderId="21" xfId="0" applyFont="1" applyFill="1" applyBorder="1" applyAlignment="1" applyProtection="1">
      <alignment horizontal="left" vertical="top" wrapText="1"/>
      <protection hidden="1"/>
    </xf>
    <xf numFmtId="0" fontId="29" fillId="6" borderId="22" xfId="0" applyFont="1" applyFill="1" applyBorder="1" applyAlignment="1" applyProtection="1">
      <alignment horizontal="left" vertical="top" wrapText="1"/>
      <protection hidden="1"/>
    </xf>
    <xf numFmtId="0" fontId="27" fillId="17" borderId="0" xfId="0" applyFont="1" applyFill="1" applyBorder="1" applyAlignment="1" applyProtection="1">
      <alignment wrapText="1"/>
      <protection hidden="1"/>
    </xf>
    <xf numFmtId="0" fontId="27" fillId="17" borderId="0" xfId="0" quotePrefix="1" applyFont="1" applyFill="1" applyBorder="1" applyAlignment="1" applyProtection="1">
      <alignment horizontal="center"/>
      <protection hidden="1"/>
    </xf>
    <xf numFmtId="0" fontId="27" fillId="17" borderId="5" xfId="0" applyFont="1" applyFill="1" applyBorder="1" applyAlignment="1" applyProtection="1">
      <alignment horizontal="center"/>
      <protection hidden="1"/>
    </xf>
    <xf numFmtId="164" fontId="32" fillId="17" borderId="38" xfId="2" applyNumberFormat="1" applyFont="1" applyFill="1" applyBorder="1" applyProtection="1">
      <protection hidden="1"/>
    </xf>
    <xf numFmtId="0" fontId="27" fillId="0" borderId="0" xfId="0" applyFont="1" applyFill="1" applyBorder="1" applyAlignment="1" applyProtection="1">
      <alignment wrapText="1"/>
      <protection hidden="1"/>
    </xf>
    <xf numFmtId="0" fontId="27" fillId="0" borderId="0" xfId="0" quotePrefix="1" applyFont="1" applyFill="1" applyBorder="1" applyAlignment="1" applyProtection="1">
      <alignment horizontal="center"/>
      <protection hidden="1"/>
    </xf>
    <xf numFmtId="164" fontId="32" fillId="0" borderId="38" xfId="1" applyNumberFormat="1" applyFont="1" applyFill="1" applyBorder="1" applyProtection="1">
      <protection hidden="1"/>
    </xf>
    <xf numFmtId="4" fontId="30" fillId="4" borderId="20" xfId="1" applyNumberFormat="1" applyFont="1" applyFill="1" applyBorder="1" applyAlignment="1" applyProtection="1">
      <alignment vertical="center"/>
      <protection locked="0"/>
    </xf>
    <xf numFmtId="3" fontId="32" fillId="17" borderId="30" xfId="1" applyNumberFormat="1" applyFont="1" applyFill="1" applyBorder="1" applyProtection="1">
      <protection hidden="1"/>
    </xf>
    <xf numFmtId="3" fontId="32" fillId="0" borderId="30" xfId="1" applyNumberFormat="1" applyFont="1" applyFill="1" applyBorder="1" applyProtection="1">
      <protection hidden="1"/>
    </xf>
    <xf numFmtId="3" fontId="27" fillId="0" borderId="0" xfId="0" applyNumberFormat="1" applyFont="1"/>
    <xf numFmtId="2" fontId="29" fillId="11" borderId="31" xfId="2" applyNumberFormat="1" applyFont="1" applyFill="1" applyBorder="1" applyAlignment="1" applyProtection="1">
      <alignment horizontal="center" vertical="center" wrapText="1"/>
      <protection hidden="1"/>
    </xf>
    <xf numFmtId="49" fontId="23" fillId="0" borderId="47" xfId="0" applyNumberFormat="1" applyFont="1" applyBorder="1" applyProtection="1">
      <protection hidden="1"/>
    </xf>
    <xf numFmtId="3" fontId="29" fillId="5" borderId="47" xfId="0" applyNumberFormat="1" applyFont="1" applyFill="1" applyBorder="1" applyAlignment="1" applyProtection="1">
      <alignment horizontal="center" vertical="center" wrapText="1"/>
      <protection hidden="1"/>
    </xf>
    <xf numFmtId="3" fontId="23" fillId="0" borderId="47" xfId="0" applyNumberFormat="1" applyFont="1" applyBorder="1" applyAlignment="1" applyProtection="1">
      <alignment horizontal="center" vertical="center"/>
      <protection hidden="1"/>
    </xf>
    <xf numFmtId="0" fontId="23" fillId="19" borderId="0" xfId="0" applyFont="1" applyFill="1" applyProtection="1">
      <protection hidden="1"/>
    </xf>
    <xf numFmtId="2" fontId="29" fillId="6" borderId="10" xfId="2" applyNumberFormat="1" applyFont="1" applyFill="1" applyBorder="1" applyAlignment="1" applyProtection="1">
      <alignment horizontal="center" vertical="center" wrapText="1"/>
      <protection hidden="1"/>
    </xf>
    <xf numFmtId="3" fontId="29" fillId="7" borderId="10" xfId="0"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164" fontId="23" fillId="2" borderId="0" xfId="1" applyNumberFormat="1" applyFont="1" applyFill="1" applyAlignment="1" applyProtection="1">
      <alignment horizontal="center"/>
      <protection hidden="1"/>
    </xf>
    <xf numFmtId="3" fontId="23" fillId="2" borderId="0" xfId="0" applyNumberFormat="1" applyFont="1" applyFill="1" applyAlignment="1" applyProtection="1">
      <alignment horizontal="center"/>
      <protection hidden="1"/>
    </xf>
    <xf numFmtId="3" fontId="29" fillId="5" borderId="47" xfId="0" applyNumberFormat="1" applyFont="1" applyFill="1" applyBorder="1" applyAlignment="1" applyProtection="1">
      <alignment vertical="top" wrapText="1"/>
      <protection hidden="1"/>
    </xf>
    <xf numFmtId="3" fontId="23" fillId="0" borderId="47" xfId="0" applyNumberFormat="1" applyFont="1" applyBorder="1" applyAlignment="1" applyProtection="1">
      <alignment vertical="center"/>
      <protection hidden="1"/>
    </xf>
    <xf numFmtId="3" fontId="29" fillId="5" borderId="47" xfId="0" applyNumberFormat="1" applyFont="1" applyFill="1" applyBorder="1" applyAlignment="1" applyProtection="1">
      <alignment horizontal="left" vertical="center" wrapText="1"/>
      <protection hidden="1"/>
    </xf>
    <xf numFmtId="3" fontId="29" fillId="5" borderId="47" xfId="0" applyNumberFormat="1" applyFont="1" applyFill="1" applyBorder="1" applyAlignment="1" applyProtection="1">
      <alignment vertical="center" wrapText="1"/>
      <protection hidden="1"/>
    </xf>
    <xf numFmtId="164" fontId="23" fillId="2" borderId="16" xfId="1" applyNumberFormat="1" applyFont="1" applyFill="1" applyBorder="1" applyAlignment="1" applyProtection="1">
      <alignment horizontal="center"/>
      <protection hidden="1"/>
    </xf>
    <xf numFmtId="164" fontId="23" fillId="2" borderId="16" xfId="1" applyNumberFormat="1" applyFont="1" applyFill="1" applyBorder="1" applyAlignment="1" applyProtection="1">
      <alignment horizontal="center" vertical="center"/>
      <protection hidden="1"/>
    </xf>
    <xf numFmtId="0" fontId="27" fillId="17" borderId="0" xfId="0" applyFont="1" applyFill="1" applyBorder="1" applyAlignment="1" applyProtection="1">
      <alignment horizontal="left"/>
      <protection hidden="1"/>
    </xf>
    <xf numFmtId="0" fontId="20" fillId="15" borderId="0" xfId="0" applyFont="1" applyFill="1" applyBorder="1" applyAlignment="1" applyProtection="1">
      <alignment vertical="center" wrapText="1"/>
      <protection hidden="1"/>
    </xf>
    <xf numFmtId="49" fontId="20" fillId="15" borderId="0" xfId="0" applyNumberFormat="1" applyFont="1" applyFill="1" applyBorder="1" applyAlignment="1" applyProtection="1">
      <alignment horizontal="right" vertical="top"/>
      <protection hidden="1"/>
    </xf>
    <xf numFmtId="0" fontId="19" fillId="20" borderId="0" xfId="0" applyFont="1" applyFill="1" applyAlignment="1" applyProtection="1">
      <alignment horizontal="left"/>
      <protection hidden="1"/>
    </xf>
    <xf numFmtId="0" fontId="0" fillId="20" borderId="0" xfId="0" applyFill="1" applyProtection="1">
      <protection hidden="1"/>
    </xf>
    <xf numFmtId="49" fontId="20" fillId="18" borderId="0" xfId="0" applyNumberFormat="1" applyFont="1" applyFill="1" applyBorder="1" applyAlignment="1" applyProtection="1">
      <alignment horizontal="right" vertical="top"/>
      <protection hidden="1"/>
    </xf>
    <xf numFmtId="0" fontId="20" fillId="18" borderId="0" xfId="0" applyFont="1" applyFill="1" applyBorder="1" applyAlignment="1" applyProtection="1">
      <alignment horizontal="right" vertical="top" wrapText="1"/>
      <protection hidden="1"/>
    </xf>
    <xf numFmtId="0" fontId="20" fillId="18" borderId="0" xfId="0" applyFont="1" applyFill="1" applyBorder="1" applyAlignment="1" applyProtection="1">
      <alignment horizontal="left" vertical="center" wrapText="1"/>
      <protection hidden="1"/>
    </xf>
    <xf numFmtId="49" fontId="20" fillId="20" borderId="0" xfId="0" applyNumberFormat="1" applyFont="1" applyFill="1" applyBorder="1" applyAlignment="1" applyProtection="1">
      <alignment horizontal="right" vertical="top"/>
      <protection hidden="1"/>
    </xf>
    <xf numFmtId="164" fontId="32" fillId="4" borderId="0" xfId="1" applyNumberFormat="1" applyFont="1" applyFill="1" applyBorder="1" applyProtection="1"/>
    <xf numFmtId="0" fontId="20" fillId="15" borderId="0" xfId="0" applyFont="1" applyFill="1" applyBorder="1" applyAlignment="1" applyProtection="1">
      <alignment horizontal="left" vertical="top" wrapText="1"/>
      <protection hidden="1"/>
    </xf>
    <xf numFmtId="0" fontId="41" fillId="16" borderId="0" xfId="0" applyFont="1" applyFill="1" applyAlignment="1" applyProtection="1">
      <alignment horizontal="center"/>
      <protection hidden="1"/>
    </xf>
    <xf numFmtId="0" fontId="20" fillId="15" borderId="0" xfId="0" applyFont="1" applyFill="1" applyBorder="1" applyAlignment="1" applyProtection="1">
      <alignment horizontal="left" vertical="center" wrapText="1"/>
      <protection hidden="1"/>
    </xf>
    <xf numFmtId="0" fontId="19" fillId="16" borderId="0" xfId="0" applyFont="1" applyFill="1" applyAlignment="1" applyProtection="1">
      <alignment horizontal="left"/>
      <protection hidden="1"/>
    </xf>
    <xf numFmtId="49" fontId="42" fillId="18" borderId="0" xfId="0" applyNumberFormat="1" applyFont="1" applyFill="1" applyBorder="1" applyAlignment="1" applyProtection="1">
      <alignment horizontal="right" vertical="top"/>
      <protection hidden="1"/>
    </xf>
    <xf numFmtId="0" fontId="21" fillId="16" borderId="0" xfId="0" applyFont="1" applyFill="1" applyAlignment="1" applyProtection="1">
      <alignment horizontal="center" vertical="center"/>
      <protection hidden="1"/>
    </xf>
    <xf numFmtId="49" fontId="20" fillId="15" borderId="0" xfId="0" applyNumberFormat="1" applyFont="1" applyFill="1" applyBorder="1" applyAlignment="1" applyProtection="1">
      <alignment horizontal="right" vertical="top"/>
      <protection hidden="1"/>
    </xf>
    <xf numFmtId="0" fontId="20" fillId="15" borderId="0" xfId="0" applyFont="1" applyFill="1" applyBorder="1" applyAlignment="1" applyProtection="1">
      <alignment horizontal="right" vertical="top" wrapText="1"/>
      <protection hidden="1"/>
    </xf>
    <xf numFmtId="49" fontId="42" fillId="20" borderId="0" xfId="0" applyNumberFormat="1" applyFont="1" applyFill="1" applyBorder="1" applyAlignment="1" applyProtection="1">
      <alignment horizontal="right" vertical="top"/>
      <protection hidden="1"/>
    </xf>
    <xf numFmtId="0" fontId="36" fillId="2" borderId="31" xfId="0" applyFont="1" applyFill="1" applyBorder="1" applyAlignment="1" applyProtection="1">
      <alignment horizontal="center" vertical="center" wrapText="1"/>
      <protection hidden="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0" xfId="0" applyFont="1" applyFill="1" applyBorder="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36" fillId="2" borderId="52" xfId="0" applyFont="1" applyFill="1" applyBorder="1" applyAlignment="1" applyProtection="1">
      <alignment horizontal="center" vertical="center" wrapText="1"/>
      <protection hidden="1"/>
    </xf>
    <xf numFmtId="0" fontId="36" fillId="2" borderId="54" xfId="0" applyFont="1" applyFill="1" applyBorder="1" applyAlignment="1" applyProtection="1">
      <alignment horizontal="center" vertical="center" wrapText="1"/>
      <protection hidden="1"/>
    </xf>
    <xf numFmtId="0" fontId="36" fillId="2" borderId="53" xfId="0" applyFont="1" applyFill="1" applyBorder="1" applyAlignment="1" applyProtection="1">
      <alignment horizontal="center" vertical="center" wrapText="1"/>
      <protection hidden="1"/>
    </xf>
    <xf numFmtId="43" fontId="29" fillId="5" borderId="19" xfId="1" applyNumberFormat="1" applyFont="1" applyFill="1" applyBorder="1" applyAlignment="1" applyProtection="1">
      <alignment horizontal="center" vertical="center"/>
      <protection hidden="1"/>
    </xf>
    <xf numFmtId="0" fontId="34" fillId="2" borderId="32"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wrapText="1"/>
      <protection hidden="1"/>
    </xf>
    <xf numFmtId="0" fontId="29" fillId="5" borderId="20" xfId="0" applyFont="1" applyFill="1" applyBorder="1" applyAlignment="1" applyProtection="1">
      <alignment horizontal="right" vertical="center" wrapText="1" indent="1"/>
      <protection hidden="1"/>
    </xf>
    <xf numFmtId="0" fontId="29" fillId="5" borderId="22" xfId="0" applyFont="1" applyFill="1" applyBorder="1" applyAlignment="1" applyProtection="1">
      <alignment horizontal="right" vertical="center" wrapText="1" indent="1"/>
      <protection hidden="1"/>
    </xf>
    <xf numFmtId="4" fontId="29" fillId="5" borderId="20" xfId="1" applyNumberFormat="1" applyFont="1" applyFill="1" applyBorder="1" applyAlignment="1" applyProtection="1">
      <alignment horizontal="left" vertical="center" indent="1"/>
      <protection hidden="1"/>
    </xf>
    <xf numFmtId="4" fontId="29" fillId="5" borderId="22" xfId="1" applyNumberFormat="1" applyFont="1" applyFill="1" applyBorder="1" applyAlignment="1" applyProtection="1">
      <alignment horizontal="left" vertical="center" indent="1"/>
      <protection hidden="1"/>
    </xf>
    <xf numFmtId="3" fontId="29" fillId="5" borderId="20" xfId="0" applyNumberFormat="1" applyFont="1" applyFill="1" applyBorder="1" applyAlignment="1" applyProtection="1">
      <alignment horizontal="left" vertical="center" wrapText="1" indent="1"/>
      <protection hidden="1"/>
    </xf>
    <xf numFmtId="3" fontId="29" fillId="5" borderId="22" xfId="0" applyNumberFormat="1" applyFont="1" applyFill="1" applyBorder="1" applyAlignment="1" applyProtection="1">
      <alignment horizontal="left" vertical="center" wrapText="1" indent="1"/>
      <protection hidden="1"/>
    </xf>
    <xf numFmtId="4" fontId="29" fillId="5" borderId="20" xfId="0" applyNumberFormat="1" applyFont="1" applyFill="1" applyBorder="1" applyAlignment="1" applyProtection="1">
      <alignment horizontal="left" vertical="center" wrapText="1" indent="1"/>
      <protection hidden="1"/>
    </xf>
    <xf numFmtId="4" fontId="29" fillId="5" borderId="22" xfId="0" applyNumberFormat="1" applyFont="1" applyFill="1" applyBorder="1" applyAlignment="1" applyProtection="1">
      <alignment horizontal="left" vertical="center" wrapText="1" indent="1"/>
      <protection hidden="1"/>
    </xf>
    <xf numFmtId="0" fontId="29" fillId="18" borderId="40" xfId="0" applyFont="1" applyFill="1" applyBorder="1" applyAlignment="1" applyProtection="1">
      <alignment horizontal="left" vertical="center" wrapText="1"/>
      <protection hidden="1"/>
    </xf>
    <xf numFmtId="0" fontId="29" fillId="18" borderId="23" xfId="0" applyFont="1" applyFill="1" applyBorder="1" applyAlignment="1" applyProtection="1">
      <alignment horizontal="left" vertical="center" wrapText="1"/>
      <protection hidden="1"/>
    </xf>
    <xf numFmtId="0" fontId="29" fillId="18" borderId="51" xfId="0" applyFont="1" applyFill="1" applyBorder="1" applyAlignment="1" applyProtection="1">
      <alignment horizontal="left" vertical="center" wrapText="1"/>
      <protection hidden="1"/>
    </xf>
    <xf numFmtId="0" fontId="39" fillId="2" borderId="3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protection hidden="1"/>
    </xf>
    <xf numFmtId="0" fontId="39" fillId="2" borderId="33" xfId="0" applyFont="1" applyFill="1" applyBorder="1" applyAlignment="1" applyProtection="1">
      <alignment horizontal="center" vertical="center" wrapText="1"/>
      <protection hidden="1"/>
    </xf>
    <xf numFmtId="0" fontId="39" fillId="2" borderId="29" xfId="0" applyFont="1" applyFill="1" applyBorder="1" applyAlignment="1" applyProtection="1">
      <alignment horizontal="center" vertical="center" wrapText="1"/>
      <protection hidden="1"/>
    </xf>
    <xf numFmtId="0" fontId="39" fillId="2" borderId="0" xfId="0" applyFont="1" applyFill="1" applyBorder="1" applyAlignment="1" applyProtection="1">
      <alignment horizontal="center" vertical="center" wrapText="1"/>
      <protection hidden="1"/>
    </xf>
    <xf numFmtId="0" fontId="39" fillId="2" borderId="30" xfId="0" applyFont="1" applyFill="1" applyBorder="1" applyAlignment="1" applyProtection="1">
      <alignment horizontal="center" vertical="center" wrapText="1"/>
      <protection hidden="1"/>
    </xf>
    <xf numFmtId="43" fontId="29" fillId="5" borderId="40" xfId="1" applyNumberFormat="1" applyFont="1" applyFill="1" applyBorder="1" applyAlignment="1" applyProtection="1">
      <alignment horizontal="center" vertical="center"/>
      <protection hidden="1"/>
    </xf>
    <xf numFmtId="0" fontId="29" fillId="5" borderId="52" xfId="0" applyFont="1" applyFill="1" applyBorder="1" applyAlignment="1" applyProtection="1">
      <alignment horizontal="center" vertical="center" wrapText="1"/>
      <protection hidden="1"/>
    </xf>
    <xf numFmtId="0" fontId="29" fillId="5" borderId="53" xfId="0" applyFont="1" applyFill="1" applyBorder="1" applyAlignment="1" applyProtection="1">
      <alignment horizontal="center" vertical="center" wrapText="1"/>
      <protection hidden="1"/>
    </xf>
    <xf numFmtId="4" fontId="29" fillId="5" borderId="21" xfId="0" applyNumberFormat="1" applyFont="1" applyFill="1" applyBorder="1" applyAlignment="1" applyProtection="1">
      <alignment horizontal="center" vertical="center" wrapText="1"/>
      <protection hidden="1"/>
    </xf>
    <xf numFmtId="4" fontId="29" fillId="5" borderId="22" xfId="0" applyNumberFormat="1" applyFont="1" applyFill="1" applyBorder="1" applyAlignment="1" applyProtection="1">
      <alignment horizontal="center" vertical="center" wrapText="1"/>
      <protection hidden="1"/>
    </xf>
    <xf numFmtId="0" fontId="29" fillId="18" borderId="31" xfId="0" applyFont="1" applyFill="1" applyBorder="1" applyAlignment="1" applyProtection="1">
      <alignment horizontal="center" vertical="center" wrapText="1"/>
      <protection hidden="1"/>
    </xf>
    <xf numFmtId="0" fontId="29" fillId="18" borderId="33" xfId="0" applyFont="1" applyFill="1" applyBorder="1" applyAlignment="1" applyProtection="1">
      <alignment horizontal="center" vertical="center" wrapText="1"/>
      <protection hidden="1"/>
    </xf>
    <xf numFmtId="0" fontId="29" fillId="18" borderId="52"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wrapText="1"/>
      <protection hidden="1"/>
    </xf>
    <xf numFmtId="3" fontId="29" fillId="5" borderId="51" xfId="1" applyNumberFormat="1" applyFont="1" applyFill="1" applyBorder="1" applyAlignment="1" applyProtection="1">
      <alignment horizontal="right" vertical="center" wrapText="1"/>
      <protection hidden="1"/>
    </xf>
    <xf numFmtId="3" fontId="29" fillId="5" borderId="40" xfId="0" applyNumberFormat="1" applyFont="1" applyFill="1" applyBorder="1" applyAlignment="1" applyProtection="1">
      <alignment horizontal="left" vertical="center" indent="1"/>
      <protection hidden="1"/>
    </xf>
    <xf numFmtId="3" fontId="29" fillId="5" borderId="51" xfId="0" applyNumberFormat="1" applyFont="1" applyFill="1" applyBorder="1" applyAlignment="1" applyProtection="1">
      <alignment horizontal="left" vertical="center" indent="1"/>
      <protection hidden="1"/>
    </xf>
    <xf numFmtId="3" fontId="29" fillId="5" borderId="40" xfId="1" applyNumberFormat="1" applyFont="1" applyFill="1" applyBorder="1" applyAlignment="1" applyProtection="1">
      <alignment horizontal="right" vertical="center"/>
      <protection hidden="1"/>
    </xf>
    <xf numFmtId="3" fontId="29" fillId="5" borderId="51" xfId="1" applyNumberFormat="1" applyFont="1" applyFill="1" applyBorder="1" applyAlignment="1" applyProtection="1">
      <alignment horizontal="right" vertical="center"/>
      <protection hidden="1"/>
    </xf>
    <xf numFmtId="3" fontId="29" fillId="5" borderId="31" xfId="1" applyNumberFormat="1" applyFont="1" applyFill="1" applyBorder="1" applyAlignment="1" applyProtection="1">
      <alignment horizontal="left" vertical="center" indent="1"/>
      <protection hidden="1"/>
    </xf>
    <xf numFmtId="3" fontId="29" fillId="5" borderId="52" xfId="1" applyNumberFormat="1" applyFont="1" applyFill="1" applyBorder="1" applyAlignment="1" applyProtection="1">
      <alignment horizontal="left" vertical="center" indent="1"/>
      <protection hidden="1"/>
    </xf>
    <xf numFmtId="0" fontId="24" fillId="2" borderId="31" xfId="0" applyFont="1" applyFill="1" applyBorder="1" applyAlignment="1" applyProtection="1">
      <alignment horizontal="center" vertical="center" wrapText="1"/>
      <protection hidden="1"/>
    </xf>
    <xf numFmtId="0" fontId="24" fillId="2" borderId="32"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29"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28" fillId="2" borderId="32" xfId="0" applyFont="1" applyFill="1" applyBorder="1" applyAlignment="1" applyProtection="1">
      <alignment horizontal="center" vertical="center"/>
      <protection hidden="1"/>
    </xf>
    <xf numFmtId="0" fontId="28" fillId="2" borderId="29"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39" fillId="2" borderId="34" xfId="0"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39" fillId="2" borderId="35" xfId="0" applyFont="1" applyFill="1" applyBorder="1" applyAlignment="1" applyProtection="1">
      <alignment horizontal="center" vertical="center" wrapText="1"/>
      <protection hidden="1"/>
    </xf>
    <xf numFmtId="0" fontId="27" fillId="2" borderId="31" xfId="0" applyFont="1" applyFill="1" applyBorder="1" applyAlignment="1" applyProtection="1">
      <alignment horizontal="center"/>
      <protection hidden="1"/>
    </xf>
    <xf numFmtId="0" fontId="27" fillId="2" borderId="32" xfId="0" applyFont="1" applyFill="1" applyBorder="1" applyAlignment="1" applyProtection="1">
      <alignment horizontal="center"/>
      <protection hidden="1"/>
    </xf>
    <xf numFmtId="0" fontId="27" fillId="2" borderId="29"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3" fontId="29" fillId="5" borderId="40" xfId="1" applyNumberFormat="1" applyFont="1" applyFill="1" applyBorder="1" applyAlignment="1" applyProtection="1">
      <alignment horizontal="left" vertical="center" indent="1"/>
      <protection hidden="1"/>
    </xf>
    <xf numFmtId="3" fontId="29" fillId="5" borderId="51" xfId="1" applyNumberFormat="1" applyFont="1" applyFill="1" applyBorder="1" applyAlignment="1" applyProtection="1">
      <alignment horizontal="left" vertical="center" indent="1"/>
      <protection hidden="1"/>
    </xf>
    <xf numFmtId="0" fontId="38" fillId="5" borderId="47" xfId="0" applyFont="1" applyFill="1" applyBorder="1" applyAlignment="1" applyProtection="1">
      <alignment horizontal="center" vertical="center"/>
      <protection hidden="1"/>
    </xf>
    <xf numFmtId="0" fontId="23" fillId="0" borderId="47" xfId="0" applyFont="1" applyBorder="1" applyAlignment="1" applyProtection="1">
      <alignment horizontal="left" vertical="center"/>
      <protection locked="0" hidden="1"/>
    </xf>
    <xf numFmtId="0" fontId="31" fillId="5" borderId="47" xfId="0" applyFont="1" applyFill="1" applyBorder="1" applyAlignment="1" applyProtection="1">
      <alignment horizontal="right" vertical="center" wrapText="1"/>
      <protection hidden="1"/>
    </xf>
    <xf numFmtId="3" fontId="29" fillId="5" borderId="49" xfId="0" applyNumberFormat="1" applyFont="1" applyFill="1" applyBorder="1" applyAlignment="1" applyProtection="1">
      <alignment horizontal="center" vertical="center" wrapText="1"/>
      <protection hidden="1"/>
    </xf>
    <xf numFmtId="3" fontId="29" fillId="5" borderId="48" xfId="0" applyNumberFormat="1" applyFont="1" applyFill="1" applyBorder="1" applyAlignment="1" applyProtection="1">
      <alignment horizontal="center" vertical="center" wrapText="1"/>
      <protection hidden="1"/>
    </xf>
    <xf numFmtId="3" fontId="26" fillId="2" borderId="49" xfId="0" applyNumberFormat="1" applyFont="1" applyFill="1" applyBorder="1" applyAlignment="1" applyProtection="1">
      <alignment horizontal="center" vertical="center"/>
      <protection hidden="1"/>
    </xf>
    <xf numFmtId="3" fontId="26" fillId="2" borderId="48" xfId="0" applyNumberFormat="1" applyFont="1" applyFill="1" applyBorder="1" applyAlignment="1" applyProtection="1">
      <alignment horizontal="center" vertical="center"/>
      <protection hidden="1"/>
    </xf>
    <xf numFmtId="3" fontId="23" fillId="0" borderId="55" xfId="0" applyNumberFormat="1" applyFont="1" applyBorder="1" applyAlignment="1" applyProtection="1">
      <alignment horizontal="center" vertical="center"/>
      <protection hidden="1"/>
    </xf>
    <xf numFmtId="3" fontId="23" fillId="0" borderId="56" xfId="0" applyNumberFormat="1" applyFont="1" applyBorder="1" applyAlignment="1" applyProtection="1">
      <alignment horizontal="center" vertical="center"/>
      <protection hidden="1"/>
    </xf>
    <xf numFmtId="0" fontId="40" fillId="5" borderId="47" xfId="0" applyFont="1" applyFill="1" applyBorder="1" applyAlignment="1" applyProtection="1">
      <alignment horizontal="center" vertical="center"/>
      <protection hidden="1"/>
    </xf>
    <xf numFmtId="0" fontId="0" fillId="0" borderId="10" xfId="0" applyBorder="1" applyAlignment="1">
      <alignment horizontal="center"/>
    </xf>
    <xf numFmtId="0" fontId="0" fillId="0" borderId="18" xfId="0" applyBorder="1" applyAlignment="1">
      <alignment horizontal="center"/>
    </xf>
  </cellXfs>
  <cellStyles count="4">
    <cellStyle name="Comma" xfId="1" builtinId="3"/>
    <cellStyle name="Normal" xfId="0" builtinId="0"/>
    <cellStyle name="Normal 12" xfId="2"/>
    <cellStyle name="Normal 2" xfId="3"/>
  </cellStyles>
  <dxfs count="42">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border>
        <left/>
        <right/>
        <top/>
        <bottom/>
      </border>
    </dxf>
    <dxf>
      <border>
        <left/>
        <right/>
        <top style="thin">
          <color auto="1"/>
        </top>
        <bottom style="thin">
          <color auto="1"/>
        </bottom>
        <vertical/>
        <horizontal/>
      </border>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border>
        <left/>
        <right/>
        <top/>
        <bottom/>
      </border>
    </dxf>
    <dxf>
      <border>
        <left/>
        <right/>
        <top style="thin">
          <color auto="1"/>
        </top>
        <bottom style="thin">
          <color auto="1"/>
        </bottom>
        <vertical/>
        <horizontal/>
      </border>
    </dxf>
    <dxf>
      <border>
        <left/>
        <right/>
        <top/>
        <bottom/>
      </border>
    </dxf>
    <dxf>
      <border>
        <left/>
        <right/>
        <top style="thin">
          <color auto="1"/>
        </top>
        <bottom style="thin">
          <color auto="1"/>
        </bottom>
        <vertical/>
        <horizontal/>
      </border>
    </dxf>
    <dxf>
      <font>
        <color theme="7"/>
      </font>
      <fill>
        <patternFill>
          <bgColor theme="7" tint="0.79998168889431442"/>
        </patternFill>
      </fill>
    </dxf>
    <dxf>
      <font>
        <strike val="0"/>
        <color theme="9"/>
      </font>
      <fill>
        <patternFill>
          <bgColor theme="8"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theme="7"/>
      </font>
      <fill>
        <patternFill>
          <bgColor theme="7" tint="0.79998168889431442"/>
        </patternFill>
      </fill>
    </dxf>
    <dxf>
      <font>
        <strike val="0"/>
        <color theme="9"/>
      </font>
      <fill>
        <patternFill>
          <bgColor theme="8"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theme="7"/>
      </font>
      <fill>
        <patternFill>
          <bgColor theme="7" tint="0.79998168889431442"/>
        </patternFill>
      </fill>
    </dxf>
    <dxf>
      <font>
        <strike val="0"/>
        <color theme="9"/>
      </font>
      <fill>
        <patternFill>
          <bgColor theme="8"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theme="7"/>
      </font>
      <fill>
        <patternFill>
          <bgColor theme="7" tint="0.79998168889431442"/>
        </patternFill>
      </fill>
    </dxf>
    <dxf>
      <font>
        <strike val="0"/>
        <color theme="9"/>
      </font>
      <fill>
        <patternFill>
          <bgColor theme="8" tint="0.79998168889431442"/>
        </patternFill>
      </fill>
    </dxf>
  </dxfs>
  <tableStyles count="0" defaultTableStyle="TableStyleMedium2" defaultPivotStyle="PivotStyleLight16"/>
  <colors>
    <mruColors>
      <color rgb="FFF3AF00"/>
      <color rgb="FF53565A"/>
      <color rgb="FFEAEEEE"/>
      <color rgb="FF002554"/>
      <color rgb="FF506B67"/>
      <color rgb="FFEDF3F9"/>
      <color rgb="FF809E9B"/>
      <color rgb="FFFDE9E0"/>
      <color rgb="FF75787B"/>
      <color rgb="FFEB3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259771</xdr:colOff>
      <xdr:row>3</xdr:row>
      <xdr:rowOff>55977</xdr:rowOff>
    </xdr:from>
    <xdr:to>
      <xdr:col>13</xdr:col>
      <xdr:colOff>385390</xdr:colOff>
      <xdr:row>12</xdr:row>
      <xdr:rowOff>116219</xdr:rowOff>
    </xdr:to>
    <xdr:pic>
      <xdr:nvPicPr>
        <xdr:cNvPr id="2" name="Picture 1" descr="Tyson K12 Logo">
          <a:extLst>
            <a:ext uri="{FF2B5EF4-FFF2-40B4-BE49-F238E27FC236}">
              <a16:creationId xmlns:a16="http://schemas.microsoft.com/office/drawing/2014/main" id="{74E738BF-67B8-48FD-BDC4-272FBCF686DE}"/>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249" y="627477"/>
          <a:ext cx="1351445" cy="1758177"/>
        </a:xfrm>
        <a:prstGeom prst="rect">
          <a:avLst/>
        </a:prstGeom>
      </xdr:spPr>
    </xdr:pic>
    <xdr:clientData/>
  </xdr:twoCellAnchor>
  <xdr:twoCellAnchor>
    <xdr:from>
      <xdr:col>6</xdr:col>
      <xdr:colOff>405424</xdr:colOff>
      <xdr:row>22</xdr:row>
      <xdr:rowOff>1829</xdr:rowOff>
    </xdr:from>
    <xdr:to>
      <xdr:col>8</xdr:col>
      <xdr:colOff>341923</xdr:colOff>
      <xdr:row>22</xdr:row>
      <xdr:rowOff>197826</xdr:rowOff>
    </xdr:to>
    <xdr:sp macro="[0]!RefreshPull" textlink="">
      <xdr:nvSpPr>
        <xdr:cNvPr id="3" name="Rectangle: Rounded Corners 2">
          <a:extLst>
            <a:ext uri="{FF2B5EF4-FFF2-40B4-BE49-F238E27FC236}">
              <a16:creationId xmlns:a16="http://schemas.microsoft.com/office/drawing/2014/main" id="{4669BA40-1AA0-40DD-8C5B-FACD8EA5D8AB}"/>
            </a:ext>
          </a:extLst>
        </xdr:cNvPr>
        <xdr:cNvSpPr/>
      </xdr:nvSpPr>
      <xdr:spPr>
        <a:xfrm>
          <a:off x="4383943" y="4368675"/>
          <a:ext cx="1284653" cy="195997"/>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Click to Refresh </a:t>
          </a:r>
        </a:p>
      </xdr:txBody>
    </xdr:sp>
    <xdr:clientData/>
  </xdr:twoCellAnchor>
  <xdr:twoCellAnchor editAs="oneCell">
    <xdr:from>
      <xdr:col>11</xdr:col>
      <xdr:colOff>241113</xdr:colOff>
      <xdr:row>17</xdr:row>
      <xdr:rowOff>91109</xdr:rowOff>
    </xdr:from>
    <xdr:to>
      <xdr:col>13</xdr:col>
      <xdr:colOff>404047</xdr:colOff>
      <xdr:row>23</xdr:row>
      <xdr:rowOff>132522</xdr:rowOff>
    </xdr:to>
    <xdr:pic>
      <xdr:nvPicPr>
        <xdr:cNvPr id="4" name="Picture 3" descr="Connect with us on Social Media: TysonK12Schools">
          <a:extLst>
            <a:ext uri="{FF2B5EF4-FFF2-40B4-BE49-F238E27FC236}">
              <a16:creationId xmlns:a16="http://schemas.microsoft.com/office/drawing/2014/main" id="{0F63FAE2-80F0-47C8-B9CD-0F7155BCA4CA}"/>
            </a:ext>
          </a:extLst>
        </xdr:cNvPr>
        <xdr:cNvPicPr>
          <a:picLocks noChangeAspect="1"/>
        </xdr:cNvPicPr>
      </xdr:nvPicPr>
      <xdr:blipFill>
        <a:blip xmlns:r="http://schemas.openxmlformats.org/officeDocument/2006/relationships" r:embed="rId2"/>
        <a:stretch>
          <a:fillRect/>
        </a:stretch>
      </xdr:blipFill>
      <xdr:spPr>
        <a:xfrm>
          <a:off x="7728591" y="3437283"/>
          <a:ext cx="1388760" cy="12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1847850</xdr:colOff>
      <xdr:row>1</xdr:row>
      <xdr:rowOff>133351</xdr:rowOff>
    </xdr:from>
    <xdr:to>
      <xdr:col>2</xdr:col>
      <xdr:colOff>4402913</xdr:colOff>
      <xdr:row>5</xdr:row>
      <xdr:rowOff>304800</xdr:rowOff>
    </xdr:to>
    <xdr:pic>
      <xdr:nvPicPr>
        <xdr:cNvPr id="4" name="Picture 3" descr="Tyson K12 Logo">
          <a:extLst>
            <a:ext uri="{FF2B5EF4-FFF2-40B4-BE49-F238E27FC236}">
              <a16:creationId xmlns:a16="http://schemas.microsoft.com/office/drawing/2014/main" id="{7504FACF-21A3-4666-81AA-8CF2944D77CF}"/>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42901"/>
          <a:ext cx="2555063" cy="3333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2533651</xdr:colOff>
      <xdr:row>1</xdr:row>
      <xdr:rowOff>76199</xdr:rowOff>
    </xdr:from>
    <xdr:to>
      <xdr:col>2</xdr:col>
      <xdr:colOff>4758691</xdr:colOff>
      <xdr:row>5</xdr:row>
      <xdr:rowOff>195072</xdr:rowOff>
    </xdr:to>
    <xdr:pic>
      <xdr:nvPicPr>
        <xdr:cNvPr id="3" name="Picture 2" descr="Tyson K12 Logo">
          <a:extLst>
            <a:ext uri="{FF2B5EF4-FFF2-40B4-BE49-F238E27FC236}">
              <a16:creationId xmlns:a16="http://schemas.microsoft.com/office/drawing/2014/main" id="{536F7E0B-0C8E-44B2-95D2-CB5BF1AC4EDD}"/>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1" y="285749"/>
          <a:ext cx="2209800" cy="2862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1962150</xdr:colOff>
      <xdr:row>1</xdr:row>
      <xdr:rowOff>87087</xdr:rowOff>
    </xdr:from>
    <xdr:to>
      <xdr:col>2</xdr:col>
      <xdr:colOff>4152205</xdr:colOff>
      <xdr:row>5</xdr:row>
      <xdr:rowOff>236766</xdr:rowOff>
    </xdr:to>
    <xdr:pic>
      <xdr:nvPicPr>
        <xdr:cNvPr id="3" name="Picture 2" descr="Tyson K12 Logo">
          <a:extLst>
            <a:ext uri="{FF2B5EF4-FFF2-40B4-BE49-F238E27FC236}">
              <a16:creationId xmlns:a16="http://schemas.microsoft.com/office/drawing/2014/main" id="{51EFDA01-8073-4025-8D3D-A181B2ADA6E3}"/>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0257" y="332016"/>
          <a:ext cx="2190055" cy="2843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2057400</xdr:colOff>
      <xdr:row>1</xdr:row>
      <xdr:rowOff>95250</xdr:rowOff>
    </xdr:from>
    <xdr:to>
      <xdr:col>2</xdr:col>
      <xdr:colOff>4247455</xdr:colOff>
      <xdr:row>4</xdr:row>
      <xdr:rowOff>503465</xdr:rowOff>
    </xdr:to>
    <xdr:pic>
      <xdr:nvPicPr>
        <xdr:cNvPr id="3" name="Picture 2" descr="Tyson K12 Logo">
          <a:extLst>
            <a:ext uri="{FF2B5EF4-FFF2-40B4-BE49-F238E27FC236}">
              <a16:creationId xmlns:a16="http://schemas.microsoft.com/office/drawing/2014/main" id="{CC2092DC-C767-40CB-8D63-9FF67190362B}"/>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0" y="304800"/>
          <a:ext cx="2190055" cy="285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E87E271F-37E5-4FCA-840E-5E702327B5FB}"/>
            </a:ext>
          </a:extLst>
        </xdr:cNvPr>
        <xdr:cNvSpPr/>
      </xdr:nvSpPr>
      <xdr:spPr>
        <a:xfrm>
          <a:off x="7048500" y="27214"/>
          <a:ext cx="3837214"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Snapshot</a:t>
          </a:r>
        </a:p>
      </xdr:txBody>
    </xdr:sp>
    <xdr:clientData/>
  </xdr:twoCellAnchor>
  <xdr:twoCellAnchor editAs="oneCell">
    <xdr:from>
      <xdr:col>16</xdr:col>
      <xdr:colOff>157405</xdr:colOff>
      <xdr:row>0</xdr:row>
      <xdr:rowOff>119924</xdr:rowOff>
    </xdr:from>
    <xdr:to>
      <xdr:col>18</xdr:col>
      <xdr:colOff>108858</xdr:colOff>
      <xdr:row>8</xdr:row>
      <xdr:rowOff>195071</xdr:rowOff>
    </xdr:to>
    <xdr:pic>
      <xdr:nvPicPr>
        <xdr:cNvPr id="4" name="Picture 3" descr="Tyson K12 Logo">
          <a:extLst>
            <a:ext uri="{FF2B5EF4-FFF2-40B4-BE49-F238E27FC236}">
              <a16:creationId xmlns:a16="http://schemas.microsoft.com/office/drawing/2014/main" id="{5B5C82A2-7A3A-4F21-926E-245A632D7733}"/>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3976" y="119924"/>
          <a:ext cx="1802025" cy="23339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FB5A8FB2-2CB6-4638-8269-E7183F8B01DB}"/>
            </a:ext>
          </a:extLst>
        </xdr:cNvPr>
        <xdr:cNvSpPr/>
      </xdr:nvSpPr>
      <xdr:spPr>
        <a:xfrm>
          <a:off x="6901543" y="27214"/>
          <a:ext cx="4800600"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Order Form</a:t>
          </a:r>
        </a:p>
      </xdr:txBody>
    </xdr:sp>
    <xdr:clientData/>
  </xdr:twoCellAnchor>
  <xdr:twoCellAnchor editAs="oneCell">
    <xdr:from>
      <xdr:col>15</xdr:col>
      <xdr:colOff>122465</xdr:colOff>
      <xdr:row>0</xdr:row>
      <xdr:rowOff>176892</xdr:rowOff>
    </xdr:from>
    <xdr:to>
      <xdr:col>16</xdr:col>
      <xdr:colOff>890347</xdr:colOff>
      <xdr:row>9</xdr:row>
      <xdr:rowOff>7111</xdr:rowOff>
    </xdr:to>
    <xdr:pic>
      <xdr:nvPicPr>
        <xdr:cNvPr id="4" name="Picture 3" descr="Tyson K12 Logo">
          <a:extLst>
            <a:ext uri="{FF2B5EF4-FFF2-40B4-BE49-F238E27FC236}">
              <a16:creationId xmlns:a16="http://schemas.microsoft.com/office/drawing/2014/main" id="{0CE949A2-9548-46B9-BEAC-D032AF350584}"/>
            </a:ext>
            <a:ext uri="{C183D7F6-B498-43B3-948B-1728B52AA6E4}">
              <adec:decorative xmlns=""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95572" y="176892"/>
          <a:ext cx="1802025" cy="23339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209550</xdr:colOff>
      <xdr:row>1</xdr:row>
      <xdr:rowOff>95250</xdr:rowOff>
    </xdr:from>
    <xdr:to>
      <xdr:col>2</xdr:col>
      <xdr:colOff>2400300</xdr:colOff>
      <xdr:row>1</xdr:row>
      <xdr:rowOff>2968752</xdr:rowOff>
    </xdr:to>
    <xdr:pic>
      <xdr:nvPicPr>
        <xdr:cNvPr id="4" name="Picture 3">
          <a:extLst>
            <a:ext uri="{FF2B5EF4-FFF2-40B4-BE49-F238E27FC236}">
              <a16:creationId xmlns:a16="http://schemas.microsoft.com/office/drawing/2014/main" id="{117B6E9A-6EBE-4143-A48D-57C6B6DF34EA}"/>
            </a:ext>
            <a:ext uri="{C183D7F6-B498-43B3-948B-1728B52AA6E4}">
              <adec:decorative xmlns=""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04800"/>
          <a:ext cx="2190750" cy="2862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ysononline.sharepoint.com/sites/fsk12marketing/Shared%20Documents/Product%20Focus/K12%20Master%20Data%20Spreadsheet/K-12%20Product%20Master%20Dat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 val="Sheet1"/>
      <sheetName val="Master Data"/>
      <sheetName val="SY Innovation"/>
      <sheetName val="Salsify Crossreference"/>
      <sheetName val="Lists"/>
      <sheetName val="Attribute Product Listing"/>
      <sheetName val="Salsify Data Pull"/>
      <sheetName val="Attribute File"/>
    </sheetNames>
    <sheetDataSet>
      <sheetData sheetId="0"/>
      <sheetData sheetId="1"/>
      <sheetData sheetId="2">
        <row r="5">
          <cell r="B5" t="str">
            <v>New Product Code</v>
          </cell>
          <cell r="C5" t="str">
            <v>Brand</v>
          </cell>
          <cell r="D5" t="str">
            <v>Sub Brand</v>
          </cell>
          <cell r="E5" t="str">
            <v>Sales Group</v>
          </cell>
          <cell r="F5" t="str">
            <v>Long Product Description</v>
          </cell>
          <cell r="G5" t="str">
            <v>Marketing Product Description</v>
          </cell>
          <cell r="H5" t="str">
            <v>WG or EG</v>
          </cell>
          <cell r="I5" t="str">
            <v>White/ Dark</v>
          </cell>
          <cell r="J5" t="str">
            <v>Case Weight</v>
          </cell>
          <cell r="K5" t="str">
            <v xml:space="preserve"> Svgs/ Case</v>
          </cell>
          <cell r="L5" t="str">
            <v>CN Portion</v>
          </cell>
          <cell r="M5" t="str">
            <v>M/MA (oz.)</v>
          </cell>
          <cell r="N5" t="str">
            <v>Grain (oz.)</v>
          </cell>
          <cell r="O5" t="str">
            <v>Veg. (oz.)</v>
          </cell>
          <cell r="P5" t="str">
            <v>Calories</v>
          </cell>
          <cell r="Q5" t="str">
            <v>Total Fat (g)</v>
          </cell>
          <cell r="R5" t="str">
            <v>Sat. Fat (g)</v>
          </cell>
          <cell r="S5" t="str">
            <v>Sodium (mg)</v>
          </cell>
          <cell r="T5" t="str">
            <v>Carbs (g)</v>
          </cell>
          <cell r="U5" t="str">
            <v>Protein (g)</v>
          </cell>
          <cell r="V5" t="str">
            <v>CN Label</v>
          </cell>
          <cell r="W5" t="str">
            <v>KTKA</v>
          </cell>
          <cell r="X5" t="str">
            <v>CACFP</v>
          </cell>
          <cell r="Y5" t="str">
            <v>CSC SY18-19</v>
          </cell>
          <cell r="Z5" t="str">
            <v>CSC  SY19-20</v>
          </cell>
          <cell r="AA5" t="str">
            <v>CSC SY20-21</v>
          </cell>
          <cell r="AB5" t="str">
            <v>CSC SY21-22</v>
          </cell>
          <cell r="AC5" t="str">
            <v>PAL</v>
          </cell>
          <cell r="AD5" t="str">
            <v>Potential CY or CL like code</v>
          </cell>
          <cell r="AE5" t="str">
            <v>SS</v>
          </cell>
          <cell r="AF5" t="str">
            <v>All Natural</v>
          </cell>
          <cell r="AG5" t="str">
            <v>NAE</v>
          </cell>
          <cell r="AH5" t="str">
            <v>No Artificial Colors</v>
          </cell>
          <cell r="AI5" t="str">
            <v>No Artificial Flavors</v>
          </cell>
          <cell r="AJ5" t="str">
            <v>No Artificial Preservatives</v>
          </cell>
          <cell r="AK5" t="str">
            <v>CRAU</v>
          </cell>
          <cell r="AL5" t="str">
            <v>Soy</v>
          </cell>
          <cell r="AM5" t="str">
            <v>Egg</v>
          </cell>
          <cell r="AN5" t="str">
            <v>Milk</v>
          </cell>
          <cell r="AO5" t="str">
            <v>Wheat</v>
          </cell>
          <cell r="AP5" t="str">
            <v>Ultragrain</v>
          </cell>
          <cell r="AQ5" t="str">
            <v>Does not contain gluten</v>
          </cell>
          <cell r="AR5" t="str">
            <v>Gluten Free</v>
          </cell>
          <cell r="AS5" t="str">
            <v>Kosher</v>
          </cell>
          <cell r="AT5" t="str">
            <v>Shelf Life</v>
          </cell>
          <cell r="AU5" t="str">
            <v>Packages per Case</v>
          </cell>
          <cell r="AV5" t="str">
            <v>Packaging</v>
          </cell>
          <cell r="AW5" t="str">
            <v>Focus Mag 18/19</v>
          </cell>
          <cell r="AX5" t="str">
            <v>Focus Mag 19/20</v>
          </cell>
          <cell r="AY5" t="str">
            <v>Focus Mag 20/21</v>
          </cell>
          <cell r="AZ5" t="str">
            <v>Focus List SY20/21</v>
          </cell>
          <cell r="BA5" t="str">
            <v>Product Status</v>
          </cell>
          <cell r="BB5" t="str">
            <v>SY21-22 Product Status</v>
          </cell>
          <cell r="BC5" t="str">
            <v>Category</v>
          </cell>
          <cell r="BD5" t="str">
            <v>Material Business Family Description</v>
          </cell>
          <cell r="BE5" t="str">
            <v>Material Business Unit Description</v>
          </cell>
          <cell r="BF5" t="str">
            <v xml:space="preserve">Marketing Category </v>
          </cell>
          <cell r="BG5" t="str">
            <v>Marketing Sub Category</v>
          </cell>
          <cell r="BH5" t="str">
            <v>Form</v>
          </cell>
          <cell r="BI5" t="str">
            <v>Flavor</v>
          </cell>
          <cell r="BJ5" t="str">
            <v>Meatblock</v>
          </cell>
          <cell r="BK5" t="str">
            <v>Protein</v>
          </cell>
          <cell r="BL5" t="str">
            <v>Preparation Instructions</v>
          </cell>
          <cell r="BM5" t="str">
            <v>Ingredients</v>
          </cell>
          <cell r="BN5" t="str">
            <v>Customer Specific</v>
          </cell>
          <cell r="BO5" t="str">
            <v>Aramark SY20-21 APL</v>
          </cell>
          <cell r="BP5" t="str">
            <v>Sodexo SY20-21 APL</v>
          </cell>
          <cell r="BQ5" t="str">
            <v>Chartwells SY20-21</v>
          </cell>
          <cell r="BR5" t="str">
            <v>GTIN</v>
          </cell>
          <cell r="BS5" t="str">
            <v>DOT Code</v>
          </cell>
          <cell r="BT5" t="str">
            <v>DOT Status</v>
          </cell>
          <cell r="BU5" t="str">
            <v>Sysco SUPC</v>
          </cell>
          <cell r="BV5" t="str">
            <v>US Foods APN</v>
          </cell>
          <cell r="BW5" t="str">
            <v>Gordon Food Service Item Code</v>
          </cell>
          <cell r="BX5" t="str">
            <v>Labatt Item Number</v>
          </cell>
          <cell r="BY5" t="str">
            <v>Goldstar Item Number</v>
          </cell>
          <cell r="BZ5" t="str">
            <v>Dependant Demand</v>
          </cell>
        </row>
        <row r="6">
          <cell r="B6">
            <v>10000068108</v>
          </cell>
          <cell r="C6" t="str">
            <v>Pierre</v>
          </cell>
          <cell r="E6">
            <v>130</v>
          </cell>
          <cell r="F6" t="str">
            <v>AdvancePierre™ Whole Grain Biscuit, 2.11oz</v>
          </cell>
          <cell r="G6" t="str">
            <v>Whole Grain Biscuit, 2.1 oz.</v>
          </cell>
          <cell r="H6" t="str">
            <v>WG</v>
          </cell>
          <cell r="I6" t="str">
            <v>-</v>
          </cell>
          <cell r="J6">
            <v>13.125</v>
          </cell>
          <cell r="K6">
            <v>100</v>
          </cell>
          <cell r="L6" t="str">
            <v>1 piece</v>
          </cell>
          <cell r="M6" t="str">
            <v>-</v>
          </cell>
          <cell r="N6">
            <v>2</v>
          </cell>
          <cell r="O6" t="str">
            <v>-</v>
          </cell>
          <cell r="P6" t="str">
            <v>170</v>
          </cell>
          <cell r="Q6" t="str">
            <v>4.5</v>
          </cell>
          <cell r="R6" t="str">
            <v>0.5</v>
          </cell>
          <cell r="S6" t="str">
            <v>320</v>
          </cell>
          <cell r="T6" t="str">
            <v>29</v>
          </cell>
          <cell r="U6" t="str">
            <v>3</v>
          </cell>
          <cell r="V6" t="str">
            <v/>
          </cell>
          <cell r="W6" t="str">
            <v>-</v>
          </cell>
          <cell r="Y6" t="str">
            <v>-</v>
          </cell>
          <cell r="Z6" t="str">
            <v>-</v>
          </cell>
          <cell r="AA6" t="str">
            <v>-</v>
          </cell>
          <cell r="AB6" t="str">
            <v>-</v>
          </cell>
          <cell r="AC6" t="str">
            <v>CL</v>
          </cell>
          <cell r="AD6" t="str">
            <v>-</v>
          </cell>
          <cell r="AE6" t="str">
            <v>-</v>
          </cell>
          <cell r="AF6" t="str">
            <v>-</v>
          </cell>
          <cell r="AG6" t="str">
            <v>-</v>
          </cell>
          <cell r="AH6" t="str">
            <v/>
          </cell>
          <cell r="AI6" t="str">
            <v/>
          </cell>
          <cell r="AJ6" t="str">
            <v/>
          </cell>
          <cell r="AK6" t="str">
            <v>-</v>
          </cell>
          <cell r="AL6" t="str">
            <v>-</v>
          </cell>
          <cell r="AM6" t="str">
            <v>-</v>
          </cell>
          <cell r="AN6" t="str">
            <v>Yes</v>
          </cell>
          <cell r="AO6" t="str">
            <v>Yes</v>
          </cell>
          <cell r="AP6" t="str">
            <v>-</v>
          </cell>
          <cell r="AQ6" t="str">
            <v>-</v>
          </cell>
          <cell r="AR6" t="str">
            <v>-</v>
          </cell>
          <cell r="AS6" t="str">
            <v>-</v>
          </cell>
          <cell r="AT6" t="str">
            <v>270</v>
          </cell>
          <cell r="AU6" t="str">
            <v>1</v>
          </cell>
          <cell r="AV6" t="str">
            <v>Bulk</v>
          </cell>
          <cell r="AW6" t="str">
            <v>-</v>
          </cell>
          <cell r="AX6" t="str">
            <v>-</v>
          </cell>
          <cell r="AY6" t="str">
            <v>-</v>
          </cell>
          <cell r="AZ6" t="str">
            <v>-</v>
          </cell>
          <cell r="BA6" t="str">
            <v>DFIN</v>
          </cell>
          <cell r="BB6" t="str">
            <v>DFIN</v>
          </cell>
          <cell r="BC6" t="str">
            <v>Prepared</v>
          </cell>
          <cell r="BD6" t="str">
            <v>BFAST/COP/HANDHELD</v>
          </cell>
          <cell r="BE6" t="str">
            <v>FSV SNACKING MBU</v>
          </cell>
          <cell r="BF6" t="str">
            <v>Breakfast</v>
          </cell>
          <cell r="BG6" t="str">
            <v>Breakfast Sandwiches</v>
          </cell>
          <cell r="BH6" t="str">
            <v>Biscuits</v>
          </cell>
          <cell r="BI6" t="str">
            <v>-</v>
          </cell>
          <cell r="BJ6" t="str">
            <v>-</v>
          </cell>
          <cell r="BL6" t="str">
            <v xml:space="preserve">Convection: Product internal temperature should reach 140°F or above. Due to oven variances, adjust time accordingly. 
Convection Oven
Thawed in refrigerator overnight (recommended): Preheat oven to 300°F. Place 12 biscuits on 11"x16" sheet tray. Bake at </v>
          </cell>
          <cell r="BM6" t="str">
            <v>Water, whole wheat flour, enriched unbleached wheat flour (niacin, reduced iron, thiamine mononitrate, riboflavin, enzyme, folic acid), buttermilk powder (sweet whey powder, calcium sulfate, buttermilk solids, adipic acid), soybean oil. Contains 2% or les</v>
          </cell>
          <cell r="BR6" t="str">
            <v>00071421587364</v>
          </cell>
          <cell r="BS6" t="str">
            <v>-</v>
          </cell>
          <cell r="BT6" t="str">
            <v>-</v>
          </cell>
          <cell r="BU6" t="str">
            <v>-</v>
          </cell>
          <cell r="BV6" t="str">
            <v>-</v>
          </cell>
          <cell r="BW6" t="str">
            <v>-</v>
          </cell>
          <cell r="BX6" t="str">
            <v>-</v>
          </cell>
          <cell r="BY6" t="str">
            <v>-</v>
          </cell>
        </row>
        <row r="7">
          <cell r="B7">
            <v>10000068231</v>
          </cell>
          <cell r="C7" t="str">
            <v>AdvancePierre™</v>
          </cell>
          <cell r="E7" t="str">
            <v>-</v>
          </cell>
          <cell r="F7" t="str">
            <v>AdvancePierre™ Fully Cooked Beef Burger, 3.00 oz</v>
          </cell>
          <cell r="G7" t="str">
            <v>NYC CK BF BGR 3.00oz, 3oz.</v>
          </cell>
          <cell r="H7" t="str">
            <v>-</v>
          </cell>
          <cell r="I7" t="str">
            <v>-</v>
          </cell>
          <cell r="J7">
            <v>20.25</v>
          </cell>
          <cell r="K7">
            <v>108</v>
          </cell>
          <cell r="L7" t="str">
            <v>1 piece</v>
          </cell>
          <cell r="M7">
            <v>3</v>
          </cell>
          <cell r="N7" t="str">
            <v>-</v>
          </cell>
          <cell r="O7" t="str">
            <v>-</v>
          </cell>
          <cell r="P7" t="str">
            <v>-</v>
          </cell>
          <cell r="Q7" t="str">
            <v>-</v>
          </cell>
          <cell r="R7" t="str">
            <v>-</v>
          </cell>
          <cell r="S7" t="str">
            <v>-</v>
          </cell>
          <cell r="T7" t="str">
            <v>-</v>
          </cell>
          <cell r="U7" t="str">
            <v>-</v>
          </cell>
          <cell r="V7" t="str">
            <v/>
          </cell>
          <cell r="W7" t="str">
            <v>-</v>
          </cell>
          <cell r="Y7" t="str">
            <v>-</v>
          </cell>
          <cell r="Z7" t="str">
            <v>-</v>
          </cell>
          <cell r="AA7" t="str">
            <v>-</v>
          </cell>
          <cell r="AB7" t="str">
            <v>-</v>
          </cell>
          <cell r="AC7" t="str">
            <v>CL</v>
          </cell>
          <cell r="AD7" t="str">
            <v>-</v>
          </cell>
          <cell r="AE7" t="str">
            <v>-</v>
          </cell>
          <cell r="AF7" t="str">
            <v>-</v>
          </cell>
          <cell r="AG7" t="str">
            <v>-</v>
          </cell>
          <cell r="AH7" t="str">
            <v/>
          </cell>
          <cell r="AI7" t="str">
            <v/>
          </cell>
          <cell r="AJ7" t="str">
            <v/>
          </cell>
          <cell r="AK7" t="str">
            <v>-</v>
          </cell>
          <cell r="AL7" t="str">
            <v>-</v>
          </cell>
          <cell r="AM7" t="str">
            <v>-</v>
          </cell>
          <cell r="AN7" t="str">
            <v>-</v>
          </cell>
          <cell r="AO7" t="str">
            <v>-</v>
          </cell>
          <cell r="AP7" t="str">
            <v>-</v>
          </cell>
          <cell r="AQ7" t="str">
            <v>-</v>
          </cell>
          <cell r="AR7" t="str">
            <v>-</v>
          </cell>
          <cell r="AS7" t="str">
            <v>-</v>
          </cell>
          <cell r="AT7" t="str">
            <v>-</v>
          </cell>
          <cell r="AU7" t="str">
            <v>-</v>
          </cell>
          <cell r="AV7" t="str">
            <v>Bulk</v>
          </cell>
          <cell r="AW7" t="str">
            <v>-</v>
          </cell>
          <cell r="AX7" t="str">
            <v>-</v>
          </cell>
          <cell r="AY7" t="str">
            <v>-</v>
          </cell>
          <cell r="AZ7" t="str">
            <v>-</v>
          </cell>
          <cell r="BA7" t="str">
            <v>DNB SY19-20</v>
          </cell>
          <cell r="BB7" t="str">
            <v>DNB SY19-20</v>
          </cell>
          <cell r="BC7" t="str">
            <v>Prepared</v>
          </cell>
          <cell r="BD7" t="str">
            <v>BFAST/COP/HANDHELD</v>
          </cell>
          <cell r="BE7" t="str">
            <v>BRKFST/COP MBU</v>
          </cell>
          <cell r="BF7" t="str">
            <v>Burgers &amp; Patties</v>
          </cell>
          <cell r="BG7" t="str">
            <v>Burger</v>
          </cell>
          <cell r="BH7" t="str">
            <v>Burgers- All Meat</v>
          </cell>
          <cell r="BI7" t="str">
            <v>-</v>
          </cell>
          <cell r="BJ7" t="str">
            <v>C&amp;F</v>
          </cell>
          <cell r="BL7" t="str">
            <v>-</v>
          </cell>
          <cell r="BM7" t="str">
            <v>-</v>
          </cell>
          <cell r="BR7" t="str">
            <v>-</v>
          </cell>
          <cell r="BS7" t="str">
            <v>-</v>
          </cell>
          <cell r="BT7" t="str">
            <v>-</v>
          </cell>
          <cell r="BU7" t="str">
            <v>-</v>
          </cell>
          <cell r="BV7" t="str">
            <v>-</v>
          </cell>
          <cell r="BW7" t="str">
            <v>-</v>
          </cell>
          <cell r="BX7" t="str">
            <v>-</v>
          </cell>
          <cell r="BY7" t="str">
            <v>-</v>
          </cell>
        </row>
        <row r="8">
          <cell r="B8">
            <v>10000068033</v>
          </cell>
          <cell r="C8" t="str">
            <v>AdvancePierre™</v>
          </cell>
          <cell r="E8">
            <v>130</v>
          </cell>
          <cell r="F8" t="str">
            <v>AdvancePierre™ Fully Cooked, Whole Grain Beef Steak Fritter, 1.96 oz</v>
          </cell>
          <cell r="G8" t="str">
            <v>Mini Beef Pattie, 1.97 oz.</v>
          </cell>
          <cell r="H8" t="str">
            <v>WG</v>
          </cell>
          <cell r="I8" t="str">
            <v>-</v>
          </cell>
          <cell r="J8">
            <v>30.78</v>
          </cell>
          <cell r="K8">
            <v>250</v>
          </cell>
          <cell r="L8" t="str">
            <v>1 piece</v>
          </cell>
          <cell r="M8">
            <v>1</v>
          </cell>
          <cell r="N8">
            <v>0.5</v>
          </cell>
          <cell r="O8" t="str">
            <v>-</v>
          </cell>
          <cell r="P8" t="str">
            <v>190</v>
          </cell>
          <cell r="Q8" t="str">
            <v>15</v>
          </cell>
          <cell r="R8" t="str">
            <v>5</v>
          </cell>
          <cell r="S8" t="str">
            <v>380</v>
          </cell>
          <cell r="T8" t="str">
            <v>9</v>
          </cell>
          <cell r="U8" t="str">
            <v>7</v>
          </cell>
          <cell r="V8" t="str">
            <v>Yes</v>
          </cell>
          <cell r="W8" t="str">
            <v>-</v>
          </cell>
          <cell r="Y8" t="str">
            <v>-</v>
          </cell>
          <cell r="Z8" t="str">
            <v>-</v>
          </cell>
          <cell r="AA8" t="str">
            <v>-</v>
          </cell>
          <cell r="AB8" t="str">
            <v>-</v>
          </cell>
          <cell r="AC8" t="str">
            <v>CL</v>
          </cell>
          <cell r="AD8">
            <v>10000069033</v>
          </cell>
          <cell r="AE8" t="str">
            <v>-</v>
          </cell>
          <cell r="AF8" t="str">
            <v>-</v>
          </cell>
          <cell r="AG8" t="str">
            <v>-</v>
          </cell>
          <cell r="AH8" t="str">
            <v/>
          </cell>
          <cell r="AI8" t="str">
            <v/>
          </cell>
          <cell r="AJ8" t="str">
            <v/>
          </cell>
          <cell r="AK8" t="str">
            <v>-</v>
          </cell>
          <cell r="AL8" t="str">
            <v>-</v>
          </cell>
          <cell r="AM8" t="str">
            <v>-</v>
          </cell>
          <cell r="AN8" t="str">
            <v>-</v>
          </cell>
          <cell r="AO8" t="str">
            <v>Yes</v>
          </cell>
          <cell r="AP8" t="str">
            <v>-</v>
          </cell>
          <cell r="AQ8" t="str">
            <v>-</v>
          </cell>
          <cell r="AR8" t="str">
            <v>-</v>
          </cell>
          <cell r="AS8" t="str">
            <v>-</v>
          </cell>
          <cell r="AT8" t="str">
            <v>365</v>
          </cell>
          <cell r="AU8" t="str">
            <v>1</v>
          </cell>
          <cell r="AV8" t="str">
            <v>Bulk</v>
          </cell>
          <cell r="AW8" t="str">
            <v>-</v>
          </cell>
          <cell r="AX8" t="str">
            <v>-</v>
          </cell>
          <cell r="AY8" t="str">
            <v>-</v>
          </cell>
          <cell r="AZ8" t="str">
            <v>-</v>
          </cell>
          <cell r="BA8" t="str">
            <v>ACT</v>
          </cell>
          <cell r="BB8" t="str">
            <v>ACT</v>
          </cell>
          <cell r="BC8" t="str">
            <v>Prepared</v>
          </cell>
          <cell r="BD8" t="str">
            <v>BFAST/COP/HANDHELD</v>
          </cell>
          <cell r="BE8" t="str">
            <v>BRKFST/COP MBU</v>
          </cell>
          <cell r="BF8" t="str">
            <v>Burgers &amp; Patties</v>
          </cell>
          <cell r="BG8" t="str">
            <v>Patties</v>
          </cell>
          <cell r="BH8" t="str">
            <v>Patties</v>
          </cell>
          <cell r="BI8" t="str">
            <v>-</v>
          </cell>
          <cell r="BJ8" t="str">
            <v>C&amp;F</v>
          </cell>
          <cell r="BL8" t="str">
            <v>BAKE: Conventional Oven
Preheat oven to 375 degrees f. Bake frozen product for 20-25 minutes or until internal temperature reaches 140 degrees f.
Convection: Convection Oven
Preheat oven to 375 degrees f. Bake frozen product for 20-25 minutes or until int</v>
          </cell>
          <cell r="BM8" t="str">
            <v xml:space="preserve">Ground beef (not more than 30% fat), salt, sodium phosphates. Breaded with: whole wheat flour, enriched wheat flour (enriched with niacin, ferrous sulfate, thiamine mononitrate, riboflavin, folic acid), spices, salt, leavening (sodium aluminum phosphate, </v>
          </cell>
          <cell r="BR8" t="str">
            <v>00071421680331</v>
          </cell>
          <cell r="BS8" t="str">
            <v>-</v>
          </cell>
          <cell r="BT8" t="str">
            <v>Special Order</v>
          </cell>
          <cell r="BU8" t="str">
            <v>-</v>
          </cell>
          <cell r="BV8" t="str">
            <v>-</v>
          </cell>
          <cell r="BW8" t="str">
            <v>-</v>
          </cell>
          <cell r="BX8" t="str">
            <v>-</v>
          </cell>
          <cell r="BY8" t="str">
            <v>-</v>
          </cell>
        </row>
        <row r="9">
          <cell r="B9">
            <v>10000097887</v>
          </cell>
          <cell r="C9" t="str">
            <v>AdvancePierre™</v>
          </cell>
          <cell r="E9">
            <v>130</v>
          </cell>
          <cell r="F9" t="str">
            <v>AdvancePierre™ Fully Cooked, Whole Grain Beef Steak Fritter, 1.96 oz</v>
          </cell>
          <cell r="G9" t="str">
            <v>Mini Beef Pattie, 1.97 oz.</v>
          </cell>
          <cell r="H9" t="str">
            <v>WG</v>
          </cell>
          <cell r="I9" t="str">
            <v>-</v>
          </cell>
          <cell r="J9">
            <v>9.85</v>
          </cell>
          <cell r="K9">
            <v>80</v>
          </cell>
          <cell r="L9" t="str">
            <v>1 piece</v>
          </cell>
          <cell r="M9">
            <v>1</v>
          </cell>
          <cell r="N9">
            <v>0.5</v>
          </cell>
          <cell r="O9" t="str">
            <v>-</v>
          </cell>
          <cell r="P9" t="str">
            <v>-</v>
          </cell>
          <cell r="Q9" t="str">
            <v>-</v>
          </cell>
          <cell r="R9" t="str">
            <v>-</v>
          </cell>
          <cell r="S9" t="str">
            <v>-</v>
          </cell>
          <cell r="T9" t="str">
            <v>-</v>
          </cell>
          <cell r="U9" t="str">
            <v>-</v>
          </cell>
          <cell r="V9" t="str">
            <v>Yes</v>
          </cell>
          <cell r="W9" t="str">
            <v>-</v>
          </cell>
          <cell r="Y9" t="str">
            <v>-</v>
          </cell>
          <cell r="Z9" t="str">
            <v>-</v>
          </cell>
          <cell r="AA9" t="str">
            <v>-</v>
          </cell>
          <cell r="AB9" t="str">
            <v>-</v>
          </cell>
          <cell r="AC9" t="str">
            <v>CL</v>
          </cell>
          <cell r="AD9" t="str">
            <v>-</v>
          </cell>
          <cell r="AE9" t="str">
            <v>-</v>
          </cell>
          <cell r="AF9" t="str">
            <v>-</v>
          </cell>
          <cell r="AG9" t="str">
            <v>-</v>
          </cell>
          <cell r="AH9" t="str">
            <v/>
          </cell>
          <cell r="AI9" t="str">
            <v/>
          </cell>
          <cell r="AJ9" t="str">
            <v/>
          </cell>
          <cell r="AK9" t="str">
            <v>-</v>
          </cell>
          <cell r="AL9" t="str">
            <v>-</v>
          </cell>
          <cell r="AM9" t="str">
            <v>-</v>
          </cell>
          <cell r="AN9" t="str">
            <v>-</v>
          </cell>
          <cell r="AO9" t="str">
            <v>Yes</v>
          </cell>
          <cell r="AP9" t="str">
            <v>-</v>
          </cell>
          <cell r="AQ9" t="str">
            <v>-</v>
          </cell>
          <cell r="AR9" t="str">
            <v>-</v>
          </cell>
          <cell r="AS9" t="str">
            <v>-</v>
          </cell>
          <cell r="AT9" t="str">
            <v>-</v>
          </cell>
          <cell r="AU9" t="str">
            <v>-</v>
          </cell>
          <cell r="AV9" t="str">
            <v>Bulk</v>
          </cell>
          <cell r="AW9" t="str">
            <v>-</v>
          </cell>
          <cell r="AX9" t="str">
            <v>-</v>
          </cell>
          <cell r="AY9" t="str">
            <v>-</v>
          </cell>
          <cell r="AZ9" t="str">
            <v>-</v>
          </cell>
          <cell r="BA9" t="str">
            <v>DNB SY20-21</v>
          </cell>
          <cell r="BB9" t="str">
            <v>DNB SY20-21</v>
          </cell>
          <cell r="BC9" t="str">
            <v>Prepared</v>
          </cell>
          <cell r="BD9" t="str">
            <v>BFAST/COP/HANDHELD</v>
          </cell>
          <cell r="BE9" t="str">
            <v>BRKFST/COP MBU</v>
          </cell>
          <cell r="BF9" t="str">
            <v>Burgers &amp; Patties</v>
          </cell>
          <cell r="BG9" t="str">
            <v>Patties</v>
          </cell>
          <cell r="BH9" t="str">
            <v>Patties</v>
          </cell>
          <cell r="BI9" t="str">
            <v>-</v>
          </cell>
          <cell r="BJ9" t="str">
            <v>C&amp;F</v>
          </cell>
          <cell r="BL9" t="str">
            <v>-</v>
          </cell>
          <cell r="BM9" t="str">
            <v>-</v>
          </cell>
          <cell r="BR9" t="str">
            <v>-</v>
          </cell>
          <cell r="BS9" t="str">
            <v>-</v>
          </cell>
          <cell r="BT9" t="str">
            <v>Special Order</v>
          </cell>
          <cell r="BU9" t="str">
            <v>-</v>
          </cell>
          <cell r="BV9" t="str">
            <v>-</v>
          </cell>
          <cell r="BW9" t="str">
            <v>-</v>
          </cell>
          <cell r="BX9" t="str">
            <v>-</v>
          </cell>
          <cell r="BY9" t="str">
            <v>-</v>
          </cell>
        </row>
        <row r="10">
          <cell r="B10">
            <v>10000069033</v>
          </cell>
          <cell r="C10" t="str">
            <v>AdvancePierre™</v>
          </cell>
          <cell r="E10">
            <v>130</v>
          </cell>
          <cell r="F10" t="str">
            <v>AdvancePierre™ Mini Steak Pattie, 1.97 oz.</v>
          </cell>
          <cell r="G10" t="str">
            <v>Mini Beef Pattie, 1.97 oz.</v>
          </cell>
          <cell r="H10" t="str">
            <v>WG</v>
          </cell>
          <cell r="I10" t="str">
            <v>-</v>
          </cell>
          <cell r="J10">
            <v>30.78</v>
          </cell>
          <cell r="K10">
            <v>250</v>
          </cell>
          <cell r="L10" t="str">
            <v>1 piece</v>
          </cell>
          <cell r="M10">
            <v>1</v>
          </cell>
          <cell r="N10">
            <v>0.5</v>
          </cell>
          <cell r="O10" t="str">
            <v>-</v>
          </cell>
          <cell r="P10" t="str">
            <v>160</v>
          </cell>
          <cell r="Q10" t="str">
            <v>11</v>
          </cell>
          <cell r="R10" t="str">
            <v>3.5</v>
          </cell>
          <cell r="S10" t="str">
            <v>370</v>
          </cell>
          <cell r="T10" t="str">
            <v>8</v>
          </cell>
          <cell r="U10" t="str">
            <v>8</v>
          </cell>
          <cell r="V10" t="str">
            <v>Yes</v>
          </cell>
          <cell r="W10" t="str">
            <v>-</v>
          </cell>
          <cell r="Y10" t="str">
            <v>-</v>
          </cell>
          <cell r="Z10" t="str">
            <v>-</v>
          </cell>
          <cell r="AA10" t="str">
            <v>-</v>
          </cell>
          <cell r="AB10" t="str">
            <v>-</v>
          </cell>
          <cell r="AC10" t="str">
            <v>CY</v>
          </cell>
          <cell r="AD10">
            <v>10000068033</v>
          </cell>
          <cell r="AE10" t="str">
            <v>-</v>
          </cell>
          <cell r="AF10" t="str">
            <v>-</v>
          </cell>
          <cell r="AG10" t="str">
            <v>-</v>
          </cell>
          <cell r="AH10" t="str">
            <v/>
          </cell>
          <cell r="AI10" t="str">
            <v/>
          </cell>
          <cell r="AJ10" t="str">
            <v/>
          </cell>
          <cell r="AK10" t="str">
            <v>-</v>
          </cell>
          <cell r="AL10" t="str">
            <v>-</v>
          </cell>
          <cell r="AM10" t="str">
            <v>-</v>
          </cell>
          <cell r="AN10" t="str">
            <v>-</v>
          </cell>
          <cell r="AO10" t="str">
            <v>Yes</v>
          </cell>
          <cell r="AP10" t="str">
            <v>-</v>
          </cell>
          <cell r="AQ10" t="str">
            <v>-</v>
          </cell>
          <cell r="AR10" t="str">
            <v>-</v>
          </cell>
          <cell r="AS10" t="str">
            <v>-</v>
          </cell>
          <cell r="AT10" t="str">
            <v>365</v>
          </cell>
          <cell r="AU10" t="str">
            <v>1</v>
          </cell>
          <cell r="AV10" t="str">
            <v>Bulk</v>
          </cell>
          <cell r="AW10" t="str">
            <v>-</v>
          </cell>
          <cell r="AX10" t="str">
            <v>-</v>
          </cell>
          <cell r="AY10" t="str">
            <v>-</v>
          </cell>
          <cell r="AZ10" t="str">
            <v>-</v>
          </cell>
          <cell r="BA10" t="str">
            <v>ACT</v>
          </cell>
          <cell r="BB10" t="str">
            <v>ACT</v>
          </cell>
          <cell r="BC10" t="str">
            <v>Prepared</v>
          </cell>
          <cell r="BD10" t="str">
            <v>BFAST/COP/HANDHELD</v>
          </cell>
          <cell r="BE10" t="str">
            <v>BRKFST/COP MBU</v>
          </cell>
          <cell r="BF10" t="str">
            <v>Burgers &amp; Patties</v>
          </cell>
          <cell r="BG10" t="str">
            <v>Patties</v>
          </cell>
          <cell r="BH10" t="str">
            <v>Patties</v>
          </cell>
          <cell r="BI10" t="str">
            <v>-</v>
          </cell>
          <cell r="BJ10" t="str">
            <v>C&amp;F</v>
          </cell>
          <cell r="BL10" t="str">
            <v>BAKE: Conventional Oven
Preheat oven to 375 degrees f. Bake frozen product for 20-25 minutes or until internal temperature reaches 165 degrees f.
Convection: Convection Oven
Preheat oven to 350 degrees f. Bake frozen product for 10-15 minutes or until int</v>
          </cell>
          <cell r="BM10" t="str">
            <v xml:space="preserve">Ground beef (not more than 20% fat), salt, sodium phosphates. Breaded with: whole wheat flour, enriched wheat flour (enriched with niacin, ferrous sulfate, thiamine mononitrate, riboflavin, folic acid), spices, salt, leavening (sodium aluminum phosphate, </v>
          </cell>
          <cell r="BR10" t="str">
            <v>00071421690330</v>
          </cell>
          <cell r="BS10" t="str">
            <v>-</v>
          </cell>
          <cell r="BT10" t="str">
            <v>-</v>
          </cell>
          <cell r="BU10" t="str">
            <v>-</v>
          </cell>
          <cell r="BV10" t="str">
            <v>-</v>
          </cell>
          <cell r="BW10" t="str">
            <v>-</v>
          </cell>
          <cell r="BX10">
            <v>8941201</v>
          </cell>
          <cell r="BY10" t="str">
            <v>-</v>
          </cell>
        </row>
        <row r="11">
          <cell r="B11">
            <v>10000079020</v>
          </cell>
          <cell r="C11" t="str">
            <v>AdvancePierre™</v>
          </cell>
          <cell r="E11">
            <v>130</v>
          </cell>
          <cell r="F11" t="str">
            <v>AdvancePierre™ Fully Cooked Beef Steak Fritter, 1.96 oz</v>
          </cell>
          <cell r="G11" t="str">
            <v>Mini Country Fried Steak, 1.97 oz.</v>
          </cell>
          <cell r="H11" t="str">
            <v>-</v>
          </cell>
          <cell r="I11" t="str">
            <v>-</v>
          </cell>
          <cell r="J11">
            <v>9.85</v>
          </cell>
          <cell r="K11">
            <v>80</v>
          </cell>
          <cell r="L11" t="str">
            <v>1 piece</v>
          </cell>
          <cell r="M11">
            <v>1</v>
          </cell>
          <cell r="N11">
            <v>0.5</v>
          </cell>
          <cell r="O11" t="str">
            <v>-</v>
          </cell>
          <cell r="P11" t="str">
            <v>-</v>
          </cell>
          <cell r="Q11" t="str">
            <v>-</v>
          </cell>
          <cell r="R11" t="str">
            <v>-</v>
          </cell>
          <cell r="S11" t="str">
            <v>-</v>
          </cell>
          <cell r="T11" t="str">
            <v>-</v>
          </cell>
          <cell r="U11" t="str">
            <v>-</v>
          </cell>
          <cell r="V11" t="str">
            <v>Yes</v>
          </cell>
          <cell r="W11" t="str">
            <v>-</v>
          </cell>
          <cell r="Y11" t="str">
            <v>-</v>
          </cell>
          <cell r="Z11" t="str">
            <v>-</v>
          </cell>
          <cell r="AA11" t="str">
            <v>-</v>
          </cell>
          <cell r="AB11" t="str">
            <v>-</v>
          </cell>
          <cell r="AC11" t="str">
            <v>CL</v>
          </cell>
          <cell r="AD11" t="str">
            <v>-</v>
          </cell>
          <cell r="AE11" t="str">
            <v>-</v>
          </cell>
          <cell r="AF11" t="str">
            <v>-</v>
          </cell>
          <cell r="AG11" t="str">
            <v>-</v>
          </cell>
          <cell r="AH11" t="str">
            <v/>
          </cell>
          <cell r="AI11" t="str">
            <v/>
          </cell>
          <cell r="AJ11" t="str">
            <v/>
          </cell>
          <cell r="AK11" t="str">
            <v>-</v>
          </cell>
          <cell r="AL11" t="str">
            <v>-</v>
          </cell>
          <cell r="AM11" t="str">
            <v>-</v>
          </cell>
          <cell r="AN11" t="str">
            <v>-</v>
          </cell>
          <cell r="AO11" t="str">
            <v>Yes</v>
          </cell>
          <cell r="AP11" t="str">
            <v>-</v>
          </cell>
          <cell r="AQ11" t="str">
            <v>-</v>
          </cell>
          <cell r="AR11" t="str">
            <v>-</v>
          </cell>
          <cell r="AS11" t="str">
            <v>-</v>
          </cell>
          <cell r="AT11" t="str">
            <v>-</v>
          </cell>
          <cell r="AU11" t="str">
            <v>-</v>
          </cell>
          <cell r="AV11" t="str">
            <v>Bulk</v>
          </cell>
          <cell r="AW11" t="str">
            <v>-</v>
          </cell>
          <cell r="AX11" t="str">
            <v>-</v>
          </cell>
          <cell r="AY11" t="str">
            <v>-</v>
          </cell>
          <cell r="AZ11" t="str">
            <v>-</v>
          </cell>
          <cell r="BA11" t="str">
            <v>DNB SY20-21</v>
          </cell>
          <cell r="BB11" t="str">
            <v>DNB SY20-21</v>
          </cell>
          <cell r="BC11" t="str">
            <v>Prepared</v>
          </cell>
          <cell r="BD11" t="str">
            <v>BFAST/COP/HANDHELD</v>
          </cell>
          <cell r="BE11" t="str">
            <v>BRKFST/COP MBU</v>
          </cell>
          <cell r="BF11" t="str">
            <v>Comfort Classics</v>
          </cell>
          <cell r="BG11" t="str">
            <v>Breaded Beef</v>
          </cell>
          <cell r="BH11" t="str">
            <v>Patties</v>
          </cell>
          <cell r="BI11" t="str">
            <v>-</v>
          </cell>
          <cell r="BJ11" t="str">
            <v>C&amp;F</v>
          </cell>
          <cell r="BL11" t="str">
            <v>-</v>
          </cell>
          <cell r="BM11" t="str">
            <v>-</v>
          </cell>
          <cell r="BR11" t="str">
            <v>-</v>
          </cell>
          <cell r="BS11" t="str">
            <v>-</v>
          </cell>
          <cell r="BT11" t="str">
            <v>Stocked</v>
          </cell>
          <cell r="BU11" t="str">
            <v>-</v>
          </cell>
          <cell r="BV11" t="str">
            <v>-</v>
          </cell>
          <cell r="BW11" t="str">
            <v>-</v>
          </cell>
          <cell r="BX11" t="str">
            <v>-</v>
          </cell>
          <cell r="BY11" t="str">
            <v>-</v>
          </cell>
        </row>
        <row r="12">
          <cell r="B12">
            <v>10000062998</v>
          </cell>
          <cell r="C12" t="str">
            <v>AdvancePierre™</v>
          </cell>
          <cell r="E12">
            <v>130</v>
          </cell>
          <cell r="F12" t="str">
            <v>AdvancePierre™ Fully Cooked Mini Twin Veggie Patties with American White Cheese on a Whole Grain Bun, 4.61oz</v>
          </cell>
          <cell r="G12" t="str">
            <v>IW Veggie Burger with White American Cheese Mini Twin Sandwiches, 4.6oz.</v>
          </cell>
          <cell r="H12" t="str">
            <v>-</v>
          </cell>
          <cell r="I12" t="str">
            <v>-</v>
          </cell>
          <cell r="J12">
            <v>27.6</v>
          </cell>
          <cell r="K12">
            <v>96</v>
          </cell>
          <cell r="L12" t="str">
            <v>2 Mini Sandwiches</v>
          </cell>
          <cell r="M12">
            <v>2</v>
          </cell>
          <cell r="N12">
            <v>2</v>
          </cell>
          <cell r="O12" t="str">
            <v>-</v>
          </cell>
          <cell r="P12" t="str">
            <v>320</v>
          </cell>
          <cell r="Q12" t="str">
            <v>11</v>
          </cell>
          <cell r="R12" t="str">
            <v>3.5</v>
          </cell>
          <cell r="S12" t="str">
            <v>500</v>
          </cell>
          <cell r="T12" t="str">
            <v>39</v>
          </cell>
          <cell r="U12" t="str">
            <v>14</v>
          </cell>
          <cell r="V12" t="str">
            <v>Yes</v>
          </cell>
          <cell r="W12" t="str">
            <v>-</v>
          </cell>
          <cell r="Y12" t="str">
            <v>-</v>
          </cell>
          <cell r="Z12" t="str">
            <v>-</v>
          </cell>
          <cell r="AA12" t="str">
            <v>-</v>
          </cell>
          <cell r="AB12" t="str">
            <v>-</v>
          </cell>
          <cell r="AC12" t="str">
            <v>CL</v>
          </cell>
          <cell r="AD12" t="str">
            <v>-</v>
          </cell>
          <cell r="AE12" t="str">
            <v>-</v>
          </cell>
          <cell r="AF12" t="str">
            <v>-</v>
          </cell>
          <cell r="AG12" t="str">
            <v>-</v>
          </cell>
          <cell r="AH12" t="str">
            <v/>
          </cell>
          <cell r="AI12" t="str">
            <v/>
          </cell>
          <cell r="AJ12" t="str">
            <v/>
          </cell>
          <cell r="AK12" t="str">
            <v>-</v>
          </cell>
          <cell r="AL12" t="str">
            <v>Yes</v>
          </cell>
          <cell r="AM12" t="str">
            <v>-</v>
          </cell>
          <cell r="AN12" t="str">
            <v>Yes</v>
          </cell>
          <cell r="AO12" t="str">
            <v>Yes</v>
          </cell>
          <cell r="AP12" t="str">
            <v>-</v>
          </cell>
          <cell r="AQ12" t="str">
            <v>-</v>
          </cell>
          <cell r="AR12" t="str">
            <v>-</v>
          </cell>
          <cell r="AS12" t="str">
            <v>-</v>
          </cell>
          <cell r="AT12" t="str">
            <v>270</v>
          </cell>
          <cell r="AU12" t="str">
            <v>96</v>
          </cell>
          <cell r="AV12" t="str">
            <v>Bulk</v>
          </cell>
          <cell r="AW12" t="str">
            <v>-</v>
          </cell>
          <cell r="AX12" t="str">
            <v>-</v>
          </cell>
          <cell r="AY12" t="str">
            <v>-</v>
          </cell>
          <cell r="AZ12" t="str">
            <v>-</v>
          </cell>
          <cell r="BA12" t="str">
            <v>ACT</v>
          </cell>
          <cell r="BB12" t="str">
            <v>ACT</v>
          </cell>
          <cell r="BC12" t="str">
            <v>Prepared</v>
          </cell>
          <cell r="BD12" t="str">
            <v>BFAST/COP/HANDHELD</v>
          </cell>
          <cell r="BE12" t="str">
            <v>FSV SANDWICHES MBU</v>
          </cell>
          <cell r="BF12" t="str">
            <v>Sandwiches</v>
          </cell>
          <cell r="BG12" t="str">
            <v>Mini Twin Sandwiches</v>
          </cell>
          <cell r="BH12" t="str">
            <v>Burger</v>
          </cell>
          <cell r="BI12" t="str">
            <v>-</v>
          </cell>
          <cell r="BJ12" t="str">
            <v>C&amp;F</v>
          </cell>
          <cell r="BL12" t="str">
            <v>Convection: Convection Oven
From thawed state, preheat oven to 275 degrees F. Heat sealed/wrapped sandwich for 18-20 minutes. Do not heat above 275 degrees F.
Microwave: Microwave
From thawed, Microwave on full power for 1 minute. Times may vary.
Thaw: Th</v>
          </cell>
          <cell r="BM12" t="str">
            <v>Fully Baked Whole Grain Bun: water, whole wheat flour, enriched wheat flour (wheat flour, niacin, reduced iron, thiamine mononitrate, riboflavin, enzyme, folic acid), sugar. contains 2% or less of: yeast (yeast, sorbitan monostearate, ascorbic acid), soyb</v>
          </cell>
          <cell r="BR12" t="str">
            <v>00071421619980</v>
          </cell>
          <cell r="BS12" t="str">
            <v>-</v>
          </cell>
          <cell r="BT12" t="str">
            <v>Special Order</v>
          </cell>
          <cell r="BU12" t="str">
            <v>-</v>
          </cell>
          <cell r="BV12" t="str">
            <v>-</v>
          </cell>
          <cell r="BW12" t="str">
            <v>-</v>
          </cell>
          <cell r="BX12" t="str">
            <v>-</v>
          </cell>
          <cell r="BY12">
            <v>139841</v>
          </cell>
        </row>
        <row r="13">
          <cell r="B13">
            <v>10000033328</v>
          </cell>
          <cell r="C13" t="str">
            <v>AdvancePierre™</v>
          </cell>
          <cell r="E13">
            <v>130</v>
          </cell>
          <cell r="F13" t="str">
            <v>AdvancePierre™ Spaghetti Sauce with Meat, 4.61 oz.</v>
          </cell>
          <cell r="G13" t="str">
            <v>Spaghetti Sauce with Meat, 4.61 oz.</v>
          </cell>
          <cell r="H13" t="str">
            <v>-</v>
          </cell>
          <cell r="I13" t="str">
            <v>-</v>
          </cell>
          <cell r="J13">
            <v>33</v>
          </cell>
          <cell r="K13">
            <v>115</v>
          </cell>
          <cell r="L13" t="str">
            <v>4.61 oz.</v>
          </cell>
          <cell r="M13">
            <v>2</v>
          </cell>
          <cell r="N13" t="str">
            <v>-</v>
          </cell>
          <cell r="O13">
            <v>0.25</v>
          </cell>
          <cell r="P13" t="str">
            <v>-</v>
          </cell>
          <cell r="Q13" t="str">
            <v>-</v>
          </cell>
          <cell r="R13" t="str">
            <v>-</v>
          </cell>
          <cell r="S13" t="str">
            <v>-</v>
          </cell>
          <cell r="T13" t="str">
            <v>-</v>
          </cell>
          <cell r="U13" t="str">
            <v>-</v>
          </cell>
          <cell r="V13" t="str">
            <v/>
          </cell>
          <cell r="W13" t="str">
            <v>-</v>
          </cell>
          <cell r="Y13" t="str">
            <v>-</v>
          </cell>
          <cell r="Z13" t="str">
            <v>-</v>
          </cell>
          <cell r="AA13" t="str">
            <v>-</v>
          </cell>
          <cell r="AB13" t="str">
            <v>-</v>
          </cell>
          <cell r="AC13" t="str">
            <v>CY</v>
          </cell>
          <cell r="AD13" t="str">
            <v>-</v>
          </cell>
          <cell r="AE13" t="str">
            <v>-</v>
          </cell>
          <cell r="AF13" t="str">
            <v>-</v>
          </cell>
          <cell r="AG13" t="str">
            <v>-</v>
          </cell>
          <cell r="AH13" t="str">
            <v/>
          </cell>
          <cell r="AI13" t="str">
            <v/>
          </cell>
          <cell r="AJ13" t="str">
            <v/>
          </cell>
          <cell r="AK13" t="str">
            <v>-</v>
          </cell>
          <cell r="AL13" t="str">
            <v>Yes</v>
          </cell>
          <cell r="AM13" t="str">
            <v>-</v>
          </cell>
          <cell r="AN13" t="str">
            <v>-</v>
          </cell>
          <cell r="AO13" t="str">
            <v>Yes</v>
          </cell>
          <cell r="AP13" t="str">
            <v>-</v>
          </cell>
          <cell r="AQ13" t="str">
            <v>-</v>
          </cell>
          <cell r="AR13" t="str">
            <v>-</v>
          </cell>
          <cell r="AS13" t="str">
            <v>-</v>
          </cell>
          <cell r="AT13" t="str">
            <v>-</v>
          </cell>
          <cell r="AU13" t="str">
            <v>-</v>
          </cell>
          <cell r="AV13" t="str">
            <v>Bulk</v>
          </cell>
          <cell r="AW13" t="str">
            <v>-</v>
          </cell>
          <cell r="AX13" t="str">
            <v>-</v>
          </cell>
          <cell r="AY13" t="str">
            <v>-</v>
          </cell>
          <cell r="AZ13" t="str">
            <v>-</v>
          </cell>
          <cell r="BA13" t="str">
            <v>DNB SY20-21</v>
          </cell>
          <cell r="BB13" t="str">
            <v>DNB SY20-21</v>
          </cell>
          <cell r="BC13" t="str">
            <v>Prepared</v>
          </cell>
          <cell r="BD13" t="str">
            <v>BFAST/COP/HANDHELD</v>
          </cell>
          <cell r="BE13" t="str">
            <v>FSV SNACKING MBU</v>
          </cell>
          <cell r="BF13" t="str">
            <v>Ingredient Meats</v>
          </cell>
          <cell r="BG13" t="str">
            <v>Crumbles &amp; Taco Meat</v>
          </cell>
          <cell r="BH13" t="str">
            <v>Sauces</v>
          </cell>
          <cell r="BI13" t="str">
            <v>-</v>
          </cell>
          <cell r="BJ13" t="str">
            <v>C&amp;F</v>
          </cell>
          <cell r="BL13" t="str">
            <v>-</v>
          </cell>
          <cell r="BM13" t="str">
            <v>-</v>
          </cell>
          <cell r="BR13" t="str">
            <v>00880760091704</v>
          </cell>
          <cell r="BS13" t="str">
            <v>-</v>
          </cell>
          <cell r="BT13" t="str">
            <v>-</v>
          </cell>
          <cell r="BU13" t="str">
            <v>-</v>
          </cell>
          <cell r="BV13" t="str">
            <v>-</v>
          </cell>
          <cell r="BW13" t="str">
            <v>-</v>
          </cell>
          <cell r="BX13">
            <v>8868155</v>
          </cell>
          <cell r="BY13" t="str">
            <v>-</v>
          </cell>
        </row>
        <row r="14">
          <cell r="B14">
            <v>10000024330</v>
          </cell>
          <cell r="C14" t="str">
            <v>AdvancePierre™</v>
          </cell>
          <cell r="E14">
            <v>130</v>
          </cell>
          <cell r="F14" t="str">
            <v>AdvancePierre™ Reduced Sodium Spaghetti Sauce With Meat, 4.65 oz.</v>
          </cell>
          <cell r="G14" t="str">
            <v>Reduced Sodium Spaghetti Sauce With Meat, 4.65 oz.</v>
          </cell>
          <cell r="H14" t="str">
            <v>-</v>
          </cell>
          <cell r="I14" t="str">
            <v>-</v>
          </cell>
          <cell r="J14">
            <v>33</v>
          </cell>
          <cell r="K14">
            <v>114</v>
          </cell>
          <cell r="L14" t="str">
            <v>4.65 oz.</v>
          </cell>
          <cell r="M14">
            <v>2</v>
          </cell>
          <cell r="N14" t="str">
            <v>-</v>
          </cell>
          <cell r="O14">
            <v>0.25</v>
          </cell>
          <cell r="P14" t="str">
            <v>-</v>
          </cell>
          <cell r="Q14" t="str">
            <v>-</v>
          </cell>
          <cell r="R14" t="str">
            <v>-</v>
          </cell>
          <cell r="S14" t="str">
            <v>-</v>
          </cell>
          <cell r="T14" t="str">
            <v>-</v>
          </cell>
          <cell r="U14" t="str">
            <v>-</v>
          </cell>
          <cell r="V14" t="str">
            <v/>
          </cell>
          <cell r="W14" t="str">
            <v>-</v>
          </cell>
          <cell r="Y14" t="str">
            <v>-</v>
          </cell>
          <cell r="Z14" t="str">
            <v>-</v>
          </cell>
          <cell r="AA14" t="str">
            <v>-</v>
          </cell>
          <cell r="AB14" t="str">
            <v>-</v>
          </cell>
          <cell r="AC14" t="str">
            <v>CL</v>
          </cell>
          <cell r="AD14" t="str">
            <v>-</v>
          </cell>
          <cell r="AE14" t="str">
            <v>-</v>
          </cell>
          <cell r="AF14" t="str">
            <v>-</v>
          </cell>
          <cell r="AG14" t="str">
            <v>-</v>
          </cell>
          <cell r="AH14" t="str">
            <v/>
          </cell>
          <cell r="AI14" t="str">
            <v/>
          </cell>
          <cell r="AJ14" t="str">
            <v/>
          </cell>
          <cell r="AK14" t="str">
            <v>-</v>
          </cell>
          <cell r="AL14" t="str">
            <v>Yes</v>
          </cell>
          <cell r="AM14" t="str">
            <v>-</v>
          </cell>
          <cell r="AN14" t="str">
            <v>-</v>
          </cell>
          <cell r="AO14" t="str">
            <v>Yes</v>
          </cell>
          <cell r="AP14" t="str">
            <v>-</v>
          </cell>
          <cell r="AQ14" t="str">
            <v>-</v>
          </cell>
          <cell r="AR14" t="str">
            <v>-</v>
          </cell>
          <cell r="AS14" t="str">
            <v>-</v>
          </cell>
          <cell r="AT14" t="str">
            <v>-</v>
          </cell>
          <cell r="AU14" t="str">
            <v>-</v>
          </cell>
          <cell r="AV14" t="str">
            <v>Bulk</v>
          </cell>
          <cell r="AW14" t="str">
            <v>-</v>
          </cell>
          <cell r="AX14" t="str">
            <v>-</v>
          </cell>
          <cell r="AY14" t="str">
            <v>-</v>
          </cell>
          <cell r="AZ14" t="str">
            <v>-</v>
          </cell>
          <cell r="BA14" t="str">
            <v>DNB SY20-21</v>
          </cell>
          <cell r="BB14" t="str">
            <v>DNB SY20-21</v>
          </cell>
          <cell r="BC14" t="str">
            <v>Prepared</v>
          </cell>
          <cell r="BD14" t="str">
            <v>BFAST/COP/HANDHELD</v>
          </cell>
          <cell r="BE14" t="str">
            <v>FSV SNACKING MBU</v>
          </cell>
          <cell r="BF14" t="str">
            <v>Ingredient Meats</v>
          </cell>
          <cell r="BG14" t="str">
            <v>Crumbles &amp; Taco Meat</v>
          </cell>
          <cell r="BH14" t="str">
            <v>Sauces</v>
          </cell>
          <cell r="BI14" t="str">
            <v>-</v>
          </cell>
          <cell r="BJ14" t="str">
            <v>C&amp;F</v>
          </cell>
          <cell r="BL14" t="str">
            <v>Unspecified: Not Currently Available</v>
          </cell>
          <cell r="BM14" t="str">
            <v>-</v>
          </cell>
          <cell r="BR14" t="str">
            <v>00880760091346</v>
          </cell>
          <cell r="BS14" t="str">
            <v>-</v>
          </cell>
          <cell r="BT14" t="str">
            <v>-</v>
          </cell>
          <cell r="BU14" t="str">
            <v>-</v>
          </cell>
          <cell r="BV14" t="str">
            <v>-</v>
          </cell>
          <cell r="BW14" t="str">
            <v>-</v>
          </cell>
          <cell r="BX14">
            <v>8868203</v>
          </cell>
          <cell r="BY14" t="str">
            <v>-</v>
          </cell>
        </row>
        <row r="15">
          <cell r="B15">
            <v>10000032437</v>
          </cell>
          <cell r="C15" t="str">
            <v>AdvancePierre™</v>
          </cell>
          <cell r="E15">
            <v>130</v>
          </cell>
          <cell r="F15" t="str">
            <v>AdvancePierre™ Chili Sauce With Meat, 4.79oz.</v>
          </cell>
          <cell r="G15" t="str">
            <v>Chili Sauce With Meat, 4.79oz.</v>
          </cell>
          <cell r="H15" t="str">
            <v>-</v>
          </cell>
          <cell r="I15" t="str">
            <v>-</v>
          </cell>
          <cell r="J15">
            <v>33</v>
          </cell>
          <cell r="K15">
            <v>110</v>
          </cell>
          <cell r="L15" t="str">
            <v>4.79 oz.</v>
          </cell>
          <cell r="M15">
            <v>2</v>
          </cell>
          <cell r="N15" t="str">
            <v>-</v>
          </cell>
          <cell r="O15">
            <v>0.25</v>
          </cell>
          <cell r="P15" t="str">
            <v>-</v>
          </cell>
          <cell r="Q15" t="str">
            <v>-</v>
          </cell>
          <cell r="R15" t="str">
            <v>-</v>
          </cell>
          <cell r="S15" t="str">
            <v>-</v>
          </cell>
          <cell r="T15" t="str">
            <v>-</v>
          </cell>
          <cell r="U15" t="str">
            <v>-</v>
          </cell>
          <cell r="V15" t="str">
            <v/>
          </cell>
          <cell r="W15" t="str">
            <v>-</v>
          </cell>
          <cell r="Y15" t="str">
            <v>-</v>
          </cell>
          <cell r="Z15" t="str">
            <v>-</v>
          </cell>
          <cell r="AA15" t="str">
            <v>-</v>
          </cell>
          <cell r="AB15" t="str">
            <v>-</v>
          </cell>
          <cell r="AC15" t="str">
            <v>CY</v>
          </cell>
          <cell r="AD15" t="str">
            <v>-</v>
          </cell>
          <cell r="AE15" t="str">
            <v>-</v>
          </cell>
          <cell r="AF15" t="str">
            <v>-</v>
          </cell>
          <cell r="AG15" t="str">
            <v>-</v>
          </cell>
          <cell r="AH15" t="str">
            <v/>
          </cell>
          <cell r="AI15" t="str">
            <v/>
          </cell>
          <cell r="AJ15" t="str">
            <v/>
          </cell>
          <cell r="AK15" t="str">
            <v>-</v>
          </cell>
          <cell r="AL15" t="str">
            <v>Yes</v>
          </cell>
          <cell r="AM15" t="str">
            <v>-</v>
          </cell>
          <cell r="AN15" t="str">
            <v>-</v>
          </cell>
          <cell r="AO15" t="str">
            <v>Yes</v>
          </cell>
          <cell r="AP15" t="str">
            <v>-</v>
          </cell>
          <cell r="AQ15" t="str">
            <v>-</v>
          </cell>
          <cell r="AR15" t="str">
            <v>-</v>
          </cell>
          <cell r="AS15" t="str">
            <v>-</v>
          </cell>
          <cell r="AT15" t="str">
            <v>-</v>
          </cell>
          <cell r="AU15" t="str">
            <v>-</v>
          </cell>
          <cell r="AV15" t="str">
            <v>Bulk</v>
          </cell>
          <cell r="AW15" t="str">
            <v>-</v>
          </cell>
          <cell r="AX15" t="str">
            <v>-</v>
          </cell>
          <cell r="AY15" t="str">
            <v>-</v>
          </cell>
          <cell r="AZ15" t="str">
            <v>-</v>
          </cell>
          <cell r="BA15" t="str">
            <v>DNB SY20-21</v>
          </cell>
          <cell r="BB15" t="str">
            <v>DNB SY20-21</v>
          </cell>
          <cell r="BC15" t="str">
            <v>Prepared</v>
          </cell>
          <cell r="BD15" t="str">
            <v>BFAST/COP/HANDHELD</v>
          </cell>
          <cell r="BE15" t="str">
            <v>FSV SNACKING MBU</v>
          </cell>
          <cell r="BF15" t="str">
            <v>Ingredient Meats</v>
          </cell>
          <cell r="BG15" t="str">
            <v>Crumbles &amp; Taco Meat</v>
          </cell>
          <cell r="BH15" t="str">
            <v>Sauces</v>
          </cell>
          <cell r="BI15" t="str">
            <v>-</v>
          </cell>
          <cell r="BJ15" t="str">
            <v>C&amp;F</v>
          </cell>
          <cell r="BL15" t="str">
            <v>-</v>
          </cell>
          <cell r="BM15" t="str">
            <v>-</v>
          </cell>
          <cell r="BR15" t="str">
            <v>00880760091735</v>
          </cell>
          <cell r="BS15" t="str">
            <v>-</v>
          </cell>
          <cell r="BT15" t="str">
            <v>-</v>
          </cell>
          <cell r="BU15" t="str">
            <v>-</v>
          </cell>
          <cell r="BV15" t="str">
            <v>-</v>
          </cell>
          <cell r="BW15" t="str">
            <v>-</v>
          </cell>
          <cell r="BX15">
            <v>8868154</v>
          </cell>
          <cell r="BY15" t="str">
            <v>-</v>
          </cell>
        </row>
        <row r="16">
          <cell r="B16">
            <v>10383000928</v>
          </cell>
          <cell r="C16" t="str">
            <v>Tyson®</v>
          </cell>
          <cell r="D16" t="str">
            <v>Red LabelTM</v>
          </cell>
          <cell r="E16">
            <v>100</v>
          </cell>
          <cell r="F16" t="str">
            <v>-</v>
          </cell>
          <cell r="G16" t="str">
            <v>Red Label™ Premium Grilled Whole Muscle Filets, 3 oz.</v>
          </cell>
          <cell r="H16" t="str">
            <v>-</v>
          </cell>
          <cell r="I16" t="str">
            <v>White</v>
          </cell>
          <cell r="J16">
            <v>10</v>
          </cell>
          <cell r="K16" t="str">
            <v>46-64,   avg 54</v>
          </cell>
          <cell r="L16" t="str">
            <v>1 piece</v>
          </cell>
          <cell r="M16">
            <v>2.5</v>
          </cell>
          <cell r="N16" t="str">
            <v>-</v>
          </cell>
          <cell r="O16" t="str">
            <v>-</v>
          </cell>
          <cell r="P16" t="str">
            <v>120</v>
          </cell>
          <cell r="Q16" t="str">
            <v>2.5</v>
          </cell>
          <cell r="R16" t="str">
            <v>0.5</v>
          </cell>
          <cell r="S16" t="str">
            <v>390</v>
          </cell>
          <cell r="T16" t="str">
            <v>1</v>
          </cell>
          <cell r="U16" t="str">
            <v>23</v>
          </cell>
          <cell r="V16" t="str">
            <v>-</v>
          </cell>
          <cell r="W16" t="str">
            <v>-</v>
          </cell>
          <cell r="Y16" t="str">
            <v>-</v>
          </cell>
          <cell r="Z16" t="str">
            <v>-</v>
          </cell>
          <cell r="AA16" t="str">
            <v>-</v>
          </cell>
          <cell r="AB16" t="str">
            <v>-</v>
          </cell>
          <cell r="AC16" t="str">
            <v>SUB</v>
          </cell>
          <cell r="AD16" t="str">
            <v>-</v>
          </cell>
          <cell r="AE16" t="str">
            <v>SS</v>
          </cell>
          <cell r="AF16" t="str">
            <v>-</v>
          </cell>
          <cell r="AG16" t="str">
            <v>NAE</v>
          </cell>
          <cell r="AH16" t="str">
            <v/>
          </cell>
          <cell r="AI16" t="str">
            <v/>
          </cell>
          <cell r="AJ16" t="str">
            <v/>
          </cell>
          <cell r="AK16" t="str">
            <v>-</v>
          </cell>
          <cell r="AL16" t="str">
            <v>Yes</v>
          </cell>
          <cell r="AM16" t="str">
            <v>-</v>
          </cell>
          <cell r="AN16" t="str">
            <v>-</v>
          </cell>
          <cell r="AO16" t="str">
            <v>-</v>
          </cell>
          <cell r="AP16" t="str">
            <v>-</v>
          </cell>
          <cell r="AQ16" t="str">
            <v>Yes</v>
          </cell>
          <cell r="AR16" t="str">
            <v>-</v>
          </cell>
          <cell r="AS16" t="str">
            <v>-</v>
          </cell>
          <cell r="AT16" t="str">
            <v>365</v>
          </cell>
          <cell r="AU16" t="str">
            <v>2</v>
          </cell>
          <cell r="AV16" t="str">
            <v>Bulk</v>
          </cell>
          <cell r="AW16" t="str">
            <v>-</v>
          </cell>
          <cell r="AX16" t="str">
            <v>-</v>
          </cell>
          <cell r="AY16" t="str">
            <v>-</v>
          </cell>
          <cell r="AZ16" t="str">
            <v>-</v>
          </cell>
          <cell r="BA16" t="str">
            <v>ACT</v>
          </cell>
          <cell r="BB16" t="str">
            <v>ACT</v>
          </cell>
          <cell r="BC16" t="str">
            <v>Poultry</v>
          </cell>
          <cell r="BD16" t="str">
            <v>BIG BIRD</v>
          </cell>
          <cell r="BE16" t="str">
            <v>BIG BIRD MBU</v>
          </cell>
          <cell r="BF16" t="str">
            <v>Chicken Filets &amp; Patties</v>
          </cell>
          <cell r="BG16" t="str">
            <v>Chicken Filets</v>
          </cell>
          <cell r="BH16" t="str">
            <v>Filets</v>
          </cell>
          <cell r="BI16" t="str">
            <v>Grilled</v>
          </cell>
          <cell r="BJ16" t="str">
            <v>Whole Muscle</v>
          </cell>
          <cell r="BK16" t="str">
            <v>Chicken</v>
          </cell>
          <cell r="BL16" t="str">
            <v>Convection: PREPARATION:  Appliances vary, adjust accordingly.
Convection Oven
From frozen, place the breast filets on a lined (non-stick) sheet pan with a small amount of water.  Completely cover with foil.  Place in a pre-heated, 350°F convection oven f</v>
          </cell>
          <cell r="BM16" t="str">
            <v xml:space="preserve">Boneless, skinless chicken breast filets with rib meat, water, seasoning [maltodextrin, salt, sugar, flavors, vegetable stock (carrot, onion, celery), carrot powder and garlic powder], modified food starch, sodium phosphates, soy protein concentrate, sea </v>
          </cell>
          <cell r="BN16" t="str">
            <v>-</v>
          </cell>
          <cell r="BR16" t="str">
            <v>00023700026415</v>
          </cell>
          <cell r="BS16" t="str">
            <v>-</v>
          </cell>
          <cell r="BT16" t="str">
            <v>Stocked</v>
          </cell>
          <cell r="BU16" t="str">
            <v>-</v>
          </cell>
          <cell r="BV16" t="str">
            <v>-</v>
          </cell>
          <cell r="BW16" t="str">
            <v>-</v>
          </cell>
          <cell r="BX16">
            <v>8662021</v>
          </cell>
          <cell r="BY16">
            <v>403332</v>
          </cell>
        </row>
        <row r="17">
          <cell r="B17">
            <v>10703000928</v>
          </cell>
          <cell r="C17" t="str">
            <v>Tyson®</v>
          </cell>
          <cell r="E17">
            <v>130</v>
          </cell>
          <cell r="F17" t="str">
            <v>-</v>
          </cell>
          <cell r="G17" t="str">
            <v>Breaded Golden Crispy Whole Muscle Chicken Breast Filets, 4.0 oz.</v>
          </cell>
          <cell r="H17" t="str">
            <v>WG</v>
          </cell>
          <cell r="I17" t="str">
            <v>White</v>
          </cell>
          <cell r="J17">
            <v>30</v>
          </cell>
          <cell r="K17" t="str">
            <v>104-136, avg 115</v>
          </cell>
          <cell r="L17" t="str">
            <v>1 piece</v>
          </cell>
          <cell r="M17">
            <v>2</v>
          </cell>
          <cell r="N17">
            <v>1</v>
          </cell>
          <cell r="O17" t="str">
            <v>-</v>
          </cell>
          <cell r="P17" t="str">
            <v>240</v>
          </cell>
          <cell r="Q17" t="str">
            <v>11</v>
          </cell>
          <cell r="R17" t="str">
            <v>2</v>
          </cell>
          <cell r="S17" t="str">
            <v>480</v>
          </cell>
          <cell r="T17" t="str">
            <v>14</v>
          </cell>
          <cell r="U17" t="str">
            <v>21</v>
          </cell>
          <cell r="V17" t="str">
            <v>-</v>
          </cell>
          <cell r="W17" t="str">
            <v>-</v>
          </cell>
          <cell r="Y17" t="str">
            <v>-</v>
          </cell>
          <cell r="Z17" t="str">
            <v>-</v>
          </cell>
          <cell r="AA17" t="str">
            <v>-</v>
          </cell>
          <cell r="AB17" t="str">
            <v>-</v>
          </cell>
          <cell r="AC17" t="str">
            <v>SUB</v>
          </cell>
          <cell r="AD17" t="str">
            <v>-</v>
          </cell>
          <cell r="AE17" t="str">
            <v>-</v>
          </cell>
          <cell r="AF17" t="str">
            <v>-</v>
          </cell>
          <cell r="AG17" t="str">
            <v>NAE</v>
          </cell>
          <cell r="AH17" t="str">
            <v>Yes</v>
          </cell>
          <cell r="AI17" t="str">
            <v>Yes</v>
          </cell>
          <cell r="AJ17" t="str">
            <v>Yes</v>
          </cell>
          <cell r="AK17" t="str">
            <v>-</v>
          </cell>
          <cell r="AL17" t="str">
            <v>Yes</v>
          </cell>
          <cell r="AM17" t="str">
            <v>-</v>
          </cell>
          <cell r="AN17" t="str">
            <v>-</v>
          </cell>
          <cell r="AO17" t="str">
            <v>Yes</v>
          </cell>
          <cell r="AP17" t="str">
            <v>Yes</v>
          </cell>
          <cell r="AQ17" t="str">
            <v>-</v>
          </cell>
          <cell r="AR17" t="str">
            <v>-</v>
          </cell>
          <cell r="AS17" t="str">
            <v>-</v>
          </cell>
          <cell r="AT17" t="str">
            <v>365</v>
          </cell>
          <cell r="AU17" t="str">
            <v>6</v>
          </cell>
          <cell r="AV17" t="str">
            <v>Bulk</v>
          </cell>
          <cell r="AW17" t="str">
            <v>-</v>
          </cell>
          <cell r="AX17" t="str">
            <v>Yes</v>
          </cell>
          <cell r="AY17" t="str">
            <v>Yes</v>
          </cell>
          <cell r="AZ17" t="str">
            <v>Yes</v>
          </cell>
          <cell r="BA17" t="str">
            <v>ACT</v>
          </cell>
          <cell r="BB17" t="str">
            <v>ACT</v>
          </cell>
          <cell r="BC17" t="str">
            <v>Poultry</v>
          </cell>
          <cell r="BD17" t="str">
            <v>BIG BIRD</v>
          </cell>
          <cell r="BE17" t="str">
            <v>BIG BIRD MBU</v>
          </cell>
          <cell r="BF17" t="str">
            <v>Chicken Filets &amp; Patties</v>
          </cell>
          <cell r="BG17" t="str">
            <v>Chicken Filets</v>
          </cell>
          <cell r="BH17" t="str">
            <v>Filets</v>
          </cell>
          <cell r="BI17" t="str">
            <v>Golden Crispy</v>
          </cell>
          <cell r="BJ17" t="str">
            <v>Whole Muscle</v>
          </cell>
          <cell r="BK17" t="str">
            <v>Chicken</v>
          </cell>
          <cell r="BL17" t="str">
            <v>Convection: Appliances vary, adjust accordingly.
Convection Oven
1.  Preheat oven to 350°F.
2.  Arrange pieces in a single layer on baking sheet.
3.  Heat in oven for 10-12 minutes from frozen.</v>
          </cell>
          <cell r="BM17" t="str">
            <v>Chicken breast with rib meat, whole wheat flour, water, contains 2% or less of the following: brown sugar, canola oil, carrot powder, citric acid, dried garlic, dried onion, dried yeast, garlic powder, maltodextrin, natural flavor, onion powder, paprika e</v>
          </cell>
          <cell r="BN17" t="str">
            <v>-</v>
          </cell>
          <cell r="BO17" t="str">
            <v>Yes</v>
          </cell>
          <cell r="BQ17" t="str">
            <v>Yes</v>
          </cell>
          <cell r="BR17" t="str">
            <v>00023700037114</v>
          </cell>
          <cell r="BS17" t="str">
            <v>-</v>
          </cell>
          <cell r="BT17" t="str">
            <v>Special Order</v>
          </cell>
          <cell r="BU17" t="str">
            <v>-</v>
          </cell>
          <cell r="BV17" t="str">
            <v>-</v>
          </cell>
          <cell r="BW17">
            <v>245851</v>
          </cell>
          <cell r="BX17">
            <v>9911026</v>
          </cell>
          <cell r="BY17">
            <v>404375</v>
          </cell>
        </row>
        <row r="18">
          <cell r="B18">
            <v>10703200928</v>
          </cell>
          <cell r="C18" t="str">
            <v>Tyson®</v>
          </cell>
          <cell r="E18">
            <v>130</v>
          </cell>
          <cell r="F18" t="str">
            <v>-</v>
          </cell>
          <cell r="G18" t="str">
            <v>Grilled Whole Muscle Chicken Breast Filets, 2.5 oz</v>
          </cell>
          <cell r="H18" t="str">
            <v>-</v>
          </cell>
          <cell r="I18" t="str">
            <v>White</v>
          </cell>
          <cell r="J18">
            <v>31.25</v>
          </cell>
          <cell r="K18" t="str">
            <v>175-225, avg 195</v>
          </cell>
          <cell r="L18" t="str">
            <v>1 piece</v>
          </cell>
          <cell r="M18">
            <v>2</v>
          </cell>
          <cell r="N18" t="str">
            <v>-</v>
          </cell>
          <cell r="O18" t="str">
            <v>-</v>
          </cell>
          <cell r="P18" t="str">
            <v>110</v>
          </cell>
          <cell r="Q18" t="str">
            <v>3.5</v>
          </cell>
          <cell r="R18" t="str">
            <v>1</v>
          </cell>
          <cell r="S18" t="str">
            <v>350</v>
          </cell>
          <cell r="T18" t="str">
            <v>2</v>
          </cell>
          <cell r="U18" t="str">
            <v>16</v>
          </cell>
          <cell r="V18" t="str">
            <v>-</v>
          </cell>
          <cell r="W18" t="str">
            <v>-</v>
          </cell>
          <cell r="Y18" t="str">
            <v>-</v>
          </cell>
          <cell r="Z18" t="str">
            <v>-</v>
          </cell>
          <cell r="AA18" t="str">
            <v>-</v>
          </cell>
          <cell r="AB18" t="str">
            <v>-</v>
          </cell>
          <cell r="AC18" t="str">
            <v>SUB</v>
          </cell>
          <cell r="AD18" t="str">
            <v>-</v>
          </cell>
          <cell r="AE18" t="str">
            <v>SS</v>
          </cell>
          <cell r="AF18" t="str">
            <v>-</v>
          </cell>
          <cell r="AG18" t="str">
            <v>NAE</v>
          </cell>
          <cell r="AH18" t="str">
            <v>Yes</v>
          </cell>
          <cell r="AI18" t="str">
            <v>Yes</v>
          </cell>
          <cell r="AJ18" t="str">
            <v>Yes</v>
          </cell>
          <cell r="AK18" t="str">
            <v>-</v>
          </cell>
          <cell r="AL18" t="str">
            <v>-</v>
          </cell>
          <cell r="AM18" t="str">
            <v>-</v>
          </cell>
          <cell r="AN18" t="str">
            <v>-</v>
          </cell>
          <cell r="AO18" t="str">
            <v>-</v>
          </cell>
          <cell r="AP18" t="str">
            <v>-</v>
          </cell>
          <cell r="AQ18" t="str">
            <v>Yes</v>
          </cell>
          <cell r="AR18" t="str">
            <v>-</v>
          </cell>
          <cell r="AS18" t="str">
            <v>-</v>
          </cell>
          <cell r="AT18" t="str">
            <v>365</v>
          </cell>
          <cell r="AU18" t="str">
            <v>5</v>
          </cell>
          <cell r="AV18" t="str">
            <v>Bulk</v>
          </cell>
          <cell r="AW18" t="str">
            <v>-</v>
          </cell>
          <cell r="AX18" t="str">
            <v>Yes</v>
          </cell>
          <cell r="AY18" t="str">
            <v>-</v>
          </cell>
          <cell r="AZ18" t="str">
            <v>-</v>
          </cell>
          <cell r="BA18" t="str">
            <v>HOLD SY20-21</v>
          </cell>
          <cell r="BB18" t="str">
            <v>ACT</v>
          </cell>
          <cell r="BC18" t="str">
            <v>Poultry</v>
          </cell>
          <cell r="BD18" t="str">
            <v>BIG BIRD</v>
          </cell>
          <cell r="BE18" t="str">
            <v>BIG BIRD MBU</v>
          </cell>
          <cell r="BF18" t="str">
            <v>Chicken Filets &amp; Patties</v>
          </cell>
          <cell r="BG18" t="str">
            <v>Chicken Filets</v>
          </cell>
          <cell r="BH18" t="str">
            <v>Filets</v>
          </cell>
          <cell r="BI18" t="str">
            <v>Grilled</v>
          </cell>
          <cell r="BJ18" t="str">
            <v>Whole Muscle</v>
          </cell>
          <cell r="BK18" t="str">
            <v>Chicken</v>
          </cell>
          <cell r="BL18" t="str">
            <v>Convection: Appliances vary, adjust accordingly.
Convection Oven
From frozen, place the breast filets on a lined (non-stick) sheet pan with a small amount of water.  Completely cover with foil.  Place in a pre-heated, 350°F convection oven for approximate</v>
          </cell>
          <cell r="BM18" t="str">
            <v>Boneless, skinless chicken breast filets with rib meat, water, contains 2% or less of the following: brown sugar, canola oil, carrot powder, citric acid, corn starch, garlic powder, guar gum, maltodextrin, natural flavors, onion powder, potato starch, ric</v>
          </cell>
          <cell r="BN18" t="str">
            <v>-</v>
          </cell>
          <cell r="BO18" t="str">
            <v>Yes</v>
          </cell>
          <cell r="BR18" t="str">
            <v>00023700035318</v>
          </cell>
          <cell r="BS18" t="str">
            <v>-</v>
          </cell>
          <cell r="BT18" t="str">
            <v>-</v>
          </cell>
          <cell r="BU18" t="str">
            <v>-</v>
          </cell>
          <cell r="BV18" t="str">
            <v>-</v>
          </cell>
          <cell r="BW18">
            <v>219713</v>
          </cell>
          <cell r="BX18">
            <v>8668967</v>
          </cell>
          <cell r="BY18">
            <v>405735</v>
          </cell>
        </row>
        <row r="19">
          <cell r="B19">
            <v>10383500928</v>
          </cell>
          <cell r="C19" t="str">
            <v>Tyson®</v>
          </cell>
          <cell r="D19" t="str">
            <v>Red LabelTM</v>
          </cell>
          <cell r="E19">
            <v>100</v>
          </cell>
          <cell r="F19" t="str">
            <v>-</v>
          </cell>
          <cell r="G19" t="str">
            <v>Red Label™ Select Cut Grilled Chicken Filets, 3 oz.</v>
          </cell>
          <cell r="H19" t="str">
            <v>-</v>
          </cell>
          <cell r="I19" t="str">
            <v>White</v>
          </cell>
          <cell r="J19">
            <v>10</v>
          </cell>
          <cell r="K19" t="str">
            <v>46-64,    avg 54</v>
          </cell>
          <cell r="L19" t="str">
            <v>1 piece</v>
          </cell>
          <cell r="M19">
            <v>2.5</v>
          </cell>
          <cell r="N19" t="str">
            <v>-</v>
          </cell>
          <cell r="O19" t="str">
            <v>-</v>
          </cell>
          <cell r="P19" t="str">
            <v>120</v>
          </cell>
          <cell r="Q19" t="str">
            <v>2.5</v>
          </cell>
          <cell r="R19" t="str">
            <v>0.5</v>
          </cell>
          <cell r="S19" t="str">
            <v>320</v>
          </cell>
          <cell r="T19" t="str">
            <v>1</v>
          </cell>
          <cell r="U19" t="str">
            <v>22</v>
          </cell>
          <cell r="V19" t="str">
            <v>-</v>
          </cell>
          <cell r="W19" t="str">
            <v>-</v>
          </cell>
          <cell r="Y19" t="str">
            <v>-</v>
          </cell>
          <cell r="Z19" t="str">
            <v>-</v>
          </cell>
          <cell r="AA19" t="str">
            <v>-</v>
          </cell>
          <cell r="AB19" t="str">
            <v>-</v>
          </cell>
          <cell r="AC19" t="str">
            <v>SUB</v>
          </cell>
          <cell r="AD19" t="str">
            <v>-</v>
          </cell>
          <cell r="AE19" t="str">
            <v>SS</v>
          </cell>
          <cell r="AF19" t="str">
            <v>-</v>
          </cell>
          <cell r="AG19" t="str">
            <v>NAE</v>
          </cell>
          <cell r="AH19" t="str">
            <v/>
          </cell>
          <cell r="AI19" t="str">
            <v/>
          </cell>
          <cell r="AJ19" t="str">
            <v/>
          </cell>
          <cell r="AK19" t="str">
            <v>-</v>
          </cell>
          <cell r="AL19" t="str">
            <v>Yes</v>
          </cell>
          <cell r="AM19" t="str">
            <v>-</v>
          </cell>
          <cell r="AN19" t="str">
            <v>-</v>
          </cell>
          <cell r="AO19" t="str">
            <v>-</v>
          </cell>
          <cell r="AP19" t="str">
            <v>-</v>
          </cell>
          <cell r="AQ19" t="str">
            <v>Yes</v>
          </cell>
          <cell r="AR19" t="str">
            <v>-</v>
          </cell>
          <cell r="AS19" t="str">
            <v>-</v>
          </cell>
          <cell r="AT19" t="str">
            <v>365</v>
          </cell>
          <cell r="AU19" t="str">
            <v>2</v>
          </cell>
          <cell r="AV19" t="str">
            <v>Bulk</v>
          </cell>
          <cell r="AW19" t="str">
            <v>-</v>
          </cell>
          <cell r="AX19" t="str">
            <v>-</v>
          </cell>
          <cell r="AY19" t="str">
            <v>-</v>
          </cell>
          <cell r="AZ19" t="str">
            <v>-</v>
          </cell>
          <cell r="BA19" t="str">
            <v>ACT</v>
          </cell>
          <cell r="BB19" t="str">
            <v>ACT</v>
          </cell>
          <cell r="BC19" t="str">
            <v>Poultry</v>
          </cell>
          <cell r="BD19" t="str">
            <v>BIG BIRD</v>
          </cell>
          <cell r="BE19" t="str">
            <v>BIG BIRD MBU</v>
          </cell>
          <cell r="BF19" t="str">
            <v>Chicken Filets &amp; Patties</v>
          </cell>
          <cell r="BG19" t="str">
            <v>Chicken Filets</v>
          </cell>
          <cell r="BH19" t="str">
            <v>Filets</v>
          </cell>
          <cell r="BI19" t="str">
            <v>Grilled</v>
          </cell>
          <cell r="BJ19" t="str">
            <v>MWWM</v>
          </cell>
          <cell r="BK19" t="str">
            <v>Chicken</v>
          </cell>
          <cell r="BL19" t="str">
            <v>Convection: Appliances vary, adjust accordingly.
Convection Oven
From frozen, place the breast filets on a lined (non-stick) sheet pan with a small amount of water.  Completely cover with foil.  Place in a pre-heated, 350°F convection oven for approximate</v>
          </cell>
          <cell r="BM19" t="str">
            <v xml:space="preserve">Boneless, skinless chicken breast filets with rib meat, water, seasoning [maltodextrin, salt, sugar, flavors, vegetable stock (carrot, onion, celery), carrot powder and garlic powder], modified food starch, sodium phosphates, soy protein concentrate, sea </v>
          </cell>
          <cell r="BN19" t="str">
            <v>-</v>
          </cell>
          <cell r="BR19" t="str">
            <v>00023700025500</v>
          </cell>
          <cell r="BS19" t="str">
            <v>-</v>
          </cell>
          <cell r="BT19" t="str">
            <v>Stocked</v>
          </cell>
          <cell r="BU19" t="str">
            <v>-</v>
          </cell>
          <cell r="BV19" t="str">
            <v>-</v>
          </cell>
          <cell r="BW19">
            <v>152121</v>
          </cell>
          <cell r="BX19">
            <v>8868312</v>
          </cell>
          <cell r="BY19">
            <v>402066</v>
          </cell>
        </row>
        <row r="20">
          <cell r="B20">
            <v>10703030928</v>
          </cell>
          <cell r="C20" t="str">
            <v>Tyson®</v>
          </cell>
          <cell r="E20">
            <v>130</v>
          </cell>
          <cell r="F20" t="str">
            <v>-</v>
          </cell>
          <cell r="G20" t="str">
            <v>Breaded MWWM Chicken Filets, 2.12 oz.</v>
          </cell>
          <cell r="H20" t="str">
            <v>WG</v>
          </cell>
          <cell r="I20" t="str">
            <v>White</v>
          </cell>
          <cell r="J20">
            <v>30</v>
          </cell>
          <cell r="K20">
            <v>226</v>
          </cell>
          <cell r="L20" t="str">
            <v>1 piece</v>
          </cell>
          <cell r="M20">
            <v>1</v>
          </cell>
          <cell r="N20">
            <v>0.5</v>
          </cell>
          <cell r="O20" t="str">
            <v>-</v>
          </cell>
          <cell r="P20" t="str">
            <v>140</v>
          </cell>
          <cell r="Q20" t="str">
            <v>7</v>
          </cell>
          <cell r="R20" t="str">
            <v>1</v>
          </cell>
          <cell r="S20" t="str">
            <v>250</v>
          </cell>
          <cell r="T20" t="str">
            <v>9</v>
          </cell>
          <cell r="U20" t="str">
            <v>12</v>
          </cell>
          <cell r="V20" t="str">
            <v>-</v>
          </cell>
          <cell r="W20" t="str">
            <v>-</v>
          </cell>
          <cell r="Y20" t="str">
            <v>-</v>
          </cell>
          <cell r="Z20" t="str">
            <v>-</v>
          </cell>
          <cell r="AA20" t="str">
            <v>-</v>
          </cell>
          <cell r="AB20" t="str">
            <v>-</v>
          </cell>
          <cell r="AC20" t="str">
            <v>SUB</v>
          </cell>
          <cell r="AD20" t="str">
            <v>-</v>
          </cell>
          <cell r="AE20" t="str">
            <v>-</v>
          </cell>
          <cell r="AF20" t="str">
            <v>-</v>
          </cell>
          <cell r="AG20" t="str">
            <v>NAE</v>
          </cell>
          <cell r="AH20" t="str">
            <v>Yes</v>
          </cell>
          <cell r="AI20" t="str">
            <v>Yes</v>
          </cell>
          <cell r="AJ20" t="str">
            <v>Yes</v>
          </cell>
          <cell r="AK20" t="str">
            <v>-</v>
          </cell>
          <cell r="AL20" t="str">
            <v>Yes</v>
          </cell>
          <cell r="AM20" t="str">
            <v>-</v>
          </cell>
          <cell r="AN20" t="str">
            <v>-</v>
          </cell>
          <cell r="AO20" t="str">
            <v>Yes</v>
          </cell>
          <cell r="AP20" t="str">
            <v>Yes</v>
          </cell>
          <cell r="AQ20" t="str">
            <v>-</v>
          </cell>
          <cell r="AR20" t="str">
            <v>-</v>
          </cell>
          <cell r="AS20" t="str">
            <v>-</v>
          </cell>
          <cell r="AT20" t="str">
            <v>365</v>
          </cell>
          <cell r="AU20" t="str">
            <v>4</v>
          </cell>
          <cell r="AV20" t="str">
            <v>Bulk</v>
          </cell>
          <cell r="AW20" t="str">
            <v>Yes</v>
          </cell>
          <cell r="AX20" t="str">
            <v>Yes</v>
          </cell>
          <cell r="AY20" t="str">
            <v>Yes</v>
          </cell>
          <cell r="AZ20" t="str">
            <v>Yes</v>
          </cell>
          <cell r="BA20" t="str">
            <v>ACT</v>
          </cell>
          <cell r="BB20" t="str">
            <v>ACT</v>
          </cell>
          <cell r="BC20" t="str">
            <v>Poultry</v>
          </cell>
          <cell r="BD20" t="str">
            <v>BIG BIRD</v>
          </cell>
          <cell r="BE20" t="str">
            <v>BIG BIRD MBU</v>
          </cell>
          <cell r="BF20" t="str">
            <v>Chicken Filets &amp; Patties</v>
          </cell>
          <cell r="BG20" t="str">
            <v>Chicken Filets</v>
          </cell>
          <cell r="BH20" t="str">
            <v>Filets</v>
          </cell>
          <cell r="BI20" t="str">
            <v>Golden Crispy</v>
          </cell>
          <cell r="BJ20" t="str">
            <v>MWWM</v>
          </cell>
          <cell r="BK20" t="str">
            <v>Chicken</v>
          </cell>
          <cell r="BL20" t="str">
            <v>Convection: Appliances vary, adjust accordingly.
Convection Oven
10 - 12 minutes at 350°F from frozen.</v>
          </cell>
          <cell r="BM20" t="str">
            <v>Boneless, skinless, portioned chicken breast filets with rib meat, whole wheat flour, water, contains 2% or less of the following: brown sugar, carrot powder, corn starch, extractives of turmeric, garlic powder, isolated soy protein, leavening (cream of t</v>
          </cell>
          <cell r="BN20" t="str">
            <v>-</v>
          </cell>
          <cell r="BP20" t="str">
            <v>Yes</v>
          </cell>
          <cell r="BR20" t="str">
            <v>00023700039200</v>
          </cell>
          <cell r="BS20" t="str">
            <v>-</v>
          </cell>
          <cell r="BT20" t="str">
            <v>-</v>
          </cell>
          <cell r="BU20" t="str">
            <v>-</v>
          </cell>
          <cell r="BV20" t="str">
            <v>-</v>
          </cell>
          <cell r="BW20">
            <v>594876</v>
          </cell>
          <cell r="BX20">
            <v>9011101</v>
          </cell>
          <cell r="BY20">
            <v>405895</v>
          </cell>
        </row>
        <row r="21">
          <cell r="B21">
            <v>10703020928</v>
          </cell>
          <cell r="C21" t="str">
            <v>Tyson®</v>
          </cell>
          <cell r="E21">
            <v>130</v>
          </cell>
          <cell r="F21" t="str">
            <v>-</v>
          </cell>
          <cell r="G21" t="str">
            <v>Breaded Golden Crispy MWWM Chicken Filets, 3.75 oz.</v>
          </cell>
          <cell r="H21" t="str">
            <v>WG</v>
          </cell>
          <cell r="I21" t="str">
            <v>White</v>
          </cell>
          <cell r="J21">
            <v>30.94</v>
          </cell>
          <cell r="K21">
            <v>132</v>
          </cell>
          <cell r="L21" t="str">
            <v>1 piece</v>
          </cell>
          <cell r="M21">
            <v>2</v>
          </cell>
          <cell r="N21">
            <v>1</v>
          </cell>
          <cell r="O21" t="str">
            <v>-</v>
          </cell>
          <cell r="P21" t="str">
            <v>200</v>
          </cell>
          <cell r="Q21" t="str">
            <v>9</v>
          </cell>
          <cell r="R21" t="str">
            <v>1.5</v>
          </cell>
          <cell r="S21" t="str">
            <v>290</v>
          </cell>
          <cell r="T21" t="str">
            <v>9</v>
          </cell>
          <cell r="U21" t="str">
            <v>19</v>
          </cell>
          <cell r="V21" t="str">
            <v>-</v>
          </cell>
          <cell r="W21" t="str">
            <v>KTKA</v>
          </cell>
          <cell r="Y21" t="str">
            <v>CSC</v>
          </cell>
          <cell r="Z21" t="str">
            <v>CSC</v>
          </cell>
          <cell r="AA21" t="str">
            <v>CSC</v>
          </cell>
          <cell r="AB21" t="str">
            <v>CSC</v>
          </cell>
          <cell r="AC21" t="str">
            <v>SUB</v>
          </cell>
          <cell r="AD21" t="str">
            <v>-</v>
          </cell>
          <cell r="AE21" t="str">
            <v>-</v>
          </cell>
          <cell r="AF21" t="str">
            <v>-</v>
          </cell>
          <cell r="AG21" t="str">
            <v>NAE</v>
          </cell>
          <cell r="AH21" t="str">
            <v>Yes</v>
          </cell>
          <cell r="AI21" t="str">
            <v>Yes</v>
          </cell>
          <cell r="AJ21" t="str">
            <v>Yes</v>
          </cell>
          <cell r="AK21" t="str">
            <v>-</v>
          </cell>
          <cell r="AL21" t="str">
            <v>Yes</v>
          </cell>
          <cell r="AM21" t="str">
            <v>-</v>
          </cell>
          <cell r="AN21" t="str">
            <v>-</v>
          </cell>
          <cell r="AO21" t="str">
            <v>Yes</v>
          </cell>
          <cell r="AP21" t="str">
            <v>Yes</v>
          </cell>
          <cell r="AQ21" t="str">
            <v>-</v>
          </cell>
          <cell r="AR21" t="str">
            <v>-</v>
          </cell>
          <cell r="AS21" t="str">
            <v>-</v>
          </cell>
          <cell r="AT21" t="str">
            <v>365</v>
          </cell>
          <cell r="AU21" t="str">
            <v>4</v>
          </cell>
          <cell r="AV21" t="str">
            <v>Bulk</v>
          </cell>
          <cell r="AW21" t="str">
            <v>Yes</v>
          </cell>
          <cell r="AX21" t="str">
            <v>Yes</v>
          </cell>
          <cell r="AY21" t="str">
            <v>Yes</v>
          </cell>
          <cell r="AZ21" t="str">
            <v>Yes</v>
          </cell>
          <cell r="BA21" t="str">
            <v>ACT</v>
          </cell>
          <cell r="BB21" t="str">
            <v>ACT</v>
          </cell>
          <cell r="BC21" t="str">
            <v>Poultry</v>
          </cell>
          <cell r="BD21" t="str">
            <v>BIG BIRD</v>
          </cell>
          <cell r="BE21" t="str">
            <v>BIG BIRD MBU</v>
          </cell>
          <cell r="BF21" t="str">
            <v>Chicken Filets &amp; Patties</v>
          </cell>
          <cell r="BG21" t="str">
            <v>Chicken Filets</v>
          </cell>
          <cell r="BH21" t="str">
            <v>Filets</v>
          </cell>
          <cell r="BI21" t="str">
            <v>Golden Crispy</v>
          </cell>
          <cell r="BJ21" t="str">
            <v>MWWM</v>
          </cell>
          <cell r="BK21" t="str">
            <v>Chicken</v>
          </cell>
          <cell r="BL21" t="str">
            <v xml:space="preserve">BAKE: Appliances vary, adjust accordingly.
Conventional Oven
Preheat oven to 400°F. Place frozen filets on a baking sheet lined with parchment paper in a single layer. Heat for 18 to 20 minutes.
Convection: Appliances vary, adjust accordingly.
Convection </v>
          </cell>
          <cell r="BM21" t="str">
            <v>Chicken breast with rib meat, whole wheat flour, water, contains 2% or less of the following: brown sugar, canola oil, carrot powder, citric acid, dried garlic, dried onion, dried yeast, garlic powder, isolated soy protein, maltodextrin, natural flavor, o</v>
          </cell>
          <cell r="BN21" t="str">
            <v>-</v>
          </cell>
          <cell r="BO21" t="str">
            <v>Yes</v>
          </cell>
          <cell r="BP21" t="str">
            <v>Yes</v>
          </cell>
          <cell r="BQ21" t="str">
            <v>Yes</v>
          </cell>
          <cell r="BR21" t="str">
            <v>00023700035455</v>
          </cell>
          <cell r="BS21" t="str">
            <v>-</v>
          </cell>
          <cell r="BT21" t="str">
            <v>Stocked</v>
          </cell>
          <cell r="BU21" t="str">
            <v>-</v>
          </cell>
          <cell r="BV21" t="str">
            <v>-</v>
          </cell>
          <cell r="BW21">
            <v>525480</v>
          </cell>
          <cell r="BX21">
            <v>9011090</v>
          </cell>
          <cell r="BY21">
            <v>403683</v>
          </cell>
        </row>
        <row r="22">
          <cell r="B22">
            <v>10703120928</v>
          </cell>
          <cell r="C22" t="str">
            <v>Tyson®</v>
          </cell>
          <cell r="E22">
            <v>130</v>
          </cell>
          <cell r="F22" t="str">
            <v>-</v>
          </cell>
          <cell r="G22" t="str">
            <v>Breaded Hot 'N Spicy MWWM Chicken Filets, 3.75 oz.</v>
          </cell>
          <cell r="H22" t="str">
            <v>WG</v>
          </cell>
          <cell r="I22" t="str">
            <v>White</v>
          </cell>
          <cell r="J22">
            <v>30.94</v>
          </cell>
          <cell r="K22">
            <v>132</v>
          </cell>
          <cell r="L22" t="str">
            <v>1 piece</v>
          </cell>
          <cell r="M22">
            <v>2</v>
          </cell>
          <cell r="N22">
            <v>1</v>
          </cell>
          <cell r="O22" t="str">
            <v>-</v>
          </cell>
          <cell r="P22" t="str">
            <v>200</v>
          </cell>
          <cell r="Q22" t="str">
            <v>10</v>
          </cell>
          <cell r="R22" t="str">
            <v>2</v>
          </cell>
          <cell r="S22" t="str">
            <v>330</v>
          </cell>
          <cell r="T22" t="str">
            <v>9</v>
          </cell>
          <cell r="U22" t="str">
            <v>19</v>
          </cell>
          <cell r="V22" t="str">
            <v>-</v>
          </cell>
          <cell r="W22" t="str">
            <v>KTKA</v>
          </cell>
          <cell r="Y22" t="str">
            <v>CSC</v>
          </cell>
          <cell r="Z22" t="str">
            <v>CSC</v>
          </cell>
          <cell r="AA22" t="str">
            <v>CSC</v>
          </cell>
          <cell r="AB22" t="str">
            <v>CSC</v>
          </cell>
          <cell r="AC22" t="str">
            <v>SUB</v>
          </cell>
          <cell r="AD22" t="str">
            <v>-</v>
          </cell>
          <cell r="AE22" t="str">
            <v>-</v>
          </cell>
          <cell r="AF22" t="str">
            <v>-</v>
          </cell>
          <cell r="AG22" t="str">
            <v>NAE</v>
          </cell>
          <cell r="AH22" t="str">
            <v>Yes</v>
          </cell>
          <cell r="AI22" t="str">
            <v>Yes</v>
          </cell>
          <cell r="AJ22" t="str">
            <v>Yes</v>
          </cell>
          <cell r="AK22" t="str">
            <v>-</v>
          </cell>
          <cell r="AL22" t="str">
            <v>Yes</v>
          </cell>
          <cell r="AM22" t="str">
            <v>-</v>
          </cell>
          <cell r="AN22" t="str">
            <v>-</v>
          </cell>
          <cell r="AO22" t="str">
            <v>Yes</v>
          </cell>
          <cell r="AP22" t="str">
            <v>Yes</v>
          </cell>
          <cell r="AQ22" t="str">
            <v>-</v>
          </cell>
          <cell r="AR22" t="str">
            <v>-</v>
          </cell>
          <cell r="AS22" t="str">
            <v>-</v>
          </cell>
          <cell r="AT22" t="str">
            <v>365</v>
          </cell>
          <cell r="AU22" t="str">
            <v>4</v>
          </cell>
          <cell r="AV22" t="str">
            <v>Bulk</v>
          </cell>
          <cell r="AW22" t="str">
            <v>Yes</v>
          </cell>
          <cell r="AX22" t="str">
            <v>Yes</v>
          </cell>
          <cell r="AY22" t="str">
            <v>Yes</v>
          </cell>
          <cell r="AZ22" t="str">
            <v>Yes</v>
          </cell>
          <cell r="BA22" t="str">
            <v>ACT</v>
          </cell>
          <cell r="BB22" t="str">
            <v>ACT</v>
          </cell>
          <cell r="BC22" t="str">
            <v>Poultry</v>
          </cell>
          <cell r="BD22" t="str">
            <v>BIG BIRD</v>
          </cell>
          <cell r="BE22" t="str">
            <v>BIG BIRD MBU</v>
          </cell>
          <cell r="BF22" t="str">
            <v>Chicken Filets &amp; Patties</v>
          </cell>
          <cell r="BG22" t="str">
            <v>Chicken Filets</v>
          </cell>
          <cell r="BH22" t="str">
            <v>Filets</v>
          </cell>
          <cell r="BI22" t="str">
            <v>Hot N Spicy</v>
          </cell>
          <cell r="BJ22" t="str">
            <v>MWWM</v>
          </cell>
          <cell r="BK22" t="str">
            <v>Chicken</v>
          </cell>
          <cell r="BL22" t="str">
            <v>BAKE: Appliances vary, adjust accordingly.
Conventional Oven
Preheat oven to 400°F. Place frozen filets on a parchment lined baking sheet. Heat for 16 to 19 minutes.
Convection: Appliances vary, adjust accordingly.
Convection Oven
Preheat oven to 350°F. P</v>
          </cell>
          <cell r="BM22" t="str">
            <v>Boneless, skinless portioned chicken breast filets with rib meat, whole wheat flour, water, contains 2% or less of the following: brown sugar, canola oil, 
carrot powder, citric acid, corn starch, extractives of paprika, garlic powder, isolated soy protei</v>
          </cell>
          <cell r="BN22" t="str">
            <v>-</v>
          </cell>
          <cell r="BO22" t="str">
            <v>Yes</v>
          </cell>
          <cell r="BQ22" t="str">
            <v>Yes</v>
          </cell>
          <cell r="BR22" t="str">
            <v>00023700035448</v>
          </cell>
          <cell r="BS22" t="str">
            <v>-</v>
          </cell>
          <cell r="BT22" t="str">
            <v>Special Order</v>
          </cell>
          <cell r="BU22" t="str">
            <v>-</v>
          </cell>
          <cell r="BV22" t="str">
            <v>-</v>
          </cell>
          <cell r="BW22">
            <v>525490</v>
          </cell>
          <cell r="BX22">
            <v>9011089</v>
          </cell>
          <cell r="BY22">
            <v>403682</v>
          </cell>
        </row>
        <row r="23">
          <cell r="B23">
            <v>10703220928</v>
          </cell>
          <cell r="C23" t="str">
            <v>Tyson®</v>
          </cell>
          <cell r="E23">
            <v>130</v>
          </cell>
          <cell r="F23" t="str">
            <v>-</v>
          </cell>
          <cell r="G23" t="str">
            <v>Grilled MWWM Chicken Filets, 2.26 oz.</v>
          </cell>
          <cell r="H23" t="str">
            <v>-</v>
          </cell>
          <cell r="I23" t="str">
            <v>White</v>
          </cell>
          <cell r="J23">
            <v>30.39</v>
          </cell>
          <cell r="K23">
            <v>215</v>
          </cell>
          <cell r="L23" t="str">
            <v>1 piece</v>
          </cell>
          <cell r="M23">
            <v>2</v>
          </cell>
          <cell r="N23" t="str">
            <v>-</v>
          </cell>
          <cell r="O23" t="str">
            <v>-</v>
          </cell>
          <cell r="P23" t="str">
            <v>100</v>
          </cell>
          <cell r="Q23" t="str">
            <v>4</v>
          </cell>
          <cell r="R23" t="str">
            <v>1</v>
          </cell>
          <cell r="S23" t="str">
            <v>310</v>
          </cell>
          <cell r="T23" t="str">
            <v>1</v>
          </cell>
          <cell r="U23" t="str">
            <v>15</v>
          </cell>
          <cell r="V23" t="str">
            <v>-</v>
          </cell>
          <cell r="W23" t="str">
            <v>KTKA</v>
          </cell>
          <cell r="Y23" t="str">
            <v>CSC</v>
          </cell>
          <cell r="Z23" t="str">
            <v>CSC</v>
          </cell>
          <cell r="AA23" t="str">
            <v>CSC</v>
          </cell>
          <cell r="AB23" t="str">
            <v>CSC</v>
          </cell>
          <cell r="AC23" t="str">
            <v>SUB</v>
          </cell>
          <cell r="AD23" t="str">
            <v>-</v>
          </cell>
          <cell r="AE23" t="str">
            <v>SS</v>
          </cell>
          <cell r="AF23" t="str">
            <v>-</v>
          </cell>
          <cell r="AG23" t="str">
            <v>NAE</v>
          </cell>
          <cell r="AH23" t="str">
            <v>Yes</v>
          </cell>
          <cell r="AI23" t="str">
            <v>Yes</v>
          </cell>
          <cell r="AJ23" t="str">
            <v>Yes</v>
          </cell>
          <cell r="AK23" t="str">
            <v>-</v>
          </cell>
          <cell r="AL23" t="str">
            <v>Yes</v>
          </cell>
          <cell r="AM23" t="str">
            <v>-</v>
          </cell>
          <cell r="AN23" t="str">
            <v>-</v>
          </cell>
          <cell r="AO23" t="str">
            <v>-</v>
          </cell>
          <cell r="AP23" t="str">
            <v>-</v>
          </cell>
          <cell r="AQ23" t="str">
            <v>Yes</v>
          </cell>
          <cell r="AR23" t="str">
            <v>-</v>
          </cell>
          <cell r="AS23" t="str">
            <v>-</v>
          </cell>
          <cell r="AT23" t="str">
            <v>365</v>
          </cell>
          <cell r="AU23" t="str">
            <v>4</v>
          </cell>
          <cell r="AV23" t="str">
            <v>Bulk</v>
          </cell>
          <cell r="AW23" t="str">
            <v>Yes</v>
          </cell>
          <cell r="AX23" t="str">
            <v>Yes</v>
          </cell>
          <cell r="AY23" t="str">
            <v>-</v>
          </cell>
          <cell r="AZ23" t="str">
            <v>-</v>
          </cell>
          <cell r="BA23" t="str">
            <v>HOLD SY20-21</v>
          </cell>
          <cell r="BB23" t="str">
            <v>ACT</v>
          </cell>
          <cell r="BC23" t="str">
            <v>Poultry</v>
          </cell>
          <cell r="BD23" t="str">
            <v>BIG BIRD</v>
          </cell>
          <cell r="BE23" t="str">
            <v>BIG BIRD MBU</v>
          </cell>
          <cell r="BF23" t="str">
            <v>Chicken Filets &amp; Patties</v>
          </cell>
          <cell r="BG23" t="str">
            <v>Chicken Filets</v>
          </cell>
          <cell r="BH23" t="str">
            <v>Filets</v>
          </cell>
          <cell r="BI23" t="str">
            <v>Grilled</v>
          </cell>
          <cell r="BJ23" t="str">
            <v>MWWM</v>
          </cell>
          <cell r="BK23" t="str">
            <v>Chicken</v>
          </cell>
          <cell r="BL23" t="str">
            <v>BAKE: Appliances vary, adjust accordingly.
Conventional Oven
Preheat oven to 400°F. Place frozen filets in a single layer on a parchment lined baking sheet, cover tightly with foil and heat for 28 to 32 minutes.
Convection: Appliances vary, adjust accordi</v>
          </cell>
          <cell r="BM23" t="str">
            <v xml:space="preserve">Boneless, skinless portioned chicken breast filets with rib meat, water, contains 2% or less of the following: brown sugar, canola oil, carrot powder, citric acid, corn starch, garlic powder, guar gum, isolated soy protein, maltodextrin, natural flavors, </v>
          </cell>
          <cell r="BN23" t="str">
            <v>-</v>
          </cell>
          <cell r="BO23" t="str">
            <v>Yes</v>
          </cell>
          <cell r="BQ23" t="str">
            <v>Yes</v>
          </cell>
          <cell r="BR23" t="str">
            <v>00023700033987</v>
          </cell>
          <cell r="BS23" t="str">
            <v>-</v>
          </cell>
          <cell r="BT23" t="str">
            <v>Stocked</v>
          </cell>
          <cell r="BU23" t="str">
            <v>-</v>
          </cell>
          <cell r="BV23" t="str">
            <v>-</v>
          </cell>
          <cell r="BW23">
            <v>561331</v>
          </cell>
          <cell r="BX23">
            <v>8668795</v>
          </cell>
          <cell r="BY23">
            <v>404695</v>
          </cell>
        </row>
        <row r="24">
          <cell r="B24">
            <v>10058090928</v>
          </cell>
          <cell r="C24" t="str">
            <v>Tyson®</v>
          </cell>
          <cell r="E24">
            <v>130</v>
          </cell>
          <cell r="F24" t="str">
            <v>Tyson® Fully Cooked Whole Grain Chicken Breast Pattie Fritters 3.19 oz, 52 Pieces, 2/5.4 Lb</v>
          </cell>
          <cell r="G24" t="str">
            <v>Breaded Homestyle Chicken Patties, 3.19 oz.</v>
          </cell>
          <cell r="H24" t="str">
            <v>WG</v>
          </cell>
          <cell r="I24" t="str">
            <v>White</v>
          </cell>
          <cell r="J24">
            <v>10.78</v>
          </cell>
          <cell r="K24">
            <v>52</v>
          </cell>
          <cell r="L24" t="str">
            <v>1 piece</v>
          </cell>
          <cell r="M24">
            <v>2</v>
          </cell>
          <cell r="N24">
            <v>1</v>
          </cell>
          <cell r="O24" t="str">
            <v>-</v>
          </cell>
          <cell r="P24" t="str">
            <v>240</v>
          </cell>
          <cell r="Q24" t="str">
            <v>13</v>
          </cell>
          <cell r="R24" t="str">
            <v>2.5</v>
          </cell>
          <cell r="S24" t="str">
            <v>520</v>
          </cell>
          <cell r="T24" t="str">
            <v>15</v>
          </cell>
          <cell r="U24" t="str">
            <v>16</v>
          </cell>
          <cell r="V24" t="str">
            <v>Yes</v>
          </cell>
          <cell r="W24" t="str">
            <v>-</v>
          </cell>
          <cell r="X24" t="str">
            <v>CACFP</v>
          </cell>
          <cell r="Y24" t="str">
            <v>-</v>
          </cell>
          <cell r="Z24" t="str">
            <v>-</v>
          </cell>
          <cell r="AA24" t="str">
            <v>-</v>
          </cell>
          <cell r="AB24" t="str">
            <v>-</v>
          </cell>
          <cell r="AC24" t="str">
            <v>CL</v>
          </cell>
          <cell r="AD24" t="str">
            <v>-</v>
          </cell>
          <cell r="AE24" t="str">
            <v>-</v>
          </cell>
          <cell r="AF24" t="str">
            <v>-</v>
          </cell>
          <cell r="AG24" t="str">
            <v>-</v>
          </cell>
          <cell r="AH24" t="str">
            <v>Yes</v>
          </cell>
          <cell r="AI24" t="str">
            <v>Yes</v>
          </cell>
          <cell r="AJ24" t="str">
            <v>Yes</v>
          </cell>
          <cell r="AK24" t="str">
            <v>-</v>
          </cell>
          <cell r="AL24" t="str">
            <v>Yes</v>
          </cell>
          <cell r="AM24" t="str">
            <v>-</v>
          </cell>
          <cell r="AN24" t="str">
            <v>-</v>
          </cell>
          <cell r="AO24" t="str">
            <v>Yes</v>
          </cell>
          <cell r="AP24" t="str">
            <v>Yes</v>
          </cell>
          <cell r="AQ24" t="str">
            <v>-</v>
          </cell>
          <cell r="AR24" t="str">
            <v>-</v>
          </cell>
          <cell r="AS24" t="str">
            <v>-</v>
          </cell>
          <cell r="AT24" t="str">
            <v>365</v>
          </cell>
          <cell r="AU24" t="str">
            <v>2</v>
          </cell>
          <cell r="AV24" t="str">
            <v>Bulk</v>
          </cell>
          <cell r="AW24" t="str">
            <v>-</v>
          </cell>
          <cell r="AX24" t="str">
            <v>-</v>
          </cell>
          <cell r="AY24" t="str">
            <v>-</v>
          </cell>
          <cell r="AZ24" t="str">
            <v>-</v>
          </cell>
          <cell r="BA24" t="str">
            <v>ACT</v>
          </cell>
          <cell r="BB24" t="str">
            <v>ACT</v>
          </cell>
          <cell r="BC24" t="str">
            <v>Poultry</v>
          </cell>
          <cell r="BD24" t="str">
            <v>BIG BIRD</v>
          </cell>
          <cell r="BE24" t="str">
            <v>BIG BIRD MBU</v>
          </cell>
          <cell r="BF24" t="str">
            <v>Chicken Filets &amp; Patties</v>
          </cell>
          <cell r="BG24" t="str">
            <v>Chicken Patties</v>
          </cell>
          <cell r="BH24" t="str">
            <v>Patties</v>
          </cell>
          <cell r="BI24" t="str">
            <v>Homestyle</v>
          </cell>
          <cell r="BJ24" t="str">
            <v>C&amp;F</v>
          </cell>
          <cell r="BK24" t="str">
            <v>Chicken</v>
          </cell>
          <cell r="BL24" t="str">
            <v>Convection: Appliances vary, adjust accordingly.
Convection Oven
Heat product at 350°F from frozen for 9-10 minutes.</v>
          </cell>
          <cell r="BM24" t="str">
            <v>White meat chicken, water, whole wheat flour, textured soy protein concentrate, soy protein concentrate, contains 2% or less of the following: corn starch, dehydrated garlic, dehydrated onion, extractives of paprika and turmeric, garlic powder, maltodextr</v>
          </cell>
          <cell r="BN24" t="str">
            <v>-</v>
          </cell>
          <cell r="BR24" t="str">
            <v>00023700621511</v>
          </cell>
          <cell r="BS24" t="str">
            <v>-</v>
          </cell>
          <cell r="BT24" t="str">
            <v>Stocked</v>
          </cell>
          <cell r="BU24" t="str">
            <v>-</v>
          </cell>
          <cell r="BV24" t="str">
            <v>-</v>
          </cell>
          <cell r="BW24" t="str">
            <v>-</v>
          </cell>
          <cell r="BX24" t="str">
            <v>-</v>
          </cell>
          <cell r="BY24" t="str">
            <v>-</v>
          </cell>
        </row>
        <row r="25">
          <cell r="B25">
            <v>10023790928</v>
          </cell>
          <cell r="C25" t="str">
            <v>Tyson®</v>
          </cell>
          <cell r="E25">
            <v>130</v>
          </cell>
          <cell r="F25" t="str">
            <v>Tyson® Fully Cooked, Whole Grain Breaded Breast Patties CN, 3.63 oz.,60 Pieces, 2/6.7 Lb</v>
          </cell>
          <cell r="G25" t="str">
            <v>Breaded Homestyle Chicken Patties, 3.63 oz.</v>
          </cell>
          <cell r="H25" t="str">
            <v>WG</v>
          </cell>
          <cell r="I25" t="str">
            <v>White</v>
          </cell>
          <cell r="J25">
            <v>13.53</v>
          </cell>
          <cell r="K25">
            <v>60</v>
          </cell>
          <cell r="L25" t="str">
            <v>1 piece</v>
          </cell>
          <cell r="M25">
            <v>2</v>
          </cell>
          <cell r="N25">
            <v>1</v>
          </cell>
          <cell r="O25" t="str">
            <v>-</v>
          </cell>
          <cell r="P25" t="str">
            <v>240</v>
          </cell>
          <cell r="Q25" t="str">
            <v>13</v>
          </cell>
          <cell r="R25" t="str">
            <v>3</v>
          </cell>
          <cell r="S25" t="str">
            <v>490</v>
          </cell>
          <cell r="T25" t="str">
            <v>13</v>
          </cell>
          <cell r="U25" t="str">
            <v>17</v>
          </cell>
          <cell r="V25" t="str">
            <v>Yes</v>
          </cell>
          <cell r="W25" t="str">
            <v>-</v>
          </cell>
          <cell r="Y25" t="str">
            <v>-</v>
          </cell>
          <cell r="Z25" t="str">
            <v>-</v>
          </cell>
          <cell r="AA25" t="str">
            <v>-</v>
          </cell>
          <cell r="AB25" t="str">
            <v>-</v>
          </cell>
          <cell r="AC25" t="str">
            <v>CL</v>
          </cell>
          <cell r="AD25" t="str">
            <v>-</v>
          </cell>
          <cell r="AE25" t="str">
            <v>-</v>
          </cell>
          <cell r="AF25" t="str">
            <v>-</v>
          </cell>
          <cell r="AG25" t="str">
            <v>-</v>
          </cell>
          <cell r="AH25" t="str">
            <v>Yes</v>
          </cell>
          <cell r="AI25" t="str">
            <v>Yes</v>
          </cell>
          <cell r="AJ25" t="str">
            <v>Yes</v>
          </cell>
          <cell r="AK25" t="str">
            <v>-</v>
          </cell>
          <cell r="AL25" t="str">
            <v>Yes</v>
          </cell>
          <cell r="AM25" t="str">
            <v>-</v>
          </cell>
          <cell r="AN25" t="str">
            <v>-</v>
          </cell>
          <cell r="AO25" t="str">
            <v>Yes</v>
          </cell>
          <cell r="AP25" t="str">
            <v>Yes</v>
          </cell>
          <cell r="AQ25" t="str">
            <v>-</v>
          </cell>
          <cell r="AR25" t="str">
            <v>-</v>
          </cell>
          <cell r="AS25" t="str">
            <v>-</v>
          </cell>
          <cell r="AT25" t="str">
            <v>365</v>
          </cell>
          <cell r="AU25" t="str">
            <v>2</v>
          </cell>
          <cell r="AV25" t="str">
            <v>Bulk</v>
          </cell>
          <cell r="AW25" t="str">
            <v>-</v>
          </cell>
          <cell r="AX25" t="str">
            <v>-</v>
          </cell>
          <cell r="AY25" t="str">
            <v>-</v>
          </cell>
          <cell r="AZ25" t="str">
            <v>-</v>
          </cell>
          <cell r="BA25" t="str">
            <v>ACT</v>
          </cell>
          <cell r="BB25" t="str">
            <v>ACT</v>
          </cell>
          <cell r="BC25" t="str">
            <v>Poultry</v>
          </cell>
          <cell r="BD25" t="str">
            <v>BIG BIRD</v>
          </cell>
          <cell r="BE25" t="str">
            <v>BIG BIRD MBU</v>
          </cell>
          <cell r="BF25" t="str">
            <v>Chicken Filets &amp; Patties</v>
          </cell>
          <cell r="BG25" t="str">
            <v>Chicken Patties</v>
          </cell>
          <cell r="BH25" t="str">
            <v>Patties</v>
          </cell>
          <cell r="BI25" t="str">
            <v>Homestyle</v>
          </cell>
          <cell r="BJ25" t="str">
            <v>C&amp;F</v>
          </cell>
          <cell r="BK25" t="str">
            <v>Chicken</v>
          </cell>
          <cell r="BL25" t="str">
            <v>BAKE: PREPARATION:  Appliances vary, adjust accordingly.
Conventional Oven
8 - 10 min. at 400°F from frozen.
Convection: PREPARATION:  Appliances vary, adjust accordingly.
Convection Oven
6 - 8 min. at 375°F from frozen.</v>
          </cell>
          <cell r="BM25" t="str">
            <v>White meat chicken, water, whole wheat flour, isolated soy protein, contains 2% or less of the following: corn starch, extractives of paprika and turmeric, garlic powder, natural flavor, onion powder, salt, spice, extractives (including extractives of cel</v>
          </cell>
          <cell r="BN25" t="str">
            <v>-</v>
          </cell>
          <cell r="BR25" t="str">
            <v>00023700023797</v>
          </cell>
          <cell r="BS25" t="str">
            <v>-</v>
          </cell>
          <cell r="BT25" t="str">
            <v>Stocked</v>
          </cell>
          <cell r="BU25" t="str">
            <v>-</v>
          </cell>
          <cell r="BV25" t="str">
            <v>-</v>
          </cell>
          <cell r="BW25">
            <v>509728</v>
          </cell>
          <cell r="BX25" t="str">
            <v>-</v>
          </cell>
          <cell r="BY25" t="str">
            <v>-</v>
          </cell>
        </row>
        <row r="26">
          <cell r="B26">
            <v>10047180928</v>
          </cell>
          <cell r="C26" t="str">
            <v>Tyson®</v>
          </cell>
          <cell r="E26">
            <v>130</v>
          </cell>
          <cell r="F26" t="str">
            <v>Tyson® Fully Cooked, Whole Grain Breast Patties 3.2 oz., 52 Pieces, 2/5 Lb</v>
          </cell>
          <cell r="G26" t="str">
            <v>Breaded Homestyle Chicken Pepper Patties, 3.20 oz.</v>
          </cell>
          <cell r="H26" t="str">
            <v>WG</v>
          </cell>
          <cell r="I26" t="str">
            <v>White</v>
          </cell>
          <cell r="J26">
            <v>10.83</v>
          </cell>
          <cell r="K26">
            <v>52</v>
          </cell>
          <cell r="L26" t="str">
            <v>1 piece</v>
          </cell>
          <cell r="M26">
            <v>2</v>
          </cell>
          <cell r="N26">
            <v>1</v>
          </cell>
          <cell r="O26" t="str">
            <v>-</v>
          </cell>
          <cell r="P26" t="str">
            <v>250</v>
          </cell>
          <cell r="Q26" t="str">
            <v>15</v>
          </cell>
          <cell r="R26" t="str">
            <v>3</v>
          </cell>
          <cell r="S26" t="str">
            <v>520</v>
          </cell>
          <cell r="T26" t="str">
            <v>15</v>
          </cell>
          <cell r="U26" t="str">
            <v>14</v>
          </cell>
          <cell r="V26" t="str">
            <v>Yes</v>
          </cell>
          <cell r="W26" t="str">
            <v>-</v>
          </cell>
          <cell r="Y26" t="str">
            <v>-</v>
          </cell>
          <cell r="Z26" t="str">
            <v>-</v>
          </cell>
          <cell r="AA26" t="str">
            <v>-</v>
          </cell>
          <cell r="AB26" t="str">
            <v>-</v>
          </cell>
          <cell r="AC26" t="str">
            <v>CL</v>
          </cell>
          <cell r="AD26" t="str">
            <v>-</v>
          </cell>
          <cell r="AE26" t="str">
            <v>-</v>
          </cell>
          <cell r="AF26" t="str">
            <v>-</v>
          </cell>
          <cell r="AG26" t="str">
            <v>-</v>
          </cell>
          <cell r="AH26" t="str">
            <v>Yes</v>
          </cell>
          <cell r="AI26" t="str">
            <v>Yes</v>
          </cell>
          <cell r="AJ26" t="str">
            <v>Yes</v>
          </cell>
          <cell r="AK26" t="str">
            <v>-</v>
          </cell>
          <cell r="AL26" t="str">
            <v>Yes</v>
          </cell>
          <cell r="AM26" t="str">
            <v>-</v>
          </cell>
          <cell r="AN26" t="str">
            <v>-</v>
          </cell>
          <cell r="AO26" t="str">
            <v>Yes</v>
          </cell>
          <cell r="AP26" t="str">
            <v>Yes</v>
          </cell>
          <cell r="AQ26" t="str">
            <v>-</v>
          </cell>
          <cell r="AR26" t="str">
            <v>-</v>
          </cell>
          <cell r="AS26" t="str">
            <v>-</v>
          </cell>
          <cell r="AT26" t="str">
            <v>365</v>
          </cell>
          <cell r="AU26" t="str">
            <v>2</v>
          </cell>
          <cell r="AV26" t="str">
            <v>Bulk</v>
          </cell>
          <cell r="AW26" t="str">
            <v>-</v>
          </cell>
          <cell r="AX26" t="str">
            <v>-</v>
          </cell>
          <cell r="AY26" t="str">
            <v>-</v>
          </cell>
          <cell r="AZ26" t="str">
            <v>-</v>
          </cell>
          <cell r="BA26" t="str">
            <v>ACT</v>
          </cell>
          <cell r="BB26" t="str">
            <v>ACT</v>
          </cell>
          <cell r="BC26" t="str">
            <v>Poultry</v>
          </cell>
          <cell r="BD26" t="str">
            <v>BIG BIRD</v>
          </cell>
          <cell r="BE26" t="str">
            <v>BIG BIRD MBU</v>
          </cell>
          <cell r="BF26" t="str">
            <v>Chicken Filets &amp; Patties</v>
          </cell>
          <cell r="BG26" t="str">
            <v>Chicken Patties</v>
          </cell>
          <cell r="BH26" t="str">
            <v>Patties</v>
          </cell>
          <cell r="BI26" t="str">
            <v>Homestyle</v>
          </cell>
          <cell r="BJ26" t="str">
            <v>C&amp;F</v>
          </cell>
          <cell r="BK26" t="str">
            <v>Chicken</v>
          </cell>
          <cell r="BL26" t="str">
            <v>Convection: Appliances vary, adjust accordingly.
Convection Oven
9-10 minutes at 350°F.</v>
          </cell>
          <cell r="BM26" t="str">
            <v>White meat chicken, water, whole wheat flour, textured soy protein concentrate, soy protein concentrate, contains 2% or less of the following: dehydrated garlic, dehydrated onion, dextrose, leavening (cream of tartar and sodium bicarbonate), maltodextrin,</v>
          </cell>
          <cell r="BN26" t="str">
            <v>-</v>
          </cell>
          <cell r="BR26" t="str">
            <v>00023700551689</v>
          </cell>
          <cell r="BS26" t="str">
            <v>-</v>
          </cell>
          <cell r="BT26" t="str">
            <v>Stocked</v>
          </cell>
          <cell r="BU26" t="str">
            <v>-</v>
          </cell>
          <cell r="BV26" t="str">
            <v>-</v>
          </cell>
          <cell r="BW26" t="str">
            <v>-</v>
          </cell>
          <cell r="BX26" t="str">
            <v>-</v>
          </cell>
          <cell r="BY26" t="str">
            <v>-</v>
          </cell>
        </row>
        <row r="27">
          <cell r="B27">
            <v>10023760928</v>
          </cell>
          <cell r="C27" t="str">
            <v>Tyson®</v>
          </cell>
          <cell r="E27">
            <v>130</v>
          </cell>
          <cell r="F27" t="str">
            <v>Tyson® Fully Cooked, Whole Grain Breaded Breast Patties, 3.63 oz., 60 Pieces, 2/6.7 Lb</v>
          </cell>
          <cell r="G27" t="str">
            <v>Breaded Homestyle Chicken Patties, 3.63 oz.</v>
          </cell>
          <cell r="H27" t="str">
            <v>WG</v>
          </cell>
          <cell r="I27" t="str">
            <v>White</v>
          </cell>
          <cell r="J27">
            <v>13.53</v>
          </cell>
          <cell r="K27">
            <v>60</v>
          </cell>
          <cell r="L27" t="str">
            <v>1 piece</v>
          </cell>
          <cell r="M27">
            <v>2</v>
          </cell>
          <cell r="N27">
            <v>1</v>
          </cell>
          <cell r="O27" t="str">
            <v>-</v>
          </cell>
          <cell r="P27" t="str">
            <v>260</v>
          </cell>
          <cell r="Q27" t="str">
            <v>15</v>
          </cell>
          <cell r="R27" t="str">
            <v>3.5</v>
          </cell>
          <cell r="S27" t="str">
            <v>530</v>
          </cell>
          <cell r="T27" t="str">
            <v>13</v>
          </cell>
          <cell r="U27" t="str">
            <v>18</v>
          </cell>
          <cell r="V27" t="str">
            <v>Yes</v>
          </cell>
          <cell r="W27" t="str">
            <v>-</v>
          </cell>
          <cell r="Y27" t="str">
            <v>-</v>
          </cell>
          <cell r="Z27" t="str">
            <v>-</v>
          </cell>
          <cell r="AA27" t="str">
            <v>-</v>
          </cell>
          <cell r="AB27" t="str">
            <v>-</v>
          </cell>
          <cell r="AC27" t="str">
            <v>CL</v>
          </cell>
          <cell r="AD27" t="str">
            <v>-</v>
          </cell>
          <cell r="AE27" t="str">
            <v>-</v>
          </cell>
          <cell r="AF27" t="str">
            <v>-</v>
          </cell>
          <cell r="AG27" t="str">
            <v>-</v>
          </cell>
          <cell r="AH27" t="str">
            <v>Yes</v>
          </cell>
          <cell r="AI27" t="str">
            <v>Yes</v>
          </cell>
          <cell r="AJ27" t="str">
            <v>Yes</v>
          </cell>
          <cell r="AK27" t="str">
            <v>-</v>
          </cell>
          <cell r="AL27" t="str">
            <v>Yes</v>
          </cell>
          <cell r="AM27" t="str">
            <v>-</v>
          </cell>
          <cell r="AN27" t="str">
            <v>-</v>
          </cell>
          <cell r="AO27" t="str">
            <v>Yes</v>
          </cell>
          <cell r="AP27" t="str">
            <v>Yes</v>
          </cell>
          <cell r="AQ27" t="str">
            <v>-</v>
          </cell>
          <cell r="AR27" t="str">
            <v>-</v>
          </cell>
          <cell r="AS27" t="str">
            <v>-</v>
          </cell>
          <cell r="AT27" t="str">
            <v>365</v>
          </cell>
          <cell r="AU27" t="str">
            <v>2</v>
          </cell>
          <cell r="AV27" t="str">
            <v>Bulk</v>
          </cell>
          <cell r="AW27" t="str">
            <v>-</v>
          </cell>
          <cell r="AX27" t="str">
            <v>-</v>
          </cell>
          <cell r="AY27" t="str">
            <v>-</v>
          </cell>
          <cell r="AZ27" t="str">
            <v>-</v>
          </cell>
          <cell r="BA27" t="str">
            <v>ACT</v>
          </cell>
          <cell r="BB27" t="str">
            <v>ACT</v>
          </cell>
          <cell r="BC27" t="str">
            <v>Poultry</v>
          </cell>
          <cell r="BD27" t="str">
            <v>BIG BIRD</v>
          </cell>
          <cell r="BE27" t="str">
            <v>BIG BIRD MBU</v>
          </cell>
          <cell r="BF27" t="str">
            <v>Chicken Filets &amp; Patties</v>
          </cell>
          <cell r="BG27" t="str">
            <v>Chicken Patties</v>
          </cell>
          <cell r="BH27" t="str">
            <v>Patties</v>
          </cell>
          <cell r="BI27" t="str">
            <v>Homestyle</v>
          </cell>
          <cell r="BJ27" t="str">
            <v>C&amp;F</v>
          </cell>
          <cell r="BK27" t="str">
            <v>Chicken</v>
          </cell>
          <cell r="BL27" t="str">
            <v>BAKE: PREPARATION:  Appliances vary, adjust accordingly.  
Conventional Oven
8-10 minutes at 400°F from frozen.
Convection: PREPARATION:  Appliances vary, adjust accordingly.  
Convection Oven
6-8 minutes at 375°F from frozen.</v>
          </cell>
          <cell r="BM27" t="str">
            <v>White meat chicken, whole wheat flour, water, contains 2% or less of the following: corn starch, extractives of paprika and turmeric, garlic powder, isolated soy protein, natural flavor, onion powder, salt, spice extractives (including extractives of cele</v>
          </cell>
          <cell r="BN27" t="str">
            <v>-</v>
          </cell>
          <cell r="BR27" t="str">
            <v>00023700023766</v>
          </cell>
          <cell r="BS27" t="str">
            <v>-</v>
          </cell>
          <cell r="BT27" t="str">
            <v>Stocked</v>
          </cell>
          <cell r="BU27" t="str">
            <v>-</v>
          </cell>
          <cell r="BV27" t="str">
            <v>-</v>
          </cell>
          <cell r="BW27" t="str">
            <v>-</v>
          </cell>
          <cell r="BX27" t="str">
            <v>-</v>
          </cell>
          <cell r="BY27" t="str">
            <v>-</v>
          </cell>
        </row>
        <row r="28">
          <cell r="B28">
            <v>10154760928</v>
          </cell>
          <cell r="C28" t="str">
            <v>Tyson®</v>
          </cell>
          <cell r="E28">
            <v>130</v>
          </cell>
          <cell r="F28" t="str">
            <v>Tyson® Unbreaded Patties with Foil Wrapper, 2.8 oz.</v>
          </cell>
          <cell r="G28" t="str">
            <v>Unbreaded Patties with Foil Wrapper, 2.8 oz.</v>
          </cell>
          <cell r="H28" t="str">
            <v>-</v>
          </cell>
          <cell r="I28" t="str">
            <v>White</v>
          </cell>
          <cell r="J28">
            <v>30.45</v>
          </cell>
          <cell r="K28">
            <v>174</v>
          </cell>
          <cell r="L28" t="str">
            <v>1 piece</v>
          </cell>
          <cell r="M28">
            <v>2</v>
          </cell>
          <cell r="N28" t="str">
            <v>-</v>
          </cell>
          <cell r="O28" t="str">
            <v>-</v>
          </cell>
          <cell r="P28" t="str">
            <v>170</v>
          </cell>
          <cell r="Q28" t="str">
            <v>11</v>
          </cell>
          <cell r="R28" t="str">
            <v>2.5</v>
          </cell>
          <cell r="S28" t="str">
            <v>240</v>
          </cell>
          <cell r="T28" t="str">
            <v>1</v>
          </cell>
          <cell r="U28" t="str">
            <v>17</v>
          </cell>
          <cell r="V28" t="str">
            <v>Yes</v>
          </cell>
          <cell r="W28" t="str">
            <v>-</v>
          </cell>
          <cell r="Y28" t="str">
            <v>-</v>
          </cell>
          <cell r="Z28" t="str">
            <v>-</v>
          </cell>
          <cell r="AA28" t="str">
            <v>-</v>
          </cell>
          <cell r="AB28" t="str">
            <v>-</v>
          </cell>
          <cell r="AC28" t="str">
            <v>SUB</v>
          </cell>
          <cell r="AD28" t="str">
            <v>-</v>
          </cell>
          <cell r="AE28" t="str">
            <v>-</v>
          </cell>
          <cell r="AF28" t="str">
            <v>-</v>
          </cell>
          <cell r="AG28" t="str">
            <v>NAE</v>
          </cell>
          <cell r="AH28" t="str">
            <v/>
          </cell>
          <cell r="AI28" t="str">
            <v/>
          </cell>
          <cell r="AJ28" t="str">
            <v/>
          </cell>
          <cell r="AK28" t="str">
            <v>-</v>
          </cell>
          <cell r="AL28" t="str">
            <v>-</v>
          </cell>
          <cell r="AM28" t="str">
            <v>-</v>
          </cell>
          <cell r="AN28" t="str">
            <v>-</v>
          </cell>
          <cell r="AO28" t="str">
            <v>-</v>
          </cell>
          <cell r="AP28" t="str">
            <v>-</v>
          </cell>
          <cell r="AQ28" t="str">
            <v>Yes</v>
          </cell>
          <cell r="AR28" t="str">
            <v>-</v>
          </cell>
          <cell r="AS28" t="str">
            <v>-</v>
          </cell>
          <cell r="AT28" t="str">
            <v>365</v>
          </cell>
          <cell r="AU28" t="str">
            <v>4</v>
          </cell>
          <cell r="AV28" t="str">
            <v>Bulk</v>
          </cell>
          <cell r="AW28" t="str">
            <v>Yes</v>
          </cell>
          <cell r="AX28" t="str">
            <v>Yes</v>
          </cell>
          <cell r="AY28" t="str">
            <v>-</v>
          </cell>
          <cell r="AZ28" t="str">
            <v>-</v>
          </cell>
          <cell r="BA28" t="str">
            <v>HOLD SY20-21</v>
          </cell>
          <cell r="BB28" t="str">
            <v>DNB SY21-22</v>
          </cell>
          <cell r="BC28" t="str">
            <v>Poultry</v>
          </cell>
          <cell r="BD28" t="str">
            <v>BIG BIRD</v>
          </cell>
          <cell r="BE28" t="str">
            <v>BIG BIRD MBU</v>
          </cell>
          <cell r="BF28" t="str">
            <v>Chicken Filets &amp; Patties</v>
          </cell>
          <cell r="BG28" t="str">
            <v>Chicken Patties</v>
          </cell>
          <cell r="BH28" t="str">
            <v>Patties</v>
          </cell>
          <cell r="BI28" t="str">
            <v>Grilled</v>
          </cell>
          <cell r="BJ28" t="str">
            <v>C&amp;F</v>
          </cell>
          <cell r="BK28" t="str">
            <v>Chicken</v>
          </cell>
          <cell r="BL28" t="str">
            <v>BAKE: Appliances vary, adjust accordingly.
Conventional Oven
Preheat oven to 400°F.  Heat for 28-32 minutes or until heated thoroughly.
Convection: Appliances vary, adjust accordingly.
Convection Oven
Preheat oven to 350°F.  Heat for 12-15 minutes or unti</v>
          </cell>
          <cell r="BM28" t="str">
            <v>White meat chicken, water, contains 2% or less of the following: brown sugar, canola oil, carrot powder, citric acid, corn starch, garlic powder, guar gum, maltodextrin, natural flavors, onion powder, rice flour, salt, spice, sugar, tartaric acid, vegetab</v>
          </cell>
          <cell r="BN28" t="str">
            <v>-</v>
          </cell>
          <cell r="BR28" t="str">
            <v>00023700040404</v>
          </cell>
          <cell r="BS28" t="str">
            <v>-</v>
          </cell>
          <cell r="BT28" t="str">
            <v>Special Order</v>
          </cell>
          <cell r="BU28" t="str">
            <v>-</v>
          </cell>
          <cell r="BV28" t="str">
            <v>-</v>
          </cell>
          <cell r="BW28">
            <v>861730</v>
          </cell>
          <cell r="BX28">
            <v>8868238</v>
          </cell>
          <cell r="BY28">
            <v>401687</v>
          </cell>
        </row>
        <row r="29">
          <cell r="B29">
            <v>10021540928</v>
          </cell>
          <cell r="C29" t="str">
            <v>Tyson®</v>
          </cell>
          <cell r="E29">
            <v>130</v>
          </cell>
          <cell r="F29" t="str">
            <v>Tyson® NAE, Whole Grain Breaded Chicken Patties, 3.29 oz.</v>
          </cell>
          <cell r="G29" t="str">
            <v>Breaded Chicken Patties, 3.29 oz.</v>
          </cell>
          <cell r="H29" t="str">
            <v>WG</v>
          </cell>
          <cell r="I29" t="str">
            <v>W/D</v>
          </cell>
          <cell r="J29">
            <v>30.8</v>
          </cell>
          <cell r="K29">
            <v>150</v>
          </cell>
          <cell r="L29" t="str">
            <v>1 piece</v>
          </cell>
          <cell r="M29">
            <v>2</v>
          </cell>
          <cell r="N29">
            <v>1</v>
          </cell>
          <cell r="O29" t="str">
            <v>-</v>
          </cell>
          <cell r="P29" t="str">
            <v>240</v>
          </cell>
          <cell r="Q29" t="str">
            <v>13</v>
          </cell>
          <cell r="R29" t="str">
            <v>2.5</v>
          </cell>
          <cell r="S29" t="str">
            <v>460</v>
          </cell>
          <cell r="T29" t="str">
            <v>15</v>
          </cell>
          <cell r="U29" t="str">
            <v>14</v>
          </cell>
          <cell r="V29" t="str">
            <v>Yes</v>
          </cell>
          <cell r="W29" t="str">
            <v>KTKA</v>
          </cell>
          <cell r="Y29" t="str">
            <v>-</v>
          </cell>
          <cell r="Z29" t="str">
            <v>-</v>
          </cell>
          <cell r="AA29" t="str">
            <v>-</v>
          </cell>
          <cell r="AB29" t="str">
            <v>-</v>
          </cell>
          <cell r="AC29" t="str">
            <v>SUB</v>
          </cell>
          <cell r="AD29" t="str">
            <v>-</v>
          </cell>
          <cell r="AE29" t="str">
            <v>-</v>
          </cell>
          <cell r="AF29" t="str">
            <v>-</v>
          </cell>
          <cell r="AG29" t="str">
            <v>NAE</v>
          </cell>
          <cell r="AH29" t="str">
            <v>Yes</v>
          </cell>
          <cell r="AI29" t="str">
            <v>Yes</v>
          </cell>
          <cell r="AJ29" t="str">
            <v>Yes</v>
          </cell>
          <cell r="AK29" t="str">
            <v>-</v>
          </cell>
          <cell r="AL29" t="str">
            <v>Yes</v>
          </cell>
          <cell r="AM29" t="str">
            <v>-</v>
          </cell>
          <cell r="AN29" t="str">
            <v>-</v>
          </cell>
          <cell r="AO29" t="str">
            <v>Yes</v>
          </cell>
          <cell r="AP29" t="str">
            <v>-</v>
          </cell>
          <cell r="AQ29" t="str">
            <v>-</v>
          </cell>
          <cell r="AR29" t="str">
            <v>-</v>
          </cell>
          <cell r="AS29" t="str">
            <v>-</v>
          </cell>
          <cell r="AT29" t="str">
            <v>270</v>
          </cell>
          <cell r="AU29" t="str">
            <v>4</v>
          </cell>
          <cell r="AV29" t="str">
            <v>Bulk</v>
          </cell>
          <cell r="AW29" t="str">
            <v>-</v>
          </cell>
          <cell r="AX29" t="str">
            <v>-</v>
          </cell>
          <cell r="AY29" t="str">
            <v>-</v>
          </cell>
          <cell r="AZ29" t="str">
            <v>-</v>
          </cell>
          <cell r="BA29" t="str">
            <v>ACT</v>
          </cell>
          <cell r="BB29" t="str">
            <v>ACT</v>
          </cell>
          <cell r="BC29" t="str">
            <v>Poultry</v>
          </cell>
          <cell r="BD29" t="str">
            <v>BIG BIRD</v>
          </cell>
          <cell r="BE29" t="str">
            <v>BIG BIRD MBU</v>
          </cell>
          <cell r="BF29" t="str">
            <v>Chicken Filets &amp; Patties</v>
          </cell>
          <cell r="BG29" t="str">
            <v>Chicken Patties</v>
          </cell>
          <cell r="BH29" t="str">
            <v>Patties</v>
          </cell>
          <cell r="BI29" t="str">
            <v>WG Traditional</v>
          </cell>
          <cell r="BJ29" t="str">
            <v>C&amp;F</v>
          </cell>
          <cell r="BK29" t="str">
            <v>Chicken</v>
          </cell>
          <cell r="BL29" t="str">
            <v>BAKE: Appliances vary, adjust accordingly.
Conventional Oven
8-10 minutes at 400°F from frozen.
Convection: Appliances vary, adjust accordingly.
Convection Oven
6-8 minutes at 375°F from frozen.</v>
          </cell>
          <cell r="BM29" t="str">
            <v>Chicken, water, whole wheat flour, textured soy protein concentrate, isolated soy protein, contains 2% or less of the following: brown sugar, celery seed, corn starch, corn syrup solids, dextrose, extractives of celery seed, extractives of turmeric, garli</v>
          </cell>
          <cell r="BN29" t="str">
            <v>-</v>
          </cell>
          <cell r="BR29" t="str">
            <v>00023700100771</v>
          </cell>
          <cell r="BS29" t="str">
            <v>-</v>
          </cell>
          <cell r="BT29" t="str">
            <v>Special Order</v>
          </cell>
          <cell r="BU29" t="str">
            <v>-</v>
          </cell>
          <cell r="BV29" t="str">
            <v>-</v>
          </cell>
          <cell r="BW29">
            <v>558061</v>
          </cell>
          <cell r="BX29">
            <v>8665030</v>
          </cell>
          <cell r="BY29">
            <v>401626</v>
          </cell>
        </row>
        <row r="30">
          <cell r="B30">
            <v>10037310928</v>
          </cell>
          <cell r="C30" t="str">
            <v>Tyson®</v>
          </cell>
          <cell r="E30">
            <v>130</v>
          </cell>
          <cell r="F30" t="str">
            <v>Tyson® NAE, 100% All Natural*, Whole Grain Breaded Homestyle Chicken Patties, 4.07 oz.</v>
          </cell>
          <cell r="G30" t="str">
            <v>All Natural Breaded Homestyle Chicken Patties, 4.07 oz.</v>
          </cell>
          <cell r="H30" t="str">
            <v>WG</v>
          </cell>
          <cell r="I30" t="str">
            <v>W/D</v>
          </cell>
          <cell r="J30">
            <v>26.25</v>
          </cell>
          <cell r="K30">
            <v>103</v>
          </cell>
          <cell r="L30" t="str">
            <v>1 piece</v>
          </cell>
          <cell r="M30">
            <v>2</v>
          </cell>
          <cell r="N30">
            <v>1</v>
          </cell>
          <cell r="O30" t="str">
            <v>-</v>
          </cell>
          <cell r="P30" t="str">
            <v>270</v>
          </cell>
          <cell r="Q30" t="str">
            <v>16</v>
          </cell>
          <cell r="R30" t="str">
            <v>4</v>
          </cell>
          <cell r="S30" t="str">
            <v>510</v>
          </cell>
          <cell r="T30" t="str">
            <v>12</v>
          </cell>
          <cell r="U30" t="str">
            <v>18</v>
          </cell>
          <cell r="V30" t="str">
            <v>Yes</v>
          </cell>
          <cell r="W30" t="str">
            <v>-</v>
          </cell>
          <cell r="Y30" t="str">
            <v>-</v>
          </cell>
          <cell r="Z30" t="str">
            <v>-</v>
          </cell>
          <cell r="AA30" t="str">
            <v>-</v>
          </cell>
          <cell r="AB30" t="str">
            <v>-</v>
          </cell>
          <cell r="AC30" t="str">
            <v>SUB</v>
          </cell>
          <cell r="AD30" t="str">
            <v>-</v>
          </cell>
          <cell r="AE30" t="str">
            <v>-</v>
          </cell>
          <cell r="AF30" t="str">
            <v>AN</v>
          </cell>
          <cell r="AG30" t="str">
            <v>NAE</v>
          </cell>
          <cell r="AH30" t="str">
            <v>Yes</v>
          </cell>
          <cell r="AI30" t="str">
            <v>Yes</v>
          </cell>
          <cell r="AJ30" t="str">
            <v>Yes</v>
          </cell>
          <cell r="AK30" t="str">
            <v>-</v>
          </cell>
          <cell r="AL30" t="str">
            <v>-</v>
          </cell>
          <cell r="AM30" t="str">
            <v>-</v>
          </cell>
          <cell r="AN30" t="str">
            <v>-</v>
          </cell>
          <cell r="AO30" t="str">
            <v>Yes</v>
          </cell>
          <cell r="AP30" t="str">
            <v>Yes</v>
          </cell>
          <cell r="AQ30" t="str">
            <v>-</v>
          </cell>
          <cell r="AR30" t="str">
            <v>-</v>
          </cell>
          <cell r="AS30" t="str">
            <v>-</v>
          </cell>
          <cell r="AT30" t="str">
            <v>270</v>
          </cell>
          <cell r="AU30" t="str">
            <v>4</v>
          </cell>
          <cell r="AV30" t="str">
            <v>Bulk</v>
          </cell>
          <cell r="AW30" t="str">
            <v>Yes</v>
          </cell>
          <cell r="AX30" t="str">
            <v>Yes</v>
          </cell>
          <cell r="AY30" t="str">
            <v>Yes</v>
          </cell>
          <cell r="AZ30" t="str">
            <v>Yes</v>
          </cell>
          <cell r="BA30" t="str">
            <v>ACT</v>
          </cell>
          <cell r="BB30" t="str">
            <v>ACT</v>
          </cell>
          <cell r="BC30" t="str">
            <v>Poultry</v>
          </cell>
          <cell r="BD30" t="str">
            <v>BIG BIRD</v>
          </cell>
          <cell r="BE30" t="str">
            <v>BIG BIRD MBU</v>
          </cell>
          <cell r="BF30" t="str">
            <v>Chicken Filets &amp; Patties</v>
          </cell>
          <cell r="BG30" t="str">
            <v>Chicken Patties</v>
          </cell>
          <cell r="BH30" t="str">
            <v>Patties</v>
          </cell>
          <cell r="BI30" t="str">
            <v>Homestyle</v>
          </cell>
          <cell r="BJ30" t="str">
            <v>C&amp;F</v>
          </cell>
          <cell r="BK30" t="str">
            <v>Chicken</v>
          </cell>
          <cell r="BL30" t="str">
            <v>BAKE: Appliances vary, adjust accordingly.
Conventional Oven
Place frozen patties in preheated oven at 400°F for 15-20 minutes.
Convection: Appliances vary, adjust accordingly.
Convection Oven
Place frozen patties in preheated oven at 375°F for 10-12 minu</v>
          </cell>
          <cell r="BM30" t="str">
            <v>Chicken, whole wheat flour, water, contains 2% or less of the following: citric acid, corn starch, extractives of paprika and turmeric, garlic powder, 
maltodextrin, natural flavor, onion powder, salt, spice extractives (including extractives of celery se</v>
          </cell>
          <cell r="BN30" t="str">
            <v>-</v>
          </cell>
          <cell r="BR30" t="str">
            <v>00023700037817</v>
          </cell>
          <cell r="BS30" t="str">
            <v>-</v>
          </cell>
          <cell r="BT30" t="str">
            <v>Special Order</v>
          </cell>
          <cell r="BU30" t="str">
            <v>-</v>
          </cell>
          <cell r="BV30" t="str">
            <v>-</v>
          </cell>
          <cell r="BW30">
            <v>641402</v>
          </cell>
          <cell r="BX30">
            <v>9011045</v>
          </cell>
          <cell r="BY30" t="str">
            <v>-</v>
          </cell>
        </row>
        <row r="31">
          <cell r="B31">
            <v>10038570928</v>
          </cell>
          <cell r="C31" t="str">
            <v>Tyson®</v>
          </cell>
          <cell r="E31">
            <v>130</v>
          </cell>
          <cell r="F31" t="str">
            <v>Tyson® NAE, Krisp N' Krunchy™ Whole Grain Breaded Chicken Patties, 3.53 oz.</v>
          </cell>
          <cell r="G31" t="str">
            <v>Krisp N Krunchy™ Breaded Chicken Patties Fritter, 3.53 oz.</v>
          </cell>
          <cell r="H31" t="str">
            <v>WG</v>
          </cell>
          <cell r="I31" t="str">
            <v>W/D</v>
          </cell>
          <cell r="J31">
            <v>31.05</v>
          </cell>
          <cell r="K31">
            <v>140</v>
          </cell>
          <cell r="L31" t="str">
            <v>1 piece</v>
          </cell>
          <cell r="M31">
            <v>2</v>
          </cell>
          <cell r="N31">
            <v>1</v>
          </cell>
          <cell r="O31" t="str">
            <v>-</v>
          </cell>
          <cell r="P31" t="str">
            <v>240</v>
          </cell>
          <cell r="Q31" t="str">
            <v>15</v>
          </cell>
          <cell r="R31" t="str">
            <v>3</v>
          </cell>
          <cell r="S31" t="str">
            <v>710</v>
          </cell>
          <cell r="T31" t="str">
            <v>13</v>
          </cell>
          <cell r="U31" t="str">
            <v>15</v>
          </cell>
          <cell r="V31" t="str">
            <v>Yes</v>
          </cell>
          <cell r="W31" t="str">
            <v>-</v>
          </cell>
          <cell r="Y31" t="str">
            <v>-</v>
          </cell>
          <cell r="Z31" t="str">
            <v>-</v>
          </cell>
          <cell r="AA31" t="str">
            <v>-</v>
          </cell>
          <cell r="AB31" t="str">
            <v>-</v>
          </cell>
          <cell r="AC31" t="str">
            <v>SUB</v>
          </cell>
          <cell r="AD31" t="str">
            <v>-</v>
          </cell>
          <cell r="AE31" t="str">
            <v>-</v>
          </cell>
          <cell r="AF31" t="str">
            <v>-</v>
          </cell>
          <cell r="AG31" t="str">
            <v>NAE</v>
          </cell>
          <cell r="AH31" t="str">
            <v>Yes</v>
          </cell>
          <cell r="AI31" t="str">
            <v>Yes</v>
          </cell>
          <cell r="AJ31" t="str">
            <v>Yes</v>
          </cell>
          <cell r="AK31" t="str">
            <v>-</v>
          </cell>
          <cell r="AL31" t="str">
            <v>Yes</v>
          </cell>
          <cell r="AM31" t="str">
            <v>-</v>
          </cell>
          <cell r="AN31" t="str">
            <v>-</v>
          </cell>
          <cell r="AO31" t="str">
            <v>Yes</v>
          </cell>
          <cell r="AP31" t="str">
            <v>Yes</v>
          </cell>
          <cell r="AQ31" t="str">
            <v>-</v>
          </cell>
          <cell r="AR31" t="str">
            <v>-</v>
          </cell>
          <cell r="AS31" t="str">
            <v>-</v>
          </cell>
          <cell r="AT31" t="str">
            <v>270</v>
          </cell>
          <cell r="AU31" t="str">
            <v>4</v>
          </cell>
          <cell r="AV31" t="str">
            <v>Bulk</v>
          </cell>
          <cell r="AW31" t="str">
            <v>-</v>
          </cell>
          <cell r="AX31" t="str">
            <v>-</v>
          </cell>
          <cell r="AY31" t="str">
            <v>-</v>
          </cell>
          <cell r="AZ31" t="str">
            <v>-</v>
          </cell>
          <cell r="BA31" t="str">
            <v>ACT</v>
          </cell>
          <cell r="BB31" t="str">
            <v>ACT</v>
          </cell>
          <cell r="BC31" t="str">
            <v>Poultry</v>
          </cell>
          <cell r="BD31" t="str">
            <v>BIG BIRD</v>
          </cell>
          <cell r="BE31" t="str">
            <v>BIG BIRD MBU</v>
          </cell>
          <cell r="BF31" t="str">
            <v>Chicken Filets &amp; Patties</v>
          </cell>
          <cell r="BG31" t="str">
            <v>Chicken Patties</v>
          </cell>
          <cell r="BH31" t="str">
            <v>Patties</v>
          </cell>
          <cell r="BI31" t="str">
            <v>Krisp N Krunchy</v>
          </cell>
          <cell r="BJ31" t="str">
            <v>C&amp;F</v>
          </cell>
          <cell r="BK31" t="str">
            <v>Chicken</v>
          </cell>
          <cell r="BL31" t="str">
            <v>BAKE: Appliances vary, adjust accordingly.
Conventional Oven
20-25 minutes at 375°F from frozen.
Convection: Appliances vary, adjust accordingly.
Convection Oven
10-13 minutes at 375°F from frozen.</v>
          </cell>
          <cell r="BM31" t="str">
            <v>Chicken, water, whole wheat flour, isolated soy protein, contains 2% or less of the following: 
dextrose, extractives of paprika and annatto, garlic powder, natural flavor, salt, spice extractives (including 
extractives of celery seed), spices (including</v>
          </cell>
          <cell r="BN31" t="str">
            <v>-</v>
          </cell>
          <cell r="BR31" t="str">
            <v>00023700037800</v>
          </cell>
          <cell r="BS31" t="str">
            <v>-</v>
          </cell>
          <cell r="BT31" t="str">
            <v>Special Order</v>
          </cell>
          <cell r="BU31" t="str">
            <v>-</v>
          </cell>
          <cell r="BV31" t="str">
            <v>-</v>
          </cell>
          <cell r="BW31" t="str">
            <v>-</v>
          </cell>
          <cell r="BX31">
            <v>9011042</v>
          </cell>
          <cell r="BY31">
            <v>404682</v>
          </cell>
        </row>
        <row r="32">
          <cell r="B32">
            <v>10055670928</v>
          </cell>
          <cell r="C32" t="str">
            <v>Tyson®</v>
          </cell>
          <cell r="E32">
            <v>130</v>
          </cell>
          <cell r="F32" t="str">
            <v>Tyson® NAE, Whole Grain Breaded Hot 'N Spicy Chicken Patties, 3.26 oz.</v>
          </cell>
          <cell r="G32" t="str">
            <v>Breaded Hot 'N Spicy Chicken Patties with foil wrapper, 3.26 oz.</v>
          </cell>
          <cell r="H32" t="str">
            <v>WG</v>
          </cell>
          <cell r="I32" t="str">
            <v>W/D</v>
          </cell>
          <cell r="J32">
            <v>30.28</v>
          </cell>
          <cell r="K32">
            <v>148</v>
          </cell>
          <cell r="L32" t="str">
            <v>1 piece</v>
          </cell>
          <cell r="M32">
            <v>2</v>
          </cell>
          <cell r="N32">
            <v>0.75</v>
          </cell>
          <cell r="O32" t="str">
            <v>-</v>
          </cell>
          <cell r="P32" t="str">
            <v>210</v>
          </cell>
          <cell r="Q32" t="str">
            <v>11</v>
          </cell>
          <cell r="R32" t="str">
            <v>2.5</v>
          </cell>
          <cell r="S32" t="str">
            <v>470</v>
          </cell>
          <cell r="T32" t="str">
            <v>12</v>
          </cell>
          <cell r="U32" t="str">
            <v>15</v>
          </cell>
          <cell r="V32" t="str">
            <v>Yes</v>
          </cell>
          <cell r="W32" t="str">
            <v>-</v>
          </cell>
          <cell r="Y32" t="str">
            <v>-</v>
          </cell>
          <cell r="Z32" t="str">
            <v>-</v>
          </cell>
          <cell r="AA32" t="str">
            <v>-</v>
          </cell>
          <cell r="AB32" t="str">
            <v>-</v>
          </cell>
          <cell r="AC32" t="str">
            <v>SUB</v>
          </cell>
          <cell r="AD32" t="str">
            <v>-</v>
          </cell>
          <cell r="AE32" t="str">
            <v>-</v>
          </cell>
          <cell r="AF32" t="str">
            <v>-</v>
          </cell>
          <cell r="AG32" t="str">
            <v>NAE</v>
          </cell>
          <cell r="AH32" t="str">
            <v>Yes</v>
          </cell>
          <cell r="AI32" t="str">
            <v>Yes</v>
          </cell>
          <cell r="AJ32" t="str">
            <v>Yes</v>
          </cell>
          <cell r="AK32" t="str">
            <v>-</v>
          </cell>
          <cell r="AL32" t="str">
            <v>Yes</v>
          </cell>
          <cell r="AM32" t="str">
            <v>-</v>
          </cell>
          <cell r="AN32" t="str">
            <v>-</v>
          </cell>
          <cell r="AO32" t="str">
            <v>Yes</v>
          </cell>
          <cell r="AP32" t="str">
            <v>Yes</v>
          </cell>
          <cell r="AQ32" t="str">
            <v>-</v>
          </cell>
          <cell r="AR32" t="str">
            <v>-</v>
          </cell>
          <cell r="AS32" t="str">
            <v>-</v>
          </cell>
          <cell r="AT32" t="str">
            <v>270</v>
          </cell>
          <cell r="AU32" t="str">
            <v>4</v>
          </cell>
          <cell r="AV32" t="str">
            <v>Bulk</v>
          </cell>
          <cell r="AW32" t="str">
            <v>-</v>
          </cell>
          <cell r="AX32" t="str">
            <v>-</v>
          </cell>
          <cell r="AY32" t="str">
            <v>-</v>
          </cell>
          <cell r="AZ32" t="str">
            <v>-</v>
          </cell>
          <cell r="BA32" t="str">
            <v>ACT</v>
          </cell>
          <cell r="BB32" t="str">
            <v>ACT</v>
          </cell>
          <cell r="BC32" t="str">
            <v>Poultry</v>
          </cell>
          <cell r="BD32" t="str">
            <v>BIG BIRD</v>
          </cell>
          <cell r="BE32" t="str">
            <v>BIG BIRD MBU</v>
          </cell>
          <cell r="BF32" t="str">
            <v>Chicken Filets &amp; Patties</v>
          </cell>
          <cell r="BG32" t="str">
            <v>Chicken Patties</v>
          </cell>
          <cell r="BH32" t="str">
            <v>Patties</v>
          </cell>
          <cell r="BI32" t="str">
            <v>Hot N Spicy</v>
          </cell>
          <cell r="BJ32" t="str">
            <v>C&amp;F</v>
          </cell>
          <cell r="BK32" t="str">
            <v>Chicken</v>
          </cell>
          <cell r="BL32" t="str">
            <v>Convection: PREPARATION:  Appliances vary, adjust accordingly.
Convection Oven
350°F for 8 to 10 minutes.</v>
          </cell>
          <cell r="BM32" t="str">
            <v>Chicken, whole wheat flour, water, isolated soy protein,  contains 2% or less of the following: annatto extract, citric acid, corn starch, dextrose, dried vinegar, dried yeast, garlic powder, lactic acid, leavening (cream of tartar, sodium bicarbonate), m</v>
          </cell>
          <cell r="BN32" t="str">
            <v>-</v>
          </cell>
          <cell r="BO32" t="str">
            <v>Yes</v>
          </cell>
          <cell r="BR32" t="str">
            <v>00023700040336</v>
          </cell>
          <cell r="BS32" t="str">
            <v>-</v>
          </cell>
          <cell r="BT32" t="str">
            <v>Special Order</v>
          </cell>
          <cell r="BU32" t="str">
            <v>-</v>
          </cell>
          <cell r="BV32" t="str">
            <v>-</v>
          </cell>
          <cell r="BW32">
            <v>150180</v>
          </cell>
          <cell r="BX32">
            <v>8868056</v>
          </cell>
          <cell r="BY32">
            <v>404681</v>
          </cell>
        </row>
        <row r="33">
          <cell r="B33">
            <v>10057780928</v>
          </cell>
          <cell r="C33" t="str">
            <v>Tyson®</v>
          </cell>
          <cell r="E33">
            <v>130</v>
          </cell>
          <cell r="F33" t="str">
            <v>Tyson® Breaded Chicken Patties, 1.6 oz.</v>
          </cell>
          <cell r="G33" t="str">
            <v>Breaded Chicken Patties, 1.6 oz.</v>
          </cell>
          <cell r="H33" t="str">
            <v>WG</v>
          </cell>
          <cell r="I33" t="str">
            <v>W/D</v>
          </cell>
          <cell r="J33">
            <v>20</v>
          </cell>
          <cell r="K33">
            <v>200</v>
          </cell>
          <cell r="L33" t="str">
            <v>1 piece</v>
          </cell>
          <cell r="M33">
            <v>1</v>
          </cell>
          <cell r="N33">
            <v>0.25</v>
          </cell>
          <cell r="O33" t="str">
            <v>-</v>
          </cell>
          <cell r="P33" t="str">
            <v>90</v>
          </cell>
          <cell r="Q33" t="str">
            <v>4.5</v>
          </cell>
          <cell r="R33" t="str">
            <v>1</v>
          </cell>
          <cell r="S33" t="str">
            <v>220</v>
          </cell>
          <cell r="T33" t="str">
            <v>6</v>
          </cell>
          <cell r="U33" t="str">
            <v>7</v>
          </cell>
          <cell r="V33" t="str">
            <v>Yes</v>
          </cell>
          <cell r="W33" t="str">
            <v>-</v>
          </cell>
          <cell r="Y33" t="str">
            <v>-</v>
          </cell>
          <cell r="Z33" t="str">
            <v>-</v>
          </cell>
          <cell r="AA33" t="str">
            <v>-</v>
          </cell>
          <cell r="AB33" t="str">
            <v>-</v>
          </cell>
          <cell r="AC33" t="str">
            <v>SUB</v>
          </cell>
          <cell r="AD33" t="str">
            <v>-</v>
          </cell>
          <cell r="AE33" t="str">
            <v>-</v>
          </cell>
          <cell r="AF33" t="str">
            <v>-</v>
          </cell>
          <cell r="AG33" t="str">
            <v>NAE</v>
          </cell>
          <cell r="AH33" t="str">
            <v>Yes</v>
          </cell>
          <cell r="AI33" t="str">
            <v>Yes</v>
          </cell>
          <cell r="AJ33" t="str">
            <v>Yes</v>
          </cell>
          <cell r="AK33" t="str">
            <v>CRAU</v>
          </cell>
          <cell r="AL33" t="str">
            <v>Yes</v>
          </cell>
          <cell r="AM33" t="str">
            <v>-</v>
          </cell>
          <cell r="AN33" t="str">
            <v>-</v>
          </cell>
          <cell r="AO33" t="str">
            <v>Yes</v>
          </cell>
          <cell r="AP33" t="str">
            <v>Yes</v>
          </cell>
          <cell r="AQ33" t="str">
            <v>-</v>
          </cell>
          <cell r="AR33" t="str">
            <v>-</v>
          </cell>
          <cell r="AS33" t="str">
            <v>-</v>
          </cell>
          <cell r="AT33" t="str">
            <v>270</v>
          </cell>
          <cell r="AU33" t="str">
            <v>4</v>
          </cell>
          <cell r="AV33" t="str">
            <v>Bulk</v>
          </cell>
          <cell r="AW33" t="str">
            <v>Yes</v>
          </cell>
          <cell r="AX33" t="str">
            <v>Yes</v>
          </cell>
          <cell r="AY33" t="str">
            <v>Yes</v>
          </cell>
          <cell r="AZ33" t="str">
            <v>Yes</v>
          </cell>
          <cell r="BA33" t="str">
            <v>ACT</v>
          </cell>
          <cell r="BB33" t="str">
            <v>ACT</v>
          </cell>
          <cell r="BC33" t="str">
            <v>Poultry</v>
          </cell>
          <cell r="BD33" t="str">
            <v>BIG BIRD</v>
          </cell>
          <cell r="BE33" t="str">
            <v>BIG BIRD MBU</v>
          </cell>
          <cell r="BF33" t="str">
            <v>Chicken Filets &amp; Patties</v>
          </cell>
          <cell r="BG33" t="str">
            <v>Chicken Patties</v>
          </cell>
          <cell r="BH33" t="str">
            <v>Patties</v>
          </cell>
          <cell r="BI33" t="str">
            <v>Traditional</v>
          </cell>
          <cell r="BJ33" t="str">
            <v>C&amp;F</v>
          </cell>
          <cell r="BK33" t="str">
            <v>Chicken</v>
          </cell>
          <cell r="BL33" t="str">
            <v>BAKE: Appliances vary, adjust accordingly.
Conventional Oven
10-12 minutes at 400°F from frozen.
Convection: Appliances vary, adjust accordingly.
Convection Oven
6-8 minutes at 375°F from frozen.</v>
          </cell>
          <cell r="BM33" t="str">
            <v>Chicken, water, whole wheat flour, textured soy protein concentrate, soy protein concentrate, contains 2% or less of the following: corn starch, dehydrated onion, extractives of paprika and turmeric, garlic powder, maltodextrin, natural flavor, salt, spic</v>
          </cell>
          <cell r="BN33" t="str">
            <v>-</v>
          </cell>
          <cell r="BO33" t="str">
            <v>Yes</v>
          </cell>
          <cell r="BQ33" t="str">
            <v>Yes</v>
          </cell>
          <cell r="BR33" t="str">
            <v>00023700040091</v>
          </cell>
          <cell r="BS33" t="str">
            <v>-</v>
          </cell>
          <cell r="BT33" t="str">
            <v>Stocked</v>
          </cell>
          <cell r="BU33" t="str">
            <v>-</v>
          </cell>
          <cell r="BV33" t="str">
            <v>-</v>
          </cell>
          <cell r="BW33">
            <v>645080</v>
          </cell>
          <cell r="BX33">
            <v>9011070</v>
          </cell>
          <cell r="BY33">
            <v>401614</v>
          </cell>
        </row>
        <row r="34">
          <cell r="B34">
            <v>10703040928</v>
          </cell>
          <cell r="C34" t="str">
            <v>Tyson®</v>
          </cell>
          <cell r="E34">
            <v>130</v>
          </cell>
          <cell r="F34" t="str">
            <v>-</v>
          </cell>
          <cell r="G34" t="str">
            <v xml:space="preserve">Breaded Golden Crispy Patties, 3.00 oz. </v>
          </cell>
          <cell r="H34" t="str">
            <v>WG</v>
          </cell>
          <cell r="I34" t="str">
            <v>W/D</v>
          </cell>
          <cell r="J34">
            <v>32.82</v>
          </cell>
          <cell r="K34">
            <v>175</v>
          </cell>
          <cell r="L34" t="str">
            <v>1 piece</v>
          </cell>
          <cell r="M34">
            <v>2</v>
          </cell>
          <cell r="N34">
            <v>1</v>
          </cell>
          <cell r="O34" t="str">
            <v>-</v>
          </cell>
          <cell r="P34" t="str">
            <v>240</v>
          </cell>
          <cell r="Q34" t="str">
            <v>14</v>
          </cell>
          <cell r="R34" t="str">
            <v>2.5</v>
          </cell>
          <cell r="S34" t="str">
            <v>440</v>
          </cell>
          <cell r="T34" t="str">
            <v>16</v>
          </cell>
          <cell r="U34" t="str">
            <v>14</v>
          </cell>
          <cell r="V34" t="str">
            <v>-</v>
          </cell>
          <cell r="W34" t="str">
            <v>KTKA</v>
          </cell>
          <cell r="Y34" t="str">
            <v>-</v>
          </cell>
          <cell r="Z34" t="str">
            <v>-</v>
          </cell>
          <cell r="AA34" t="str">
            <v>-</v>
          </cell>
          <cell r="AB34" t="str">
            <v>-</v>
          </cell>
          <cell r="AC34" t="str">
            <v>SUB</v>
          </cell>
          <cell r="AD34" t="str">
            <v>-</v>
          </cell>
          <cell r="AE34" t="str">
            <v>-</v>
          </cell>
          <cell r="AF34" t="str">
            <v>-</v>
          </cell>
          <cell r="AG34" t="str">
            <v>NAE</v>
          </cell>
          <cell r="AH34" t="str">
            <v>Yes</v>
          </cell>
          <cell r="AI34" t="str">
            <v>Yes</v>
          </cell>
          <cell r="AJ34" t="str">
            <v>Yes</v>
          </cell>
          <cell r="AK34" t="str">
            <v>CRAU</v>
          </cell>
          <cell r="AL34" t="str">
            <v>Yes</v>
          </cell>
          <cell r="AM34" t="str">
            <v>-</v>
          </cell>
          <cell r="AN34" t="str">
            <v>-</v>
          </cell>
          <cell r="AO34" t="str">
            <v>Yes</v>
          </cell>
          <cell r="AP34" t="str">
            <v>Yes</v>
          </cell>
          <cell r="AQ34" t="str">
            <v>-</v>
          </cell>
          <cell r="AR34" t="str">
            <v>-</v>
          </cell>
          <cell r="AS34" t="str">
            <v>-</v>
          </cell>
          <cell r="AT34" t="str">
            <v>270</v>
          </cell>
          <cell r="AU34" t="str">
            <v>4</v>
          </cell>
          <cell r="AV34" t="str">
            <v>Bulk</v>
          </cell>
          <cell r="AW34" t="str">
            <v>Yes</v>
          </cell>
          <cell r="AX34" t="str">
            <v>Yes</v>
          </cell>
          <cell r="AY34" t="str">
            <v>Yes</v>
          </cell>
          <cell r="AZ34" t="str">
            <v>Yes</v>
          </cell>
          <cell r="BA34" t="str">
            <v>ACT</v>
          </cell>
          <cell r="BB34" t="str">
            <v>ACT</v>
          </cell>
          <cell r="BC34" t="str">
            <v>Poultry</v>
          </cell>
          <cell r="BD34" t="str">
            <v>BIG BIRD</v>
          </cell>
          <cell r="BE34" t="str">
            <v>BIG BIRD MBU</v>
          </cell>
          <cell r="BF34" t="str">
            <v>Chicken Filets &amp; Patties</v>
          </cell>
          <cell r="BG34" t="str">
            <v>Chicken Patties</v>
          </cell>
          <cell r="BH34" t="str">
            <v>Patties</v>
          </cell>
          <cell r="BI34" t="str">
            <v>Golden Crispy</v>
          </cell>
          <cell r="BJ34" t="str">
            <v>C&amp;F</v>
          </cell>
          <cell r="BK34" t="str">
            <v>Chicken</v>
          </cell>
          <cell r="BL34" t="str">
            <v>BAKE: Appliances vary, adjust accordingly.
Conventional Oven
8-10 minutes at 400°F from frozen.
Convection: Appliances vary, adjust accordingly.
Convection Oven
6-8 minutes at 375°F from frozen.</v>
          </cell>
          <cell r="BM34" t="str">
            <v>Chicken, water, whole wheat flour, isolated soy protein, textured soy protein concentrate, contains 2% or less of the following: brown sugar, canola oil, carrot powder, citric acid, dried garlic, dried onion, dried yeast, garlic powder, maltodextrin, natu</v>
          </cell>
          <cell r="BN34" t="str">
            <v>-</v>
          </cell>
          <cell r="BP34" t="str">
            <v>Yes</v>
          </cell>
          <cell r="BQ34" t="str">
            <v>Yes</v>
          </cell>
          <cell r="BR34" t="str">
            <v>00023700033895</v>
          </cell>
          <cell r="BS34" t="str">
            <v>-</v>
          </cell>
          <cell r="BT34" t="str">
            <v>Stocked</v>
          </cell>
          <cell r="BU34" t="str">
            <v>-</v>
          </cell>
          <cell r="BV34" t="str">
            <v>-</v>
          </cell>
          <cell r="BW34">
            <v>281622</v>
          </cell>
          <cell r="BX34">
            <v>9011077</v>
          </cell>
          <cell r="BY34">
            <v>404679</v>
          </cell>
        </row>
        <row r="35">
          <cell r="B35">
            <v>10703140928</v>
          </cell>
          <cell r="C35" t="str">
            <v>Tyson®</v>
          </cell>
          <cell r="E35">
            <v>130</v>
          </cell>
          <cell r="F35" t="str">
            <v>-</v>
          </cell>
          <cell r="G35" t="str">
            <v>Breaded Hot 'N Spicy Chicken Patties, 3.53 oz.</v>
          </cell>
          <cell r="H35" t="str">
            <v>WG</v>
          </cell>
          <cell r="I35" t="str">
            <v>W/D</v>
          </cell>
          <cell r="J35">
            <v>32.82</v>
          </cell>
          <cell r="K35">
            <v>148</v>
          </cell>
          <cell r="L35" t="str">
            <v>1 piece</v>
          </cell>
          <cell r="M35">
            <v>2</v>
          </cell>
          <cell r="N35">
            <v>1</v>
          </cell>
          <cell r="O35" t="str">
            <v>-</v>
          </cell>
          <cell r="P35" t="str">
            <v>270</v>
          </cell>
          <cell r="Q35" t="str">
            <v>15</v>
          </cell>
          <cell r="R35" t="str">
            <v>3</v>
          </cell>
          <cell r="S35" t="str">
            <v>400</v>
          </cell>
          <cell r="T35" t="str">
            <v>17</v>
          </cell>
          <cell r="U35" t="str">
            <v>15</v>
          </cell>
          <cell r="V35" t="str">
            <v>-</v>
          </cell>
          <cell r="W35" t="str">
            <v>KTKA</v>
          </cell>
          <cell r="Y35" t="str">
            <v>-</v>
          </cell>
          <cell r="Z35" t="str">
            <v>-</v>
          </cell>
          <cell r="AA35" t="str">
            <v>-</v>
          </cell>
          <cell r="AB35" t="str">
            <v>-</v>
          </cell>
          <cell r="AC35" t="str">
            <v>SUB</v>
          </cell>
          <cell r="AD35" t="str">
            <v>-</v>
          </cell>
          <cell r="AE35" t="str">
            <v>-</v>
          </cell>
          <cell r="AF35" t="str">
            <v>-</v>
          </cell>
          <cell r="AG35" t="str">
            <v>NAE</v>
          </cell>
          <cell r="AH35" t="str">
            <v>Yes</v>
          </cell>
          <cell r="AI35" t="str">
            <v>Yes</v>
          </cell>
          <cell r="AJ35" t="str">
            <v>Yes</v>
          </cell>
          <cell r="AK35" t="str">
            <v>CRAU</v>
          </cell>
          <cell r="AL35" t="str">
            <v>Yes</v>
          </cell>
          <cell r="AM35" t="str">
            <v>-</v>
          </cell>
          <cell r="AN35" t="str">
            <v>-</v>
          </cell>
          <cell r="AO35" t="str">
            <v>Yes</v>
          </cell>
          <cell r="AP35" t="str">
            <v>Yes</v>
          </cell>
          <cell r="AQ35" t="str">
            <v>-</v>
          </cell>
          <cell r="AR35" t="str">
            <v>-</v>
          </cell>
          <cell r="AS35" t="str">
            <v>-</v>
          </cell>
          <cell r="AT35" t="str">
            <v>270</v>
          </cell>
          <cell r="AU35" t="str">
            <v>4</v>
          </cell>
          <cell r="AV35" t="str">
            <v>Bulk</v>
          </cell>
          <cell r="AW35" t="str">
            <v>Yes</v>
          </cell>
          <cell r="AX35" t="str">
            <v>Yes</v>
          </cell>
          <cell r="AY35" t="str">
            <v>Yes</v>
          </cell>
          <cell r="AZ35" t="str">
            <v>Yes</v>
          </cell>
          <cell r="BA35" t="str">
            <v>ACT</v>
          </cell>
          <cell r="BB35" t="str">
            <v>ACT</v>
          </cell>
          <cell r="BC35" t="str">
            <v>Poultry</v>
          </cell>
          <cell r="BD35" t="str">
            <v>BIG BIRD</v>
          </cell>
          <cell r="BE35" t="str">
            <v>BIG BIRD MBU</v>
          </cell>
          <cell r="BF35" t="str">
            <v>Chicken Filets &amp; Patties</v>
          </cell>
          <cell r="BG35" t="str">
            <v>Chicken Patties</v>
          </cell>
          <cell r="BH35" t="str">
            <v>Patties</v>
          </cell>
          <cell r="BI35" t="str">
            <v>Hot N Spicy</v>
          </cell>
          <cell r="BJ35" t="str">
            <v>C&amp;F</v>
          </cell>
          <cell r="BK35" t="str">
            <v>Chicken</v>
          </cell>
          <cell r="BL35" t="str">
            <v>BAKE: Appliances vary, adjust accordingly.
Conventional Oven
8-10 minutes at 400°F from frozen.
Convection: Appliances vary, adjust accordingly.
Convection Oven
6-8 minutes at 375°F from frozen.</v>
          </cell>
          <cell r="BM35" t="str">
            <v>Chicken, water, whole wheat flour, textured soy protein concentrate, isolated soy protein, contains 2% or less of the following: brown sugar, canola oil, carrot powder, citric acid, corn starch, extractives of paprika, garlic powder, leavening (cream of t</v>
          </cell>
          <cell r="BN35" t="str">
            <v>-</v>
          </cell>
          <cell r="BP35" t="str">
            <v>Yes</v>
          </cell>
          <cell r="BQ35" t="str">
            <v>Yes</v>
          </cell>
          <cell r="BR35" t="str">
            <v>00023700033901</v>
          </cell>
          <cell r="BS35" t="str">
            <v>-</v>
          </cell>
          <cell r="BT35" t="str">
            <v>Stocked</v>
          </cell>
          <cell r="BU35" t="str">
            <v>-</v>
          </cell>
          <cell r="BV35" t="str">
            <v>-</v>
          </cell>
          <cell r="BW35">
            <v>327080</v>
          </cell>
          <cell r="BX35">
            <v>9011076</v>
          </cell>
          <cell r="BY35">
            <v>404680</v>
          </cell>
        </row>
        <row r="36">
          <cell r="B36">
            <v>10703320928</v>
          </cell>
          <cell r="C36" t="str">
            <v>Tyson®</v>
          </cell>
          <cell r="E36">
            <v>130</v>
          </cell>
          <cell r="F36" t="str">
            <v>-</v>
          </cell>
          <cell r="G36" t="str">
            <v>Breaded Golden Crispy MWWM Chicken Tenders, 1.41 oz.</v>
          </cell>
          <cell r="H36" t="str">
            <v>WG</v>
          </cell>
          <cell r="I36" t="str">
            <v>White</v>
          </cell>
          <cell r="J36">
            <v>30.99</v>
          </cell>
          <cell r="K36">
            <v>117</v>
          </cell>
          <cell r="L36" t="str">
            <v>3 pieces</v>
          </cell>
          <cell r="M36">
            <v>2</v>
          </cell>
          <cell r="N36">
            <v>1</v>
          </cell>
          <cell r="O36" t="str">
            <v>-</v>
          </cell>
          <cell r="P36" t="str">
            <v>230</v>
          </cell>
          <cell r="Q36" t="str">
            <v>12</v>
          </cell>
          <cell r="R36" t="str">
            <v>2</v>
          </cell>
          <cell r="S36" t="str">
            <v>410</v>
          </cell>
          <cell r="T36" t="str">
            <v>12</v>
          </cell>
          <cell r="U36" t="str">
            <v>20</v>
          </cell>
          <cell r="V36" t="str">
            <v>-</v>
          </cell>
          <cell r="W36" t="str">
            <v>KTKA</v>
          </cell>
          <cell r="Y36" t="str">
            <v>CSC</v>
          </cell>
          <cell r="Z36" t="str">
            <v>CSC</v>
          </cell>
          <cell r="AA36" t="str">
            <v>CSC</v>
          </cell>
          <cell r="AB36" t="str">
            <v>CSC</v>
          </cell>
          <cell r="AC36" t="str">
            <v>SUB</v>
          </cell>
          <cell r="AD36" t="str">
            <v>-</v>
          </cell>
          <cell r="AE36" t="str">
            <v>-</v>
          </cell>
          <cell r="AF36" t="str">
            <v>-</v>
          </cell>
          <cell r="AG36" t="str">
            <v>NAE</v>
          </cell>
          <cell r="AH36" t="str">
            <v>Yes</v>
          </cell>
          <cell r="AI36" t="str">
            <v>Yes</v>
          </cell>
          <cell r="AJ36" t="str">
            <v>Yes</v>
          </cell>
          <cell r="AK36" t="str">
            <v>-</v>
          </cell>
          <cell r="AL36" t="str">
            <v>Yes</v>
          </cell>
          <cell r="AM36" t="str">
            <v>-</v>
          </cell>
          <cell r="AN36" t="str">
            <v>-</v>
          </cell>
          <cell r="AO36" t="str">
            <v>Yes</v>
          </cell>
          <cell r="AP36" t="str">
            <v>Yes</v>
          </cell>
          <cell r="AQ36" t="str">
            <v>-</v>
          </cell>
          <cell r="AR36" t="str">
            <v>-</v>
          </cell>
          <cell r="AS36" t="str">
            <v>-</v>
          </cell>
          <cell r="AT36" t="str">
            <v>365</v>
          </cell>
          <cell r="AU36" t="str">
            <v>4</v>
          </cell>
          <cell r="AV36" t="str">
            <v>Bulk</v>
          </cell>
          <cell r="AW36" t="str">
            <v>-</v>
          </cell>
          <cell r="AX36" t="str">
            <v>-</v>
          </cell>
          <cell r="AY36" t="str">
            <v>-</v>
          </cell>
          <cell r="AZ36" t="str">
            <v>-</v>
          </cell>
          <cell r="BA36" t="str">
            <v>ACT</v>
          </cell>
          <cell r="BB36" t="str">
            <v>ACT</v>
          </cell>
          <cell r="BC36" t="str">
            <v>Poultry</v>
          </cell>
          <cell r="BD36" t="str">
            <v>BIG BIRD</v>
          </cell>
          <cell r="BE36" t="str">
            <v>BIG BIRD MBU</v>
          </cell>
          <cell r="BF36" t="str">
            <v>Handheld Chicken</v>
          </cell>
          <cell r="BG36" t="str">
            <v>Tenders</v>
          </cell>
          <cell r="BH36" t="str">
            <v>Tenders</v>
          </cell>
          <cell r="BI36" t="str">
            <v>Golden Crispy</v>
          </cell>
          <cell r="BJ36" t="str">
            <v>MWWM</v>
          </cell>
          <cell r="BK36" t="str">
            <v>Chicken</v>
          </cell>
          <cell r="BL36" t="str">
            <v>BAKE: Appliances vary, adjust accordingly.
Conventional Oven
Preheat oven to 400°F.  Place frozen tenders in a single layer on a parchment lined baking sheet.   Heat for 11 to 13 minutes uncovered.
Convection: Appliances vary, adjust accordingly.
Convecti</v>
          </cell>
          <cell r="BM36" t="str">
            <v>Boneless, skinless, chicken breast with rib meat, whole wheat flour, water, contains 2% or less of the following: brown sugar, canola oil, carrot powder, citric acid, dried garlic, dried onion, dried yeast, garlic powder, isolated soy protein, maltodextri</v>
          </cell>
          <cell r="BN36" t="str">
            <v>-</v>
          </cell>
          <cell r="BP36" t="str">
            <v>Yes</v>
          </cell>
          <cell r="BQ36" t="str">
            <v>Yes</v>
          </cell>
          <cell r="BR36" t="str">
            <v>00023700035479</v>
          </cell>
          <cell r="BS36" t="str">
            <v>-</v>
          </cell>
          <cell r="BT36" t="str">
            <v>Special Order</v>
          </cell>
          <cell r="BU36" t="str">
            <v>-</v>
          </cell>
          <cell r="BV36" t="str">
            <v>-</v>
          </cell>
          <cell r="BW36">
            <v>533830</v>
          </cell>
          <cell r="BX36">
            <v>8898155</v>
          </cell>
          <cell r="BY36">
            <v>404684</v>
          </cell>
        </row>
        <row r="37">
          <cell r="B37">
            <v>17033220928</v>
          </cell>
          <cell r="C37" t="str">
            <v>Tyson®</v>
          </cell>
          <cell r="E37">
            <v>130</v>
          </cell>
          <cell r="F37" t="str">
            <v>-</v>
          </cell>
          <cell r="G37" t="str">
            <v>Breaded Homestyle MWWM Chicken Tenders, 1.5 oz.</v>
          </cell>
          <cell r="H37" t="str">
            <v>WG</v>
          </cell>
          <cell r="I37" t="str">
            <v>White</v>
          </cell>
          <cell r="J37">
            <v>30.9</v>
          </cell>
          <cell r="K37">
            <v>110</v>
          </cell>
          <cell r="L37" t="str">
            <v>3 pieces</v>
          </cell>
          <cell r="M37">
            <v>2</v>
          </cell>
          <cell r="N37">
            <v>1</v>
          </cell>
          <cell r="O37" t="str">
            <v>-</v>
          </cell>
          <cell r="P37" t="str">
            <v>280</v>
          </cell>
          <cell r="Q37" t="str">
            <v>13</v>
          </cell>
          <cell r="R37" t="str">
            <v>2.5</v>
          </cell>
          <cell r="S37" t="str">
            <v>470</v>
          </cell>
          <cell r="T37" t="str">
            <v>16</v>
          </cell>
          <cell r="U37" t="str">
            <v>25</v>
          </cell>
          <cell r="V37" t="str">
            <v>-</v>
          </cell>
          <cell r="W37" t="str">
            <v>-</v>
          </cell>
          <cell r="Y37" t="str">
            <v>CSC</v>
          </cell>
          <cell r="Z37" t="str">
            <v>CSC</v>
          </cell>
          <cell r="AA37" t="str">
            <v>CSC</v>
          </cell>
          <cell r="AB37" t="str">
            <v>CSC</v>
          </cell>
          <cell r="AC37" t="str">
            <v>SUB</v>
          </cell>
          <cell r="AD37" t="str">
            <v>-</v>
          </cell>
          <cell r="AE37" t="str">
            <v>-</v>
          </cell>
          <cell r="AF37" t="str">
            <v>-</v>
          </cell>
          <cell r="AG37" t="str">
            <v>NAE</v>
          </cell>
          <cell r="AH37" t="str">
            <v>Yes</v>
          </cell>
          <cell r="AI37" t="str">
            <v>Yes</v>
          </cell>
          <cell r="AJ37" t="str">
            <v>Yes</v>
          </cell>
          <cell r="AK37" t="str">
            <v>-</v>
          </cell>
          <cell r="AL37" t="str">
            <v>Yes</v>
          </cell>
          <cell r="AM37" t="str">
            <v>-</v>
          </cell>
          <cell r="AN37" t="str">
            <v>-</v>
          </cell>
          <cell r="AO37" t="str">
            <v>Yes</v>
          </cell>
          <cell r="AP37" t="str">
            <v>Yes</v>
          </cell>
          <cell r="AQ37" t="str">
            <v>-</v>
          </cell>
          <cell r="AR37" t="str">
            <v>-</v>
          </cell>
          <cell r="AS37" t="str">
            <v>-</v>
          </cell>
          <cell r="AT37" t="str">
            <v>365</v>
          </cell>
          <cell r="AU37" t="str">
            <v>6</v>
          </cell>
          <cell r="AV37" t="str">
            <v>Bulk</v>
          </cell>
          <cell r="AW37" t="str">
            <v>Yes</v>
          </cell>
          <cell r="AX37" t="str">
            <v>Yes</v>
          </cell>
          <cell r="AY37" t="str">
            <v>Yes</v>
          </cell>
          <cell r="AZ37" t="str">
            <v>Yes</v>
          </cell>
          <cell r="BA37" t="str">
            <v>ACT</v>
          </cell>
          <cell r="BB37" t="str">
            <v>ACT</v>
          </cell>
          <cell r="BC37" t="str">
            <v>Poultry</v>
          </cell>
          <cell r="BD37" t="str">
            <v>BIG BIRD</v>
          </cell>
          <cell r="BE37" t="str">
            <v>BIG BIRD MBU</v>
          </cell>
          <cell r="BF37" t="str">
            <v>Handheld Chicken</v>
          </cell>
          <cell r="BG37" t="str">
            <v>Tenders</v>
          </cell>
          <cell r="BH37" t="str">
            <v>Tenders</v>
          </cell>
          <cell r="BI37" t="str">
            <v>Homestyle</v>
          </cell>
          <cell r="BJ37" t="str">
            <v>MWWM</v>
          </cell>
          <cell r="BK37" t="str">
            <v>Chicken</v>
          </cell>
          <cell r="BL37" t="str">
            <v>BAKE: PREPARATION:  Appliances vary, adjust accordingly.
Conventional Oven
Preheat oven to 400°F.  Place frozen strips in a single layer on a parchment lined baking sheet.  Heat for 11-13 minutes, uncovered.
Convection: PREPARATION:  Appliances vary, adj</v>
          </cell>
          <cell r="BM37" t="str">
            <v>Boneless, skinless portioned chicken breast strips with rib meat, whole wheat flour, water, contains 2% or less of the following: brown sugar, canola oil, carrot powder, citric acid, cocoa powder, dried yeast, garlic powder, isolated soy protein, leavenin</v>
          </cell>
          <cell r="BN37" t="str">
            <v>-</v>
          </cell>
          <cell r="BO37" t="str">
            <v>Yes</v>
          </cell>
          <cell r="BQ37" t="str">
            <v>Yes</v>
          </cell>
          <cell r="BR37" t="str">
            <v>00023700043900</v>
          </cell>
          <cell r="BS37" t="str">
            <v>-</v>
          </cell>
          <cell r="BT37" t="str">
            <v>Stocked</v>
          </cell>
          <cell r="BU37" t="str">
            <v>-</v>
          </cell>
          <cell r="BV37" t="str">
            <v>-</v>
          </cell>
          <cell r="BW37" t="str">
            <v>-</v>
          </cell>
          <cell r="BX37">
            <v>9011099</v>
          </cell>
          <cell r="BY37">
            <v>406172</v>
          </cell>
        </row>
        <row r="38">
          <cell r="B38">
            <v>10703420928</v>
          </cell>
          <cell r="C38" t="str">
            <v>Tyson®</v>
          </cell>
          <cell r="E38">
            <v>130</v>
          </cell>
          <cell r="F38" t="str">
            <v>-</v>
          </cell>
          <cell r="G38" t="str">
            <v>Breaded Hot N Spicy MWWM Chicken Tenders, 1.38 oz.</v>
          </cell>
          <cell r="H38" t="str">
            <v>WG</v>
          </cell>
          <cell r="I38" t="str">
            <v>White</v>
          </cell>
          <cell r="J38">
            <v>30.99</v>
          </cell>
          <cell r="K38">
            <v>119</v>
          </cell>
          <cell r="L38" t="str">
            <v>3 pieces</v>
          </cell>
          <cell r="M38">
            <v>2</v>
          </cell>
          <cell r="N38">
            <v>1</v>
          </cell>
          <cell r="O38" t="str">
            <v>-</v>
          </cell>
          <cell r="P38" t="str">
            <v>220</v>
          </cell>
          <cell r="Q38" t="str">
            <v>12</v>
          </cell>
          <cell r="R38" t="str">
            <v>2</v>
          </cell>
          <cell r="S38" t="str">
            <v>370</v>
          </cell>
          <cell r="T38" t="str">
            <v>9</v>
          </cell>
          <cell r="U38" t="str">
            <v>20</v>
          </cell>
          <cell r="V38" t="str">
            <v>-</v>
          </cell>
          <cell r="W38" t="str">
            <v>KTKA</v>
          </cell>
          <cell r="Y38" t="str">
            <v>CSC</v>
          </cell>
          <cell r="Z38" t="str">
            <v>CSC</v>
          </cell>
          <cell r="AA38" t="str">
            <v>CSC</v>
          </cell>
          <cell r="AB38" t="str">
            <v>CSC</v>
          </cell>
          <cell r="AC38" t="str">
            <v>SUB</v>
          </cell>
          <cell r="AD38" t="str">
            <v>-</v>
          </cell>
          <cell r="AE38" t="str">
            <v>-</v>
          </cell>
          <cell r="AF38" t="str">
            <v>-</v>
          </cell>
          <cell r="AG38" t="str">
            <v>NAE</v>
          </cell>
          <cell r="AH38" t="str">
            <v>Yes</v>
          </cell>
          <cell r="AI38" t="str">
            <v>Yes</v>
          </cell>
          <cell r="AJ38" t="str">
            <v>Yes</v>
          </cell>
          <cell r="AK38" t="str">
            <v>-</v>
          </cell>
          <cell r="AL38" t="str">
            <v>Yes</v>
          </cell>
          <cell r="AM38" t="str">
            <v>-</v>
          </cell>
          <cell r="AN38" t="str">
            <v>-</v>
          </cell>
          <cell r="AO38" t="str">
            <v>Yes</v>
          </cell>
          <cell r="AP38" t="str">
            <v>Yes</v>
          </cell>
          <cell r="AQ38" t="str">
            <v>-</v>
          </cell>
          <cell r="AR38" t="str">
            <v>-</v>
          </cell>
          <cell r="AS38" t="str">
            <v>-</v>
          </cell>
          <cell r="AT38" t="str">
            <v>365</v>
          </cell>
          <cell r="AU38" t="str">
            <v>4</v>
          </cell>
          <cell r="AV38" t="str">
            <v>Bulk</v>
          </cell>
          <cell r="AW38" t="str">
            <v>Yes</v>
          </cell>
          <cell r="AX38" t="str">
            <v>Yes</v>
          </cell>
          <cell r="AY38" t="str">
            <v>Yes</v>
          </cell>
          <cell r="AZ38" t="str">
            <v>Yes</v>
          </cell>
          <cell r="BA38" t="str">
            <v>ACT</v>
          </cell>
          <cell r="BB38" t="str">
            <v>ACT</v>
          </cell>
          <cell r="BC38" t="str">
            <v>Poultry</v>
          </cell>
          <cell r="BD38" t="str">
            <v>BIG BIRD</v>
          </cell>
          <cell r="BE38" t="str">
            <v>BIG BIRD MBU</v>
          </cell>
          <cell r="BF38" t="str">
            <v>Handheld Chicken</v>
          </cell>
          <cell r="BG38" t="str">
            <v>Tenders</v>
          </cell>
          <cell r="BH38" t="str">
            <v>Tenders</v>
          </cell>
          <cell r="BI38" t="str">
            <v>Hot N Spicy</v>
          </cell>
          <cell r="BJ38" t="str">
            <v>MWWM</v>
          </cell>
          <cell r="BK38" t="str">
            <v>Chicken</v>
          </cell>
          <cell r="BL38" t="str">
            <v>BAKE: Appliances vary, adjust accordingly.
Conventional Oven
Preheat oven to 400°F. Place frozen chicken tenders on parchment lined baking sheet. Heat for 13-16 minutes.
Convection: Appliances vary, adjust accordingly.
Convection Oven
Preheat oven to 350°</v>
          </cell>
          <cell r="BM38" t="str">
            <v>Boneless, skinless, portioned chicken breast tenders with rib meat, whole wheat flour, water, contains 2% or less of the following: brown sugar, 
canola oil, carrot powder, citric acid, corn starch, extractives of paprika, garlic powder, isolated soy prot</v>
          </cell>
          <cell r="BN38" t="str">
            <v>-</v>
          </cell>
          <cell r="BQ38" t="str">
            <v>Yes</v>
          </cell>
          <cell r="BR38" t="str">
            <v>00023700035462</v>
          </cell>
          <cell r="BS38" t="str">
            <v>-</v>
          </cell>
          <cell r="BT38" t="str">
            <v>Special Order</v>
          </cell>
          <cell r="BU38" t="str">
            <v>-</v>
          </cell>
          <cell r="BV38" t="str">
            <v>-</v>
          </cell>
          <cell r="BW38">
            <v>533680</v>
          </cell>
          <cell r="BX38">
            <v>8898145</v>
          </cell>
          <cell r="BY38">
            <v>404685</v>
          </cell>
        </row>
        <row r="39">
          <cell r="B39">
            <v>10038590928</v>
          </cell>
          <cell r="C39" t="str">
            <v>Tyson®</v>
          </cell>
          <cell r="E39">
            <v>130</v>
          </cell>
          <cell r="F39" t="str">
            <v>Tyson® Krisp N' Krunchy™ NAE, Whole Grain Breaded Chicken Tenders, 1.2 oz.</v>
          </cell>
          <cell r="G39" t="str">
            <v>Krisp N Krunchy™ Breaded Chicken Tenders, 1.2 oz.</v>
          </cell>
          <cell r="H39" t="str">
            <v>WG</v>
          </cell>
          <cell r="I39" t="str">
            <v>W/D</v>
          </cell>
          <cell r="J39">
            <v>31.86</v>
          </cell>
          <cell r="K39">
            <v>141</v>
          </cell>
          <cell r="L39" t="str">
            <v>3 pieces</v>
          </cell>
          <cell r="M39">
            <v>2</v>
          </cell>
          <cell r="N39">
            <v>1</v>
          </cell>
          <cell r="O39" t="str">
            <v>-</v>
          </cell>
          <cell r="P39" t="str">
            <v>250</v>
          </cell>
          <cell r="Q39" t="str">
            <v>15</v>
          </cell>
          <cell r="R39" t="str">
            <v>3</v>
          </cell>
          <cell r="S39" t="str">
            <v>730</v>
          </cell>
          <cell r="T39" t="str">
            <v>13</v>
          </cell>
          <cell r="U39" t="str">
            <v>15</v>
          </cell>
          <cell r="V39" t="str">
            <v>Yes</v>
          </cell>
          <cell r="W39" t="str">
            <v>-</v>
          </cell>
          <cell r="Y39" t="str">
            <v>-</v>
          </cell>
          <cell r="Z39" t="str">
            <v>-</v>
          </cell>
          <cell r="AA39" t="str">
            <v>-</v>
          </cell>
          <cell r="AB39" t="str">
            <v>-</v>
          </cell>
          <cell r="AC39" t="str">
            <v>SUB</v>
          </cell>
          <cell r="AD39" t="str">
            <v>-</v>
          </cell>
          <cell r="AE39" t="str">
            <v>-</v>
          </cell>
          <cell r="AF39" t="str">
            <v>-</v>
          </cell>
          <cell r="AG39" t="str">
            <v>NAE</v>
          </cell>
          <cell r="AH39" t="str">
            <v>Yes</v>
          </cell>
          <cell r="AI39" t="str">
            <v>Yes</v>
          </cell>
          <cell r="AJ39" t="str">
            <v>Yes</v>
          </cell>
          <cell r="AK39" t="str">
            <v>-</v>
          </cell>
          <cell r="AL39" t="str">
            <v>Yes</v>
          </cell>
          <cell r="AM39" t="str">
            <v>-</v>
          </cell>
          <cell r="AN39" t="str">
            <v>-</v>
          </cell>
          <cell r="AO39" t="str">
            <v>Yes</v>
          </cell>
          <cell r="AP39" t="str">
            <v>Yes</v>
          </cell>
          <cell r="AQ39" t="str">
            <v>-</v>
          </cell>
          <cell r="AR39" t="str">
            <v>-</v>
          </cell>
          <cell r="AS39" t="str">
            <v>-</v>
          </cell>
          <cell r="AT39" t="str">
            <v>270</v>
          </cell>
          <cell r="AU39" t="str">
            <v>4</v>
          </cell>
          <cell r="AV39" t="str">
            <v>Bulk</v>
          </cell>
          <cell r="AW39" t="str">
            <v>-</v>
          </cell>
          <cell r="AX39" t="str">
            <v>-</v>
          </cell>
          <cell r="AY39" t="str">
            <v>-</v>
          </cell>
          <cell r="AZ39" t="str">
            <v>-</v>
          </cell>
          <cell r="BA39" t="str">
            <v>ACT</v>
          </cell>
          <cell r="BB39" t="str">
            <v>ACT</v>
          </cell>
          <cell r="BC39" t="str">
            <v>Poultry</v>
          </cell>
          <cell r="BD39" t="str">
            <v>BIG BIRD</v>
          </cell>
          <cell r="BE39" t="str">
            <v>BIG BIRD MBU</v>
          </cell>
          <cell r="BF39" t="str">
            <v>Handheld Chicken</v>
          </cell>
          <cell r="BG39" t="str">
            <v>Tenders</v>
          </cell>
          <cell r="BH39" t="str">
            <v>Tenders</v>
          </cell>
          <cell r="BI39" t="str">
            <v>Krisp N Krunchy</v>
          </cell>
          <cell r="BJ39" t="str">
            <v>C&amp;F</v>
          </cell>
          <cell r="BK39" t="str">
            <v>Chicken</v>
          </cell>
          <cell r="BL39" t="str">
            <v>BAKE: Appliances vary, adjust accordingly.
Conventional Oven
16 - 19 minutes at 375°F.
Convection: Appliances vary, adjust accordingly.
Convection Oven
7 - 10 minutes at 375°F.</v>
          </cell>
          <cell r="BM39" t="str">
            <v>Chicken, water, whole wheat flour, isolated soy protein, contains 2% or less of the following: dextrose, 
extractives of paprika and annatto, garlic powder, natural flavor, salt, spice extractives (including extractives of celery 
seed), spices (including</v>
          </cell>
          <cell r="BN39" t="str">
            <v>-</v>
          </cell>
          <cell r="BO39" t="str">
            <v>Yes</v>
          </cell>
          <cell r="BR39" t="str">
            <v>00023700037794</v>
          </cell>
          <cell r="BS39" t="str">
            <v>-</v>
          </cell>
          <cell r="BT39" t="str">
            <v>Special Order</v>
          </cell>
          <cell r="BU39" t="str">
            <v>-</v>
          </cell>
          <cell r="BV39" t="str">
            <v>-</v>
          </cell>
          <cell r="BW39" t="str">
            <v>-</v>
          </cell>
          <cell r="BX39">
            <v>8869235</v>
          </cell>
          <cell r="BY39">
            <v>404683</v>
          </cell>
        </row>
        <row r="40">
          <cell r="B40">
            <v>10703340928</v>
          </cell>
          <cell r="C40" t="str">
            <v>Tyson®</v>
          </cell>
          <cell r="E40">
            <v>130</v>
          </cell>
          <cell r="F40" t="str">
            <v>-</v>
          </cell>
          <cell r="G40" t="str">
            <v>Breaded Golden Crispy Chicken Tenders, 1.13 oz.</v>
          </cell>
          <cell r="H40" t="str">
            <v>WG</v>
          </cell>
          <cell r="I40" t="str">
            <v>W/D</v>
          </cell>
          <cell r="J40">
            <v>31.86</v>
          </cell>
          <cell r="K40">
            <v>150</v>
          </cell>
          <cell r="L40" t="str">
            <v>3 pieces</v>
          </cell>
          <cell r="M40">
            <v>2</v>
          </cell>
          <cell r="N40">
            <v>1</v>
          </cell>
          <cell r="O40" t="str">
            <v>-</v>
          </cell>
          <cell r="P40" t="str">
            <v>260</v>
          </cell>
          <cell r="Q40" t="str">
            <v>15</v>
          </cell>
          <cell r="R40" t="str">
            <v>2.5</v>
          </cell>
          <cell r="S40" t="str">
            <v>390</v>
          </cell>
          <cell r="T40" t="str">
            <v>16</v>
          </cell>
          <cell r="U40" t="str">
            <v>15</v>
          </cell>
          <cell r="V40" t="str">
            <v>-</v>
          </cell>
          <cell r="W40" t="str">
            <v>KTKA</v>
          </cell>
          <cell r="Y40" t="str">
            <v>-</v>
          </cell>
          <cell r="Z40" t="str">
            <v>-</v>
          </cell>
          <cell r="AA40" t="str">
            <v>-</v>
          </cell>
          <cell r="AB40" t="str">
            <v>-</v>
          </cell>
          <cell r="AC40" t="str">
            <v>SUB</v>
          </cell>
          <cell r="AD40" t="str">
            <v>-</v>
          </cell>
          <cell r="AE40" t="str">
            <v>-</v>
          </cell>
          <cell r="AF40" t="str">
            <v>-</v>
          </cell>
          <cell r="AG40" t="str">
            <v>NAE</v>
          </cell>
          <cell r="AH40" t="str">
            <v>Yes</v>
          </cell>
          <cell r="AI40" t="str">
            <v>Yes</v>
          </cell>
          <cell r="AJ40" t="str">
            <v>Yes</v>
          </cell>
          <cell r="AK40" t="str">
            <v>-</v>
          </cell>
          <cell r="AL40" t="str">
            <v>Yes</v>
          </cell>
          <cell r="AM40" t="str">
            <v>-</v>
          </cell>
          <cell r="AN40" t="str">
            <v>-</v>
          </cell>
          <cell r="AO40" t="str">
            <v>Yes</v>
          </cell>
          <cell r="AP40" t="str">
            <v>Yes</v>
          </cell>
          <cell r="AQ40" t="str">
            <v>-</v>
          </cell>
          <cell r="AR40" t="str">
            <v>-</v>
          </cell>
          <cell r="AS40" t="str">
            <v>-</v>
          </cell>
          <cell r="AT40" t="str">
            <v>270</v>
          </cell>
          <cell r="AU40" t="str">
            <v>4</v>
          </cell>
          <cell r="AV40" t="str">
            <v>Bulk</v>
          </cell>
          <cell r="AW40" t="str">
            <v>Yes</v>
          </cell>
          <cell r="AX40" t="str">
            <v>Yes</v>
          </cell>
          <cell r="AY40" t="str">
            <v>Yes</v>
          </cell>
          <cell r="AZ40" t="str">
            <v>Yes</v>
          </cell>
          <cell r="BA40" t="str">
            <v>ACT</v>
          </cell>
          <cell r="BB40" t="str">
            <v>ACT</v>
          </cell>
          <cell r="BC40" t="str">
            <v>Poultry</v>
          </cell>
          <cell r="BD40" t="str">
            <v>BIG BIRD</v>
          </cell>
          <cell r="BE40" t="str">
            <v>BIG BIRD MBU</v>
          </cell>
          <cell r="BF40" t="str">
            <v>Handheld Chicken</v>
          </cell>
          <cell r="BG40" t="str">
            <v>Tenders</v>
          </cell>
          <cell r="BH40" t="str">
            <v>Tenders</v>
          </cell>
          <cell r="BI40" t="str">
            <v>Golden Crispy</v>
          </cell>
          <cell r="BJ40" t="str">
            <v>C&amp;F</v>
          </cell>
          <cell r="BK40" t="str">
            <v>Chicken</v>
          </cell>
          <cell r="BL40" t="str">
            <v>BAKE: Appliances vary, adjust accordingly.
Conventional Oven
8-10 minutes at 400°F from frozen.
Convection: Appliances vary, adjust accordingly.
Convection Oven
6-8 minutes at 375°F from frozen.</v>
          </cell>
          <cell r="BM40" t="str">
            <v>Chicken, water, whole wheat flour, textured soy protein concentrate, isolated soy protein, contains 2% or less of the following: brown sugar, canola oil, carrot powder, citric acid, dried garlic, dried onion, dried yeast, garlic powder, maltodextrin, natu</v>
          </cell>
          <cell r="BN40" t="str">
            <v>-</v>
          </cell>
          <cell r="BP40" t="str">
            <v>Yes</v>
          </cell>
          <cell r="BQ40" t="str">
            <v>Yes</v>
          </cell>
          <cell r="BR40" t="str">
            <v>00023700033857</v>
          </cell>
          <cell r="BS40" t="str">
            <v>-</v>
          </cell>
          <cell r="BT40" t="str">
            <v>Stocked</v>
          </cell>
          <cell r="BU40" t="str">
            <v>-</v>
          </cell>
          <cell r="BV40" t="str">
            <v>-</v>
          </cell>
          <cell r="BW40">
            <v>283951</v>
          </cell>
          <cell r="BX40">
            <v>9011088</v>
          </cell>
          <cell r="BY40">
            <v>403544</v>
          </cell>
        </row>
        <row r="41">
          <cell r="B41">
            <v>10703440928</v>
          </cell>
          <cell r="C41" t="str">
            <v>Tyson®</v>
          </cell>
          <cell r="E41">
            <v>130</v>
          </cell>
          <cell r="F41" t="str">
            <v>-</v>
          </cell>
          <cell r="G41" t="str">
            <v>Breaded Hot 'N Spicy Chicken Tenders, 1.14 oz.</v>
          </cell>
          <cell r="H41" t="str">
            <v>WG</v>
          </cell>
          <cell r="I41" t="str">
            <v>W/D</v>
          </cell>
          <cell r="J41">
            <v>31.86</v>
          </cell>
          <cell r="K41">
            <v>148</v>
          </cell>
          <cell r="L41" t="str">
            <v>3 pieces</v>
          </cell>
          <cell r="M41">
            <v>2</v>
          </cell>
          <cell r="N41">
            <v>1</v>
          </cell>
          <cell r="O41" t="str">
            <v>-</v>
          </cell>
          <cell r="P41" t="str">
            <v>260</v>
          </cell>
          <cell r="Q41" t="str">
            <v>15</v>
          </cell>
          <cell r="R41" t="str">
            <v>2.5</v>
          </cell>
          <cell r="S41" t="str">
            <v>390</v>
          </cell>
          <cell r="T41" t="str">
            <v>17</v>
          </cell>
          <cell r="U41" t="str">
            <v>15</v>
          </cell>
          <cell r="V41" t="str">
            <v>-</v>
          </cell>
          <cell r="W41" t="str">
            <v>KTKA</v>
          </cell>
          <cell r="Y41" t="str">
            <v>-</v>
          </cell>
          <cell r="Z41" t="str">
            <v>-</v>
          </cell>
          <cell r="AA41" t="str">
            <v>-</v>
          </cell>
          <cell r="AB41" t="str">
            <v>-</v>
          </cell>
          <cell r="AC41" t="str">
            <v>SUB</v>
          </cell>
          <cell r="AD41" t="str">
            <v>-</v>
          </cell>
          <cell r="AE41" t="str">
            <v>-</v>
          </cell>
          <cell r="AF41" t="str">
            <v>-</v>
          </cell>
          <cell r="AG41" t="str">
            <v>NAE</v>
          </cell>
          <cell r="AH41" t="str">
            <v>Yes</v>
          </cell>
          <cell r="AI41" t="str">
            <v>Yes</v>
          </cell>
          <cell r="AJ41" t="str">
            <v>Yes</v>
          </cell>
          <cell r="AK41" t="str">
            <v>-</v>
          </cell>
          <cell r="AL41" t="str">
            <v>Yes</v>
          </cell>
          <cell r="AM41" t="str">
            <v>-</v>
          </cell>
          <cell r="AN41" t="str">
            <v>-</v>
          </cell>
          <cell r="AO41" t="str">
            <v>Yes</v>
          </cell>
          <cell r="AP41" t="str">
            <v>Yes</v>
          </cell>
          <cell r="AQ41" t="str">
            <v>-</v>
          </cell>
          <cell r="AR41" t="str">
            <v>-</v>
          </cell>
          <cell r="AS41" t="str">
            <v>-</v>
          </cell>
          <cell r="AT41" t="str">
            <v>270</v>
          </cell>
          <cell r="AU41" t="str">
            <v>4</v>
          </cell>
          <cell r="AV41" t="str">
            <v>Bulk</v>
          </cell>
          <cell r="AW41" t="str">
            <v>Yes</v>
          </cell>
          <cell r="AX41" t="str">
            <v>Yes</v>
          </cell>
          <cell r="AY41" t="str">
            <v>Yes</v>
          </cell>
          <cell r="AZ41" t="str">
            <v>Yes</v>
          </cell>
          <cell r="BA41" t="str">
            <v>ACT</v>
          </cell>
          <cell r="BB41" t="str">
            <v>ACT</v>
          </cell>
          <cell r="BC41" t="str">
            <v>Poultry</v>
          </cell>
          <cell r="BD41" t="str">
            <v>BIG BIRD</v>
          </cell>
          <cell r="BE41" t="str">
            <v>BIG BIRD MBU</v>
          </cell>
          <cell r="BF41" t="str">
            <v>Handheld Chicken</v>
          </cell>
          <cell r="BG41" t="str">
            <v>Tenders</v>
          </cell>
          <cell r="BH41" t="str">
            <v>Tenders</v>
          </cell>
          <cell r="BI41" t="str">
            <v>Hot N Spicy</v>
          </cell>
          <cell r="BJ41" t="str">
            <v>C&amp;F</v>
          </cell>
          <cell r="BK41" t="str">
            <v>Chicken</v>
          </cell>
          <cell r="BL41" t="str">
            <v>BAKE: Appliances vary, adjust accordingly.
Conventional Oven
8-10 minutes at 400°F from frozen.
Convection: Appliances vary, adjust accordingly.
Convection Oven
6-8 minutes at 375°F from frozen.</v>
          </cell>
          <cell r="BM41" t="str">
            <v>Chicken, water, whole wheat flour, textured soy protein concentrate, isolated soy protein, contains 2% or less of the following: brown sugar, canola oil, carrot powder, citric acid, corn starch, extractives of paprika, garlic powder, leavening (cream of t</v>
          </cell>
          <cell r="BN41" t="str">
            <v>-</v>
          </cell>
          <cell r="BP41" t="str">
            <v>Yes</v>
          </cell>
          <cell r="BQ41" t="str">
            <v>Yes</v>
          </cell>
          <cell r="BR41" t="str">
            <v>00023700033932</v>
          </cell>
          <cell r="BS41" t="str">
            <v>-</v>
          </cell>
          <cell r="BT41" t="str">
            <v>Special Order</v>
          </cell>
          <cell r="BU41" t="str">
            <v>-</v>
          </cell>
          <cell r="BV41" t="str">
            <v>-</v>
          </cell>
          <cell r="BW41">
            <v>281731</v>
          </cell>
          <cell r="BX41">
            <v>9011083</v>
          </cell>
          <cell r="BY41">
            <v>404688</v>
          </cell>
        </row>
        <row r="42">
          <cell r="B42">
            <v>10214220928</v>
          </cell>
          <cell r="C42" t="str">
            <v>Tyson®</v>
          </cell>
          <cell r="E42">
            <v>130</v>
          </cell>
          <cell r="F42" t="str">
            <v>Tyson® Fully Cooked, Whole Grain Homestyle, Chicken Breast Chunk Fritters with Rib Meat, 186/.85 oz, 10 lb</v>
          </cell>
          <cell r="G42" t="str">
            <v>Breaded MWWM Homestyle Boneless Chicken Wings, 0.85 oz.</v>
          </cell>
          <cell r="H42" t="str">
            <v>WG</v>
          </cell>
          <cell r="I42" t="str">
            <v>White</v>
          </cell>
          <cell r="J42">
            <v>10</v>
          </cell>
          <cell r="K42">
            <v>31</v>
          </cell>
          <cell r="L42" t="str">
            <v>6 pieces</v>
          </cell>
          <cell r="M42">
            <v>2</v>
          </cell>
          <cell r="N42">
            <v>1.5</v>
          </cell>
          <cell r="O42" t="str">
            <v>-</v>
          </cell>
          <cell r="P42" t="str">
            <v>350</v>
          </cell>
          <cell r="Q42" t="str">
            <v>19</v>
          </cell>
          <cell r="R42" t="str">
            <v>3</v>
          </cell>
          <cell r="S42" t="str">
            <v>810</v>
          </cell>
          <cell r="T42" t="str">
            <v>20</v>
          </cell>
          <cell r="U42" t="str">
            <v>27</v>
          </cell>
          <cell r="V42" t="str">
            <v>Yes</v>
          </cell>
          <cell r="W42" t="str">
            <v>-</v>
          </cell>
          <cell r="Y42" t="str">
            <v>-</v>
          </cell>
          <cell r="Z42" t="str">
            <v>-</v>
          </cell>
          <cell r="AA42" t="str">
            <v>-</v>
          </cell>
          <cell r="AB42" t="str">
            <v>-</v>
          </cell>
          <cell r="AC42" t="str">
            <v>SUB</v>
          </cell>
          <cell r="AD42" t="str">
            <v>-</v>
          </cell>
          <cell r="AE42" t="str">
            <v>-</v>
          </cell>
          <cell r="AF42" t="str">
            <v>-</v>
          </cell>
          <cell r="AG42" t="str">
            <v>NAE</v>
          </cell>
          <cell r="AH42" t="str">
            <v>Yes</v>
          </cell>
          <cell r="AI42" t="str">
            <v>Yes</v>
          </cell>
          <cell r="AJ42" t="str">
            <v>Yes</v>
          </cell>
          <cell r="AK42" t="str">
            <v>-</v>
          </cell>
          <cell r="AL42" t="str">
            <v>-</v>
          </cell>
          <cell r="AM42" t="str">
            <v>-</v>
          </cell>
          <cell r="AN42" t="str">
            <v>-</v>
          </cell>
          <cell r="AO42" t="str">
            <v>Yes</v>
          </cell>
          <cell r="AP42" t="str">
            <v>Yes</v>
          </cell>
          <cell r="AQ42" t="str">
            <v>-</v>
          </cell>
          <cell r="AR42" t="str">
            <v>-</v>
          </cell>
          <cell r="AS42" t="str">
            <v>-</v>
          </cell>
          <cell r="AT42" t="str">
            <v>365</v>
          </cell>
          <cell r="AU42" t="str">
            <v>2</v>
          </cell>
          <cell r="AV42" t="str">
            <v>Bulk</v>
          </cell>
          <cell r="AW42" t="str">
            <v>-</v>
          </cell>
          <cell r="AX42" t="str">
            <v>-</v>
          </cell>
          <cell r="AY42" t="str">
            <v>-</v>
          </cell>
          <cell r="AZ42" t="str">
            <v>-</v>
          </cell>
          <cell r="BA42" t="str">
            <v>ACT</v>
          </cell>
          <cell r="BB42" t="str">
            <v>ACT</v>
          </cell>
          <cell r="BC42" t="str">
            <v>Poultry</v>
          </cell>
          <cell r="BD42" t="str">
            <v>BIG BIRD</v>
          </cell>
          <cell r="BE42" t="str">
            <v>BIG BIRD MBU</v>
          </cell>
          <cell r="BF42" t="str">
            <v>Handheld Chicken</v>
          </cell>
          <cell r="BG42" t="str">
            <v>Bites &amp; Boneless Wings</v>
          </cell>
          <cell r="BH42" t="str">
            <v>Boneless Wings</v>
          </cell>
          <cell r="BI42" t="str">
            <v>Homestyle</v>
          </cell>
          <cell r="BJ42" t="str">
            <v>MWWM</v>
          </cell>
          <cell r="BK42" t="str">
            <v>Chicken</v>
          </cell>
          <cell r="BL42" t="str">
            <v>Convection: Appliances vary, adjust accordingly. 
Convection Oven
Preheat oven to 375°F.  From frozen, place pieces in a single layer on a lined sheet pan on a wire rack.  Heat for 8 1/2 - 9 1/2 minutes.  For best performance hold on a sheet pan, uncovere</v>
          </cell>
          <cell r="BM42" t="str">
            <v>Boneless, skinless chicken breast chunks with rib meat, whole wheat flour, water, contains 2% or less of the following: brown sugar, canola oil, carrot powder, citric acid, corn starch, extractives of turmeric, garlic powder, leavening (cream of tartar, b</v>
          </cell>
          <cell r="BN42" t="str">
            <v>-</v>
          </cell>
          <cell r="BR42" t="str">
            <v>00023700042989</v>
          </cell>
          <cell r="BS42" t="str">
            <v>-</v>
          </cell>
          <cell r="BT42" t="str">
            <v>Special Order</v>
          </cell>
          <cell r="BU42" t="str">
            <v>-</v>
          </cell>
          <cell r="BV42" t="str">
            <v>-</v>
          </cell>
          <cell r="BW42" t="str">
            <v>-</v>
          </cell>
          <cell r="BX42">
            <v>8891047</v>
          </cell>
          <cell r="BY42" t="str">
            <v>-</v>
          </cell>
        </row>
        <row r="43">
          <cell r="B43">
            <v>10703620928</v>
          </cell>
          <cell r="C43" t="str">
            <v>Tyson®</v>
          </cell>
          <cell r="E43">
            <v>130</v>
          </cell>
          <cell r="F43" t="str">
            <v>-</v>
          </cell>
          <cell r="G43" t="str">
            <v>Breaded Golden Crispy MWWM Boneless Chicken Wings, 0.79 oz.</v>
          </cell>
          <cell r="H43" t="str">
            <v>WG</v>
          </cell>
          <cell r="I43" t="str">
            <v>White</v>
          </cell>
          <cell r="J43">
            <v>30</v>
          </cell>
          <cell r="K43">
            <v>121</v>
          </cell>
          <cell r="L43" t="str">
            <v>5 pieces</v>
          </cell>
          <cell r="M43">
            <v>2</v>
          </cell>
          <cell r="N43">
            <v>1</v>
          </cell>
          <cell r="O43" t="str">
            <v>-</v>
          </cell>
          <cell r="P43" t="str">
            <v>200</v>
          </cell>
          <cell r="Q43" t="str">
            <v>9</v>
          </cell>
          <cell r="R43" t="str">
            <v>2</v>
          </cell>
          <cell r="S43" t="str">
            <v>330</v>
          </cell>
          <cell r="T43" t="str">
            <v>13</v>
          </cell>
          <cell r="U43" t="str">
            <v>18</v>
          </cell>
          <cell r="V43" t="str">
            <v>-</v>
          </cell>
          <cell r="W43" t="str">
            <v>KTKA</v>
          </cell>
          <cell r="Y43" t="str">
            <v>CSC</v>
          </cell>
          <cell r="Z43" t="str">
            <v>CSC</v>
          </cell>
          <cell r="AA43" t="str">
            <v>CSC</v>
          </cell>
          <cell r="AB43" t="str">
            <v>CSC</v>
          </cell>
          <cell r="AC43" t="str">
            <v>SUB</v>
          </cell>
          <cell r="AD43" t="str">
            <v>-</v>
          </cell>
          <cell r="AE43" t="str">
            <v>-</v>
          </cell>
          <cell r="AF43" t="str">
            <v>-</v>
          </cell>
          <cell r="AG43" t="str">
            <v>NAE</v>
          </cell>
          <cell r="AH43" t="str">
            <v>Yes</v>
          </cell>
          <cell r="AI43" t="str">
            <v>Yes</v>
          </cell>
          <cell r="AJ43" t="str">
            <v>Yes</v>
          </cell>
          <cell r="AK43" t="str">
            <v>-</v>
          </cell>
          <cell r="AL43" t="str">
            <v>Yes</v>
          </cell>
          <cell r="AM43" t="str">
            <v>-</v>
          </cell>
          <cell r="AN43" t="str">
            <v>-</v>
          </cell>
          <cell r="AO43" t="str">
            <v>Yes</v>
          </cell>
          <cell r="AP43" t="str">
            <v>Yes</v>
          </cell>
          <cell r="AQ43" t="str">
            <v>-</v>
          </cell>
          <cell r="AR43" t="str">
            <v>-</v>
          </cell>
          <cell r="AS43" t="str">
            <v>-</v>
          </cell>
          <cell r="AT43" t="str">
            <v>365</v>
          </cell>
          <cell r="AU43" t="str">
            <v>4</v>
          </cell>
          <cell r="AV43" t="str">
            <v>Bulk</v>
          </cell>
          <cell r="AW43" t="str">
            <v>Yes</v>
          </cell>
          <cell r="AX43" t="str">
            <v>Yes</v>
          </cell>
          <cell r="AY43" t="str">
            <v>Yes</v>
          </cell>
          <cell r="AZ43" t="str">
            <v>Yes</v>
          </cell>
          <cell r="BA43" t="str">
            <v>ACT</v>
          </cell>
          <cell r="BB43" t="str">
            <v>ACT</v>
          </cell>
          <cell r="BC43" t="str">
            <v>Poultry</v>
          </cell>
          <cell r="BD43" t="str">
            <v>BIG BIRD</v>
          </cell>
          <cell r="BE43" t="str">
            <v>BIG BIRD MBU</v>
          </cell>
          <cell r="BF43" t="str">
            <v>Handheld Chicken</v>
          </cell>
          <cell r="BG43" t="str">
            <v>Bites &amp; Boneless Wings</v>
          </cell>
          <cell r="BH43" t="str">
            <v>Boneless Wings</v>
          </cell>
          <cell r="BI43" t="str">
            <v>Golden Crispy</v>
          </cell>
          <cell r="BJ43" t="str">
            <v>MWWM</v>
          </cell>
          <cell r="BK43" t="str">
            <v>Chicken</v>
          </cell>
          <cell r="BL43" t="str">
            <v xml:space="preserve">BAKE: Appliances vary, adjust accordingly.
Conventional Oven
Preheat oven to 400°F. Place frozen chunks on a baking sheet lined with parchment paper. Heat for 10-12 minutes.
Convection: Appliances vary, adjust accordingly.
Convection Oven
Preheat oven to </v>
          </cell>
          <cell r="BM43" t="str">
            <v>Portioned chicken breast with rib meat, whole wheat flour, water, contains 2% or less of the following: brown sugar, canola oil, carrot powder, citric acid, dried garlic, dried onion, dried yeast, garlic powder, isolated soy protein, maltodextrin, natural</v>
          </cell>
          <cell r="BN43" t="str">
            <v>-</v>
          </cell>
          <cell r="BO43" t="str">
            <v>Yes</v>
          </cell>
          <cell r="BP43" t="str">
            <v>Yes</v>
          </cell>
          <cell r="BQ43" t="str">
            <v>Yes</v>
          </cell>
          <cell r="BR43" t="str">
            <v>00023700035592</v>
          </cell>
          <cell r="BS43" t="str">
            <v>-</v>
          </cell>
          <cell r="BT43" t="str">
            <v>Stocked</v>
          </cell>
          <cell r="BU43" t="str">
            <v>-</v>
          </cell>
          <cell r="BV43" t="str">
            <v>-</v>
          </cell>
          <cell r="BW43">
            <v>561301</v>
          </cell>
          <cell r="BX43">
            <v>9910212</v>
          </cell>
          <cell r="BY43">
            <v>404690</v>
          </cell>
        </row>
        <row r="44">
          <cell r="B44">
            <v>10703720928</v>
          </cell>
          <cell r="C44" t="str">
            <v>Tyson®</v>
          </cell>
          <cell r="E44">
            <v>130</v>
          </cell>
          <cell r="F44" t="str">
            <v>-</v>
          </cell>
          <cell r="G44" t="str">
            <v>Breaded Hot 'N Spicy MWWM Boneless Chicken Wings, 0.76 oz.</v>
          </cell>
          <cell r="H44" t="str">
            <v>WG</v>
          </cell>
          <cell r="I44" t="str">
            <v>White</v>
          </cell>
          <cell r="J44">
            <v>30</v>
          </cell>
          <cell r="K44">
            <v>126</v>
          </cell>
          <cell r="L44" t="str">
            <v>5 pieces</v>
          </cell>
          <cell r="M44">
            <v>2</v>
          </cell>
          <cell r="N44">
            <v>1</v>
          </cell>
          <cell r="O44" t="str">
            <v>-</v>
          </cell>
          <cell r="P44" t="str">
            <v>200</v>
          </cell>
          <cell r="Q44" t="str">
            <v>10</v>
          </cell>
          <cell r="R44" t="str">
            <v>2</v>
          </cell>
          <cell r="S44" t="str">
            <v>340</v>
          </cell>
          <cell r="T44" t="str">
            <v>10</v>
          </cell>
          <cell r="U44" t="str">
            <v>19</v>
          </cell>
          <cell r="V44" t="str">
            <v>-</v>
          </cell>
          <cell r="W44" t="str">
            <v>KTKA</v>
          </cell>
          <cell r="Y44" t="str">
            <v>CSC</v>
          </cell>
          <cell r="Z44" t="str">
            <v>CSC</v>
          </cell>
          <cell r="AA44" t="str">
            <v>CSC</v>
          </cell>
          <cell r="AB44" t="str">
            <v>CSC</v>
          </cell>
          <cell r="AC44" t="str">
            <v>SUB</v>
          </cell>
          <cell r="AD44" t="str">
            <v>-</v>
          </cell>
          <cell r="AE44" t="str">
            <v>-</v>
          </cell>
          <cell r="AF44" t="str">
            <v>-</v>
          </cell>
          <cell r="AG44" t="str">
            <v>NAE</v>
          </cell>
          <cell r="AH44" t="str">
            <v>Yes</v>
          </cell>
          <cell r="AI44" t="str">
            <v>Yes</v>
          </cell>
          <cell r="AJ44" t="str">
            <v>Yes</v>
          </cell>
          <cell r="AK44" t="str">
            <v>-</v>
          </cell>
          <cell r="AL44" t="str">
            <v>Yes</v>
          </cell>
          <cell r="AM44" t="str">
            <v>-</v>
          </cell>
          <cell r="AN44" t="str">
            <v>-</v>
          </cell>
          <cell r="AO44" t="str">
            <v>Yes</v>
          </cell>
          <cell r="AP44" t="str">
            <v>Yes</v>
          </cell>
          <cell r="AQ44" t="str">
            <v>-</v>
          </cell>
          <cell r="AR44" t="str">
            <v>-</v>
          </cell>
          <cell r="AS44" t="str">
            <v>-</v>
          </cell>
          <cell r="AT44" t="str">
            <v>365</v>
          </cell>
          <cell r="AU44" t="str">
            <v>4</v>
          </cell>
          <cell r="AV44" t="str">
            <v>Bulk</v>
          </cell>
          <cell r="AW44" t="str">
            <v>Yes</v>
          </cell>
          <cell r="AX44" t="str">
            <v>Yes</v>
          </cell>
          <cell r="AY44" t="str">
            <v>Yes</v>
          </cell>
          <cell r="AZ44" t="str">
            <v>Yes</v>
          </cell>
          <cell r="BA44" t="str">
            <v>ACT</v>
          </cell>
          <cell r="BB44" t="str">
            <v>ACT</v>
          </cell>
          <cell r="BC44" t="str">
            <v>Poultry</v>
          </cell>
          <cell r="BD44" t="str">
            <v>BIG BIRD</v>
          </cell>
          <cell r="BE44" t="str">
            <v>BIG BIRD MBU</v>
          </cell>
          <cell r="BF44" t="str">
            <v>Handheld Chicken</v>
          </cell>
          <cell r="BG44" t="str">
            <v>Bites &amp; Boneless Wings</v>
          </cell>
          <cell r="BH44" t="str">
            <v>Boneless Wings</v>
          </cell>
          <cell r="BI44" t="str">
            <v>Hot N Spicy</v>
          </cell>
          <cell r="BJ44" t="str">
            <v>MWWM</v>
          </cell>
          <cell r="BK44" t="str">
            <v>Chicken</v>
          </cell>
          <cell r="BL44" t="str">
            <v>BAKE: PREPARATION: Appliances vary, adjust accordingly.
Conventional Oven
Preheat oven to 400°F. Place frozen chunks in a single layer on a parchment lined baking sheet. Heat for 16-19 minutes.
Convection: PREPARATION: Appliances vary, adjust accordingly.</v>
          </cell>
          <cell r="BM44" t="str">
            <v>Boneless, skinless portioned chicken breast chunks with rib meat, whole wheat flour, water, contains 2% or less of the following: brown sugar, canola oil, 
carrot powder, citric acid, corn starch, extractives of paprika, garlic powder, isolated soy protei</v>
          </cell>
          <cell r="BN44" t="str">
            <v>-</v>
          </cell>
          <cell r="BQ44" t="str">
            <v>Yes</v>
          </cell>
          <cell r="BR44" t="str">
            <v>00023700035608</v>
          </cell>
          <cell r="BS44" t="str">
            <v>-</v>
          </cell>
          <cell r="BT44" t="str">
            <v>Stocked</v>
          </cell>
          <cell r="BU44" t="str">
            <v>-</v>
          </cell>
          <cell r="BV44" t="str">
            <v>-</v>
          </cell>
          <cell r="BW44">
            <v>561291</v>
          </cell>
          <cell r="BX44">
            <v>8668759</v>
          </cell>
          <cell r="BY44">
            <v>403693</v>
          </cell>
        </row>
        <row r="45">
          <cell r="B45">
            <v>10703870928</v>
          </cell>
          <cell r="C45" t="str">
            <v>Tyson®</v>
          </cell>
          <cell r="E45">
            <v>130</v>
          </cell>
          <cell r="F45" t="str">
            <v>-</v>
          </cell>
          <cell r="G45" t="str">
            <v>Coated MWWM Chicken Chunks, 0.55 oz.</v>
          </cell>
          <cell r="H45" t="str">
            <v>-</v>
          </cell>
          <cell r="I45" t="str">
            <v>White</v>
          </cell>
          <cell r="J45">
            <v>30.37</v>
          </cell>
          <cell r="K45">
            <v>176</v>
          </cell>
          <cell r="L45" t="str">
            <v>5 pieces</v>
          </cell>
          <cell r="M45">
            <v>2</v>
          </cell>
          <cell r="N45" t="str">
            <v>-</v>
          </cell>
          <cell r="O45" t="str">
            <v>-</v>
          </cell>
          <cell r="P45" t="str">
            <v>140</v>
          </cell>
          <cell r="Q45" t="str">
            <v>6</v>
          </cell>
          <cell r="R45" t="str">
            <v>1.5</v>
          </cell>
          <cell r="S45" t="str">
            <v>250</v>
          </cell>
          <cell r="T45" t="str">
            <v>3</v>
          </cell>
          <cell r="U45" t="str">
            <v>19</v>
          </cell>
          <cell r="V45" t="str">
            <v>-</v>
          </cell>
          <cell r="W45" t="str">
            <v>-</v>
          </cell>
          <cell r="Y45" t="str">
            <v>CSC</v>
          </cell>
          <cell r="Z45" t="str">
            <v>CSC</v>
          </cell>
          <cell r="AA45" t="str">
            <v>CSC</v>
          </cell>
          <cell r="AB45" t="str">
            <v>-</v>
          </cell>
          <cell r="AC45" t="str">
            <v>SUB</v>
          </cell>
          <cell r="AD45" t="str">
            <v>-</v>
          </cell>
          <cell r="AE45" t="str">
            <v>-</v>
          </cell>
          <cell r="AF45" t="str">
            <v>-</v>
          </cell>
          <cell r="AG45" t="str">
            <v>NAE</v>
          </cell>
          <cell r="AH45" t="str">
            <v/>
          </cell>
          <cell r="AI45" t="str">
            <v/>
          </cell>
          <cell r="AJ45" t="str">
            <v/>
          </cell>
          <cell r="AK45" t="str">
            <v>-</v>
          </cell>
          <cell r="AL45" t="str">
            <v>Yes</v>
          </cell>
          <cell r="AM45" t="str">
            <v>-</v>
          </cell>
          <cell r="AN45" t="str">
            <v>-</v>
          </cell>
          <cell r="AO45" t="str">
            <v>-</v>
          </cell>
          <cell r="AP45" t="str">
            <v>-</v>
          </cell>
          <cell r="AQ45" t="str">
            <v>Yes</v>
          </cell>
          <cell r="AR45" t="str">
            <v>-</v>
          </cell>
          <cell r="AS45" t="str">
            <v>-</v>
          </cell>
          <cell r="AT45" t="str">
            <v>365</v>
          </cell>
          <cell r="AU45" t="str">
            <v>4</v>
          </cell>
          <cell r="AV45" t="str">
            <v>Bulk</v>
          </cell>
          <cell r="AW45" t="str">
            <v>Yes</v>
          </cell>
          <cell r="AX45" t="str">
            <v>Yes</v>
          </cell>
          <cell r="AY45" t="str">
            <v>-</v>
          </cell>
          <cell r="AZ45" t="str">
            <v>-</v>
          </cell>
          <cell r="BA45" t="str">
            <v>HOLD SY20-21</v>
          </cell>
          <cell r="BB45" t="str">
            <v>DNB SY21-22</v>
          </cell>
          <cell r="BC45" t="str">
            <v>Poultry</v>
          </cell>
          <cell r="BD45" t="str">
            <v>BIG BIRD</v>
          </cell>
          <cell r="BE45" t="str">
            <v>BIG BIRD MBU</v>
          </cell>
          <cell r="BF45" t="str">
            <v>Handheld Chicken</v>
          </cell>
          <cell r="BG45" t="str">
            <v>Bites &amp; Boneless Wings</v>
          </cell>
          <cell r="BH45" t="str">
            <v>Chunks</v>
          </cell>
          <cell r="BI45" t="str">
            <v>Lightly Coated</v>
          </cell>
          <cell r="BJ45" t="str">
            <v>MWWM</v>
          </cell>
          <cell r="BK45" t="str">
            <v>Chicken</v>
          </cell>
          <cell r="BL45" t="str">
            <v>Convection: Appliances vary, adjust accordingly.
Convection Oven
(FROM FROZEN)
1.  Preheat oven to 350°F.
2.  Arrange pieces in a single layer on baking sheet.
3.  Heat in oven for 7-9 minutes.</v>
          </cell>
          <cell r="BM45" t="str">
            <v>Portioned, boneless, skinless chicken breast with rib meat, water, corn starch, contains 2% or less of the following: dextrose, isolated soy protein, salt, tapioca dextrin. Blanched in vegetable oil.</v>
          </cell>
          <cell r="BN45" t="str">
            <v>-</v>
          </cell>
          <cell r="BR45" t="str">
            <v>00023700037954</v>
          </cell>
          <cell r="BS45" t="str">
            <v>-</v>
          </cell>
          <cell r="BT45" t="str">
            <v>Stocked</v>
          </cell>
          <cell r="BU45" t="str">
            <v>-</v>
          </cell>
          <cell r="BV45" t="str">
            <v>-</v>
          </cell>
          <cell r="BW45">
            <v>692545</v>
          </cell>
          <cell r="BX45">
            <v>9910211</v>
          </cell>
          <cell r="BY45" t="str">
            <v>-</v>
          </cell>
        </row>
        <row r="46">
          <cell r="B46">
            <v>10211220928</v>
          </cell>
          <cell r="C46" t="str">
            <v>Tyson®</v>
          </cell>
          <cell r="D46" t="str">
            <v>Tyson Wei Café®</v>
          </cell>
          <cell r="E46">
            <v>130</v>
          </cell>
          <cell r="F46" t="str">
            <v>Tyson Wei Café® NAE, Whole Grain Breaded Sweet Asian Glazed Made With Whole Muscle Boneless Chicken Wings, 0.905 oz.</v>
          </cell>
          <cell r="G46" t="str">
            <v>Breaded MWWM Sweet Asian Glazed Boneless Chicken Wings, 0.91 oz.</v>
          </cell>
          <cell r="H46" t="str">
            <v>WG</v>
          </cell>
          <cell r="I46" t="str">
            <v>White</v>
          </cell>
          <cell r="J46">
            <v>28.5</v>
          </cell>
          <cell r="K46">
            <v>84</v>
          </cell>
          <cell r="L46" t="str">
            <v>6 pieces</v>
          </cell>
          <cell r="M46">
            <v>2</v>
          </cell>
          <cell r="N46">
            <v>1.25</v>
          </cell>
          <cell r="O46" t="str">
            <v>-</v>
          </cell>
          <cell r="P46" t="str">
            <v>310</v>
          </cell>
          <cell r="Q46" t="str">
            <v>13</v>
          </cell>
          <cell r="R46" t="str">
            <v>2.5</v>
          </cell>
          <cell r="S46" t="str">
            <v>520</v>
          </cell>
          <cell r="T46" t="str">
            <v>27</v>
          </cell>
          <cell r="U46" t="str">
            <v>22</v>
          </cell>
          <cell r="V46" t="str">
            <v>Yes</v>
          </cell>
          <cell r="W46" t="str">
            <v>KTKA</v>
          </cell>
          <cell r="Y46" t="str">
            <v>-</v>
          </cell>
          <cell r="Z46" t="str">
            <v>-</v>
          </cell>
          <cell r="AA46" t="str">
            <v>-</v>
          </cell>
          <cell r="AB46" t="str">
            <v>-</v>
          </cell>
          <cell r="AC46" t="str">
            <v>SUB</v>
          </cell>
          <cell r="AD46" t="str">
            <v>-</v>
          </cell>
          <cell r="AE46" t="str">
            <v>-</v>
          </cell>
          <cell r="AF46" t="str">
            <v>-</v>
          </cell>
          <cell r="AG46" t="str">
            <v>NAE</v>
          </cell>
          <cell r="AH46" t="str">
            <v>Yes</v>
          </cell>
          <cell r="AI46" t="str">
            <v>Yes</v>
          </cell>
          <cell r="AJ46" t="str">
            <v>Yes</v>
          </cell>
          <cell r="AK46" t="str">
            <v>-</v>
          </cell>
          <cell r="AL46" t="str">
            <v>Yes</v>
          </cell>
          <cell r="AM46" t="str">
            <v>-</v>
          </cell>
          <cell r="AN46" t="str">
            <v>-</v>
          </cell>
          <cell r="AO46" t="str">
            <v>Yes</v>
          </cell>
          <cell r="AP46" t="str">
            <v>Yes</v>
          </cell>
          <cell r="AQ46" t="str">
            <v>-</v>
          </cell>
          <cell r="AR46" t="str">
            <v>-</v>
          </cell>
          <cell r="AS46" t="str">
            <v>-</v>
          </cell>
          <cell r="AT46" t="str">
            <v>365</v>
          </cell>
          <cell r="AU46" t="str">
            <v>4</v>
          </cell>
          <cell r="AV46" t="str">
            <v>Bulk</v>
          </cell>
          <cell r="AW46" t="str">
            <v>Yes</v>
          </cell>
          <cell r="AX46" t="str">
            <v>Yes</v>
          </cell>
          <cell r="AY46" t="str">
            <v>-</v>
          </cell>
          <cell r="AZ46" t="str">
            <v>-</v>
          </cell>
          <cell r="BA46" t="str">
            <v>HOLD SY20-21</v>
          </cell>
          <cell r="BB46" t="str">
            <v>ACT</v>
          </cell>
          <cell r="BC46" t="str">
            <v>Poultry</v>
          </cell>
          <cell r="BD46" t="str">
            <v>BIG BIRD</v>
          </cell>
          <cell r="BE46" t="str">
            <v>BIG BIRD MBU</v>
          </cell>
          <cell r="BF46" t="str">
            <v>Ethnic Cuisine</v>
          </cell>
          <cell r="BG46" t="str">
            <v>Wei Café Boneless Wings</v>
          </cell>
          <cell r="BH46" t="str">
            <v>Boneless Wings</v>
          </cell>
          <cell r="BI46" t="str">
            <v>Sweet Asian</v>
          </cell>
          <cell r="BJ46" t="str">
            <v>MWWM</v>
          </cell>
          <cell r="BK46" t="str">
            <v>Chicken</v>
          </cell>
          <cell r="BL46" t="str">
            <v>Convection: Appliances vary, adjust accordingly.
Convection Oven
From Frozen:
1.  Preheat oven to 350°F.
2.  Arrange pieces in a single layer on a baking sheet.
3.  Heat in oven for 7-9 minutes.</v>
          </cell>
          <cell r="BM46" t="str">
            <v>Boneless, skinless chicken breast chunks with rib meat, water, whole wheat flour, contains 2% or less of the following: brown sugar, corn starch, extractives of turmeric, fructose, garlic powder, ginger, honey, leavening (cream of tartar, sodium bicarbona</v>
          </cell>
          <cell r="BN46" t="str">
            <v>-</v>
          </cell>
          <cell r="BR46" t="str">
            <v>00023700039972</v>
          </cell>
          <cell r="BS46" t="str">
            <v>-</v>
          </cell>
          <cell r="BT46" t="str">
            <v>Special Order</v>
          </cell>
          <cell r="BU46" t="str">
            <v>-</v>
          </cell>
          <cell r="BV46" t="str">
            <v>-</v>
          </cell>
          <cell r="BW46">
            <v>343341</v>
          </cell>
          <cell r="BX46">
            <v>8867313</v>
          </cell>
          <cell r="BY46">
            <v>403538</v>
          </cell>
        </row>
        <row r="47">
          <cell r="B47">
            <v>10061470928</v>
          </cell>
          <cell r="C47" t="str">
            <v>Tyson®</v>
          </cell>
          <cell r="D47" t="str">
            <v>Tyson Wei Café®</v>
          </cell>
          <cell r="E47">
            <v>130</v>
          </cell>
          <cell r="F47" t="str">
            <v>Tyson Wei Café® NAE, Whole Grain Breaded Honey Sriracha Glazed Made With Whole Muscle Boneless Chicken Wings, 0.86 oz.</v>
          </cell>
          <cell r="G47" t="str">
            <v>Breaded MWWM Honey Sriracha Glazed Boneless Chicken Wings, 0.86 oz.</v>
          </cell>
          <cell r="H47" t="str">
            <v>WG</v>
          </cell>
          <cell r="I47" t="str">
            <v>White</v>
          </cell>
          <cell r="J47">
            <v>28.5</v>
          </cell>
          <cell r="K47">
            <v>88</v>
          </cell>
          <cell r="L47" t="str">
            <v>6 pieces</v>
          </cell>
          <cell r="M47">
            <v>2</v>
          </cell>
          <cell r="N47">
            <v>1</v>
          </cell>
          <cell r="O47" t="str">
            <v>-</v>
          </cell>
          <cell r="P47" t="str">
            <v>290</v>
          </cell>
          <cell r="Q47" t="str">
            <v>13</v>
          </cell>
          <cell r="R47" t="str">
            <v>2.5</v>
          </cell>
          <cell r="S47" t="str">
            <v>370</v>
          </cell>
          <cell r="T47" t="str">
            <v>22</v>
          </cell>
          <cell r="U47" t="str">
            <v>22</v>
          </cell>
          <cell r="V47" t="str">
            <v>Yes</v>
          </cell>
          <cell r="W47" t="str">
            <v>KTKA</v>
          </cell>
          <cell r="Y47" t="str">
            <v>CSC</v>
          </cell>
          <cell r="Z47" t="str">
            <v>CSC</v>
          </cell>
          <cell r="AA47" t="str">
            <v>CSC</v>
          </cell>
          <cell r="AB47" t="str">
            <v>CSC</v>
          </cell>
          <cell r="AC47" t="str">
            <v>SUB</v>
          </cell>
          <cell r="AD47" t="str">
            <v>-</v>
          </cell>
          <cell r="AE47" t="str">
            <v>-</v>
          </cell>
          <cell r="AF47" t="str">
            <v>-</v>
          </cell>
          <cell r="AG47" t="str">
            <v>NAE</v>
          </cell>
          <cell r="AH47" t="str">
            <v>Yes</v>
          </cell>
          <cell r="AI47" t="str">
            <v>Yes</v>
          </cell>
          <cell r="AJ47" t="str">
            <v>Yes</v>
          </cell>
          <cell r="AK47" t="str">
            <v>-</v>
          </cell>
          <cell r="AL47" t="str">
            <v>-</v>
          </cell>
          <cell r="AM47" t="str">
            <v>-</v>
          </cell>
          <cell r="AN47" t="str">
            <v>-</v>
          </cell>
          <cell r="AO47" t="str">
            <v>Yes</v>
          </cell>
          <cell r="AP47" t="str">
            <v>Yes</v>
          </cell>
          <cell r="AQ47" t="str">
            <v>-</v>
          </cell>
          <cell r="AR47" t="str">
            <v>-</v>
          </cell>
          <cell r="AS47" t="str">
            <v>-</v>
          </cell>
          <cell r="AT47" t="str">
            <v>365</v>
          </cell>
          <cell r="AU47" t="str">
            <v>4</v>
          </cell>
          <cell r="AV47" t="str">
            <v>Bulk</v>
          </cell>
          <cell r="AW47" t="str">
            <v>Yes</v>
          </cell>
          <cell r="AX47" t="str">
            <v>Yes</v>
          </cell>
          <cell r="AY47" t="str">
            <v>Yes</v>
          </cell>
          <cell r="AZ47" t="str">
            <v>Yes</v>
          </cell>
          <cell r="BA47" t="str">
            <v>ACT</v>
          </cell>
          <cell r="BB47" t="str">
            <v>ACT</v>
          </cell>
          <cell r="BC47" t="str">
            <v>Poultry</v>
          </cell>
          <cell r="BD47" t="str">
            <v>BIG BIRD</v>
          </cell>
          <cell r="BE47" t="str">
            <v>BIG BIRD MBU</v>
          </cell>
          <cell r="BF47" t="str">
            <v>Handheld Chicken</v>
          </cell>
          <cell r="BG47" t="str">
            <v>Bites &amp; Boneless Wings</v>
          </cell>
          <cell r="BH47" t="str">
            <v>Boneless Wings</v>
          </cell>
          <cell r="BI47" t="str">
            <v>Honey Sriracha</v>
          </cell>
          <cell r="BJ47" t="str">
            <v>MWWM</v>
          </cell>
          <cell r="BK47" t="str">
            <v>Chicken</v>
          </cell>
          <cell r="BL47" t="str">
            <v>Convection: Appliances vary, adjust accordingly.
Convection Oven
From Frozen: Preheat oven to 375°F. Arrange pieces in a single layer on a baking sheet. Heat in oven for 12-15 minutes.</v>
          </cell>
          <cell r="BM47" t="str">
            <v>Boneless, skinless chicken breast chunks with rib meat, water, whole wheat flour, corn starch, sugar, contains 2% or less of the following: annatto extract, chicken fat, citric acid, dried chicken broth, dried garlic, dried red pepper sauce (aged red pepp</v>
          </cell>
          <cell r="BN47" t="str">
            <v>-</v>
          </cell>
          <cell r="BO47" t="str">
            <v>Yes</v>
          </cell>
          <cell r="BR47" t="str">
            <v>00023700044365</v>
          </cell>
          <cell r="BS47" t="str">
            <v>-</v>
          </cell>
          <cell r="BT47" t="str">
            <v>Stocked</v>
          </cell>
          <cell r="BU47" t="str">
            <v>-</v>
          </cell>
          <cell r="BV47" t="str">
            <v>-</v>
          </cell>
          <cell r="BW47">
            <v>750892</v>
          </cell>
          <cell r="BX47">
            <v>8891049</v>
          </cell>
          <cell r="BY47">
            <v>406041</v>
          </cell>
        </row>
        <row r="48">
          <cell r="B48">
            <v>10269760928</v>
          </cell>
          <cell r="C48" t="str">
            <v>Tyson®</v>
          </cell>
          <cell r="D48" t="str">
            <v>Mega Minis®</v>
          </cell>
          <cell r="E48">
            <v>130</v>
          </cell>
          <cell r="F48" t="str">
            <v>-</v>
          </cell>
          <cell r="G48" t="str">
            <v>Mega Minis® Breaded Homestyle MWWM  Chicken Chunks, 0.42 oz.</v>
          </cell>
          <cell r="H48" t="str">
            <v>WG</v>
          </cell>
          <cell r="I48" t="str">
            <v>White</v>
          </cell>
          <cell r="J48">
            <v>30.26</v>
          </cell>
          <cell r="K48">
            <v>112</v>
          </cell>
          <cell r="L48" t="str">
            <v>10 pieces</v>
          </cell>
          <cell r="M48">
            <v>2</v>
          </cell>
          <cell r="N48">
            <v>1</v>
          </cell>
          <cell r="O48" t="str">
            <v>-</v>
          </cell>
          <cell r="P48" t="str">
            <v>260</v>
          </cell>
          <cell r="Q48" t="str">
            <v>12</v>
          </cell>
          <cell r="R48" t="str">
            <v>2.5</v>
          </cell>
          <cell r="S48" t="str">
            <v>490</v>
          </cell>
          <cell r="T48" t="str">
            <v>14</v>
          </cell>
          <cell r="U48" t="str">
            <v>23</v>
          </cell>
          <cell r="V48" t="str">
            <v>-</v>
          </cell>
          <cell r="W48" t="str">
            <v>-</v>
          </cell>
          <cell r="Y48" t="str">
            <v>CSC</v>
          </cell>
          <cell r="Z48" t="str">
            <v>CSC</v>
          </cell>
          <cell r="AA48" t="str">
            <v>CSC</v>
          </cell>
          <cell r="AB48" t="str">
            <v>CSC</v>
          </cell>
          <cell r="AC48" t="str">
            <v>SUB</v>
          </cell>
          <cell r="AD48" t="str">
            <v>-</v>
          </cell>
          <cell r="AE48" t="str">
            <v>-</v>
          </cell>
          <cell r="AF48" t="str">
            <v>-</v>
          </cell>
          <cell r="AG48" t="str">
            <v>NAE</v>
          </cell>
          <cell r="AH48" t="str">
            <v>Yes</v>
          </cell>
          <cell r="AI48" t="str">
            <v>Yes</v>
          </cell>
          <cell r="AJ48" t="str">
            <v>Yes</v>
          </cell>
          <cell r="AK48" t="str">
            <v>-</v>
          </cell>
          <cell r="AL48" t="str">
            <v>-</v>
          </cell>
          <cell r="AM48" t="str">
            <v>-</v>
          </cell>
          <cell r="AN48" t="str">
            <v>-</v>
          </cell>
          <cell r="AO48" t="str">
            <v>Yes</v>
          </cell>
          <cell r="AP48" t="str">
            <v>Yes</v>
          </cell>
          <cell r="AQ48" t="str">
            <v>-</v>
          </cell>
          <cell r="AR48" t="str">
            <v>-</v>
          </cell>
          <cell r="AS48" t="str">
            <v>-</v>
          </cell>
          <cell r="AT48" t="str">
            <v>365</v>
          </cell>
          <cell r="AU48" t="str">
            <v>6</v>
          </cell>
          <cell r="AV48" t="str">
            <v>Bulk</v>
          </cell>
          <cell r="AW48" t="str">
            <v>Yes</v>
          </cell>
          <cell r="AX48" t="str">
            <v>Yes</v>
          </cell>
          <cell r="AY48" t="str">
            <v>Yes</v>
          </cell>
          <cell r="AZ48" t="str">
            <v>Yes</v>
          </cell>
          <cell r="BA48" t="str">
            <v>ACT</v>
          </cell>
          <cell r="BB48" t="str">
            <v>ACT</v>
          </cell>
          <cell r="BC48" t="str">
            <v>Poultry</v>
          </cell>
          <cell r="BD48" t="str">
            <v>BIG BIRD</v>
          </cell>
          <cell r="BE48" t="str">
            <v>BIG BIRD MBU</v>
          </cell>
          <cell r="BF48" t="str">
            <v>Handheld Chicken</v>
          </cell>
          <cell r="BG48" t="str">
            <v>Bites &amp; Boneless Wings</v>
          </cell>
          <cell r="BH48" t="str">
            <v>Chunks</v>
          </cell>
          <cell r="BI48" t="str">
            <v>Homestyle</v>
          </cell>
          <cell r="BJ48" t="str">
            <v>MWWM</v>
          </cell>
          <cell r="BK48" t="str">
            <v>Chicken</v>
          </cell>
          <cell r="BL48" t="str">
            <v>Convection: PREPARATION:  Appliances vary, adjust accordingly.
Convection Oven
Preheat oven to 350°F.  Place frozen chunks on a parchment lined baking sheet and heat for 6-8 minutes.</v>
          </cell>
          <cell r="BM48" t="str">
            <v>Boneless, skinless portioned chicken breast chunks with rib meat, water, whole wheat flour, contains 2% or less of the following: brown sugar, canola oil, carrot powder, citric acid, cocoa powder, dried yeast, garlic powder, leavening (cream of tartar, ba</v>
          </cell>
          <cell r="BN48" t="str">
            <v>-</v>
          </cell>
          <cell r="BQ48" t="str">
            <v>Yes</v>
          </cell>
          <cell r="BR48" t="str">
            <v>00023700047441</v>
          </cell>
          <cell r="BS48" t="str">
            <v>-</v>
          </cell>
          <cell r="BT48" t="str">
            <v>Stocked</v>
          </cell>
          <cell r="BU48" t="str">
            <v>-</v>
          </cell>
          <cell r="BV48" t="str">
            <v>-</v>
          </cell>
          <cell r="BW48" t="str">
            <v>-</v>
          </cell>
          <cell r="BX48">
            <v>8868062</v>
          </cell>
          <cell r="BY48">
            <v>406452</v>
          </cell>
        </row>
        <row r="49">
          <cell r="B49">
            <v>10154890928</v>
          </cell>
          <cell r="C49" t="str">
            <v>Tyson®</v>
          </cell>
          <cell r="E49">
            <v>130</v>
          </cell>
          <cell r="F49" t="str">
            <v>Tyson® Fully Cooked, Whole Grain Breaded Chicken Nuggets, 90 Pieces, 6/4.9283 Lb</v>
          </cell>
          <cell r="G49" t="str">
            <v xml:space="preserve">All Natural Breaded Chicken Nuggets, 0.87 oz. </v>
          </cell>
          <cell r="H49" t="str">
            <v>WG</v>
          </cell>
          <cell r="I49" t="str">
            <v>White</v>
          </cell>
          <cell r="J49">
            <v>29.57</v>
          </cell>
          <cell r="K49">
            <v>108</v>
          </cell>
          <cell r="L49" t="str">
            <v>5 pieces</v>
          </cell>
          <cell r="M49">
            <v>2</v>
          </cell>
          <cell r="N49">
            <v>1</v>
          </cell>
          <cell r="O49" t="str">
            <v>-</v>
          </cell>
          <cell r="P49" t="str">
            <v>300</v>
          </cell>
          <cell r="Q49" t="str">
            <v>15</v>
          </cell>
          <cell r="R49" t="str">
            <v>3</v>
          </cell>
          <cell r="S49" t="str">
            <v>430</v>
          </cell>
          <cell r="T49" t="str">
            <v>15</v>
          </cell>
          <cell r="U49" t="str">
            <v>24</v>
          </cell>
          <cell r="V49" t="str">
            <v>Yes</v>
          </cell>
          <cell r="W49" t="str">
            <v>-</v>
          </cell>
          <cell r="Y49" t="str">
            <v>-</v>
          </cell>
          <cell r="Z49" t="str">
            <v>-</v>
          </cell>
          <cell r="AA49" t="str">
            <v>-</v>
          </cell>
          <cell r="AB49" t="str">
            <v>-</v>
          </cell>
          <cell r="AC49" t="str">
            <v>SUB</v>
          </cell>
          <cell r="AD49" t="str">
            <v>-</v>
          </cell>
          <cell r="AE49" t="str">
            <v>-</v>
          </cell>
          <cell r="AF49" t="str">
            <v>AN</v>
          </cell>
          <cell r="AG49" t="str">
            <v>NAE</v>
          </cell>
          <cell r="AH49" t="str">
            <v/>
          </cell>
          <cell r="AI49" t="str">
            <v/>
          </cell>
          <cell r="AJ49" t="str">
            <v/>
          </cell>
          <cell r="AK49" t="str">
            <v>-</v>
          </cell>
          <cell r="AL49" t="str">
            <v>-</v>
          </cell>
          <cell r="AM49" t="str">
            <v>-</v>
          </cell>
          <cell r="AN49" t="str">
            <v>-</v>
          </cell>
          <cell r="AO49" t="str">
            <v>Yes</v>
          </cell>
          <cell r="AP49" t="str">
            <v>Yes</v>
          </cell>
          <cell r="AQ49" t="str">
            <v>-</v>
          </cell>
          <cell r="AR49" t="str">
            <v>-</v>
          </cell>
          <cell r="AS49" t="str">
            <v>-</v>
          </cell>
          <cell r="AT49" t="str">
            <v>365</v>
          </cell>
          <cell r="AU49" t="str">
            <v>6</v>
          </cell>
          <cell r="AV49" t="str">
            <v>Bulk</v>
          </cell>
          <cell r="AW49" t="str">
            <v>-</v>
          </cell>
          <cell r="AX49" t="str">
            <v>-</v>
          </cell>
          <cell r="AY49" t="str">
            <v>-</v>
          </cell>
          <cell r="AZ49" t="str">
            <v>-</v>
          </cell>
          <cell r="BA49" t="str">
            <v>HOLD SY20-21</v>
          </cell>
          <cell r="BB49" t="str">
            <v>DNB SY21-22</v>
          </cell>
          <cell r="BC49" t="str">
            <v>Poultry</v>
          </cell>
          <cell r="BD49" t="str">
            <v>BIG BIRD</v>
          </cell>
          <cell r="BE49" t="str">
            <v>BIG BIRD MBU</v>
          </cell>
          <cell r="BF49" t="str">
            <v>Handheld Chicken</v>
          </cell>
          <cell r="BG49" t="str">
            <v>Nuggets</v>
          </cell>
          <cell r="BH49" t="str">
            <v>Nuggets</v>
          </cell>
          <cell r="BI49" t="str">
            <v>WG Traditional</v>
          </cell>
          <cell r="BJ49" t="str">
            <v>C&amp;F</v>
          </cell>
          <cell r="BK49" t="str">
            <v>Chicken</v>
          </cell>
          <cell r="BL49" t="str">
            <v>BAKE: PREPARATION:  Appliances vary, adjust accordingly.
Conventional Oven
(Preferred Method):  Preheat oven to 400°F.  Place frozen chicken chunks on baking sheet.  Heat 10-12 minutes.  Turn chunks over halfway through heating time.
Deep Fry: PREPARATIO</v>
          </cell>
          <cell r="BM49" t="str">
            <v>Chicken, whole wheat flour, water, contains 2% or less of the following: brown sugar, dried garlic, dried onion, dried yeast, natural flavor, salt, soybean oil, sugar. Breading set in vegetable oil.</v>
          </cell>
          <cell r="BN49" t="str">
            <v>-</v>
          </cell>
          <cell r="BO49" t="str">
            <v>Yes</v>
          </cell>
          <cell r="BR49" t="str">
            <v>00023700040381</v>
          </cell>
          <cell r="BS49" t="str">
            <v>-</v>
          </cell>
          <cell r="BT49" t="str">
            <v>Special Order</v>
          </cell>
          <cell r="BU49" t="str">
            <v>-</v>
          </cell>
          <cell r="BV49" t="str">
            <v>-</v>
          </cell>
          <cell r="BW49">
            <v>594875</v>
          </cell>
          <cell r="BX49">
            <v>8867989</v>
          </cell>
          <cell r="BY49">
            <v>404354</v>
          </cell>
        </row>
        <row r="50">
          <cell r="B50">
            <v>10221780928</v>
          </cell>
          <cell r="C50" t="str">
            <v>Tyson®</v>
          </cell>
          <cell r="E50">
            <v>130</v>
          </cell>
          <cell r="F50" t="str">
            <v>Tyson® NAE, Whole Grain Battered Tempura Style Chicken Nuggets, 0.75 oz.</v>
          </cell>
          <cell r="G50" t="str">
            <v>Battered Tempura Style Chicken Nuggets, 0.75 oz.</v>
          </cell>
          <cell r="H50" t="str">
            <v>WG</v>
          </cell>
          <cell r="I50" t="str">
            <v>White</v>
          </cell>
          <cell r="J50">
            <v>23.125</v>
          </cell>
          <cell r="K50">
            <v>98</v>
          </cell>
          <cell r="L50" t="str">
            <v>5 pieces</v>
          </cell>
          <cell r="M50">
            <v>2</v>
          </cell>
          <cell r="N50">
            <v>1</v>
          </cell>
          <cell r="O50" t="str">
            <v>-</v>
          </cell>
          <cell r="P50" t="str">
            <v>260</v>
          </cell>
          <cell r="Q50" t="str">
            <v>16</v>
          </cell>
          <cell r="R50" t="str">
            <v>3</v>
          </cell>
          <cell r="S50" t="str">
            <v>350</v>
          </cell>
          <cell r="T50" t="str">
            <v>12</v>
          </cell>
          <cell r="U50" t="str">
            <v>19</v>
          </cell>
          <cell r="V50" t="str">
            <v>Yes</v>
          </cell>
          <cell r="W50" t="str">
            <v>-</v>
          </cell>
          <cell r="Y50" t="str">
            <v>CSC</v>
          </cell>
          <cell r="Z50" t="str">
            <v>CSC</v>
          </cell>
          <cell r="AA50" t="str">
            <v>CSC</v>
          </cell>
          <cell r="AB50" t="str">
            <v>CSC</v>
          </cell>
          <cell r="AC50" t="str">
            <v>SUB</v>
          </cell>
          <cell r="AD50" t="str">
            <v>-</v>
          </cell>
          <cell r="AE50" t="str">
            <v>-</v>
          </cell>
          <cell r="AF50" t="str">
            <v>-</v>
          </cell>
          <cell r="AG50" t="str">
            <v>NAE</v>
          </cell>
          <cell r="AH50" t="str">
            <v>Yes</v>
          </cell>
          <cell r="AI50" t="str">
            <v>Yes</v>
          </cell>
          <cell r="AJ50" t="str">
            <v>Yes</v>
          </cell>
          <cell r="AK50" t="str">
            <v>-</v>
          </cell>
          <cell r="AL50" t="str">
            <v>Yes</v>
          </cell>
          <cell r="AM50" t="str">
            <v>-</v>
          </cell>
          <cell r="AN50" t="str">
            <v>-</v>
          </cell>
          <cell r="AO50" t="str">
            <v>Yes</v>
          </cell>
          <cell r="AP50" t="str">
            <v>Yes</v>
          </cell>
          <cell r="AQ50" t="str">
            <v>-</v>
          </cell>
          <cell r="AR50" t="str">
            <v>-</v>
          </cell>
          <cell r="AS50" t="str">
            <v>-</v>
          </cell>
          <cell r="AT50" t="str">
            <v>365</v>
          </cell>
          <cell r="AU50" t="str">
            <v>4</v>
          </cell>
          <cell r="AV50" t="str">
            <v>Bulk</v>
          </cell>
          <cell r="AW50" t="str">
            <v>Yes</v>
          </cell>
          <cell r="AX50" t="str">
            <v>Yes</v>
          </cell>
          <cell r="AY50" t="str">
            <v>Yes</v>
          </cell>
          <cell r="AZ50" t="str">
            <v>Yes</v>
          </cell>
          <cell r="BA50" t="str">
            <v>ACT</v>
          </cell>
          <cell r="BB50" t="str">
            <v>ACT</v>
          </cell>
          <cell r="BC50" t="str">
            <v>Poultry</v>
          </cell>
          <cell r="BD50" t="str">
            <v>BIG BIRD</v>
          </cell>
          <cell r="BE50" t="str">
            <v>BIG BIRD MBU</v>
          </cell>
          <cell r="BF50" t="str">
            <v>Handheld Chicken</v>
          </cell>
          <cell r="BG50" t="str">
            <v>Nuggets</v>
          </cell>
          <cell r="BH50" t="str">
            <v>Nuggets</v>
          </cell>
          <cell r="BI50" t="str">
            <v>Tempura</v>
          </cell>
          <cell r="BJ50" t="str">
            <v>C&amp;F</v>
          </cell>
          <cell r="BK50" t="str">
            <v>Chicken</v>
          </cell>
          <cell r="BL50" t="str">
            <v>Convection: PREPARATION: Appliances vary, adjust accordingly.
Convection Oven
Heat chunks in single layer on foiled lined tray for 7 to 10 minutes at 350°F.</v>
          </cell>
          <cell r="BM50" t="str">
            <v>White meat chicken, water, whole grain yellow corn flour, whole wheat flour, isolated soy protein, contains 2% or less of the following: baking soda, brown sugar, canola oil, carrot powder, citric acid, corn starch, cream of tartar, extractives of paprika</v>
          </cell>
          <cell r="BN50" t="str">
            <v>-</v>
          </cell>
          <cell r="BR50" t="str">
            <v>00031400044639</v>
          </cell>
          <cell r="BS50" t="str">
            <v>-</v>
          </cell>
          <cell r="BT50" t="str">
            <v>Special Order</v>
          </cell>
          <cell r="BU50" t="str">
            <v>-</v>
          </cell>
          <cell r="BV50" t="str">
            <v>-</v>
          </cell>
          <cell r="BW50">
            <v>526242</v>
          </cell>
          <cell r="BX50">
            <v>9406965</v>
          </cell>
          <cell r="BY50">
            <v>404686</v>
          </cell>
        </row>
        <row r="51">
          <cell r="B51">
            <v>10058100928</v>
          </cell>
          <cell r="C51" t="str">
            <v>Tyson®</v>
          </cell>
          <cell r="E51">
            <v>130</v>
          </cell>
          <cell r="F51" t="str">
            <v>Tyson® Fully Cooked, Whole Grain Breaded Chicken Breast Chunks 0.67 oz., 250 Pieces, 2/5.23 Lb</v>
          </cell>
          <cell r="G51" t="str">
            <v>Breaded Homestyle Chicken Nuggets, 0.67 oz.</v>
          </cell>
          <cell r="H51" t="str">
            <v>WG</v>
          </cell>
          <cell r="I51" t="str">
            <v>White</v>
          </cell>
          <cell r="J51">
            <v>10.46</v>
          </cell>
          <cell r="K51">
            <v>50</v>
          </cell>
          <cell r="L51" t="str">
            <v>5 pieces</v>
          </cell>
          <cell r="M51">
            <v>2</v>
          </cell>
          <cell r="N51">
            <v>1</v>
          </cell>
          <cell r="O51" t="str">
            <v>-</v>
          </cell>
          <cell r="P51" t="str">
            <v>260</v>
          </cell>
          <cell r="Q51" t="str">
            <v>14</v>
          </cell>
          <cell r="R51" t="str">
            <v>2.5</v>
          </cell>
          <cell r="S51" t="str">
            <v>540</v>
          </cell>
          <cell r="T51" t="str">
            <v>15</v>
          </cell>
          <cell r="U51" t="str">
            <v>17</v>
          </cell>
          <cell r="V51" t="str">
            <v>Yes</v>
          </cell>
          <cell r="W51" t="str">
            <v>-</v>
          </cell>
          <cell r="Y51" t="str">
            <v>-</v>
          </cell>
          <cell r="Z51" t="str">
            <v>-</v>
          </cell>
          <cell r="AA51" t="str">
            <v>-</v>
          </cell>
          <cell r="AB51" t="str">
            <v>-</v>
          </cell>
          <cell r="AC51" t="str">
            <v>CL</v>
          </cell>
          <cell r="AD51" t="str">
            <v>-</v>
          </cell>
          <cell r="AE51" t="str">
            <v>-</v>
          </cell>
          <cell r="AF51" t="str">
            <v>-</v>
          </cell>
          <cell r="AG51" t="str">
            <v>-</v>
          </cell>
          <cell r="AH51" t="str">
            <v>Yes</v>
          </cell>
          <cell r="AI51" t="str">
            <v>Yes</v>
          </cell>
          <cell r="AJ51" t="str">
            <v>Yes</v>
          </cell>
          <cell r="AK51" t="str">
            <v>-</v>
          </cell>
          <cell r="AL51" t="str">
            <v>Yes</v>
          </cell>
          <cell r="AM51" t="str">
            <v>-</v>
          </cell>
          <cell r="AN51" t="str">
            <v>-</v>
          </cell>
          <cell r="AO51" t="str">
            <v>Yes</v>
          </cell>
          <cell r="AP51" t="str">
            <v>Yes</v>
          </cell>
          <cell r="AQ51" t="str">
            <v>-</v>
          </cell>
          <cell r="AR51" t="str">
            <v>-</v>
          </cell>
          <cell r="AS51" t="str">
            <v>-</v>
          </cell>
          <cell r="AT51" t="str">
            <v>365</v>
          </cell>
          <cell r="AU51" t="str">
            <v>2</v>
          </cell>
          <cell r="AV51" t="str">
            <v>Bulk</v>
          </cell>
          <cell r="AW51" t="str">
            <v>-</v>
          </cell>
          <cell r="AX51" t="str">
            <v>-</v>
          </cell>
          <cell r="AY51" t="str">
            <v>-</v>
          </cell>
          <cell r="AZ51" t="str">
            <v>-</v>
          </cell>
          <cell r="BA51" t="str">
            <v>ACT</v>
          </cell>
          <cell r="BB51" t="str">
            <v>ACT</v>
          </cell>
          <cell r="BC51" t="str">
            <v>Poultry</v>
          </cell>
          <cell r="BD51" t="str">
            <v>BIG BIRD</v>
          </cell>
          <cell r="BE51" t="str">
            <v>BIG BIRD MBU</v>
          </cell>
          <cell r="BF51" t="str">
            <v>Handheld Chicken</v>
          </cell>
          <cell r="BG51" t="str">
            <v>Nuggets</v>
          </cell>
          <cell r="BH51" t="str">
            <v>Nuggets</v>
          </cell>
          <cell r="BI51" t="str">
            <v>Homestyle</v>
          </cell>
          <cell r="BJ51" t="str">
            <v>C&amp;F</v>
          </cell>
          <cell r="BK51" t="str">
            <v>Chicken</v>
          </cell>
          <cell r="BL51" t="str">
            <v>Convection: Appliances vary, adjust accordingly.
Convection Oven
Heat product at 350°F from frozen 7 - 8 minutes.</v>
          </cell>
          <cell r="BM51" t="str">
            <v>White meat chicken, water, whole wheat flour, textured soy protein concentrate, soy protein concentrate, contains 2% or less of the following: corn starch, dehydrated garlic, dehydrated onion, extractives of paprika and turmeric, garlic powder, maltodextr</v>
          </cell>
          <cell r="BN51" t="str">
            <v>-</v>
          </cell>
          <cell r="BR51" t="str">
            <v>00023700621528</v>
          </cell>
          <cell r="BS51" t="str">
            <v>-</v>
          </cell>
          <cell r="BT51" t="str">
            <v>Stocked</v>
          </cell>
          <cell r="BU51" t="str">
            <v>-</v>
          </cell>
          <cell r="BV51" t="str">
            <v>-</v>
          </cell>
          <cell r="BW51" t="str">
            <v>-</v>
          </cell>
          <cell r="BX51">
            <v>8868058</v>
          </cell>
          <cell r="BY51" t="str">
            <v>-</v>
          </cell>
        </row>
        <row r="52">
          <cell r="B52">
            <v>10023780928</v>
          </cell>
          <cell r="C52" t="str">
            <v>Tyson®</v>
          </cell>
          <cell r="E52">
            <v>130</v>
          </cell>
          <cell r="F52" t="str">
            <v>Tyson® Fully Cooked, Whole Grain Breaded Chicken Breast Chunks 0.69 oz., 250 Pieces, 2/5.425 Lb</v>
          </cell>
          <cell r="G52" t="str">
            <v>Breaded Homestyle Chicken Nuggets, 0.69 oz.</v>
          </cell>
          <cell r="H52" t="str">
            <v>WG</v>
          </cell>
          <cell r="I52" t="str">
            <v>White</v>
          </cell>
          <cell r="J52">
            <v>10.85</v>
          </cell>
          <cell r="K52">
            <v>50</v>
          </cell>
          <cell r="L52" t="str">
            <v>5 pieces</v>
          </cell>
          <cell r="M52">
            <v>2</v>
          </cell>
          <cell r="N52">
            <v>1</v>
          </cell>
          <cell r="O52" t="str">
            <v>-</v>
          </cell>
          <cell r="P52" t="str">
            <v>180</v>
          </cell>
          <cell r="Q52" t="str">
            <v>10</v>
          </cell>
          <cell r="R52" t="str">
            <v>2</v>
          </cell>
          <cell r="S52" t="str">
            <v>380</v>
          </cell>
          <cell r="T52" t="str">
            <v>10</v>
          </cell>
          <cell r="U52" t="str">
            <v>13</v>
          </cell>
          <cell r="V52" t="str">
            <v>Yes</v>
          </cell>
          <cell r="W52" t="str">
            <v>-</v>
          </cell>
          <cell r="X52" t="str">
            <v>CACFP</v>
          </cell>
          <cell r="Y52" t="str">
            <v>-</v>
          </cell>
          <cell r="Z52" t="str">
            <v>-</v>
          </cell>
          <cell r="AA52" t="str">
            <v>-</v>
          </cell>
          <cell r="AB52" t="str">
            <v>-</v>
          </cell>
          <cell r="AC52" t="str">
            <v>CL</v>
          </cell>
          <cell r="AD52" t="str">
            <v>-</v>
          </cell>
          <cell r="AE52" t="str">
            <v>-</v>
          </cell>
          <cell r="AF52" t="str">
            <v>-</v>
          </cell>
          <cell r="AG52" t="str">
            <v>-</v>
          </cell>
          <cell r="AH52" t="str">
            <v>Yes</v>
          </cell>
          <cell r="AI52" t="str">
            <v>Yes</v>
          </cell>
          <cell r="AJ52" t="str">
            <v>Yes</v>
          </cell>
          <cell r="AK52" t="str">
            <v>-</v>
          </cell>
          <cell r="AL52" t="str">
            <v>Yes</v>
          </cell>
          <cell r="AM52" t="str">
            <v>-</v>
          </cell>
          <cell r="AN52" t="str">
            <v>-</v>
          </cell>
          <cell r="AO52" t="str">
            <v>Yes</v>
          </cell>
          <cell r="AP52" t="str">
            <v>Yes</v>
          </cell>
          <cell r="AQ52" t="str">
            <v>-</v>
          </cell>
          <cell r="AR52" t="str">
            <v>-</v>
          </cell>
          <cell r="AS52" t="str">
            <v>-</v>
          </cell>
          <cell r="AT52" t="str">
            <v>365</v>
          </cell>
          <cell r="AU52" t="str">
            <v>2</v>
          </cell>
          <cell r="AV52" t="str">
            <v>Bulk</v>
          </cell>
          <cell r="AW52" t="str">
            <v>-</v>
          </cell>
          <cell r="AX52" t="str">
            <v>-</v>
          </cell>
          <cell r="AY52" t="str">
            <v>-</v>
          </cell>
          <cell r="AZ52" t="str">
            <v>-</v>
          </cell>
          <cell r="BA52" t="str">
            <v>ACT</v>
          </cell>
          <cell r="BB52" t="str">
            <v>ACT</v>
          </cell>
          <cell r="BC52" t="str">
            <v>Poultry</v>
          </cell>
          <cell r="BD52" t="str">
            <v>BIG BIRD</v>
          </cell>
          <cell r="BE52" t="str">
            <v>BIG BIRD MBU</v>
          </cell>
          <cell r="BF52" t="str">
            <v>Handheld Chicken</v>
          </cell>
          <cell r="BG52" t="str">
            <v>Nuggets</v>
          </cell>
          <cell r="BH52" t="str">
            <v>Nuggets</v>
          </cell>
          <cell r="BI52" t="str">
            <v>Homestyle</v>
          </cell>
          <cell r="BJ52" t="str">
            <v>C&amp;F</v>
          </cell>
          <cell r="BK52" t="str">
            <v>Chicken</v>
          </cell>
          <cell r="BL52" t="str">
            <v>BAKE: PREPARATION: Appliances vary, adjust accordingly.
Conventional Oven
8-10 minutes at 400°F from frozen.
For best product quality, heat product to a minimum internal temperature of 140°F as measured by a thermometer.
Convection: PREPARATION: Appliance</v>
          </cell>
          <cell r="BM52" t="str">
            <v>White meat chicken, water, whole wheat flour, isolated soy protein, contains 2% or less of the following: corn starch, extractives of paprika and turmeric, garlic powder, natural flavor, onion powder, salt, spice extractives (including extractives of cele</v>
          </cell>
          <cell r="BN52" t="str">
            <v>-</v>
          </cell>
          <cell r="BR52" t="str">
            <v>00023700023780</v>
          </cell>
          <cell r="BS52" t="str">
            <v>-</v>
          </cell>
          <cell r="BT52" t="str">
            <v>Stocked</v>
          </cell>
          <cell r="BU52" t="str">
            <v>-</v>
          </cell>
          <cell r="BV52" t="str">
            <v>-</v>
          </cell>
          <cell r="BW52">
            <v>421291</v>
          </cell>
          <cell r="BX52">
            <v>8868051</v>
          </cell>
          <cell r="BY52">
            <v>140283</v>
          </cell>
        </row>
        <row r="53">
          <cell r="B53">
            <v>10047140928</v>
          </cell>
          <cell r="C53" t="str">
            <v>Tyson®</v>
          </cell>
          <cell r="E53">
            <v>130</v>
          </cell>
          <cell r="F53" t="str">
            <v>Tyson® Whole Grain Breaded Homestyle Pepper Chicken Nuggets, 0.72 oz.</v>
          </cell>
          <cell r="G53" t="str">
            <v xml:space="preserve">Breaded Homestyle Chicken Pepper Nuggets, 0.72 oz. </v>
          </cell>
          <cell r="H53" t="str">
            <v>WG</v>
          </cell>
          <cell r="I53" t="str">
            <v>White</v>
          </cell>
          <cell r="J53">
            <v>11.28</v>
          </cell>
          <cell r="K53">
            <v>50</v>
          </cell>
          <cell r="L53" t="str">
            <v>5 pieces</v>
          </cell>
          <cell r="M53">
            <v>2</v>
          </cell>
          <cell r="N53">
            <v>1</v>
          </cell>
          <cell r="O53" t="str">
            <v>-</v>
          </cell>
          <cell r="P53" t="str">
            <v>280</v>
          </cell>
          <cell r="Q53" t="str">
            <v>17</v>
          </cell>
          <cell r="R53" t="str">
            <v>3.5</v>
          </cell>
          <cell r="S53" t="str">
            <v>590</v>
          </cell>
          <cell r="T53" t="str">
            <v>16</v>
          </cell>
          <cell r="U53" t="str">
            <v>16</v>
          </cell>
          <cell r="V53" t="str">
            <v>Yes</v>
          </cell>
          <cell r="W53" t="str">
            <v>-</v>
          </cell>
          <cell r="Y53" t="str">
            <v>-</v>
          </cell>
          <cell r="Z53" t="str">
            <v>-</v>
          </cell>
          <cell r="AA53" t="str">
            <v>-</v>
          </cell>
          <cell r="AB53" t="str">
            <v>-</v>
          </cell>
          <cell r="AC53" t="str">
            <v>CL</v>
          </cell>
          <cell r="AD53" t="str">
            <v>-</v>
          </cell>
          <cell r="AE53" t="str">
            <v>-</v>
          </cell>
          <cell r="AF53" t="str">
            <v>-</v>
          </cell>
          <cell r="AG53" t="str">
            <v>-</v>
          </cell>
          <cell r="AH53" t="str">
            <v>Yes</v>
          </cell>
          <cell r="AI53" t="str">
            <v>Yes</v>
          </cell>
          <cell r="AJ53" t="str">
            <v>Yes</v>
          </cell>
          <cell r="AK53" t="str">
            <v>-</v>
          </cell>
          <cell r="AL53" t="str">
            <v>Yes</v>
          </cell>
          <cell r="AM53" t="str">
            <v>-</v>
          </cell>
          <cell r="AN53" t="str">
            <v>-</v>
          </cell>
          <cell r="AO53" t="str">
            <v>Yes</v>
          </cell>
          <cell r="AP53" t="str">
            <v>Yes</v>
          </cell>
          <cell r="AQ53" t="str">
            <v>-</v>
          </cell>
          <cell r="AR53" t="str">
            <v>-</v>
          </cell>
          <cell r="AS53" t="str">
            <v>-</v>
          </cell>
          <cell r="AT53" t="str">
            <v>365</v>
          </cell>
          <cell r="AU53" t="str">
            <v>2</v>
          </cell>
          <cell r="AV53" t="str">
            <v>Bulk</v>
          </cell>
          <cell r="AW53" t="str">
            <v>-</v>
          </cell>
          <cell r="AX53" t="str">
            <v>-</v>
          </cell>
          <cell r="AY53" t="str">
            <v>-</v>
          </cell>
          <cell r="AZ53" t="str">
            <v>-</v>
          </cell>
          <cell r="BA53" t="str">
            <v>ACT</v>
          </cell>
          <cell r="BB53" t="str">
            <v>ACT</v>
          </cell>
          <cell r="BC53" t="str">
            <v>Poultry</v>
          </cell>
          <cell r="BD53" t="str">
            <v>BIG BIRD</v>
          </cell>
          <cell r="BE53" t="str">
            <v>BIG BIRD MBU</v>
          </cell>
          <cell r="BF53" t="str">
            <v>Handheld Chicken</v>
          </cell>
          <cell r="BG53" t="str">
            <v>Nuggets</v>
          </cell>
          <cell r="BH53" t="str">
            <v>Nuggets</v>
          </cell>
          <cell r="BI53" t="str">
            <v>Homestyle</v>
          </cell>
          <cell r="BJ53" t="str">
            <v>C&amp;F</v>
          </cell>
          <cell r="BK53" t="str">
            <v>Chicken</v>
          </cell>
          <cell r="BL53" t="str">
            <v>Convection: Appliances vary, adjust accordingly.
Convection Oven
7 - 8 minutes at 350°F.
Deep Fry: Appliances vary, adjust accordingly.
Deep Fry
7 - 8 minutes at 350°F.</v>
          </cell>
          <cell r="BM53" t="str">
            <v>White meat chicken, water, whole wheat flour, textured soy protein concentrate, soy protein concentrate, contains 2% or less of the following: dehydrated garlic, dehydrated onion, dextrose, leavening (cream of tartar and sodium bicarbonate), maltodextrin,</v>
          </cell>
          <cell r="BN53" t="str">
            <v>-</v>
          </cell>
          <cell r="BR53" t="str">
            <v>00023700551672</v>
          </cell>
          <cell r="BS53" t="str">
            <v>-</v>
          </cell>
          <cell r="BT53" t="str">
            <v>Stocked</v>
          </cell>
          <cell r="BU53" t="str">
            <v>-</v>
          </cell>
          <cell r="BV53" t="str">
            <v>-</v>
          </cell>
          <cell r="BW53" t="str">
            <v>-</v>
          </cell>
          <cell r="BX53" t="str">
            <v>-</v>
          </cell>
          <cell r="BY53" t="str">
            <v>-</v>
          </cell>
        </row>
        <row r="54">
          <cell r="B54">
            <v>10021550928</v>
          </cell>
          <cell r="C54" t="str">
            <v>Tyson®</v>
          </cell>
          <cell r="E54">
            <v>130</v>
          </cell>
          <cell r="F54" t="str">
            <v>Tyson® NAE, Whole Grain Breaded Chicken Nuggets, 0.66 oz.</v>
          </cell>
          <cell r="G54" t="str">
            <v>Breaded Chicken Nuggets, 0.66 oz.</v>
          </cell>
          <cell r="H54" t="str">
            <v>WG</v>
          </cell>
          <cell r="I54" t="str">
            <v>W/D</v>
          </cell>
          <cell r="J54">
            <v>28.35</v>
          </cell>
          <cell r="K54">
            <v>137</v>
          </cell>
          <cell r="L54" t="str">
            <v>5 pieces</v>
          </cell>
          <cell r="M54">
            <v>2</v>
          </cell>
          <cell r="N54">
            <v>1</v>
          </cell>
          <cell r="O54" t="str">
            <v>-</v>
          </cell>
          <cell r="P54" t="str">
            <v>240</v>
          </cell>
          <cell r="Q54" t="str">
            <v>14</v>
          </cell>
          <cell r="R54" t="str">
            <v>2.5</v>
          </cell>
          <cell r="S54" t="str">
            <v>470</v>
          </cell>
          <cell r="T54" t="str">
            <v>16</v>
          </cell>
          <cell r="U54" t="str">
            <v>13</v>
          </cell>
          <cell r="V54" t="str">
            <v>Yes</v>
          </cell>
          <cell r="W54" t="str">
            <v>KTKA</v>
          </cell>
          <cell r="Y54" t="str">
            <v>-</v>
          </cell>
          <cell r="Z54" t="str">
            <v>-</v>
          </cell>
          <cell r="AA54" t="str">
            <v>-</v>
          </cell>
          <cell r="AB54" t="str">
            <v>-</v>
          </cell>
          <cell r="AC54" t="str">
            <v>SUB</v>
          </cell>
          <cell r="AD54" t="str">
            <v>-</v>
          </cell>
          <cell r="AE54" t="str">
            <v>-</v>
          </cell>
          <cell r="AF54" t="str">
            <v>-</v>
          </cell>
          <cell r="AG54" t="str">
            <v>NAE</v>
          </cell>
          <cell r="AH54" t="str">
            <v>Yes</v>
          </cell>
          <cell r="AI54" t="str">
            <v>Yes</v>
          </cell>
          <cell r="AJ54" t="str">
            <v>Yes</v>
          </cell>
          <cell r="AK54" t="str">
            <v>-</v>
          </cell>
          <cell r="AL54" t="str">
            <v>Yes</v>
          </cell>
          <cell r="AM54" t="str">
            <v>-</v>
          </cell>
          <cell r="AN54" t="str">
            <v>-</v>
          </cell>
          <cell r="AO54" t="str">
            <v>Yes</v>
          </cell>
          <cell r="AP54" t="str">
            <v>Yes</v>
          </cell>
          <cell r="AQ54" t="str">
            <v>-</v>
          </cell>
          <cell r="AR54" t="str">
            <v>-</v>
          </cell>
          <cell r="AS54" t="str">
            <v>-</v>
          </cell>
          <cell r="AT54" t="str">
            <v>270</v>
          </cell>
          <cell r="AU54" t="str">
            <v>4</v>
          </cell>
          <cell r="AV54" t="str">
            <v>Bulk</v>
          </cell>
          <cell r="AW54" t="str">
            <v>-</v>
          </cell>
          <cell r="AX54" t="str">
            <v>-</v>
          </cell>
          <cell r="AY54" t="str">
            <v>-</v>
          </cell>
          <cell r="AZ54" t="str">
            <v>-</v>
          </cell>
          <cell r="BA54" t="str">
            <v>ACT</v>
          </cell>
          <cell r="BB54" t="str">
            <v>ACT</v>
          </cell>
          <cell r="BC54" t="str">
            <v>Poultry</v>
          </cell>
          <cell r="BD54" t="str">
            <v>BIG BIRD</v>
          </cell>
          <cell r="BE54" t="str">
            <v>BIG BIRD MBU</v>
          </cell>
          <cell r="BF54" t="str">
            <v>Handheld Chicken</v>
          </cell>
          <cell r="BG54" t="str">
            <v>Nuggets</v>
          </cell>
          <cell r="BH54" t="str">
            <v>Nuggets</v>
          </cell>
          <cell r="BI54" t="str">
            <v>WG Traditional</v>
          </cell>
          <cell r="BJ54" t="str">
            <v>C&amp;F</v>
          </cell>
          <cell r="BK54" t="str">
            <v>Chicken</v>
          </cell>
          <cell r="BL54" t="str">
            <v>BAKE: Appliances vary, adjust accordingly.
Conventional Oven
8 - 10 minutes at 400°F from frozen.
Convection: Appliances vary, adjust accordingly.
Convection Oven
6 - 8 minutes at 375°F from frozen.</v>
          </cell>
          <cell r="BM54" t="str">
            <v>Chicken, water, whole wheat flour, textured soy protein concentrate, isolated soy protein, contains 2% or less of the following: brown sugar, celery seed, corn starch, corn syrup solids, dextrose, extractives of celery seed, extractives of turmeric, garli</v>
          </cell>
          <cell r="BN54" t="str">
            <v>-</v>
          </cell>
          <cell r="BR54" t="str">
            <v>00023700100832</v>
          </cell>
          <cell r="BS54" t="str">
            <v>-</v>
          </cell>
          <cell r="BT54" t="str">
            <v>Special Order</v>
          </cell>
          <cell r="BU54" t="str">
            <v>-</v>
          </cell>
          <cell r="BV54" t="str">
            <v>-</v>
          </cell>
          <cell r="BW54">
            <v>558040</v>
          </cell>
          <cell r="BX54">
            <v>8868059</v>
          </cell>
          <cell r="BY54">
            <v>404687</v>
          </cell>
        </row>
        <row r="55">
          <cell r="B55">
            <v>10037320928</v>
          </cell>
          <cell r="C55" t="str">
            <v>Tyson®</v>
          </cell>
          <cell r="E55">
            <v>130</v>
          </cell>
          <cell r="F55" t="str">
            <v>Tyson® NAE, 100% All Natural*, Whole Grain Breaded Homestyle Chicken Nuggets, 0.79 oz.</v>
          </cell>
          <cell r="G55" t="str">
            <v>Breaded Homestyle Chicken Nuggets, 0.79 oz.</v>
          </cell>
          <cell r="H55" t="str">
            <v>WG</v>
          </cell>
          <cell r="I55" t="str">
            <v>W/D</v>
          </cell>
          <cell r="J55">
            <v>26.42</v>
          </cell>
          <cell r="K55">
            <v>107</v>
          </cell>
          <cell r="L55" t="str">
            <v>5 pieces</v>
          </cell>
          <cell r="M55">
            <v>2</v>
          </cell>
          <cell r="N55">
            <v>1</v>
          </cell>
          <cell r="O55" t="str">
            <v>-</v>
          </cell>
          <cell r="P55" t="str">
            <v>280</v>
          </cell>
          <cell r="Q55" t="str">
            <v>16</v>
          </cell>
          <cell r="R55" t="str">
            <v>4</v>
          </cell>
          <cell r="S55" t="str">
            <v>490</v>
          </cell>
          <cell r="T55" t="str">
            <v>12</v>
          </cell>
          <cell r="U55" t="str">
            <v>20</v>
          </cell>
          <cell r="V55" t="str">
            <v>Yes</v>
          </cell>
          <cell r="W55" t="str">
            <v>-</v>
          </cell>
          <cell r="Y55" t="str">
            <v>-</v>
          </cell>
          <cell r="Z55" t="str">
            <v>-</v>
          </cell>
          <cell r="AA55" t="str">
            <v>-</v>
          </cell>
          <cell r="AB55" t="str">
            <v>-</v>
          </cell>
          <cell r="AC55" t="str">
            <v>SUB</v>
          </cell>
          <cell r="AD55" t="str">
            <v>-</v>
          </cell>
          <cell r="AE55" t="str">
            <v>-</v>
          </cell>
          <cell r="AF55" t="str">
            <v>-</v>
          </cell>
          <cell r="AG55" t="str">
            <v>NAE</v>
          </cell>
          <cell r="AH55" t="str">
            <v>Yes</v>
          </cell>
          <cell r="AI55" t="str">
            <v>Yes</v>
          </cell>
          <cell r="AJ55" t="str">
            <v>Yes</v>
          </cell>
          <cell r="AK55" t="str">
            <v>-</v>
          </cell>
          <cell r="AL55" t="str">
            <v>-</v>
          </cell>
          <cell r="AM55" t="str">
            <v>-</v>
          </cell>
          <cell r="AN55" t="str">
            <v>-</v>
          </cell>
          <cell r="AO55" t="str">
            <v>Yes</v>
          </cell>
          <cell r="AP55" t="str">
            <v>Yes</v>
          </cell>
          <cell r="AQ55" t="str">
            <v>-</v>
          </cell>
          <cell r="AR55" t="str">
            <v>-</v>
          </cell>
          <cell r="AS55" t="str">
            <v>-</v>
          </cell>
          <cell r="AT55" t="str">
            <v>270</v>
          </cell>
          <cell r="AU55" t="str">
            <v>4</v>
          </cell>
          <cell r="AV55" t="str">
            <v>Bulk</v>
          </cell>
          <cell r="AW55" t="str">
            <v>Yes</v>
          </cell>
          <cell r="AX55" t="str">
            <v>Yes</v>
          </cell>
          <cell r="AY55" t="str">
            <v>Yes</v>
          </cell>
          <cell r="AZ55" t="str">
            <v>Yes</v>
          </cell>
          <cell r="BA55" t="str">
            <v>ACT</v>
          </cell>
          <cell r="BB55" t="str">
            <v>ACT</v>
          </cell>
          <cell r="BC55" t="str">
            <v>Poultry</v>
          </cell>
          <cell r="BD55" t="str">
            <v>BIG BIRD</v>
          </cell>
          <cell r="BE55" t="str">
            <v>BIG BIRD MBU</v>
          </cell>
          <cell r="BF55" t="str">
            <v>Handheld Chicken</v>
          </cell>
          <cell r="BG55" t="str">
            <v>Nuggets</v>
          </cell>
          <cell r="BH55" t="str">
            <v>Nuggets</v>
          </cell>
          <cell r="BI55" t="str">
            <v>Homestyle</v>
          </cell>
          <cell r="BJ55" t="str">
            <v>C&amp;F</v>
          </cell>
          <cell r="BK55" t="str">
            <v>Chicken</v>
          </cell>
          <cell r="BL55" t="str">
            <v xml:space="preserve">BAKE: Appliances vary, adjust accordingly.
Conventional Oven
Place frozen chunks in preheated oven at 400°F for 8-10 minutes.
Convection: Appliances vary, adjust accordingly.
Convection Oven
Place frozen chunks in preheated oven at 375°F for 6-8 minutes.
</v>
          </cell>
          <cell r="BM55" t="str">
            <v>Chicken, whole wheat flour, water, contains 2% or less of the following: citric acid, corn starch, extractives of paprika and turmeric, garlic powder, maltodextrin, natural flavor, onion powder, salt, spice extractives (including extractives of celery see</v>
          </cell>
          <cell r="BN55" t="str">
            <v>-</v>
          </cell>
          <cell r="BR55" t="str">
            <v>00023700040664</v>
          </cell>
          <cell r="BS55" t="str">
            <v>-</v>
          </cell>
          <cell r="BT55" t="str">
            <v>Special Order</v>
          </cell>
          <cell r="BU55" t="str">
            <v>-</v>
          </cell>
          <cell r="BV55" t="str">
            <v>-</v>
          </cell>
          <cell r="BW55">
            <v>150220</v>
          </cell>
          <cell r="BX55">
            <v>8868053</v>
          </cell>
          <cell r="BY55">
            <v>403438</v>
          </cell>
        </row>
        <row r="56">
          <cell r="B56">
            <v>10703640928</v>
          </cell>
          <cell r="C56" t="str">
            <v>Tyson®</v>
          </cell>
          <cell r="E56">
            <v>130</v>
          </cell>
          <cell r="F56" t="str">
            <v>-</v>
          </cell>
          <cell r="G56" t="str">
            <v>Breaded Golden Crispy Chicken Nuggets, 0.6 oz.</v>
          </cell>
          <cell r="H56" t="str">
            <v>WG</v>
          </cell>
          <cell r="I56" t="str">
            <v>W/D</v>
          </cell>
          <cell r="J56">
            <v>32.81</v>
          </cell>
          <cell r="K56">
            <v>175</v>
          </cell>
          <cell r="L56" t="str">
            <v>5 pieces</v>
          </cell>
          <cell r="M56">
            <v>2</v>
          </cell>
          <cell r="N56">
            <v>1</v>
          </cell>
          <cell r="O56" t="str">
            <v>-</v>
          </cell>
          <cell r="P56" t="str">
            <v>240</v>
          </cell>
          <cell r="Q56" t="str">
            <v>14</v>
          </cell>
          <cell r="R56" t="str">
            <v>2.5</v>
          </cell>
          <cell r="S56" t="str">
            <v>440</v>
          </cell>
          <cell r="T56" t="str">
            <v>16</v>
          </cell>
          <cell r="U56" t="str">
            <v>14</v>
          </cell>
          <cell r="V56" t="str">
            <v>-</v>
          </cell>
          <cell r="W56" t="str">
            <v>KTKA</v>
          </cell>
          <cell r="Y56" t="str">
            <v>-</v>
          </cell>
          <cell r="Z56" t="str">
            <v>-</v>
          </cell>
          <cell r="AA56" t="str">
            <v>-</v>
          </cell>
          <cell r="AB56" t="str">
            <v>-</v>
          </cell>
          <cell r="AC56" t="str">
            <v>SUB</v>
          </cell>
          <cell r="AD56" t="str">
            <v>-</v>
          </cell>
          <cell r="AE56" t="str">
            <v>-</v>
          </cell>
          <cell r="AF56" t="str">
            <v>-</v>
          </cell>
          <cell r="AG56" t="str">
            <v>NAE</v>
          </cell>
          <cell r="AH56" t="str">
            <v>Yes</v>
          </cell>
          <cell r="AI56" t="str">
            <v>Yes</v>
          </cell>
          <cell r="AJ56" t="str">
            <v>Yes</v>
          </cell>
          <cell r="AK56" t="str">
            <v>CRAU</v>
          </cell>
          <cell r="AL56" t="str">
            <v>Yes</v>
          </cell>
          <cell r="AM56" t="str">
            <v>-</v>
          </cell>
          <cell r="AN56" t="str">
            <v>-</v>
          </cell>
          <cell r="AO56" t="str">
            <v>Yes</v>
          </cell>
          <cell r="AP56" t="str">
            <v>Yes</v>
          </cell>
          <cell r="AQ56" t="str">
            <v>-</v>
          </cell>
          <cell r="AR56" t="str">
            <v>-</v>
          </cell>
          <cell r="AS56" t="str">
            <v>-</v>
          </cell>
          <cell r="AT56" t="str">
            <v>270</v>
          </cell>
          <cell r="AU56" t="str">
            <v>4</v>
          </cell>
          <cell r="AV56" t="str">
            <v>Bulk</v>
          </cell>
          <cell r="AW56" t="str">
            <v>Yes</v>
          </cell>
          <cell r="AX56" t="str">
            <v>Yes</v>
          </cell>
          <cell r="AY56" t="str">
            <v>Yes</v>
          </cell>
          <cell r="AZ56" t="str">
            <v>Yes</v>
          </cell>
          <cell r="BA56" t="str">
            <v>ACT</v>
          </cell>
          <cell r="BB56" t="str">
            <v>ACT</v>
          </cell>
          <cell r="BC56" t="str">
            <v>Poultry</v>
          </cell>
          <cell r="BD56" t="str">
            <v>BIG BIRD</v>
          </cell>
          <cell r="BE56" t="str">
            <v>BIG BIRD MBU</v>
          </cell>
          <cell r="BF56" t="str">
            <v>Handheld Chicken</v>
          </cell>
          <cell r="BG56" t="str">
            <v>Nuggets</v>
          </cell>
          <cell r="BH56" t="str">
            <v>Nuggets</v>
          </cell>
          <cell r="BI56" t="str">
            <v>Golden Crispy</v>
          </cell>
          <cell r="BJ56" t="str">
            <v>C&amp;F</v>
          </cell>
          <cell r="BK56" t="str">
            <v>Chicken</v>
          </cell>
          <cell r="BL56" t="str">
            <v>BAKE: Appliances vary, adjust accordingly.
Conventional Oven
8-10 minutes at 400°F from frozen.
Convection: Appliances vary, adjust accordingly.
Convection Oven
6-8 minutes at 375°F from frozen.</v>
          </cell>
          <cell r="BM56" t="str">
            <v>Chicken, water, whole wheat flour, isolated soy protein, textured soy protein concentrate, contains 2% or less of the following: brown sugar, canola oil, carrot powder, citric acid, dried garlic, dried onion, dried yeast, garlic powder, maltodextrin, natu</v>
          </cell>
          <cell r="BN56" t="str">
            <v>-</v>
          </cell>
          <cell r="BP56" t="str">
            <v>Yes</v>
          </cell>
          <cell r="BQ56" t="str">
            <v>Yes</v>
          </cell>
          <cell r="BR56" t="str">
            <v>00023700033765</v>
          </cell>
          <cell r="BS56" t="str">
            <v>-</v>
          </cell>
          <cell r="BT56" t="str">
            <v>Stocked</v>
          </cell>
          <cell r="BU56" t="str">
            <v>-</v>
          </cell>
          <cell r="BV56" t="str">
            <v>-</v>
          </cell>
          <cell r="BW56">
            <v>281831</v>
          </cell>
          <cell r="BX56">
            <v>9011084</v>
          </cell>
          <cell r="BY56">
            <v>404689</v>
          </cell>
        </row>
        <row r="57">
          <cell r="B57">
            <v>10703740928</v>
          </cell>
          <cell r="C57" t="str">
            <v>Tyson®</v>
          </cell>
          <cell r="E57">
            <v>130</v>
          </cell>
          <cell r="F57" t="str">
            <v>-</v>
          </cell>
          <cell r="G57" t="str">
            <v>Breaded Hot 'N Spicy Chicken Nuggets, 0.69 oz.</v>
          </cell>
          <cell r="H57" t="str">
            <v>WG</v>
          </cell>
          <cell r="I57" t="str">
            <v>W/D</v>
          </cell>
          <cell r="J57">
            <v>32.81</v>
          </cell>
          <cell r="K57">
            <v>150</v>
          </cell>
          <cell r="L57" t="str">
            <v>5 pieces</v>
          </cell>
          <cell r="M57">
            <v>2</v>
          </cell>
          <cell r="N57">
            <v>1</v>
          </cell>
          <cell r="O57" t="str">
            <v>-</v>
          </cell>
          <cell r="P57" t="str">
            <v>260</v>
          </cell>
          <cell r="Q57" t="str">
            <v>15</v>
          </cell>
          <cell r="R57" t="str">
            <v>2.5</v>
          </cell>
          <cell r="S57" t="str">
            <v>390</v>
          </cell>
          <cell r="T57" t="str">
            <v>17</v>
          </cell>
          <cell r="U57" t="str">
            <v>15</v>
          </cell>
          <cell r="V57" t="str">
            <v>-</v>
          </cell>
          <cell r="W57" t="str">
            <v>KTKA</v>
          </cell>
          <cell r="Y57" t="str">
            <v>-</v>
          </cell>
          <cell r="Z57" t="str">
            <v>-</v>
          </cell>
          <cell r="AA57" t="str">
            <v>-</v>
          </cell>
          <cell r="AB57" t="str">
            <v>-</v>
          </cell>
          <cell r="AC57" t="str">
            <v>SUB</v>
          </cell>
          <cell r="AD57" t="str">
            <v>-</v>
          </cell>
          <cell r="AE57" t="str">
            <v>-</v>
          </cell>
          <cell r="AF57" t="str">
            <v>-</v>
          </cell>
          <cell r="AG57" t="str">
            <v>NAE</v>
          </cell>
          <cell r="AH57" t="str">
            <v>Yes</v>
          </cell>
          <cell r="AI57" t="str">
            <v>Yes</v>
          </cell>
          <cell r="AJ57" t="str">
            <v>Yes</v>
          </cell>
          <cell r="AK57" t="str">
            <v>-</v>
          </cell>
          <cell r="AL57" t="str">
            <v>Yes</v>
          </cell>
          <cell r="AM57" t="str">
            <v>-</v>
          </cell>
          <cell r="AN57" t="str">
            <v>-</v>
          </cell>
          <cell r="AO57" t="str">
            <v>Yes</v>
          </cell>
          <cell r="AP57" t="str">
            <v>Yes</v>
          </cell>
          <cell r="AQ57" t="str">
            <v>-</v>
          </cell>
          <cell r="AR57" t="str">
            <v>-</v>
          </cell>
          <cell r="AS57" t="str">
            <v>-</v>
          </cell>
          <cell r="AT57" t="str">
            <v>270</v>
          </cell>
          <cell r="AU57" t="str">
            <v>4</v>
          </cell>
          <cell r="AV57" t="str">
            <v>Bulk</v>
          </cell>
          <cell r="AW57" t="str">
            <v>Yes</v>
          </cell>
          <cell r="AX57" t="str">
            <v>Yes</v>
          </cell>
          <cell r="AY57" t="str">
            <v>-</v>
          </cell>
          <cell r="AZ57" t="str">
            <v>-</v>
          </cell>
          <cell r="BA57" t="str">
            <v>HOLD SY20-21</v>
          </cell>
          <cell r="BB57" t="str">
            <v>ACT</v>
          </cell>
          <cell r="BC57" t="str">
            <v>Poultry</v>
          </cell>
          <cell r="BD57" t="str">
            <v>BIG BIRD</v>
          </cell>
          <cell r="BE57" t="str">
            <v>BIG BIRD MBU</v>
          </cell>
          <cell r="BF57" t="str">
            <v>Handheld Chicken</v>
          </cell>
          <cell r="BG57" t="str">
            <v>Nuggets</v>
          </cell>
          <cell r="BH57" t="str">
            <v>Nuggets</v>
          </cell>
          <cell r="BI57" t="str">
            <v>Hot N Spicy</v>
          </cell>
          <cell r="BJ57" t="str">
            <v>C&amp;F</v>
          </cell>
          <cell r="BK57" t="str">
            <v>Chicken</v>
          </cell>
          <cell r="BL57" t="str">
            <v>BAKE: Appliances vary, adjust accordingly.
Conventional Oven
8-10 minutes at 400°F from frozen.
Convection: Appliances vary, adjust accordingly.
Convection Oven
6-8 minutes at 375°F from frozen.</v>
          </cell>
          <cell r="BM57" t="str">
            <v>Chicken, water, whole wheat flour, textured soy protein concentrate, isolated soy protein, contains 2% or less of the following: brown sugar, canola oil, carrot powder, citric acid, corn starch, extractives of paprika, garlic powder, leavening (cream of t</v>
          </cell>
          <cell r="BN57" t="str">
            <v>-</v>
          </cell>
          <cell r="BR57" t="str">
            <v>00023700033819</v>
          </cell>
          <cell r="BS57" t="str">
            <v>-</v>
          </cell>
          <cell r="BT57" t="str">
            <v>Special Order</v>
          </cell>
          <cell r="BU57" t="str">
            <v>-</v>
          </cell>
          <cell r="BV57" t="str">
            <v>-</v>
          </cell>
          <cell r="BW57">
            <v>231422</v>
          </cell>
          <cell r="BX57">
            <v>9011085</v>
          </cell>
          <cell r="BY57">
            <v>403660</v>
          </cell>
        </row>
        <row r="58">
          <cell r="B58">
            <v>10022410928</v>
          </cell>
          <cell r="C58" t="str">
            <v>Tyson®</v>
          </cell>
          <cell r="E58">
            <v>130</v>
          </cell>
          <cell r="F58" t="str">
            <v>Tyson® NAE, Whole Grain Breaded Spicy Homestyle Popcorn Chicken, 0.257 oz.</v>
          </cell>
          <cell r="G58" t="str">
            <v>Breaded Spicy Homestyle Pepper Popcorn Chicken with bag, 0.257 oz.</v>
          </cell>
          <cell r="H58" t="str">
            <v>WG</v>
          </cell>
          <cell r="I58" t="str">
            <v>W/D</v>
          </cell>
          <cell r="J58">
            <v>28.9</v>
          </cell>
          <cell r="K58">
            <v>120</v>
          </cell>
          <cell r="L58" t="str">
            <v>15 pieces</v>
          </cell>
          <cell r="M58">
            <v>2</v>
          </cell>
          <cell r="N58">
            <v>1</v>
          </cell>
          <cell r="O58" t="str">
            <v>-</v>
          </cell>
          <cell r="P58" t="str">
            <v>280</v>
          </cell>
          <cell r="Q58" t="str">
            <v>17</v>
          </cell>
          <cell r="R58" t="str">
            <v>3</v>
          </cell>
          <cell r="S58" t="str">
            <v>820</v>
          </cell>
          <cell r="T58" t="str">
            <v>15</v>
          </cell>
          <cell r="U58" t="str">
            <v>15</v>
          </cell>
          <cell r="V58" t="str">
            <v>Yes</v>
          </cell>
          <cell r="W58" t="str">
            <v>-</v>
          </cell>
          <cell r="Y58" t="str">
            <v>-</v>
          </cell>
          <cell r="Z58" t="str">
            <v>-</v>
          </cell>
          <cell r="AA58" t="str">
            <v>-</v>
          </cell>
          <cell r="AB58" t="str">
            <v>-</v>
          </cell>
          <cell r="AC58" t="str">
            <v>SUB</v>
          </cell>
          <cell r="AD58" t="str">
            <v>-</v>
          </cell>
          <cell r="AE58" t="str">
            <v>-</v>
          </cell>
          <cell r="AF58" t="str">
            <v>-</v>
          </cell>
          <cell r="AG58" t="str">
            <v>NAE</v>
          </cell>
          <cell r="AH58" t="str">
            <v/>
          </cell>
          <cell r="AI58" t="str">
            <v/>
          </cell>
          <cell r="AJ58" t="str">
            <v/>
          </cell>
          <cell r="AK58" t="str">
            <v>-</v>
          </cell>
          <cell r="AL58" t="str">
            <v>Yes</v>
          </cell>
          <cell r="AM58" t="str">
            <v>-</v>
          </cell>
          <cell r="AN58" t="str">
            <v>-</v>
          </cell>
          <cell r="AO58" t="str">
            <v>Yes</v>
          </cell>
          <cell r="AP58" t="str">
            <v>Yes</v>
          </cell>
          <cell r="AQ58" t="str">
            <v>-</v>
          </cell>
          <cell r="AR58" t="str">
            <v>-</v>
          </cell>
          <cell r="AS58" t="str">
            <v>-</v>
          </cell>
          <cell r="AT58" t="str">
            <v>270</v>
          </cell>
          <cell r="AU58" t="str">
            <v>4</v>
          </cell>
          <cell r="AV58" t="str">
            <v>Bulk</v>
          </cell>
          <cell r="AW58" t="str">
            <v>-</v>
          </cell>
          <cell r="AX58" t="str">
            <v>-</v>
          </cell>
          <cell r="AY58" t="str">
            <v>-</v>
          </cell>
          <cell r="AZ58" t="str">
            <v>-</v>
          </cell>
          <cell r="BA58" t="str">
            <v>HOLD SY20-21</v>
          </cell>
          <cell r="BB58" t="str">
            <v>DNB SY21-22</v>
          </cell>
          <cell r="BC58" t="str">
            <v>Poultry</v>
          </cell>
          <cell r="BD58" t="str">
            <v>BIG BIRD</v>
          </cell>
          <cell r="BE58" t="str">
            <v>BIG BIRD MBU</v>
          </cell>
          <cell r="BF58" t="str">
            <v>Handheld Chicken</v>
          </cell>
          <cell r="BG58" t="str">
            <v>Bites &amp; Boneless Wings</v>
          </cell>
          <cell r="BH58" t="str">
            <v>Popcorn</v>
          </cell>
          <cell r="BI58" t="str">
            <v>Spicy Homestyle</v>
          </cell>
          <cell r="BJ58" t="str">
            <v>C&amp;F</v>
          </cell>
          <cell r="BK58" t="str">
            <v>Chicken</v>
          </cell>
          <cell r="BL58" t="str">
            <v>Convection: Appliances vary, adjust accordingly.
Convection Oven
5-6 minutes at 375°F from frozen.
Deep Fry: Appliances vary, adjust accordingly.
Deep Fry
1-2 minutes at 350°F from frozen.</v>
          </cell>
          <cell r="BM58" t="str">
            <v>Chicken, water, whole wheat flour, salt, isolated soy protein, whole grain yellow corn flour, contains 2% or less of the following: citric acid, corn starch, dextrose, dried vinegar, extractives of paprika and turmeric, garlic powder, lactic acid, leaveni</v>
          </cell>
          <cell r="BN58" t="str">
            <v>-</v>
          </cell>
          <cell r="BR58" t="str">
            <v>00023700039958</v>
          </cell>
          <cell r="BS58" t="str">
            <v>-</v>
          </cell>
          <cell r="BT58" t="str">
            <v>Special Order</v>
          </cell>
          <cell r="BU58" t="str">
            <v>-</v>
          </cell>
          <cell r="BV58" t="str">
            <v>-</v>
          </cell>
          <cell r="BW58">
            <v>191630</v>
          </cell>
          <cell r="BX58">
            <v>9912121</v>
          </cell>
          <cell r="BY58">
            <v>401580</v>
          </cell>
        </row>
        <row r="59">
          <cell r="B59">
            <v>10029400928</v>
          </cell>
          <cell r="C59" t="str">
            <v>Tyson®</v>
          </cell>
          <cell r="E59">
            <v>130</v>
          </cell>
          <cell r="F59" t="str">
            <v>Tyson® NAE, Whole Grain Breaded Homestyle Popcorn Chicken, 0.257 oz.</v>
          </cell>
          <cell r="G59" t="str">
            <v>Breaded Homestyle Popcorn Chicken with bag, 0.257 oz.</v>
          </cell>
          <cell r="H59" t="str">
            <v>WG</v>
          </cell>
          <cell r="I59" t="str">
            <v>W/D</v>
          </cell>
          <cell r="J59">
            <v>30</v>
          </cell>
          <cell r="K59">
            <v>124</v>
          </cell>
          <cell r="L59" t="str">
            <v>15 pieces</v>
          </cell>
          <cell r="M59">
            <v>2</v>
          </cell>
          <cell r="N59">
            <v>1</v>
          </cell>
          <cell r="O59" t="str">
            <v>-</v>
          </cell>
          <cell r="P59" t="str">
            <v>290</v>
          </cell>
          <cell r="Q59" t="str">
            <v>18</v>
          </cell>
          <cell r="R59" t="str">
            <v>3.5</v>
          </cell>
          <cell r="S59" t="str">
            <v>290</v>
          </cell>
          <cell r="T59" t="str">
            <v>17</v>
          </cell>
          <cell r="U59" t="str">
            <v>15</v>
          </cell>
          <cell r="V59" t="str">
            <v>Yes</v>
          </cell>
          <cell r="W59" t="str">
            <v>-</v>
          </cell>
          <cell r="Y59" t="str">
            <v>-</v>
          </cell>
          <cell r="Z59" t="str">
            <v>-</v>
          </cell>
          <cell r="AA59" t="str">
            <v>-</v>
          </cell>
          <cell r="AB59" t="str">
            <v>-</v>
          </cell>
          <cell r="AC59" t="str">
            <v>SUB</v>
          </cell>
          <cell r="AD59" t="str">
            <v>-</v>
          </cell>
          <cell r="AE59" t="str">
            <v>-</v>
          </cell>
          <cell r="AF59" t="str">
            <v>-</v>
          </cell>
          <cell r="AG59" t="str">
            <v>NAE</v>
          </cell>
          <cell r="AH59" t="str">
            <v>Yes</v>
          </cell>
          <cell r="AI59" t="str">
            <v>Yes</v>
          </cell>
          <cell r="AJ59" t="str">
            <v>Yes</v>
          </cell>
          <cell r="AK59" t="str">
            <v>-</v>
          </cell>
          <cell r="AL59" t="str">
            <v>Yes</v>
          </cell>
          <cell r="AM59" t="str">
            <v>-</v>
          </cell>
          <cell r="AO59" t="str">
            <v>Yes</v>
          </cell>
          <cell r="AP59" t="str">
            <v>Yes</v>
          </cell>
          <cell r="AQ59" t="str">
            <v>-</v>
          </cell>
          <cell r="AR59" t="str">
            <v>-</v>
          </cell>
          <cell r="AS59" t="str">
            <v>-</v>
          </cell>
          <cell r="AT59" t="str">
            <v>270</v>
          </cell>
          <cell r="AU59" t="str">
            <v>4</v>
          </cell>
          <cell r="AV59" t="str">
            <v>Bulk</v>
          </cell>
          <cell r="AW59" t="str">
            <v>-</v>
          </cell>
          <cell r="AX59" t="str">
            <v>-</v>
          </cell>
          <cell r="AY59" t="str">
            <v>-</v>
          </cell>
          <cell r="AZ59" t="str">
            <v>-</v>
          </cell>
          <cell r="BA59" t="str">
            <v>ACT</v>
          </cell>
          <cell r="BB59" t="str">
            <v>ACT</v>
          </cell>
          <cell r="BC59" t="str">
            <v>Poultry</v>
          </cell>
          <cell r="BD59" t="str">
            <v>BIG BIRD</v>
          </cell>
          <cell r="BE59" t="str">
            <v>BIG BIRD MBU</v>
          </cell>
          <cell r="BF59" t="str">
            <v>Handheld Chicken</v>
          </cell>
          <cell r="BG59" t="str">
            <v>Bites &amp; Boneless Wings</v>
          </cell>
          <cell r="BH59" t="str">
            <v>Popcorn</v>
          </cell>
          <cell r="BI59" t="str">
            <v>Homestyle</v>
          </cell>
          <cell r="BJ59" t="str">
            <v>C&amp;F</v>
          </cell>
          <cell r="BK59" t="str">
            <v>Chicken</v>
          </cell>
          <cell r="BL59" t="str">
            <v>Convection: Appliances vary, adjust accordingly.
Convection Oven
5-6 minutes at 375°F from frozen.
Deep Fry: Appliances vary, adjust accordingly.
Deep Fry
1-2 minutes at 350°F from frozen.</v>
          </cell>
          <cell r="BM59" t="str">
            <v xml:space="preserve">Chicken, water, whole wheat flour, isolated soy protein, whole grain yellow corn flour, contains 2% or less of the following: citric acid, corn starch, dextrose, dried, vinegar, extractives of paprika and turmeric, extractives of turmeric, garlic powder, </v>
          </cell>
          <cell r="BN59" t="str">
            <v>-</v>
          </cell>
          <cell r="BR59" t="str">
            <v>00023700039897</v>
          </cell>
          <cell r="BS59" t="str">
            <v>-</v>
          </cell>
          <cell r="BT59" t="str">
            <v>Special Order</v>
          </cell>
          <cell r="BU59" t="str">
            <v>-</v>
          </cell>
          <cell r="BV59" t="str">
            <v>-</v>
          </cell>
          <cell r="BW59">
            <v>228781</v>
          </cell>
          <cell r="BX59">
            <v>3792320</v>
          </cell>
          <cell r="BY59">
            <v>401582</v>
          </cell>
        </row>
        <row r="60">
          <cell r="B60">
            <v>10703680928</v>
          </cell>
          <cell r="C60" t="str">
            <v>Tyson®</v>
          </cell>
          <cell r="E60">
            <v>130</v>
          </cell>
          <cell r="F60" t="str">
            <v>-</v>
          </cell>
          <cell r="G60" t="str">
            <v>Breaded Golden Crispy Popcorn Chicken, 0.28 oz.</v>
          </cell>
          <cell r="H60" t="str">
            <v>WG</v>
          </cell>
          <cell r="I60" t="str">
            <v>W/D</v>
          </cell>
          <cell r="J60">
            <v>32.79</v>
          </cell>
          <cell r="K60">
            <v>155</v>
          </cell>
          <cell r="L60" t="str">
            <v>12 pieces</v>
          </cell>
          <cell r="M60">
            <v>2</v>
          </cell>
          <cell r="N60">
            <v>1</v>
          </cell>
          <cell r="O60" t="str">
            <v>-</v>
          </cell>
          <cell r="P60" t="str">
            <v>250</v>
          </cell>
          <cell r="Q60" t="str">
            <v>15</v>
          </cell>
          <cell r="R60" t="str">
            <v>2.5</v>
          </cell>
          <cell r="S60" t="str">
            <v>380</v>
          </cell>
          <cell r="T60" t="str">
            <v>16</v>
          </cell>
          <cell r="U60" t="str">
            <v>15</v>
          </cell>
          <cell r="V60" t="str">
            <v>-</v>
          </cell>
          <cell r="W60" t="str">
            <v>KTKA</v>
          </cell>
          <cell r="Y60" t="str">
            <v>-</v>
          </cell>
          <cell r="Z60" t="str">
            <v>-</v>
          </cell>
          <cell r="AA60" t="str">
            <v>-</v>
          </cell>
          <cell r="AB60" t="str">
            <v>-</v>
          </cell>
          <cell r="AC60" t="str">
            <v>SUB</v>
          </cell>
          <cell r="AD60" t="str">
            <v>-</v>
          </cell>
          <cell r="AE60" t="str">
            <v>-</v>
          </cell>
          <cell r="AF60" t="str">
            <v>-</v>
          </cell>
          <cell r="AG60" t="str">
            <v>NAE</v>
          </cell>
          <cell r="AH60" t="str">
            <v>Yes</v>
          </cell>
          <cell r="AI60" t="str">
            <v>Yes</v>
          </cell>
          <cell r="AJ60" t="str">
            <v>Yes</v>
          </cell>
          <cell r="AK60" t="str">
            <v>CRAU</v>
          </cell>
          <cell r="AL60" t="str">
            <v>Yes</v>
          </cell>
          <cell r="AM60" t="str">
            <v>-</v>
          </cell>
          <cell r="AN60" t="str">
            <v>-</v>
          </cell>
          <cell r="AO60" t="str">
            <v>Yes</v>
          </cell>
          <cell r="AP60" t="str">
            <v>Yes</v>
          </cell>
          <cell r="AQ60" t="str">
            <v>-</v>
          </cell>
          <cell r="AR60" t="str">
            <v>-</v>
          </cell>
          <cell r="AS60" t="str">
            <v>-</v>
          </cell>
          <cell r="AT60" t="str">
            <v>270</v>
          </cell>
          <cell r="AU60" t="str">
            <v>4</v>
          </cell>
          <cell r="AV60" t="str">
            <v>Bulk</v>
          </cell>
          <cell r="AW60" t="str">
            <v>Yes</v>
          </cell>
          <cell r="AX60" t="str">
            <v>Yes</v>
          </cell>
          <cell r="AY60" t="str">
            <v>Yes</v>
          </cell>
          <cell r="AZ60" t="str">
            <v>Yes</v>
          </cell>
          <cell r="BA60" t="str">
            <v>ACT</v>
          </cell>
          <cell r="BB60" t="str">
            <v>ACT</v>
          </cell>
          <cell r="BC60" t="str">
            <v>Poultry</v>
          </cell>
          <cell r="BD60" t="str">
            <v>BIG BIRD</v>
          </cell>
          <cell r="BE60" t="str">
            <v>BIG BIRD MBU</v>
          </cell>
          <cell r="BF60" t="str">
            <v>Handheld Chicken</v>
          </cell>
          <cell r="BG60" t="str">
            <v>Bites &amp; Boneless Wings</v>
          </cell>
          <cell r="BH60" t="str">
            <v>Popcorn</v>
          </cell>
          <cell r="BI60" t="str">
            <v>Golden Crispy</v>
          </cell>
          <cell r="BJ60" t="str">
            <v>C&amp;F</v>
          </cell>
          <cell r="BK60" t="str">
            <v>Chicken</v>
          </cell>
          <cell r="BL60" t="str">
            <v>BAKE: Appliances vary, adjust accordingly.
Conventional Oven
8-10 minutes at 400°F from frozen.
Convection: Appliances vary, adjust accordingly.
Convection Oven
6-8 minutes at 375°F from frozen.</v>
          </cell>
          <cell r="BM60" t="str">
            <v>Chicken, water, whole wheat flour, textured soy protein concentrate, isolated soy protein, contains 2% or less of the following: brown sugar, canola oil, carrot powder, citric acid, dried garlic, dried onion, dried yeast, garlic powder, maltodextrin, natu</v>
          </cell>
          <cell r="BN60" t="str">
            <v>-</v>
          </cell>
          <cell r="BO60" t="str">
            <v>Yes</v>
          </cell>
          <cell r="BP60" t="str">
            <v>Yes</v>
          </cell>
          <cell r="BQ60" t="str">
            <v>Yes</v>
          </cell>
          <cell r="BR60" t="str">
            <v>00023700033864</v>
          </cell>
          <cell r="BS60" t="str">
            <v>-</v>
          </cell>
          <cell r="BT60" t="str">
            <v>Stocked</v>
          </cell>
          <cell r="BU60" t="str">
            <v>-</v>
          </cell>
          <cell r="BV60" t="str">
            <v>-</v>
          </cell>
          <cell r="BW60" t="str">
            <v>-</v>
          </cell>
          <cell r="BX60">
            <v>9011087</v>
          </cell>
          <cell r="BY60">
            <v>404694</v>
          </cell>
        </row>
        <row r="61">
          <cell r="B61">
            <v>10703780928</v>
          </cell>
          <cell r="C61" t="str">
            <v>Tyson®</v>
          </cell>
          <cell r="E61">
            <v>130</v>
          </cell>
          <cell r="F61" t="str">
            <v>-</v>
          </cell>
          <cell r="G61" t="str">
            <v>Breaded Hot 'N Spicy Popcorn Chicken, 0.27 oz.</v>
          </cell>
          <cell r="H61" t="str">
            <v>WG</v>
          </cell>
          <cell r="I61" t="str">
            <v>W/D</v>
          </cell>
          <cell r="J61">
            <v>32.79</v>
          </cell>
          <cell r="K61">
            <v>159</v>
          </cell>
          <cell r="L61" t="str">
            <v>12 pieces</v>
          </cell>
          <cell r="M61">
            <v>2</v>
          </cell>
          <cell r="N61">
            <v>1</v>
          </cell>
          <cell r="O61" t="str">
            <v>-</v>
          </cell>
          <cell r="P61" t="str">
            <v>250</v>
          </cell>
          <cell r="Q61" t="str">
            <v>14</v>
          </cell>
          <cell r="R61" t="str">
            <v>2.5</v>
          </cell>
          <cell r="S61" t="str">
            <v>380</v>
          </cell>
          <cell r="T61" t="str">
            <v>16</v>
          </cell>
          <cell r="U61" t="str">
            <v>14</v>
          </cell>
          <cell r="V61" t="str">
            <v>-</v>
          </cell>
          <cell r="W61" t="str">
            <v>KTKA</v>
          </cell>
          <cell r="Y61" t="str">
            <v>-</v>
          </cell>
          <cell r="Z61" t="str">
            <v>-</v>
          </cell>
          <cell r="AA61" t="str">
            <v>-</v>
          </cell>
          <cell r="AB61" t="str">
            <v>-</v>
          </cell>
          <cell r="AC61" t="str">
            <v>SUB</v>
          </cell>
          <cell r="AD61" t="str">
            <v>-</v>
          </cell>
          <cell r="AE61" t="str">
            <v>-</v>
          </cell>
          <cell r="AF61" t="str">
            <v>-</v>
          </cell>
          <cell r="AG61" t="str">
            <v>NAE</v>
          </cell>
          <cell r="AH61" t="str">
            <v>Yes</v>
          </cell>
          <cell r="AI61" t="str">
            <v>Yes</v>
          </cell>
          <cell r="AJ61" t="str">
            <v>Yes</v>
          </cell>
          <cell r="AK61" t="str">
            <v>CRAU</v>
          </cell>
          <cell r="AL61" t="str">
            <v>Yes</v>
          </cell>
          <cell r="AM61" t="str">
            <v>-</v>
          </cell>
          <cell r="AN61" t="str">
            <v>-</v>
          </cell>
          <cell r="AO61" t="str">
            <v>Yes</v>
          </cell>
          <cell r="AP61" t="str">
            <v>Yes</v>
          </cell>
          <cell r="AQ61" t="str">
            <v>-</v>
          </cell>
          <cell r="AR61" t="str">
            <v>-</v>
          </cell>
          <cell r="AS61" t="str">
            <v>-</v>
          </cell>
          <cell r="AT61" t="str">
            <v>270</v>
          </cell>
          <cell r="AU61" t="str">
            <v>4</v>
          </cell>
          <cell r="AV61" t="str">
            <v>Bulk</v>
          </cell>
          <cell r="AW61" t="str">
            <v>Yes</v>
          </cell>
          <cell r="AX61" t="str">
            <v>Yes</v>
          </cell>
          <cell r="AY61" t="str">
            <v>-</v>
          </cell>
          <cell r="AZ61" t="str">
            <v>-</v>
          </cell>
          <cell r="BA61" t="str">
            <v>HOLD SY20-21</v>
          </cell>
          <cell r="BB61" t="str">
            <v>ACT</v>
          </cell>
          <cell r="BC61" t="str">
            <v>Poultry</v>
          </cell>
          <cell r="BD61" t="str">
            <v>BIG BIRD</v>
          </cell>
          <cell r="BE61" t="str">
            <v>BIG BIRD MBU</v>
          </cell>
          <cell r="BF61" t="str">
            <v>Handheld Chicken</v>
          </cell>
          <cell r="BG61" t="str">
            <v>Bites &amp; Boneless Wings</v>
          </cell>
          <cell r="BH61" t="str">
            <v>Popcorn</v>
          </cell>
          <cell r="BI61" t="str">
            <v>Hot N Spicy</v>
          </cell>
          <cell r="BJ61" t="str">
            <v>C&amp;F</v>
          </cell>
          <cell r="BK61" t="str">
            <v>Chicken</v>
          </cell>
          <cell r="BL61" t="str">
            <v>BAKE: Appliances vary, adjust accordingly.
Conventional Oven
8-10 minutes at 400°F from frozen.
Convection: Appliances vary, adjust accordingly.
Convection Oven
6-8 minutes at 375°F from frozen.</v>
          </cell>
          <cell r="BM61" t="str">
            <v>Chicken, water, whole wheat flour, textured soy protein concentrate, isolated soy protein, contains 2% or less of the following: brown sugar, canola oil, carrot powder, citric acid, corn starch, extractives of paprika, garlic powder, leavening (cream of t</v>
          </cell>
          <cell r="BN61" t="str">
            <v>-</v>
          </cell>
          <cell r="BO61" t="str">
            <v>Yes</v>
          </cell>
          <cell r="BP61" t="str">
            <v>Yes</v>
          </cell>
          <cell r="BR61" t="str">
            <v>00023700033871</v>
          </cell>
          <cell r="BS61" t="str">
            <v>-</v>
          </cell>
          <cell r="BT61" t="str">
            <v>Special Order</v>
          </cell>
          <cell r="BU61" t="str">
            <v>-</v>
          </cell>
          <cell r="BV61" t="str">
            <v>-</v>
          </cell>
          <cell r="BW61">
            <v>327130</v>
          </cell>
          <cell r="BX61">
            <v>9011082</v>
          </cell>
          <cell r="BY61">
            <v>403564</v>
          </cell>
        </row>
        <row r="62">
          <cell r="B62">
            <v>10703670928</v>
          </cell>
          <cell r="C62" t="str">
            <v>Tyson®</v>
          </cell>
          <cell r="E62">
            <v>130</v>
          </cell>
          <cell r="F62" t="str">
            <v>-</v>
          </cell>
          <cell r="G62" t="str">
            <v>Breaded Golden Crispy Chicken Fries, 0.43 oz.</v>
          </cell>
          <cell r="H62" t="str">
            <v>WG</v>
          </cell>
          <cell r="I62" t="str">
            <v>W/D</v>
          </cell>
          <cell r="J62">
            <v>31.5</v>
          </cell>
          <cell r="K62">
            <v>146</v>
          </cell>
          <cell r="L62" t="str">
            <v>8 pieces</v>
          </cell>
          <cell r="M62">
            <v>2</v>
          </cell>
          <cell r="N62">
            <v>1</v>
          </cell>
          <cell r="O62" t="str">
            <v>-</v>
          </cell>
          <cell r="P62" t="str">
            <v>260</v>
          </cell>
          <cell r="Q62" t="str">
            <v>15</v>
          </cell>
          <cell r="R62" t="str">
            <v>2.5</v>
          </cell>
          <cell r="S62" t="str">
            <v>390</v>
          </cell>
          <cell r="T62" t="str">
            <v>16</v>
          </cell>
          <cell r="U62" t="str">
            <v>15</v>
          </cell>
          <cell r="V62" t="str">
            <v>-</v>
          </cell>
          <cell r="W62" t="str">
            <v>KTKA</v>
          </cell>
          <cell r="Y62" t="str">
            <v>-</v>
          </cell>
          <cell r="Z62" t="str">
            <v>-</v>
          </cell>
          <cell r="AA62" t="str">
            <v>-</v>
          </cell>
          <cell r="AB62" t="str">
            <v>-</v>
          </cell>
          <cell r="AC62" t="str">
            <v>SUB</v>
          </cell>
          <cell r="AD62" t="str">
            <v>-</v>
          </cell>
          <cell r="AE62" t="str">
            <v>-</v>
          </cell>
          <cell r="AF62" t="str">
            <v>-</v>
          </cell>
          <cell r="AG62" t="str">
            <v>NAE</v>
          </cell>
          <cell r="AH62" t="str">
            <v>Yes</v>
          </cell>
          <cell r="AI62" t="str">
            <v>Yes</v>
          </cell>
          <cell r="AJ62" t="str">
            <v>Yes</v>
          </cell>
          <cell r="AK62" t="str">
            <v>-</v>
          </cell>
          <cell r="AL62" t="str">
            <v>Yes</v>
          </cell>
          <cell r="AM62" t="str">
            <v>-</v>
          </cell>
          <cell r="AN62" t="str">
            <v>-</v>
          </cell>
          <cell r="AO62" t="str">
            <v>Yes</v>
          </cell>
          <cell r="AP62" t="str">
            <v>Yes</v>
          </cell>
          <cell r="AQ62" t="str">
            <v>-</v>
          </cell>
          <cell r="AR62" t="str">
            <v>-</v>
          </cell>
          <cell r="AS62" t="str">
            <v>-</v>
          </cell>
          <cell r="AT62" t="str">
            <v>270</v>
          </cell>
          <cell r="AU62" t="str">
            <v>6</v>
          </cell>
          <cell r="AV62" t="str">
            <v>Bulk</v>
          </cell>
          <cell r="AW62" t="str">
            <v>-</v>
          </cell>
          <cell r="AX62" t="str">
            <v>-</v>
          </cell>
          <cell r="AY62" t="str">
            <v>-</v>
          </cell>
          <cell r="AZ62" t="str">
            <v>-</v>
          </cell>
          <cell r="BA62" t="str">
            <v>ACT</v>
          </cell>
          <cell r="BB62" t="str">
            <v>ACT</v>
          </cell>
          <cell r="BC62" t="str">
            <v>Poultry</v>
          </cell>
          <cell r="BD62" t="str">
            <v>BIG BIRD</v>
          </cell>
          <cell r="BE62" t="str">
            <v>BIG BIRD MBU</v>
          </cell>
          <cell r="BF62" t="str">
            <v>Handheld Chicken</v>
          </cell>
          <cell r="BG62" t="str">
            <v>Bites &amp; Boneless Wings</v>
          </cell>
          <cell r="BH62" t="str">
            <v>Sticks</v>
          </cell>
          <cell r="BI62" t="str">
            <v>Golden Crispy</v>
          </cell>
          <cell r="BJ62" t="str">
            <v>C&amp;F</v>
          </cell>
          <cell r="BK62" t="str">
            <v>Chicken</v>
          </cell>
          <cell r="BL62" t="str">
            <v>BAKE: Appliances vary, adjust accordingly.
Conventional Oven
8-10 minutes at 400°F from frozen.
Convection: Appliances vary, adjust accordingly.
Convection Oven
6-8 minutes at 375°F from frozen.</v>
          </cell>
          <cell r="BM62" t="str">
            <v>Chicken, water, whole wheat flour, textured soy protein concentrate, isolated soy protein, contains 2% or less of the following: brown sugar, canola oil, carrot powder, citric acid, dried garlic, dried onion, dried yeast, garlic powder, maltodextrin, natu</v>
          </cell>
          <cell r="BN62" t="str">
            <v>-</v>
          </cell>
          <cell r="BP62" t="str">
            <v>Yes</v>
          </cell>
          <cell r="BR62" t="str">
            <v>00031400072953</v>
          </cell>
          <cell r="BS62" t="str">
            <v>-</v>
          </cell>
          <cell r="BT62" t="str">
            <v>Special Order</v>
          </cell>
          <cell r="BU62" t="str">
            <v>-</v>
          </cell>
          <cell r="BV62" t="str">
            <v>-</v>
          </cell>
          <cell r="BW62">
            <v>283562</v>
          </cell>
          <cell r="BX62">
            <v>9011080</v>
          </cell>
          <cell r="BY62">
            <v>404693</v>
          </cell>
        </row>
        <row r="63">
          <cell r="B63">
            <v>10703660928</v>
          </cell>
          <cell r="C63" t="str">
            <v>Tyson®</v>
          </cell>
          <cell r="E63">
            <v>130</v>
          </cell>
          <cell r="F63" t="str">
            <v>-</v>
          </cell>
          <cell r="G63" t="str">
            <v>Breaded Golden Crispy Rings, 0.74 oz.</v>
          </cell>
          <cell r="H63" t="str">
            <v>WG</v>
          </cell>
          <cell r="I63" t="str">
            <v>W/D</v>
          </cell>
          <cell r="J63">
            <v>34.844999999999999</v>
          </cell>
          <cell r="K63">
            <v>150</v>
          </cell>
          <cell r="L63" t="str">
            <v>5 pieces</v>
          </cell>
          <cell r="M63">
            <v>2</v>
          </cell>
          <cell r="N63">
            <v>1</v>
          </cell>
          <cell r="O63" t="str">
            <v>-</v>
          </cell>
          <cell r="P63" t="str">
            <v>300</v>
          </cell>
          <cell r="Q63" t="str">
            <v>18</v>
          </cell>
          <cell r="R63" t="str">
            <v>3.5</v>
          </cell>
          <cell r="S63" t="str">
            <v>450</v>
          </cell>
          <cell r="T63" t="str">
            <v>15</v>
          </cell>
          <cell r="U63" t="str">
            <v>21</v>
          </cell>
          <cell r="V63" t="str">
            <v>-</v>
          </cell>
          <cell r="W63" t="str">
            <v>KTKA</v>
          </cell>
          <cell r="Y63" t="str">
            <v>-</v>
          </cell>
          <cell r="Z63" t="str">
            <v>-</v>
          </cell>
          <cell r="AA63" t="str">
            <v>-</v>
          </cell>
          <cell r="AB63" t="str">
            <v>-</v>
          </cell>
          <cell r="AC63" t="str">
            <v>SUB</v>
          </cell>
          <cell r="AD63" t="str">
            <v>-</v>
          </cell>
          <cell r="AE63" t="str">
            <v>-</v>
          </cell>
          <cell r="AF63" t="str">
            <v>-</v>
          </cell>
          <cell r="AG63" t="str">
            <v>NAE</v>
          </cell>
          <cell r="AH63" t="str">
            <v>Yes</v>
          </cell>
          <cell r="AI63" t="str">
            <v>Yes</v>
          </cell>
          <cell r="AJ63" t="str">
            <v>Yes</v>
          </cell>
          <cell r="AK63" t="str">
            <v>-</v>
          </cell>
          <cell r="AL63" t="str">
            <v>Yes</v>
          </cell>
          <cell r="AM63" t="str">
            <v>-</v>
          </cell>
          <cell r="AN63" t="str">
            <v>-</v>
          </cell>
          <cell r="AO63" t="str">
            <v>Yes</v>
          </cell>
          <cell r="AP63" t="str">
            <v>Yes</v>
          </cell>
          <cell r="AQ63" t="str">
            <v>-</v>
          </cell>
          <cell r="AR63" t="str">
            <v>-</v>
          </cell>
          <cell r="AS63" t="str">
            <v>-</v>
          </cell>
          <cell r="AT63" t="str">
            <v>270</v>
          </cell>
          <cell r="AU63" t="str">
            <v>4</v>
          </cell>
          <cell r="AV63" t="str">
            <v>Bulk</v>
          </cell>
          <cell r="AW63" t="str">
            <v>-</v>
          </cell>
          <cell r="AX63" t="str">
            <v>-</v>
          </cell>
          <cell r="AY63" t="str">
            <v>-</v>
          </cell>
          <cell r="AZ63" t="str">
            <v>-</v>
          </cell>
          <cell r="BA63" t="str">
            <v>HOLD SY20-21</v>
          </cell>
          <cell r="BB63" t="str">
            <v>ACT</v>
          </cell>
          <cell r="BC63" t="str">
            <v>Poultry</v>
          </cell>
          <cell r="BD63" t="str">
            <v>BIG BIRD</v>
          </cell>
          <cell r="BE63" t="str">
            <v>BIG BIRD MBU</v>
          </cell>
          <cell r="BF63" t="str">
            <v>Handheld Chicken</v>
          </cell>
          <cell r="BG63" t="str">
            <v>Bites &amp; Boneless Wings</v>
          </cell>
          <cell r="BH63" t="str">
            <v>Rings</v>
          </cell>
          <cell r="BI63" t="str">
            <v>Golden Crispy</v>
          </cell>
          <cell r="BJ63" t="str">
            <v>C&amp;F</v>
          </cell>
          <cell r="BK63" t="str">
            <v>Chicken</v>
          </cell>
          <cell r="BL63" t="str">
            <v>BAKE: Appliances vary, adjust accordingly.
Conventional Oven
Place frozen rings in preheated oven at 400°F for 8-10 minutes..
Convection: Appliances vary, adjust accordingly.
Convection Oven
Place frozen rings in preheated oven at 375°F for 6-8 minutes.</v>
          </cell>
          <cell r="BM63" t="str">
            <v xml:space="preserve">Chicken, whole wheat flour, water, isolated soy protein, contains 2% or less of the following: brown sugar, canola oil, carrot powder, citric acid, dried garlic, dried onion, dried yeast, garlic powder, maltodextrin, natural flavor, onion powder, paprika </v>
          </cell>
          <cell r="BN63" t="str">
            <v>-</v>
          </cell>
          <cell r="BP63" t="str">
            <v>Yes</v>
          </cell>
          <cell r="BR63" t="str">
            <v>00023700033970</v>
          </cell>
          <cell r="BS63" t="str">
            <v>-</v>
          </cell>
          <cell r="BT63" t="str">
            <v>Special Order</v>
          </cell>
          <cell r="BU63" t="str">
            <v>-</v>
          </cell>
          <cell r="BV63" t="str">
            <v>-</v>
          </cell>
          <cell r="BW63">
            <v>281771</v>
          </cell>
          <cell r="BX63">
            <v>9011086</v>
          </cell>
          <cell r="BY63">
            <v>403560</v>
          </cell>
        </row>
        <row r="64">
          <cell r="B64">
            <v>16660100928</v>
          </cell>
          <cell r="C64" t="str">
            <v>Tyson®</v>
          </cell>
          <cell r="E64">
            <v>130</v>
          </cell>
          <cell r="F64" t="str">
            <v>-</v>
          </cell>
          <cell r="G64" t="str">
            <v>Breaded Traditional Chicken Drumsticks</v>
          </cell>
          <cell r="H64" t="str">
            <v>WG</v>
          </cell>
          <cell r="I64" t="str">
            <v>Dark</v>
          </cell>
          <cell r="J64">
            <v>29.64</v>
          </cell>
          <cell r="K64" t="str">
            <v>72-113, avg 92</v>
          </cell>
          <cell r="L64" t="str">
            <v>1 piece</v>
          </cell>
          <cell r="M64">
            <v>2</v>
          </cell>
          <cell r="N64">
            <v>0.75</v>
          </cell>
          <cell r="O64" t="str">
            <v>-</v>
          </cell>
          <cell r="P64" t="str">
            <v>220</v>
          </cell>
          <cell r="Q64" t="str">
            <v>13</v>
          </cell>
          <cell r="R64" t="str">
            <v>3</v>
          </cell>
          <cell r="S64" t="str">
            <v>530</v>
          </cell>
          <cell r="T64" t="str">
            <v>6</v>
          </cell>
          <cell r="U64" t="str">
            <v>19</v>
          </cell>
          <cell r="V64" t="str">
            <v>-</v>
          </cell>
          <cell r="W64" t="str">
            <v>-</v>
          </cell>
          <cell r="Y64" t="str">
            <v>-</v>
          </cell>
          <cell r="Z64" t="str">
            <v>-</v>
          </cell>
          <cell r="AA64" t="str">
            <v>-</v>
          </cell>
          <cell r="AB64" t="str">
            <v>-</v>
          </cell>
          <cell r="AC64" t="str">
            <v>SUB</v>
          </cell>
          <cell r="AD64" t="str">
            <v>-</v>
          </cell>
          <cell r="AE64" t="str">
            <v>-</v>
          </cell>
          <cell r="AF64" t="str">
            <v>-</v>
          </cell>
          <cell r="AG64" t="str">
            <v>NAE</v>
          </cell>
          <cell r="AH64" t="str">
            <v>Yes</v>
          </cell>
          <cell r="AI64" t="str">
            <v>Yes</v>
          </cell>
          <cell r="AJ64" t="str">
            <v>Yes</v>
          </cell>
          <cell r="AK64" t="str">
            <v>-</v>
          </cell>
          <cell r="AL64" t="str">
            <v>-</v>
          </cell>
          <cell r="AM64" t="str">
            <v>-</v>
          </cell>
          <cell r="AN64" t="str">
            <v>-</v>
          </cell>
          <cell r="AO64" t="str">
            <v>Yes</v>
          </cell>
          <cell r="AP64" t="str">
            <v>Yes</v>
          </cell>
          <cell r="AQ64" t="str">
            <v>-</v>
          </cell>
          <cell r="AR64" t="str">
            <v>-</v>
          </cell>
          <cell r="AS64" t="str">
            <v>-</v>
          </cell>
          <cell r="AT64" t="str">
            <v>365</v>
          </cell>
          <cell r="AU64" t="str">
            <v>4</v>
          </cell>
          <cell r="AV64" t="str">
            <v>Bulk</v>
          </cell>
          <cell r="AW64" t="str">
            <v>Yes</v>
          </cell>
          <cell r="AX64" t="str">
            <v>Yes</v>
          </cell>
          <cell r="AY64" t="str">
            <v>Yes</v>
          </cell>
          <cell r="AZ64" t="str">
            <v>Yes</v>
          </cell>
          <cell r="BA64" t="str">
            <v>ACT</v>
          </cell>
          <cell r="BB64" t="str">
            <v>ACT</v>
          </cell>
          <cell r="BC64" t="str">
            <v>Poultry</v>
          </cell>
          <cell r="BD64" t="str">
            <v>BIG BIRD</v>
          </cell>
          <cell r="BE64" t="str">
            <v>BIG BIRD MBU</v>
          </cell>
          <cell r="BF64" t="str">
            <v>Handheld Chicken</v>
          </cell>
          <cell r="BG64" t="str">
            <v>Bone-in Chicken</v>
          </cell>
          <cell r="BH64" t="str">
            <v>Drumsticks</v>
          </cell>
          <cell r="BI64" t="str">
            <v>Traditional</v>
          </cell>
          <cell r="BJ64" t="str">
            <v>Bone-in</v>
          </cell>
          <cell r="BK64" t="str">
            <v>Chicken</v>
          </cell>
          <cell r="BL64" t="str">
            <v>BAKE: Preparation:  Appliances vary, adjust accordingly.
Conventional Oven
1. Preheat oven to 375°F.
2. From frozen, place pieces in a single layer on a parchment paper lined sheet pan or on a wire rack sprayed with pan release.
3. Heat for 35-40 minutes.</v>
          </cell>
          <cell r="BM64" t="str">
            <v>Chicken drumsticks, water, whole wheat flour, contains 2% or less of the following: citric acid, corn starch, extractives of paprika and turmeric, garlic powder, leavening (cream of tartar, baking soda), maltodextrin, natural flavor, onion powder, rice st</v>
          </cell>
          <cell r="BN64" t="str">
            <v>-</v>
          </cell>
          <cell r="BO64" t="str">
            <v>Yes</v>
          </cell>
          <cell r="BP64" t="str">
            <v>Yes</v>
          </cell>
          <cell r="BQ64" t="str">
            <v>Yes</v>
          </cell>
          <cell r="BR64" t="str">
            <v>00023700039002</v>
          </cell>
          <cell r="BS64" t="str">
            <v>-</v>
          </cell>
          <cell r="BT64" t="str">
            <v>-</v>
          </cell>
          <cell r="BU64" t="str">
            <v>-</v>
          </cell>
          <cell r="BV64" t="str">
            <v>-</v>
          </cell>
          <cell r="BW64">
            <v>603391</v>
          </cell>
          <cell r="BX64">
            <v>9911023</v>
          </cell>
          <cell r="BY64">
            <v>405424</v>
          </cell>
        </row>
        <row r="65">
          <cell r="B65">
            <v>10264350928</v>
          </cell>
          <cell r="C65" t="str">
            <v>Tyson®</v>
          </cell>
          <cell r="E65">
            <v>130</v>
          </cell>
          <cell r="F65" t="str">
            <v>-</v>
          </cell>
          <cell r="G65" t="str">
            <v>Glazed Chicken Drumsticks</v>
          </cell>
          <cell r="H65" t="str">
            <v>-</v>
          </cell>
          <cell r="I65" t="str">
            <v>Dark</v>
          </cell>
          <cell r="J65">
            <v>30</v>
          </cell>
          <cell r="K65" t="str">
            <v>80-128, avg 105</v>
          </cell>
          <cell r="L65" t="str">
            <v>1 piece</v>
          </cell>
          <cell r="M65">
            <v>2.5</v>
          </cell>
          <cell r="N65" t="str">
            <v>-</v>
          </cell>
          <cell r="O65" t="str">
            <v>-</v>
          </cell>
          <cell r="P65" t="str">
            <v>160</v>
          </cell>
          <cell r="Q65" t="str">
            <v>10</v>
          </cell>
          <cell r="R65" t="str">
            <v>2.5</v>
          </cell>
          <cell r="S65" t="str">
            <v>320</v>
          </cell>
          <cell r="T65" t="str">
            <v>2</v>
          </cell>
          <cell r="U65" t="str">
            <v>16</v>
          </cell>
          <cell r="V65" t="str">
            <v>-</v>
          </cell>
          <cell r="W65" t="str">
            <v>-</v>
          </cell>
          <cell r="Y65" t="str">
            <v>CSC</v>
          </cell>
          <cell r="Z65" t="str">
            <v>CSC</v>
          </cell>
          <cell r="AA65" t="str">
            <v>CSC</v>
          </cell>
          <cell r="AB65" t="str">
            <v>CSC</v>
          </cell>
          <cell r="AC65" t="str">
            <v>SUB</v>
          </cell>
          <cell r="AD65" t="str">
            <v>-</v>
          </cell>
          <cell r="AE65" t="str">
            <v>-</v>
          </cell>
          <cell r="AF65" t="str">
            <v>-</v>
          </cell>
          <cell r="AG65" t="str">
            <v>NAE</v>
          </cell>
          <cell r="AH65" t="str">
            <v>Yes</v>
          </cell>
          <cell r="AI65" t="str">
            <v>Yes</v>
          </cell>
          <cell r="AJ65" t="str">
            <v>Yes</v>
          </cell>
          <cell r="AK65" t="str">
            <v>-</v>
          </cell>
          <cell r="AL65" t="str">
            <v>-</v>
          </cell>
          <cell r="AM65" t="str">
            <v>-</v>
          </cell>
          <cell r="AN65" t="str">
            <v>-</v>
          </cell>
          <cell r="AO65" t="str">
            <v>-</v>
          </cell>
          <cell r="AP65" t="str">
            <v>-</v>
          </cell>
          <cell r="AQ65" t="str">
            <v>Yes</v>
          </cell>
          <cell r="AR65" t="str">
            <v>-</v>
          </cell>
          <cell r="AS65" t="str">
            <v>-</v>
          </cell>
          <cell r="AT65" t="str">
            <v>365</v>
          </cell>
          <cell r="AU65" t="str">
            <v>4</v>
          </cell>
          <cell r="AV65" t="str">
            <v>Bulk</v>
          </cell>
          <cell r="AW65" t="str">
            <v>Yes</v>
          </cell>
          <cell r="AX65" t="str">
            <v>Yes</v>
          </cell>
          <cell r="AY65" t="str">
            <v>Yes</v>
          </cell>
          <cell r="AZ65" t="str">
            <v>Yes</v>
          </cell>
          <cell r="BA65" t="str">
            <v>ACT</v>
          </cell>
          <cell r="BB65" t="str">
            <v>ACT</v>
          </cell>
          <cell r="BC65" t="str">
            <v>Poultry</v>
          </cell>
          <cell r="BD65" t="str">
            <v>BIG BIRD</v>
          </cell>
          <cell r="BE65" t="str">
            <v>BIG BIRD MBU</v>
          </cell>
          <cell r="BF65" t="str">
            <v>Handheld Chicken</v>
          </cell>
          <cell r="BG65" t="str">
            <v>Bone-in Chicken</v>
          </cell>
          <cell r="BH65" t="str">
            <v>Drumsticks</v>
          </cell>
          <cell r="BI65" t="str">
            <v>Grilled</v>
          </cell>
          <cell r="BJ65" t="str">
            <v>Bone-in</v>
          </cell>
          <cell r="BK65" t="str">
            <v>Chicken</v>
          </cell>
          <cell r="BL65" t="str">
            <v>BAKE: PREPARATION:  Appliances vary, adjust accordingly.
Conventional Oven
28 - 30 minutes at 375°F from Frozen.
22 - 27 minutes at 375°F from Thawed.
Place pan of water in bottom of oven during cooking.
Convection: PREPARATION:  Appliances vary, adjust a</v>
          </cell>
          <cell r="BM65" t="str">
            <v>Chicken drumsticks, water, contains 2% or less of the following: caramelized sugar, citric acid, corn starch, garlic powder, maltodextrin, natural flavors, onion powder, rice starch, salt, sea salt, spice, sugar, xanthan gum, yeast extract. Blanched in ve</v>
          </cell>
          <cell r="BN65" t="str">
            <v>-</v>
          </cell>
          <cell r="BO65" t="str">
            <v>Yes</v>
          </cell>
          <cell r="BP65" t="str">
            <v>Yes</v>
          </cell>
          <cell r="BQ65" t="str">
            <v>Yes</v>
          </cell>
          <cell r="BR65" t="str">
            <v>00023700041647</v>
          </cell>
          <cell r="BS65" t="str">
            <v>-</v>
          </cell>
          <cell r="BT65" t="str">
            <v>Stocked</v>
          </cell>
          <cell r="BU65" t="str">
            <v>-</v>
          </cell>
          <cell r="BV65" t="str">
            <v>-</v>
          </cell>
          <cell r="BW65">
            <v>591160</v>
          </cell>
          <cell r="BX65">
            <v>9911027</v>
          </cell>
          <cell r="BY65">
            <v>405422</v>
          </cell>
        </row>
        <row r="66">
          <cell r="B66">
            <v>10264360928</v>
          </cell>
          <cell r="C66" t="str">
            <v>Tyson®</v>
          </cell>
          <cell r="E66">
            <v>130</v>
          </cell>
          <cell r="F66" t="str">
            <v>-</v>
          </cell>
          <cell r="G66" t="str">
            <v>Mesquite Glazed Chicken Drumsticks</v>
          </cell>
          <cell r="H66" t="str">
            <v>-</v>
          </cell>
          <cell r="I66" t="str">
            <v>Dark</v>
          </cell>
          <cell r="J66">
            <v>30</v>
          </cell>
          <cell r="K66" t="str">
            <v>80-128, avg 105</v>
          </cell>
          <cell r="L66" t="str">
            <v>1 piece</v>
          </cell>
          <cell r="M66">
            <v>2.5</v>
          </cell>
          <cell r="N66" t="str">
            <v>-</v>
          </cell>
          <cell r="O66" t="str">
            <v>-</v>
          </cell>
          <cell r="P66" t="str">
            <v>180</v>
          </cell>
          <cell r="Q66" t="str">
            <v>11</v>
          </cell>
          <cell r="R66" t="str">
            <v>2.5</v>
          </cell>
          <cell r="S66" t="str">
            <v>310</v>
          </cell>
          <cell r="T66" t="str">
            <v>4</v>
          </cell>
          <cell r="U66" t="str">
            <v>16</v>
          </cell>
          <cell r="V66" t="str">
            <v>-</v>
          </cell>
          <cell r="W66" t="str">
            <v>-</v>
          </cell>
          <cell r="Y66" t="str">
            <v>CSC</v>
          </cell>
          <cell r="Z66" t="str">
            <v>CSC</v>
          </cell>
          <cell r="AA66" t="str">
            <v>CSC</v>
          </cell>
          <cell r="AB66" t="str">
            <v>CSC</v>
          </cell>
          <cell r="AC66" t="str">
            <v>SUB</v>
          </cell>
          <cell r="AD66" t="str">
            <v>-</v>
          </cell>
          <cell r="AE66" t="str">
            <v>-</v>
          </cell>
          <cell r="AF66" t="str">
            <v>-</v>
          </cell>
          <cell r="AG66" t="str">
            <v>NAE</v>
          </cell>
          <cell r="AH66" t="str">
            <v>Yes</v>
          </cell>
          <cell r="AI66" t="str">
            <v>Yes</v>
          </cell>
          <cell r="AJ66" t="str">
            <v>Yes</v>
          </cell>
          <cell r="AK66" t="str">
            <v>-</v>
          </cell>
          <cell r="AL66" t="str">
            <v>-</v>
          </cell>
          <cell r="AM66" t="str">
            <v>-</v>
          </cell>
          <cell r="AN66" t="str">
            <v>-</v>
          </cell>
          <cell r="AO66" t="str">
            <v>-</v>
          </cell>
          <cell r="AP66" t="str">
            <v>-</v>
          </cell>
          <cell r="AQ66" t="str">
            <v>Yes</v>
          </cell>
          <cell r="AR66" t="str">
            <v>-</v>
          </cell>
          <cell r="AS66" t="str">
            <v>-</v>
          </cell>
          <cell r="AT66" t="str">
            <v>365</v>
          </cell>
          <cell r="AU66" t="str">
            <v>4</v>
          </cell>
          <cell r="AV66" t="str">
            <v>Bulk</v>
          </cell>
          <cell r="AW66" t="str">
            <v>Yes</v>
          </cell>
          <cell r="AX66" t="str">
            <v>Yes</v>
          </cell>
          <cell r="AY66" t="str">
            <v>Yes</v>
          </cell>
          <cell r="AZ66" t="str">
            <v>Yes</v>
          </cell>
          <cell r="BA66" t="str">
            <v>ACT</v>
          </cell>
          <cell r="BB66" t="str">
            <v>ACT</v>
          </cell>
          <cell r="BC66" t="str">
            <v>Poultry</v>
          </cell>
          <cell r="BD66" t="str">
            <v>BIG BIRD</v>
          </cell>
          <cell r="BE66" t="str">
            <v>BIG BIRD MBU</v>
          </cell>
          <cell r="BF66" t="str">
            <v>Handheld Chicken</v>
          </cell>
          <cell r="BG66" t="str">
            <v>Bone-in Chicken</v>
          </cell>
          <cell r="BH66" t="str">
            <v>Drumsticks</v>
          </cell>
          <cell r="BI66" t="str">
            <v>Mesquite</v>
          </cell>
          <cell r="BJ66" t="str">
            <v>Bone-in</v>
          </cell>
          <cell r="BK66" t="str">
            <v>Chicken</v>
          </cell>
          <cell r="BL66" t="str">
            <v xml:space="preserve">BAKE: PREPARATION:  Appliances vary, adjust accordingly.
Conventional Oven
From Frozen: 38-42 minutes at 375°F.
From Thawed: 32-37 minutes at 375°F.
Convection: PREPARATION:  Appliances vary, adjust accordingly.
Convection Oven
From Frozen: 28-32 minutes </v>
          </cell>
          <cell r="BM66" t="str">
            <v>Chicken drumsticks, water, maltodextrin, contains 2% or less of the following: annatto extract (color), beet powder (color), corn starch, garlic powder, grill flavor (from sunflower oil), guar gum, lactic acid, natural flavor, natural smoke flavor, paprik</v>
          </cell>
          <cell r="BN66" t="str">
            <v>-</v>
          </cell>
          <cell r="BO66" t="str">
            <v>Yes</v>
          </cell>
          <cell r="BP66" t="str">
            <v>Yes</v>
          </cell>
          <cell r="BR66" t="str">
            <v>00023700041654</v>
          </cell>
          <cell r="BS66" t="str">
            <v>-</v>
          </cell>
          <cell r="BT66" t="str">
            <v>Stocked</v>
          </cell>
          <cell r="BU66" t="str">
            <v>-</v>
          </cell>
          <cell r="BV66" t="str">
            <v>-</v>
          </cell>
          <cell r="BW66">
            <v>629113</v>
          </cell>
          <cell r="BX66">
            <v>8669120</v>
          </cell>
          <cell r="BY66">
            <v>405427</v>
          </cell>
        </row>
        <row r="67">
          <cell r="B67">
            <v>10004130928</v>
          </cell>
          <cell r="C67" t="str">
            <v>Tyson®</v>
          </cell>
          <cell r="E67">
            <v>130</v>
          </cell>
          <cell r="F67" t="str">
            <v>Tyson® NAE, Buffalo Style Glazed Chicken Drumsticks</v>
          </cell>
          <cell r="G67" t="str">
            <v>Buffalo Style Glazed Chicken Drumsticks</v>
          </cell>
          <cell r="H67" t="str">
            <v>-</v>
          </cell>
          <cell r="I67" t="str">
            <v>Dark</v>
          </cell>
          <cell r="J67">
            <v>30</v>
          </cell>
          <cell r="K67" t="str">
            <v>80-128, avg 105</v>
          </cell>
          <cell r="L67" t="str">
            <v>1 piece</v>
          </cell>
          <cell r="M67">
            <v>2.5</v>
          </cell>
          <cell r="N67" t="str">
            <v>-</v>
          </cell>
          <cell r="O67" t="str">
            <v>-</v>
          </cell>
          <cell r="P67" t="str">
            <v>170</v>
          </cell>
          <cell r="Q67" t="str">
            <v>10</v>
          </cell>
          <cell r="R67" t="str">
            <v>2.5</v>
          </cell>
          <cell r="S67" t="str">
            <v>250</v>
          </cell>
          <cell r="T67" t="str">
            <v>5</v>
          </cell>
          <cell r="U67" t="str">
            <v>16</v>
          </cell>
          <cell r="V67" t="str">
            <v/>
          </cell>
          <cell r="W67" t="str">
            <v>KTKA</v>
          </cell>
          <cell r="Y67" t="str">
            <v>CSC</v>
          </cell>
          <cell r="Z67" t="str">
            <v>CSC</v>
          </cell>
          <cell r="AA67" t="str">
            <v>CSC</v>
          </cell>
          <cell r="AB67" t="str">
            <v>CSC</v>
          </cell>
          <cell r="AC67" t="str">
            <v>SUB</v>
          </cell>
          <cell r="AD67" t="str">
            <v>-</v>
          </cell>
          <cell r="AE67" t="str">
            <v>-</v>
          </cell>
          <cell r="AF67" t="str">
            <v>-</v>
          </cell>
          <cell r="AG67" t="str">
            <v>NAE</v>
          </cell>
          <cell r="AH67" t="str">
            <v>Yes</v>
          </cell>
          <cell r="AI67" t="str">
            <v>Yes</v>
          </cell>
          <cell r="AJ67" t="str">
            <v>Yes</v>
          </cell>
          <cell r="AK67" t="str">
            <v>-</v>
          </cell>
          <cell r="AL67" t="str">
            <v>-</v>
          </cell>
          <cell r="AM67" t="str">
            <v>-</v>
          </cell>
          <cell r="AN67" t="str">
            <v>-</v>
          </cell>
          <cell r="AO67" t="str">
            <v>-</v>
          </cell>
          <cell r="AP67" t="str">
            <v>-</v>
          </cell>
          <cell r="AQ67" t="str">
            <v>Yes</v>
          </cell>
          <cell r="AR67" t="str">
            <v>-</v>
          </cell>
          <cell r="AS67" t="str">
            <v>-</v>
          </cell>
          <cell r="AT67" t="str">
            <v>365</v>
          </cell>
          <cell r="AU67" t="str">
            <v>4</v>
          </cell>
          <cell r="AV67" t="str">
            <v>Bulk</v>
          </cell>
          <cell r="AW67" t="str">
            <v>Yes</v>
          </cell>
          <cell r="AX67" t="str">
            <v>Yes</v>
          </cell>
          <cell r="AY67" t="str">
            <v>Yes</v>
          </cell>
          <cell r="AZ67" t="str">
            <v>Yes</v>
          </cell>
          <cell r="BA67" t="str">
            <v>ACT</v>
          </cell>
          <cell r="BB67" t="str">
            <v>ACT</v>
          </cell>
          <cell r="BC67" t="str">
            <v>Poultry</v>
          </cell>
          <cell r="BD67" t="str">
            <v>BIG BIRD</v>
          </cell>
          <cell r="BE67" t="str">
            <v>BIG BIRD MBU</v>
          </cell>
          <cell r="BF67" t="str">
            <v>Handheld Chicken</v>
          </cell>
          <cell r="BG67" t="str">
            <v>Bone-in Chicken</v>
          </cell>
          <cell r="BH67" t="str">
            <v>Drumsticks</v>
          </cell>
          <cell r="BI67" t="str">
            <v>Buffalo</v>
          </cell>
          <cell r="BJ67" t="str">
            <v>Bone-in</v>
          </cell>
          <cell r="BK67" t="str">
            <v>Chicken</v>
          </cell>
          <cell r="BL67" t="str">
            <v>BAKE: PREPARATION:  Appliances vary, adjust accordingly.
Conventional Oven
From Frozen:  32-35 minutes at 350°F.
From Thawed: 22-27 minutes at 350°F.
For best results: 
1.  Preheat oven to 350°F. 
2.  From frozen, place pieces in a single layer on a wir</v>
          </cell>
          <cell r="BM67" t="str">
            <v>Chicken drumsticks, water, maltodextrin, corn starch, contains 2% or less of the following: canola oil, citric acid, dried garlic, 
dried red pepper sauce (aged red peppers, vinegar, salt), extracts of paprika, turmeric and annatto, guar gum, hot sauce fl</v>
          </cell>
          <cell r="BN67" t="str">
            <v>-</v>
          </cell>
          <cell r="BO67" t="str">
            <v>Yes</v>
          </cell>
          <cell r="BR67" t="str">
            <v>00023700043504</v>
          </cell>
          <cell r="BS67" t="str">
            <v>-</v>
          </cell>
          <cell r="BT67" t="str">
            <v>-</v>
          </cell>
          <cell r="BU67" t="str">
            <v>-</v>
          </cell>
          <cell r="BV67" t="str">
            <v>-</v>
          </cell>
          <cell r="BW67" t="str">
            <v>-</v>
          </cell>
          <cell r="BX67">
            <v>9911029</v>
          </cell>
          <cell r="BY67">
            <v>405894</v>
          </cell>
        </row>
        <row r="68">
          <cell r="B68">
            <v>10218790928</v>
          </cell>
          <cell r="C68" t="str">
            <v>Tyson®</v>
          </cell>
          <cell r="D68" t="str">
            <v>ProPortion®</v>
          </cell>
          <cell r="E68">
            <v>130</v>
          </cell>
          <cell r="F68" t="str">
            <v>Tyson® NAE, Seasoned, Glazed, Mesquite &amp; Smoke Flavored ProPortion® Bone-In Chicken</v>
          </cell>
          <cell r="G68" t="str">
            <v>Seasoned, Glazed, Mesquite &amp; Smoke Flavored ProPortion® Bone-In Chicken</v>
          </cell>
          <cell r="H68" t="str">
            <v>-</v>
          </cell>
          <cell r="I68" t="str">
            <v>W/D</v>
          </cell>
          <cell r="J68">
            <v>23.08</v>
          </cell>
          <cell r="K68" t="str">
            <v>57-100, avg 85</v>
          </cell>
          <cell r="L68" t="str">
            <v>1 piece</v>
          </cell>
          <cell r="M68" t="str">
            <v>Varies</v>
          </cell>
          <cell r="N68" t="str">
            <v>-</v>
          </cell>
          <cell r="O68" t="str">
            <v>-</v>
          </cell>
          <cell r="P68" t="str">
            <v>160</v>
          </cell>
          <cell r="Q68" t="str">
            <v>8</v>
          </cell>
          <cell r="R68" t="str">
            <v>2</v>
          </cell>
          <cell r="S68" t="str">
            <v>310</v>
          </cell>
          <cell r="T68" t="str">
            <v>4</v>
          </cell>
          <cell r="U68" t="str">
            <v>17</v>
          </cell>
          <cell r="V68" t="str">
            <v/>
          </cell>
          <cell r="W68" t="str">
            <v>-</v>
          </cell>
          <cell r="Y68" t="str">
            <v>CSC</v>
          </cell>
          <cell r="Z68" t="str">
            <v>CSC</v>
          </cell>
          <cell r="AA68" t="str">
            <v>CSC</v>
          </cell>
          <cell r="AB68" t="str">
            <v>CSC</v>
          </cell>
          <cell r="AC68" t="str">
            <v>SUB</v>
          </cell>
          <cell r="AD68" t="str">
            <v>-</v>
          </cell>
          <cell r="AE68" t="str">
            <v>-</v>
          </cell>
          <cell r="AF68" t="str">
            <v>-</v>
          </cell>
          <cell r="AG68" t="str">
            <v>NAE</v>
          </cell>
          <cell r="AH68" t="str">
            <v>Yes</v>
          </cell>
          <cell r="AI68" t="str">
            <v>Yes</v>
          </cell>
          <cell r="AJ68" t="str">
            <v>Yes</v>
          </cell>
          <cell r="AK68" t="str">
            <v>CRAU</v>
          </cell>
          <cell r="AL68" t="str">
            <v>-</v>
          </cell>
          <cell r="AM68" t="str">
            <v>-</v>
          </cell>
          <cell r="AN68" t="str">
            <v xml:space="preserve"> </v>
          </cell>
          <cell r="AO68" t="str">
            <v>-</v>
          </cell>
          <cell r="AP68" t="str">
            <v>-</v>
          </cell>
          <cell r="AQ68" t="str">
            <v>Yes</v>
          </cell>
          <cell r="AR68" t="str">
            <v>-</v>
          </cell>
          <cell r="AS68" t="str">
            <v>-</v>
          </cell>
          <cell r="AT68" t="str">
            <v>365</v>
          </cell>
          <cell r="AU68" t="str">
            <v>4</v>
          </cell>
          <cell r="AV68" t="str">
            <v>Bulk</v>
          </cell>
          <cell r="AW68" t="str">
            <v>Yes</v>
          </cell>
          <cell r="AX68" t="str">
            <v>Yes</v>
          </cell>
          <cell r="AY68" t="str">
            <v>Yes</v>
          </cell>
          <cell r="AZ68" t="str">
            <v>Yes</v>
          </cell>
          <cell r="BA68" t="str">
            <v>ACT</v>
          </cell>
          <cell r="BB68" t="str">
            <v>ACT</v>
          </cell>
          <cell r="BC68" t="str">
            <v>Poultry</v>
          </cell>
          <cell r="BD68" t="str">
            <v>BIG BIRD</v>
          </cell>
          <cell r="BE68" t="str">
            <v>BIG BIRD MBU</v>
          </cell>
          <cell r="BF68" t="str">
            <v>Handheld Chicken</v>
          </cell>
          <cell r="BG68" t="str">
            <v>Bone-in Chicken</v>
          </cell>
          <cell r="BH68" t="str">
            <v>ProPortion</v>
          </cell>
          <cell r="BI68" t="str">
            <v>Mesquite</v>
          </cell>
          <cell r="BJ68" t="str">
            <v>Bone-in</v>
          </cell>
          <cell r="BK68" t="str">
            <v>Chicken</v>
          </cell>
          <cell r="BL68" t="str">
            <v>BAKE: Appliances vary, adjust accordingly.
Conventional Oven
Frozen:  20-25 minutes at 375°F.
Thawed:  15-20 minutes at 375°F.
Convection: Appliances vary, adjust accordingly.
Convection Oven
Frozen:  10-15 minutes at 375°F.
Thawed:   5-10 minutes at 375°</v>
          </cell>
          <cell r="BM68" t="str">
            <v>Assorted chicken pieces (chicken breast pieces with ribs, chicken thighs, chicken drumsticks), water,  maltodextrin, contains 2% or less of the following: annatto extract (color), beet powder (color), corn starch , garlic powder, grill flavor (from sunflo</v>
          </cell>
          <cell r="BN68" t="str">
            <v>-</v>
          </cell>
          <cell r="BR68" t="str">
            <v>00023700039163</v>
          </cell>
          <cell r="BS68" t="str">
            <v>-</v>
          </cell>
          <cell r="BT68" t="str">
            <v>Special Order</v>
          </cell>
          <cell r="BU68" t="str">
            <v>-</v>
          </cell>
          <cell r="BV68" t="str">
            <v>-</v>
          </cell>
          <cell r="BW68" t="str">
            <v>-</v>
          </cell>
          <cell r="BX68">
            <v>9910017</v>
          </cell>
          <cell r="BY68" t="str">
            <v>-</v>
          </cell>
        </row>
        <row r="69">
          <cell r="B69">
            <v>16660000928</v>
          </cell>
          <cell r="C69" t="str">
            <v>Tyson®</v>
          </cell>
          <cell r="D69" t="str">
            <v>ProPortion®</v>
          </cell>
          <cell r="E69">
            <v>130</v>
          </cell>
          <cell r="F69" t="str">
            <v>-</v>
          </cell>
          <cell r="G69" t="str">
            <v>Breaded Traditional ProPortion® Bone-In Chicken</v>
          </cell>
          <cell r="H69" t="str">
            <v>WG</v>
          </cell>
          <cell r="I69" t="str">
            <v>W/D</v>
          </cell>
          <cell r="J69">
            <v>29.64</v>
          </cell>
          <cell r="K69" t="str">
            <v>57-100, avg 82</v>
          </cell>
          <cell r="L69" t="str">
            <v>1 piece</v>
          </cell>
          <cell r="M69" t="str">
            <v>Varies</v>
          </cell>
          <cell r="N69" t="str">
            <v>Varies</v>
          </cell>
          <cell r="O69" t="str">
            <v>-</v>
          </cell>
          <cell r="P69" t="str">
            <v>190</v>
          </cell>
          <cell r="Q69" t="str">
            <v>11</v>
          </cell>
          <cell r="R69" t="str">
            <v>2.5</v>
          </cell>
          <cell r="S69" t="str">
            <v>470</v>
          </cell>
          <cell r="T69" t="str">
            <v>6</v>
          </cell>
          <cell r="U69" t="str">
            <v>16</v>
          </cell>
          <cell r="V69" t="str">
            <v>-</v>
          </cell>
          <cell r="W69" t="str">
            <v>-</v>
          </cell>
          <cell r="Y69" t="str">
            <v>CSC</v>
          </cell>
          <cell r="Z69" t="str">
            <v>-</v>
          </cell>
          <cell r="AA69" t="str">
            <v>-</v>
          </cell>
          <cell r="AB69" t="str">
            <v>-</v>
          </cell>
          <cell r="AC69" t="str">
            <v>SUB</v>
          </cell>
          <cell r="AD69" t="str">
            <v>-</v>
          </cell>
          <cell r="AE69" t="str">
            <v>-</v>
          </cell>
          <cell r="AF69" t="str">
            <v>-</v>
          </cell>
          <cell r="AG69" t="str">
            <v>NAE</v>
          </cell>
          <cell r="AH69" t="str">
            <v>Yes</v>
          </cell>
          <cell r="AI69" t="str">
            <v>Yes</v>
          </cell>
          <cell r="AJ69" t="str">
            <v>Yes</v>
          </cell>
          <cell r="AK69" t="str">
            <v>CRAU</v>
          </cell>
          <cell r="AL69" t="str">
            <v>-</v>
          </cell>
          <cell r="AM69" t="str">
            <v>-</v>
          </cell>
          <cell r="AN69" t="str">
            <v>-</v>
          </cell>
          <cell r="AO69" t="str">
            <v>Yes</v>
          </cell>
          <cell r="AP69" t="str">
            <v>Yes</v>
          </cell>
          <cell r="AQ69" t="str">
            <v>-</v>
          </cell>
          <cell r="AR69" t="str">
            <v>-</v>
          </cell>
          <cell r="AS69" t="str">
            <v>-</v>
          </cell>
          <cell r="AT69" t="str">
            <v>365</v>
          </cell>
          <cell r="AU69" t="str">
            <v>4</v>
          </cell>
          <cell r="AV69" t="str">
            <v>Bulk</v>
          </cell>
          <cell r="AW69" t="str">
            <v>Yes</v>
          </cell>
          <cell r="AX69" t="str">
            <v>Yes</v>
          </cell>
          <cell r="AY69" t="str">
            <v>Yes</v>
          </cell>
          <cell r="AZ69" t="str">
            <v>Yes</v>
          </cell>
          <cell r="BA69" t="str">
            <v>ACT</v>
          </cell>
          <cell r="BB69" t="str">
            <v>ACT</v>
          </cell>
          <cell r="BC69" t="str">
            <v>Poultry</v>
          </cell>
          <cell r="BD69" t="str">
            <v>BIG BIRD</v>
          </cell>
          <cell r="BE69" t="str">
            <v>BIG BIRD MBU</v>
          </cell>
          <cell r="BF69" t="str">
            <v>Handheld Chicken</v>
          </cell>
          <cell r="BG69" t="str">
            <v>Bone-in Chicken</v>
          </cell>
          <cell r="BH69" t="str">
            <v>ProPortion</v>
          </cell>
          <cell r="BI69" t="str">
            <v>Traditional</v>
          </cell>
          <cell r="BJ69" t="str">
            <v>Bone-in</v>
          </cell>
          <cell r="BK69" t="str">
            <v>Chicken</v>
          </cell>
          <cell r="BL69" t="str">
            <v>Convection: Appliances vary, adjust accordingly. 
Convection Oven
Preheat oven to 350°F. From frozen, place pieces in a single layer on a parchment paper lined sheet pan or on a wire rack sprayed with pan release. Heat for 25 - 30 minutes.
For best perfor</v>
          </cell>
          <cell r="BM69" t="str">
            <v>Assorted chicken pieces (chicken breast pieces with ribs, chicken thighs without back portion, chicken drumsticks), water, whole wheat flour, contains 2% or less of the following: citric acid, corn starch, extractives of paprika and turmeric, garlic powde</v>
          </cell>
          <cell r="BN69" t="str">
            <v>-</v>
          </cell>
          <cell r="BQ69" t="str">
            <v>Yes</v>
          </cell>
          <cell r="BR69" t="str">
            <v>00023700032621</v>
          </cell>
          <cell r="BS69" t="str">
            <v>-</v>
          </cell>
          <cell r="BT69" t="str">
            <v>Special Order</v>
          </cell>
          <cell r="BU69" t="str">
            <v>-</v>
          </cell>
          <cell r="BV69" t="str">
            <v>-</v>
          </cell>
          <cell r="BW69">
            <v>258610</v>
          </cell>
          <cell r="BX69">
            <v>9912034</v>
          </cell>
          <cell r="BY69">
            <v>405454</v>
          </cell>
        </row>
        <row r="70">
          <cell r="B70">
            <v>10244500928</v>
          </cell>
          <cell r="C70" t="str">
            <v>Tyson®</v>
          </cell>
          <cell r="D70" t="str">
            <v>Tyson Wei Café®</v>
          </cell>
          <cell r="E70">
            <v>130</v>
          </cell>
          <cell r="F70" t="str">
            <v>Tyson® Fully Cooked, Portioned, Breaded Dark Chicken Chunks 3 oz, 160 Pieces, 6/5 Lb</v>
          </cell>
          <cell r="G70" t="str">
            <v>Breaded MWWM Dark Meat Chunks, 3.0 oz.</v>
          </cell>
          <cell r="H70" t="str">
            <v>WG</v>
          </cell>
          <cell r="I70" t="str">
            <v>Dark</v>
          </cell>
          <cell r="J70">
            <v>30.16</v>
          </cell>
          <cell r="K70">
            <v>160</v>
          </cell>
          <cell r="L70" t="str">
            <v>3 oz.</v>
          </cell>
          <cell r="M70">
            <v>2</v>
          </cell>
          <cell r="N70" t="str">
            <v>-</v>
          </cell>
          <cell r="O70" t="str">
            <v>-</v>
          </cell>
          <cell r="P70" t="str">
            <v>170</v>
          </cell>
          <cell r="Q70" t="str">
            <v>10</v>
          </cell>
          <cell r="R70" t="str">
            <v>2</v>
          </cell>
          <cell r="S70" t="str">
            <v>180</v>
          </cell>
          <cell r="T70" t="str">
            <v>2</v>
          </cell>
          <cell r="U70" t="str">
            <v>18</v>
          </cell>
          <cell r="V70" t="str">
            <v/>
          </cell>
          <cell r="W70" t="str">
            <v>-</v>
          </cell>
          <cell r="Y70" t="str">
            <v>CSC</v>
          </cell>
          <cell r="Z70" t="str">
            <v>CSC</v>
          </cell>
          <cell r="AA70" t="str">
            <v>CSC</v>
          </cell>
          <cell r="AB70" t="str">
            <v>CSC</v>
          </cell>
          <cell r="AC70" t="str">
            <v>SUB</v>
          </cell>
          <cell r="AD70" t="str">
            <v>-</v>
          </cell>
          <cell r="AE70" t="str">
            <v>-</v>
          </cell>
          <cell r="AF70" t="str">
            <v>-</v>
          </cell>
          <cell r="AG70" t="str">
            <v>NAE</v>
          </cell>
          <cell r="AH70" t="str">
            <v>Yes</v>
          </cell>
          <cell r="AI70" t="str">
            <v>Yes</v>
          </cell>
          <cell r="AJ70" t="str">
            <v>Yes</v>
          </cell>
          <cell r="AK70" t="str">
            <v>-</v>
          </cell>
          <cell r="AL70" t="str">
            <v>Yes</v>
          </cell>
          <cell r="AM70" t="str">
            <v>-</v>
          </cell>
          <cell r="AN70" t="str">
            <v>-</v>
          </cell>
          <cell r="AO70" t="str">
            <v>Yes</v>
          </cell>
          <cell r="AP70" t="str">
            <v>-</v>
          </cell>
          <cell r="AQ70" t="str">
            <v>-</v>
          </cell>
          <cell r="AR70" t="str">
            <v>-</v>
          </cell>
          <cell r="AS70" t="str">
            <v>-</v>
          </cell>
          <cell r="AT70" t="str">
            <v>365</v>
          </cell>
          <cell r="AU70" t="str">
            <v>6</v>
          </cell>
          <cell r="AV70" t="str">
            <v>Bulk</v>
          </cell>
          <cell r="AW70" t="str">
            <v>Yes</v>
          </cell>
          <cell r="AX70" t="str">
            <v>Yes</v>
          </cell>
          <cell r="AY70" t="str">
            <v>-</v>
          </cell>
          <cell r="AZ70" t="str">
            <v>-</v>
          </cell>
          <cell r="BA70" t="str">
            <v>HOLD SY20-21</v>
          </cell>
          <cell r="BB70" t="str">
            <v>ACT</v>
          </cell>
          <cell r="BC70" t="str">
            <v>Poultry</v>
          </cell>
          <cell r="BD70" t="str">
            <v>BIG BIRD</v>
          </cell>
          <cell r="BE70" t="str">
            <v>BIG BIRD MBU</v>
          </cell>
          <cell r="BF70" t="str">
            <v>Handheld Chicken</v>
          </cell>
          <cell r="BG70" t="str">
            <v>Bites &amp; Boneless Wings</v>
          </cell>
          <cell r="BH70" t="str">
            <v>Chunks</v>
          </cell>
          <cell r="BI70" t="str">
            <v>Natural - Mild</v>
          </cell>
          <cell r="BJ70" t="str">
            <v>MWWM</v>
          </cell>
          <cell r="BK70" t="str">
            <v>Chicken</v>
          </cell>
          <cell r="BL70" t="str">
            <v>Convection: Appliances vary, adjust accordingly.
Convection Oven
1.  Pre-heat oven to 350°F.
2.  Heat product for 6-8 minutes from frozen.</v>
          </cell>
          <cell r="BM70" t="str">
            <v>Boneless, dark meat chicken chunks, water, whole wheat flour, contains 2% or less of the following: brown sugar, canola oil, carrot powder, citric acid, 
garlic powder, isolated soy protein, leavening (cream of tartar and baking soda), maltodextrin, natur</v>
          </cell>
          <cell r="BN70" t="str">
            <v>-</v>
          </cell>
          <cell r="BO70" t="str">
            <v>Yes</v>
          </cell>
          <cell r="BQ70" t="str">
            <v>Yes</v>
          </cell>
          <cell r="BR70" t="str">
            <v>00023700037527</v>
          </cell>
          <cell r="BS70" t="str">
            <v>-</v>
          </cell>
          <cell r="BT70" t="str">
            <v>Stocked</v>
          </cell>
          <cell r="BU70" t="str">
            <v>-</v>
          </cell>
          <cell r="BV70" t="str">
            <v>-</v>
          </cell>
          <cell r="BW70">
            <v>652891</v>
          </cell>
          <cell r="BX70">
            <v>9031084</v>
          </cell>
          <cell r="BY70">
            <v>403786</v>
          </cell>
        </row>
        <row r="71">
          <cell r="B71">
            <v>10260730928</v>
          </cell>
          <cell r="C71" t="str">
            <v>Tyson®</v>
          </cell>
          <cell r="D71" t="str">
            <v>Tyson Wei Café®</v>
          </cell>
          <cell r="E71">
            <v>130</v>
          </cell>
          <cell r="F71" t="str">
            <v>-</v>
          </cell>
          <cell r="G71" t="str">
            <v>Breaded MWWM Dark Meat Chunks with Tangerine Sauce, 3.0 oz.</v>
          </cell>
          <cell r="H71" t="str">
            <v>WG</v>
          </cell>
          <cell r="I71" t="str">
            <v>Dark</v>
          </cell>
          <cell r="J71">
            <v>35.799999999999997</v>
          </cell>
          <cell r="K71">
            <v>143</v>
          </cell>
          <cell r="L71" t="str">
            <v>3 oz. ckn &amp; 
1 oz. sauce</v>
          </cell>
          <cell r="M71">
            <v>2</v>
          </cell>
          <cell r="N71" t="str">
            <v>-</v>
          </cell>
          <cell r="O71" t="str">
            <v>-</v>
          </cell>
          <cell r="P71" t="str">
            <v>280</v>
          </cell>
          <cell r="Q71" t="str">
            <v>15</v>
          </cell>
          <cell r="R71" t="str">
            <v>3</v>
          </cell>
          <cell r="S71" t="str">
            <v>360</v>
          </cell>
          <cell r="T71" t="str">
            <v>12</v>
          </cell>
          <cell r="U71" t="str">
            <v>23</v>
          </cell>
          <cell r="V71" t="str">
            <v>-</v>
          </cell>
          <cell r="W71" t="str">
            <v>KTKA</v>
          </cell>
          <cell r="Y71" t="str">
            <v>CSC</v>
          </cell>
          <cell r="Z71" t="str">
            <v>CSC</v>
          </cell>
          <cell r="AA71" t="str">
            <v>CSC</v>
          </cell>
          <cell r="AB71" t="str">
            <v>-</v>
          </cell>
          <cell r="AC71" t="str">
            <v>SUB</v>
          </cell>
          <cell r="AD71" t="str">
            <v>-</v>
          </cell>
          <cell r="AE71" t="str">
            <v>-</v>
          </cell>
          <cell r="AF71" t="str">
            <v>-</v>
          </cell>
          <cell r="AG71" t="str">
            <v>NAE</v>
          </cell>
          <cell r="AH71" t="str">
            <v/>
          </cell>
          <cell r="AI71" t="str">
            <v/>
          </cell>
          <cell r="AJ71" t="str">
            <v/>
          </cell>
          <cell r="AK71" t="str">
            <v>-</v>
          </cell>
          <cell r="AL71" t="str">
            <v>Yes</v>
          </cell>
          <cell r="AM71" t="str">
            <v>-</v>
          </cell>
          <cell r="AN71" t="str">
            <v>-</v>
          </cell>
          <cell r="AO71" t="str">
            <v>Yes</v>
          </cell>
          <cell r="AP71" t="str">
            <v>-</v>
          </cell>
          <cell r="AQ71" t="str">
            <v>-</v>
          </cell>
          <cell r="AR71" t="str">
            <v>-</v>
          </cell>
          <cell r="AS71" t="str">
            <v>-</v>
          </cell>
          <cell r="AT71" t="str">
            <v>365</v>
          </cell>
          <cell r="AU71" t="str">
            <v>10</v>
          </cell>
          <cell r="AV71" t="str">
            <v>Bulk</v>
          </cell>
          <cell r="AW71" t="str">
            <v>Yes</v>
          </cell>
          <cell r="AX71" t="str">
            <v>Yes</v>
          </cell>
          <cell r="AY71" t="str">
            <v>-</v>
          </cell>
          <cell r="AZ71" t="str">
            <v>-</v>
          </cell>
          <cell r="BA71" t="str">
            <v>HOLD SY20-21</v>
          </cell>
          <cell r="BB71" t="str">
            <v>DNB SY21-22</v>
          </cell>
          <cell r="BC71" t="str">
            <v>Poultry</v>
          </cell>
          <cell r="BD71" t="str">
            <v>BIG BIRD</v>
          </cell>
          <cell r="BE71" t="str">
            <v>BIG BIRD MBU</v>
          </cell>
          <cell r="BF71" t="str">
            <v>Ethnic Cuisine</v>
          </cell>
          <cell r="BG71" t="str">
            <v>Wei Café Ingredient Meats</v>
          </cell>
          <cell r="BH71" t="str">
            <v>Chunks</v>
          </cell>
          <cell r="BI71" t="str">
            <v>Tangerine</v>
          </cell>
          <cell r="BJ71" t="str">
            <v>MWWM</v>
          </cell>
          <cell r="BK71" t="str">
            <v>Chicken</v>
          </cell>
          <cell r="BL71" t="str">
            <v>Convection: PREPARATION:  Appliances vary, adjust accordingly. 
Convection Oven
Heat product at 350°F from frozen for 9-11 minutes. 
After product is heated thoroughly, apply one (1) sauce pack per bag of portions.  Coat portions thoroughly. 
For best res</v>
          </cell>
          <cell r="BM71" t="str">
            <v>Boneless, dark meat chicken chunks, water, whole wheat flour, contains 2% or less of the following: brown sugar, canola oil, carrot powder, citric acid, garlic powder, isolated soy protein, leavening (cream of tartar and baking soda), maltodextrin, natura</v>
          </cell>
          <cell r="BN71" t="str">
            <v>-</v>
          </cell>
          <cell r="BR71" t="str">
            <v>00023700040541</v>
          </cell>
          <cell r="BS71" t="str">
            <v>-</v>
          </cell>
          <cell r="BT71" t="str">
            <v>Stocked</v>
          </cell>
          <cell r="BU71" t="str">
            <v>-</v>
          </cell>
          <cell r="BV71" t="str">
            <v>-</v>
          </cell>
          <cell r="BW71">
            <v>683534</v>
          </cell>
          <cell r="BX71" t="str">
            <v>-</v>
          </cell>
          <cell r="BY71">
            <v>405438</v>
          </cell>
        </row>
        <row r="72">
          <cell r="B72">
            <v>10260740928</v>
          </cell>
          <cell r="C72" t="str">
            <v>Tyson®</v>
          </cell>
          <cell r="D72" t="str">
            <v>Tyson Wei Café®</v>
          </cell>
          <cell r="E72">
            <v>130</v>
          </cell>
          <cell r="F72" t="str">
            <v>-</v>
          </cell>
          <cell r="G72" t="str">
            <v>Breaded MWWM Dark Meat Chunks with General Tso's Sauce, 3.0 oz.</v>
          </cell>
          <cell r="H72" t="str">
            <v>WG</v>
          </cell>
          <cell r="I72" t="str">
            <v>Dark</v>
          </cell>
          <cell r="J72">
            <v>35.799999999999997</v>
          </cell>
          <cell r="K72">
            <v>143</v>
          </cell>
          <cell r="L72" t="str">
            <v>3 oz. ckn &amp; 
1 oz. sauce</v>
          </cell>
          <cell r="M72">
            <v>2</v>
          </cell>
          <cell r="N72" t="str">
            <v>-</v>
          </cell>
          <cell r="O72" t="str">
            <v>-</v>
          </cell>
          <cell r="P72" t="str">
            <v>230</v>
          </cell>
          <cell r="Q72" t="str">
            <v>12</v>
          </cell>
          <cell r="R72" t="str">
            <v>2.5</v>
          </cell>
          <cell r="S72" t="str">
            <v>290</v>
          </cell>
          <cell r="T72" t="str">
            <v>11</v>
          </cell>
          <cell r="U72" t="str">
            <v>19</v>
          </cell>
          <cell r="V72" t="str">
            <v>-</v>
          </cell>
          <cell r="W72" t="str">
            <v>KTKA</v>
          </cell>
          <cell r="Y72" t="str">
            <v>CSC</v>
          </cell>
          <cell r="Z72" t="str">
            <v>CSC</v>
          </cell>
          <cell r="AA72" t="str">
            <v>CSC</v>
          </cell>
          <cell r="AB72" t="str">
            <v>-</v>
          </cell>
          <cell r="AC72" t="str">
            <v>SUB</v>
          </cell>
          <cell r="AD72" t="str">
            <v>-</v>
          </cell>
          <cell r="AE72" t="str">
            <v>-</v>
          </cell>
          <cell r="AF72" t="str">
            <v>-</v>
          </cell>
          <cell r="AG72" t="str">
            <v>NAE</v>
          </cell>
          <cell r="AH72" t="str">
            <v/>
          </cell>
          <cell r="AI72" t="str">
            <v/>
          </cell>
          <cell r="AJ72" t="str">
            <v/>
          </cell>
          <cell r="AK72" t="str">
            <v>-</v>
          </cell>
          <cell r="AL72" t="str">
            <v>Yes</v>
          </cell>
          <cell r="AM72" t="str">
            <v>-</v>
          </cell>
          <cell r="AN72" t="str">
            <v>-</v>
          </cell>
          <cell r="AO72" t="str">
            <v>Yes</v>
          </cell>
          <cell r="AP72" t="str">
            <v>-</v>
          </cell>
          <cell r="AQ72" t="str">
            <v>-</v>
          </cell>
          <cell r="AR72" t="str">
            <v>-</v>
          </cell>
          <cell r="AS72" t="str">
            <v>-</v>
          </cell>
          <cell r="AT72" t="str">
            <v>365</v>
          </cell>
          <cell r="AU72" t="str">
            <v>10</v>
          </cell>
          <cell r="AV72" t="str">
            <v>Bulk</v>
          </cell>
          <cell r="AW72" t="str">
            <v>Yes</v>
          </cell>
          <cell r="AX72" t="str">
            <v>Yes</v>
          </cell>
          <cell r="AY72" t="str">
            <v>-</v>
          </cell>
          <cell r="AZ72" t="str">
            <v>-</v>
          </cell>
          <cell r="BA72" t="str">
            <v>ACT</v>
          </cell>
          <cell r="BB72" t="str">
            <v>DNB SY21-22</v>
          </cell>
          <cell r="BC72" t="str">
            <v>Poultry</v>
          </cell>
          <cell r="BD72" t="str">
            <v>BIG BIRD</v>
          </cell>
          <cell r="BE72" t="str">
            <v>BIG BIRD MBU</v>
          </cell>
          <cell r="BF72" t="str">
            <v>Ethnic Cuisine</v>
          </cell>
          <cell r="BG72" t="str">
            <v>Wei Café Ingredient Meats</v>
          </cell>
          <cell r="BH72" t="str">
            <v>Chunks</v>
          </cell>
          <cell r="BI72" t="str">
            <v>General Tsos</v>
          </cell>
          <cell r="BJ72" t="str">
            <v>MWWM</v>
          </cell>
          <cell r="BK72" t="str">
            <v>Chicken</v>
          </cell>
          <cell r="BL72" t="str">
            <v>Convection: PREPARATION:  Appliances vary, adjust accordingly.
Convection Oven
Heat product at 350°F from frozen for 9-11 minutes.
After product is heated thoroughly, apply one (1) sauce pack per bag of portions.  Coat portions thoroughly. 
For best resul</v>
          </cell>
          <cell r="BM72" t="str">
            <v>Boneless, dark meat chicken chunks, water, whole wheat flour, contains 2% or less of the following: brown sugar, canola oil, carrot powder, citric acid, 
garlic powder, isolated soy protein, leavening (cream of tartar and baking soda), maltodextrin, natur</v>
          </cell>
          <cell r="BN72" t="str">
            <v>-</v>
          </cell>
          <cell r="BR72" t="str">
            <v>00023700035981</v>
          </cell>
          <cell r="BS72" t="str">
            <v>-</v>
          </cell>
          <cell r="BT72" t="str">
            <v>Special Order</v>
          </cell>
          <cell r="BU72" t="str">
            <v>-</v>
          </cell>
          <cell r="BV72" t="str">
            <v>-</v>
          </cell>
          <cell r="BW72">
            <v>567271</v>
          </cell>
          <cell r="BX72">
            <v>6641006</v>
          </cell>
          <cell r="BY72" t="str">
            <v>-</v>
          </cell>
        </row>
        <row r="73">
          <cell r="B73">
            <v>10287590928</v>
          </cell>
          <cell r="C73" t="str">
            <v>Tyson®</v>
          </cell>
          <cell r="D73" t="str">
            <v>Tyson Wei Café®</v>
          </cell>
          <cell r="E73">
            <v>130</v>
          </cell>
          <cell r="F73" t="str">
            <v>-</v>
          </cell>
          <cell r="G73" t="str">
            <v>Breaded MWWM Dark Meat Chunks with Sweet &amp; Sour Sauce, 3.0 oz.</v>
          </cell>
          <cell r="H73" t="str">
            <v>WG</v>
          </cell>
          <cell r="I73" t="str">
            <v>Dark</v>
          </cell>
          <cell r="J73">
            <v>35.799999999999997</v>
          </cell>
          <cell r="K73">
            <v>143</v>
          </cell>
          <cell r="L73" t="str">
            <v>3 oz. ckn &amp; 
1 oz. sauce</v>
          </cell>
          <cell r="M73">
            <v>2</v>
          </cell>
          <cell r="N73" t="str">
            <v>-</v>
          </cell>
          <cell r="O73" t="str">
            <v>-</v>
          </cell>
          <cell r="P73" t="str">
            <v>240</v>
          </cell>
          <cell r="Q73" t="str">
            <v>12</v>
          </cell>
          <cell r="R73" t="str">
            <v>2.5</v>
          </cell>
          <cell r="S73" t="str">
            <v>220</v>
          </cell>
          <cell r="T73" t="str">
            <v>16</v>
          </cell>
          <cell r="U73" t="str">
            <v>18</v>
          </cell>
          <cell r="V73" t="str">
            <v>-</v>
          </cell>
          <cell r="W73" t="str">
            <v>KTKA</v>
          </cell>
          <cell r="Y73" t="str">
            <v>-</v>
          </cell>
          <cell r="Z73" t="str">
            <v>CSC</v>
          </cell>
          <cell r="AA73" t="str">
            <v>-</v>
          </cell>
          <cell r="AB73" t="str">
            <v>-</v>
          </cell>
          <cell r="AC73" t="str">
            <v>SUB</v>
          </cell>
          <cell r="AD73" t="str">
            <v>-</v>
          </cell>
          <cell r="AE73" t="str">
            <v>-</v>
          </cell>
          <cell r="AF73" t="str">
            <v>-</v>
          </cell>
          <cell r="AG73" t="str">
            <v>NAE</v>
          </cell>
          <cell r="AH73" t="str">
            <v/>
          </cell>
          <cell r="AI73" t="str">
            <v/>
          </cell>
          <cell r="AJ73" t="str">
            <v/>
          </cell>
          <cell r="AK73" t="str">
            <v>-</v>
          </cell>
          <cell r="AL73" t="str">
            <v>Yes</v>
          </cell>
          <cell r="AM73" t="str">
            <v>-</v>
          </cell>
          <cell r="AN73" t="str">
            <v>-</v>
          </cell>
          <cell r="AO73" t="str">
            <v>Yes</v>
          </cell>
          <cell r="AP73" t="str">
            <v>-</v>
          </cell>
          <cell r="AQ73" t="str">
            <v>-</v>
          </cell>
          <cell r="AR73" t="str">
            <v>-</v>
          </cell>
          <cell r="AS73" t="str">
            <v>-</v>
          </cell>
          <cell r="AT73" t="str">
            <v>365</v>
          </cell>
          <cell r="AU73" t="str">
            <v>10</v>
          </cell>
          <cell r="AV73" t="str">
            <v>Bulk</v>
          </cell>
          <cell r="AW73" t="str">
            <v>Yes</v>
          </cell>
          <cell r="AX73" t="str">
            <v>Yes</v>
          </cell>
          <cell r="AY73" t="str">
            <v>-</v>
          </cell>
          <cell r="AZ73" t="str">
            <v>-</v>
          </cell>
          <cell r="BA73" t="str">
            <v>HOLD SY20-21</v>
          </cell>
          <cell r="BB73" t="str">
            <v>DNB SY21-22</v>
          </cell>
          <cell r="BC73" t="str">
            <v>Poultry</v>
          </cell>
          <cell r="BD73" t="str">
            <v>BIG BIRD</v>
          </cell>
          <cell r="BE73" t="str">
            <v>BIG BIRD MBU</v>
          </cell>
          <cell r="BF73" t="str">
            <v>Ethnic Cuisine</v>
          </cell>
          <cell r="BG73" t="str">
            <v>Wei Café Ingredient Meats</v>
          </cell>
          <cell r="BH73" t="str">
            <v>Chunks</v>
          </cell>
          <cell r="BI73" t="str">
            <v>Sweet &amp; Sour</v>
          </cell>
          <cell r="BJ73" t="str">
            <v>MWWM</v>
          </cell>
          <cell r="BK73" t="str">
            <v>Chicken</v>
          </cell>
          <cell r="BL73" t="str">
            <v>Convection: PREPARATION:  Appliances vary, adjust accordingly.
Convection Oven
Heat product at 350°F from frozen for 9-11 minutes.
After product is heated thoroughly, apply one (1) sauce pack per bag of portions.  Coat portions thoroughly. For best result</v>
          </cell>
          <cell r="BM73" t="str">
            <v>Boneless, dark meat chicken chunks, water, whole wheat flour, contains 2% or less of the following: brown sugar, canola oil, carrot powder, citric acid, 
garlic powder, isolated soy protein, leavening (cream of tartar and baking soda), maltodextrin, natur</v>
          </cell>
          <cell r="BN73" t="str">
            <v>-</v>
          </cell>
          <cell r="BO73" t="str">
            <v>Yes</v>
          </cell>
          <cell r="BQ73" t="str">
            <v>Yes</v>
          </cell>
          <cell r="BR73" t="str">
            <v>00023700048561</v>
          </cell>
          <cell r="BS73" t="str">
            <v>-</v>
          </cell>
          <cell r="BT73" t="str">
            <v>Special Order</v>
          </cell>
          <cell r="BU73" t="str">
            <v>-</v>
          </cell>
          <cell r="BV73" t="str">
            <v>-</v>
          </cell>
          <cell r="BW73" t="str">
            <v>-</v>
          </cell>
          <cell r="BX73">
            <v>9030005</v>
          </cell>
          <cell r="BY73" t="str">
            <v>-</v>
          </cell>
        </row>
        <row r="74">
          <cell r="B74">
            <v>10107490928</v>
          </cell>
          <cell r="C74" t="str">
            <v>Tyson®</v>
          </cell>
          <cell r="D74" t="str">
            <v>Tyson Wei Café®</v>
          </cell>
          <cell r="E74">
            <v>130</v>
          </cell>
          <cell r="F74" t="str">
            <v>Tyson Wei Café® NAE, Spicy Korean BBQ Flavored Dark Meat Chicken Strips with Korean BBQ Sauce</v>
          </cell>
          <cell r="G74" t="str">
            <v>Seasoned Dark Meat Strips with Spicy Korean BBQ Sauce, 2.48 oz.</v>
          </cell>
          <cell r="H74" t="str">
            <v>-</v>
          </cell>
          <cell r="I74" t="str">
            <v>Dark</v>
          </cell>
          <cell r="J74">
            <v>34.86</v>
          </cell>
          <cell r="K74">
            <v>180</v>
          </cell>
          <cell r="L74" t="str">
            <v>2.48 oz. ckn &amp;
.62 oz. sauce</v>
          </cell>
          <cell r="M74">
            <v>2</v>
          </cell>
          <cell r="N74" t="str">
            <v>-</v>
          </cell>
          <cell r="O74" t="str">
            <v>-</v>
          </cell>
          <cell r="P74" t="str">
            <v>150</v>
          </cell>
          <cell r="Q74" t="str">
            <v>6</v>
          </cell>
          <cell r="R74" t="str">
            <v>1.5</v>
          </cell>
          <cell r="S74" t="str">
            <v>460</v>
          </cell>
          <cell r="T74" t="str">
            <v>10</v>
          </cell>
          <cell r="U74" t="str">
            <v>14</v>
          </cell>
          <cell r="V74" t="str">
            <v>Yes</v>
          </cell>
          <cell r="W74" t="str">
            <v>KTKA</v>
          </cell>
          <cell r="Y74" t="str">
            <v>CSC</v>
          </cell>
          <cell r="Z74" t="str">
            <v>CSC</v>
          </cell>
          <cell r="AA74" t="str">
            <v>CSC</v>
          </cell>
          <cell r="AB74" t="str">
            <v>-</v>
          </cell>
          <cell r="AC74" t="str">
            <v>SUB</v>
          </cell>
          <cell r="AD74" t="str">
            <v>-</v>
          </cell>
          <cell r="AE74" t="str">
            <v>-</v>
          </cell>
          <cell r="AF74" t="str">
            <v>-</v>
          </cell>
          <cell r="AG74" t="str">
            <v>NAE</v>
          </cell>
          <cell r="AH74" t="str">
            <v/>
          </cell>
          <cell r="AI74" t="str">
            <v/>
          </cell>
          <cell r="AJ74" t="str">
            <v/>
          </cell>
          <cell r="AK74" t="str">
            <v>-</v>
          </cell>
          <cell r="AL74" t="str">
            <v>Yes</v>
          </cell>
          <cell r="AM74" t="str">
            <v>-</v>
          </cell>
          <cell r="AN74" t="str">
            <v>-</v>
          </cell>
          <cell r="AO74" t="str">
            <v>Yes</v>
          </cell>
          <cell r="AP74" t="str">
            <v>-</v>
          </cell>
          <cell r="AQ74" t="str">
            <v>-</v>
          </cell>
          <cell r="AR74" t="str">
            <v>-</v>
          </cell>
          <cell r="AS74" t="str">
            <v>-</v>
          </cell>
          <cell r="AT74" t="str">
            <v>270</v>
          </cell>
          <cell r="AU74" t="str">
            <v>6</v>
          </cell>
          <cell r="AV74" t="str">
            <v>Bulk</v>
          </cell>
          <cell r="AW74" t="str">
            <v>Yes</v>
          </cell>
          <cell r="AX74" t="str">
            <v>Yes</v>
          </cell>
          <cell r="AY74" t="str">
            <v>-</v>
          </cell>
          <cell r="AZ74" t="str">
            <v>-</v>
          </cell>
          <cell r="BA74" t="str">
            <v>HOLD SY20-21</v>
          </cell>
          <cell r="BB74" t="str">
            <v>DNB SY21-22</v>
          </cell>
          <cell r="BC74" t="str">
            <v>Poultry</v>
          </cell>
          <cell r="BD74" t="str">
            <v>BIG BIRD</v>
          </cell>
          <cell r="BE74" t="str">
            <v>BIG BIRD MBU</v>
          </cell>
          <cell r="BF74" t="str">
            <v>Ethnic Cuisine</v>
          </cell>
          <cell r="BG74" t="str">
            <v>Wei Café Ingredient Meats</v>
          </cell>
          <cell r="BH74" t="str">
            <v>Strips</v>
          </cell>
          <cell r="BI74" t="str">
            <v>Korean BBQ</v>
          </cell>
          <cell r="BJ74" t="str">
            <v>Whole Muscle</v>
          </cell>
          <cell r="BK74" t="str">
            <v>Chicken</v>
          </cell>
          <cell r="BL74" t="str">
            <v>BAKE: PREPARATION:  Appliances vary, adjust accordingly.
Conventional Oven
Toss 1 packet of sauce with 1 bag of chicken. Spread onto lined sheet pan. Heat for 25-30 minutes at 350°F.
For best results, heat sauce and chicken together. Sauce:  Thaw sauce ov</v>
          </cell>
          <cell r="BM74" t="str">
            <v>Boneless, skinless dark chicken strips, water, sugar, contains 2% or less of the following: brown sugar, grill flavor (from sunflower oil), honey, 
natural flavoring, onion powder, salt, soy protein concentrate, spices. 
SPICY KOREAN BBQ FLAVORED SAUCE PA</v>
          </cell>
          <cell r="BN74" t="str">
            <v>-</v>
          </cell>
          <cell r="BO74" t="str">
            <v>Yes</v>
          </cell>
          <cell r="BQ74" t="str">
            <v>Yes</v>
          </cell>
          <cell r="BR74" t="str">
            <v>00023700047144</v>
          </cell>
          <cell r="BS74" t="str">
            <v>-</v>
          </cell>
          <cell r="BT74" t="str">
            <v>Stocked</v>
          </cell>
          <cell r="BU74" t="str">
            <v>-</v>
          </cell>
          <cell r="BV74" t="str">
            <v>-</v>
          </cell>
          <cell r="BW74" t="str">
            <v>-</v>
          </cell>
          <cell r="BX74">
            <v>8668655</v>
          </cell>
          <cell r="BY74" t="str">
            <v>-</v>
          </cell>
        </row>
        <row r="75">
          <cell r="B75">
            <v>10208760928</v>
          </cell>
          <cell r="C75" t="str">
            <v>Tyson®</v>
          </cell>
          <cell r="D75" t="str">
            <v>Tyson Wei Café®</v>
          </cell>
          <cell r="E75">
            <v>130</v>
          </cell>
          <cell r="F75" t="str">
            <v>Tyson Wei Café® NAE, 100% All Natural*, Thai Lemongrass Flavored Dark Meat Chicken Strips with Thai Lemongrass Sauce</v>
          </cell>
          <cell r="G75" t="str">
            <v>All Natural Seasoned Dark Meat Strips with Thai Lemongrass Sauce, 2.56 oz.</v>
          </cell>
          <cell r="H75" t="str">
            <v>-</v>
          </cell>
          <cell r="I75" t="str">
            <v>Dark</v>
          </cell>
          <cell r="J75">
            <v>37.619999999999997</v>
          </cell>
          <cell r="K75">
            <v>174</v>
          </cell>
          <cell r="L75" t="str">
            <v>2.56 oz. ckn &amp; .9 oz. sauce</v>
          </cell>
          <cell r="M75">
            <v>2</v>
          </cell>
          <cell r="N75" t="str">
            <v>-</v>
          </cell>
          <cell r="O75" t="str">
            <v>-</v>
          </cell>
          <cell r="P75" t="str">
            <v>160</v>
          </cell>
          <cell r="Q75" t="str">
            <v>7</v>
          </cell>
          <cell r="R75" t="str">
            <v>2</v>
          </cell>
          <cell r="S75" t="str">
            <v>300</v>
          </cell>
          <cell r="T75" t="str">
            <v>12</v>
          </cell>
          <cell r="U75" t="str">
            <v>14</v>
          </cell>
          <cell r="V75" t="str">
            <v>Yes</v>
          </cell>
          <cell r="W75" t="str">
            <v>KTKA</v>
          </cell>
          <cell r="Y75" t="str">
            <v>CSC</v>
          </cell>
          <cell r="Z75" t="str">
            <v>CSC</v>
          </cell>
          <cell r="AA75" t="str">
            <v>CSC</v>
          </cell>
          <cell r="AB75" t="str">
            <v>-</v>
          </cell>
          <cell r="AC75" t="str">
            <v>SUB</v>
          </cell>
          <cell r="AD75" t="str">
            <v>-</v>
          </cell>
          <cell r="AE75" t="str">
            <v>-</v>
          </cell>
          <cell r="AF75" t="str">
            <v>AN</v>
          </cell>
          <cell r="AG75" t="str">
            <v>NAE</v>
          </cell>
          <cell r="AH75" t="str">
            <v/>
          </cell>
          <cell r="AI75" t="str">
            <v/>
          </cell>
          <cell r="AJ75" t="str">
            <v/>
          </cell>
          <cell r="AK75" t="str">
            <v>-</v>
          </cell>
          <cell r="AL75" t="str">
            <v>-</v>
          </cell>
          <cell r="AM75" t="str">
            <v>-</v>
          </cell>
          <cell r="AN75" t="str">
            <v>-</v>
          </cell>
          <cell r="AO75" t="str">
            <v>-</v>
          </cell>
          <cell r="AP75" t="str">
            <v>-</v>
          </cell>
          <cell r="AQ75" t="str">
            <v>-</v>
          </cell>
          <cell r="AR75" t="str">
            <v>-</v>
          </cell>
          <cell r="AS75" t="str">
            <v>-</v>
          </cell>
          <cell r="AT75" t="str">
            <v>270</v>
          </cell>
          <cell r="AU75" t="str">
            <v>6</v>
          </cell>
          <cell r="AV75" t="str">
            <v>Bulk</v>
          </cell>
          <cell r="AW75" t="str">
            <v>Yes</v>
          </cell>
          <cell r="AX75" t="str">
            <v>Yes</v>
          </cell>
          <cell r="AY75" t="str">
            <v>-</v>
          </cell>
          <cell r="AZ75" t="str">
            <v>-</v>
          </cell>
          <cell r="BA75" t="str">
            <v>HOLD SY20-21</v>
          </cell>
          <cell r="BB75" t="str">
            <v>DNB SY21-22</v>
          </cell>
          <cell r="BC75" t="str">
            <v>Poultry</v>
          </cell>
          <cell r="BD75" t="str">
            <v>BIG BIRD</v>
          </cell>
          <cell r="BE75" t="str">
            <v>BIG BIRD MBU</v>
          </cell>
          <cell r="BF75" t="str">
            <v>Ethnic Cuisine</v>
          </cell>
          <cell r="BG75" t="str">
            <v>Wei Café Ingredient Meats</v>
          </cell>
          <cell r="BH75" t="str">
            <v>Strips</v>
          </cell>
          <cell r="BI75" t="str">
            <v>Thai Lemongrass</v>
          </cell>
          <cell r="BJ75" t="str">
            <v>Whole Muscle</v>
          </cell>
          <cell r="BK75" t="str">
            <v>Chicken</v>
          </cell>
          <cell r="BL75" t="str">
            <v>BAKE: PREPARATION:  Appliances vary, adjust accordingly. 
Sauce: Thaw sauce overnight. Reheat in steam cabinet or sauce can be boiled in bag.
Conventional Oven
Spread 1 bag of chicken onto a lined sheet pan with rack. Heat for 25-30 minutes at 350°F.
For</v>
          </cell>
          <cell r="BM75" t="str">
            <v>Boneless, skinless dark chicken strips, water, contains 2% or less of the following: garlic powder, lemon juice concentrate, maltodextrin 
(from corn and potato), natural flavoring, red pepper sauce (spices, vinegar, salt, garlic), salt, spice, tapioca st</v>
          </cell>
          <cell r="BN75" t="str">
            <v>-</v>
          </cell>
          <cell r="BO75" t="str">
            <v>Yes</v>
          </cell>
          <cell r="BQ75" t="str">
            <v>Yes</v>
          </cell>
          <cell r="BR75" t="str">
            <v>00023700047410</v>
          </cell>
          <cell r="BS75" t="str">
            <v>-</v>
          </cell>
          <cell r="BT75" t="str">
            <v>Stocked</v>
          </cell>
          <cell r="BU75" t="str">
            <v>-</v>
          </cell>
          <cell r="BV75" t="str">
            <v>-</v>
          </cell>
          <cell r="BW75" t="str">
            <v>-</v>
          </cell>
          <cell r="BX75" t="str">
            <v>-</v>
          </cell>
          <cell r="BY75">
            <v>406290</v>
          </cell>
        </row>
        <row r="76">
          <cell r="B76">
            <v>10046210928</v>
          </cell>
          <cell r="C76" t="str">
            <v>Tyson®</v>
          </cell>
          <cell r="E76">
            <v>130</v>
          </cell>
          <cell r="F76" t="str">
            <v>Tyson® NAE, Fajita Dark Meat Chicken Strips</v>
          </cell>
          <cell r="G76" t="str">
            <v>Fajita Chicken Strips, 3.0 oz.</v>
          </cell>
          <cell r="H76" t="str">
            <v>-</v>
          </cell>
          <cell r="I76" t="str">
            <v>Dark</v>
          </cell>
          <cell r="J76">
            <v>30</v>
          </cell>
          <cell r="K76">
            <v>160</v>
          </cell>
          <cell r="L76" t="str">
            <v>3 oz.</v>
          </cell>
          <cell r="M76">
            <v>2</v>
          </cell>
          <cell r="N76" t="str">
            <v>-</v>
          </cell>
          <cell r="O76" t="str">
            <v>-</v>
          </cell>
          <cell r="P76" t="str">
            <v>140</v>
          </cell>
          <cell r="Q76" t="str">
            <v>7</v>
          </cell>
          <cell r="R76" t="str">
            <v>2</v>
          </cell>
          <cell r="S76" t="str">
            <v>400</v>
          </cell>
          <cell r="T76" t="str">
            <v>2</v>
          </cell>
          <cell r="U76" t="str">
            <v>17</v>
          </cell>
          <cell r="V76" t="str">
            <v/>
          </cell>
          <cell r="W76" t="str">
            <v>-</v>
          </cell>
          <cell r="Y76" t="str">
            <v>CSC</v>
          </cell>
          <cell r="Z76" t="str">
            <v>CSC</v>
          </cell>
          <cell r="AA76" t="str">
            <v>CSC</v>
          </cell>
          <cell r="AB76" t="str">
            <v>CSC</v>
          </cell>
          <cell r="AC76" t="str">
            <v>SUB</v>
          </cell>
          <cell r="AD76" t="str">
            <v>-</v>
          </cell>
          <cell r="AE76" t="str">
            <v>-</v>
          </cell>
          <cell r="AF76" t="str">
            <v>-</v>
          </cell>
          <cell r="AG76" t="str">
            <v>NAE</v>
          </cell>
          <cell r="AH76" t="str">
            <v>Yes</v>
          </cell>
          <cell r="AI76" t="str">
            <v>Yes</v>
          </cell>
          <cell r="AJ76" t="str">
            <v>Yes</v>
          </cell>
          <cell r="AK76" t="str">
            <v>-</v>
          </cell>
          <cell r="AL76" t="str">
            <v>-</v>
          </cell>
          <cell r="AM76" t="str">
            <v>-</v>
          </cell>
          <cell r="AN76" t="str">
            <v>-</v>
          </cell>
          <cell r="AO76" t="str">
            <v>-</v>
          </cell>
          <cell r="AP76" t="str">
            <v>-</v>
          </cell>
          <cell r="AQ76" t="str">
            <v>Yes</v>
          </cell>
          <cell r="AR76" t="str">
            <v>-</v>
          </cell>
          <cell r="AS76" t="str">
            <v>-</v>
          </cell>
          <cell r="AT76" t="str">
            <v>270</v>
          </cell>
          <cell r="AU76" t="str">
            <v>6</v>
          </cell>
          <cell r="AV76" t="str">
            <v>Bulk</v>
          </cell>
          <cell r="AW76" t="str">
            <v>Yes</v>
          </cell>
          <cell r="AX76" t="str">
            <v>Yes</v>
          </cell>
          <cell r="AY76" t="str">
            <v>Yes</v>
          </cell>
          <cell r="AZ76" t="str">
            <v>Yes</v>
          </cell>
          <cell r="BA76" t="str">
            <v>ACT</v>
          </cell>
          <cell r="BB76" t="str">
            <v>ACT</v>
          </cell>
          <cell r="BC76" t="str">
            <v>Poultry</v>
          </cell>
          <cell r="BD76" t="str">
            <v>BIG BIRD</v>
          </cell>
          <cell r="BE76" t="str">
            <v>BIG BIRD MBU</v>
          </cell>
          <cell r="BF76" t="str">
            <v>Ingredient Meats</v>
          </cell>
          <cell r="BG76" t="str">
            <v>Diced, Pulled &amp; Strips</v>
          </cell>
          <cell r="BH76" t="str">
            <v>Strips</v>
          </cell>
          <cell r="BI76" t="str">
            <v>Fajita</v>
          </cell>
          <cell r="BJ76" t="str">
            <v>Whole Muscle</v>
          </cell>
          <cell r="BK76" t="str">
            <v>Chicken</v>
          </cell>
          <cell r="BL76" t="str">
            <v>BAKE: Appliances vary, adjust accordingly.
Conventional Oven
Set at 350°F, reheat 25 - 30 minutes from frozen.
Convection: Appliances vary, adjust accordingly.
Convection Oven
Set at 400°F, 15 - 20 minutes from frozen.
Microwave: Appliances vary, adjust a</v>
          </cell>
          <cell r="BM76" t="str">
            <v>Dark chicken strips, water, contains 2% or less of the following: chili powder (chili pepper, cumin, oregano, salt, garlic powder), corn starch, dehydrated garlic, dehydrated onion, grill flavor (from sunflower oil), lemon juice flavor (corn syrup solids,</v>
          </cell>
          <cell r="BN76" t="str">
            <v>-</v>
          </cell>
          <cell r="BQ76" t="str">
            <v>Yes</v>
          </cell>
          <cell r="BR76" t="str">
            <v>00023700022929</v>
          </cell>
          <cell r="BS76" t="str">
            <v>-</v>
          </cell>
          <cell r="BT76" t="str">
            <v>Stocked</v>
          </cell>
          <cell r="BU76" t="str">
            <v>-</v>
          </cell>
          <cell r="BV76" t="str">
            <v>-</v>
          </cell>
          <cell r="BW76">
            <v>860390</v>
          </cell>
          <cell r="BX76">
            <v>8869441</v>
          </cell>
          <cell r="BY76">
            <v>401955</v>
          </cell>
        </row>
        <row r="77">
          <cell r="B77">
            <v>10167020928</v>
          </cell>
          <cell r="C77" t="str">
            <v>Tyson®</v>
          </cell>
          <cell r="E77">
            <v>130</v>
          </cell>
          <cell r="F77" t="str">
            <v>Tyson® NAE, 100% all natural*, Dark Meat Chicken Strips, with Grill Marks</v>
          </cell>
          <cell r="G77" t="str">
            <v>Chicken Strips with Grill Marks, 2.85 oz.</v>
          </cell>
          <cell r="H77" t="str">
            <v>-</v>
          </cell>
          <cell r="I77" t="str">
            <v>Dark</v>
          </cell>
          <cell r="J77">
            <v>30</v>
          </cell>
          <cell r="K77">
            <v>168</v>
          </cell>
          <cell r="L77" t="str">
            <v>2.85 oz.</v>
          </cell>
          <cell r="M77">
            <v>2</v>
          </cell>
          <cell r="N77" t="str">
            <v>-</v>
          </cell>
          <cell r="O77" t="str">
            <v>-</v>
          </cell>
          <cell r="P77" t="str">
            <v>130</v>
          </cell>
          <cell r="Q77" t="str">
            <v>7</v>
          </cell>
          <cell r="R77" t="str">
            <v>2</v>
          </cell>
          <cell r="S77" t="str">
            <v>190</v>
          </cell>
          <cell r="T77" t="str">
            <v>2</v>
          </cell>
          <cell r="U77" t="str">
            <v>16</v>
          </cell>
          <cell r="V77" t="str">
            <v/>
          </cell>
          <cell r="W77" t="str">
            <v>-</v>
          </cell>
          <cell r="Y77" t="str">
            <v>CSC</v>
          </cell>
          <cell r="Z77" t="str">
            <v>CSC</v>
          </cell>
          <cell r="AA77" t="str">
            <v>CSC</v>
          </cell>
          <cell r="AB77" t="str">
            <v>CSC</v>
          </cell>
          <cell r="AC77" t="str">
            <v>SUB</v>
          </cell>
          <cell r="AD77" t="str">
            <v>-</v>
          </cell>
          <cell r="AE77" t="str">
            <v>-</v>
          </cell>
          <cell r="AF77" t="str">
            <v>-</v>
          </cell>
          <cell r="AG77" t="str">
            <v>NAE</v>
          </cell>
          <cell r="AH77" t="str">
            <v>Yes</v>
          </cell>
          <cell r="AI77" t="str">
            <v>Yes</v>
          </cell>
          <cell r="AJ77" t="str">
            <v>Yes</v>
          </cell>
          <cell r="AK77" t="str">
            <v>-</v>
          </cell>
          <cell r="AL77" t="str">
            <v>-</v>
          </cell>
          <cell r="AM77" t="str">
            <v>-</v>
          </cell>
          <cell r="AN77" t="str">
            <v>-</v>
          </cell>
          <cell r="AO77" t="str">
            <v>-</v>
          </cell>
          <cell r="AP77" t="str">
            <v>-</v>
          </cell>
          <cell r="AQ77" t="str">
            <v>Yes</v>
          </cell>
          <cell r="AR77" t="str">
            <v>-</v>
          </cell>
          <cell r="AS77" t="str">
            <v>-</v>
          </cell>
          <cell r="AT77" t="str">
            <v>365</v>
          </cell>
          <cell r="AU77" t="str">
            <v>6</v>
          </cell>
          <cell r="AV77" t="str">
            <v>Bulk</v>
          </cell>
          <cell r="AW77" t="str">
            <v>Yes</v>
          </cell>
          <cell r="AX77" t="str">
            <v>Yes</v>
          </cell>
          <cell r="AY77" t="str">
            <v>Yes</v>
          </cell>
          <cell r="AZ77" t="str">
            <v>Yes</v>
          </cell>
          <cell r="BA77" t="str">
            <v>ACT</v>
          </cell>
          <cell r="BB77" t="str">
            <v>ACT</v>
          </cell>
          <cell r="BC77" t="str">
            <v>Poultry</v>
          </cell>
          <cell r="BD77" t="str">
            <v>BIG BIRD</v>
          </cell>
          <cell r="BE77" t="str">
            <v>BIG BIRD MBU</v>
          </cell>
          <cell r="BF77" t="str">
            <v>Ingredient Meats</v>
          </cell>
          <cell r="BG77" t="str">
            <v>Diced, Pulled &amp; Strips</v>
          </cell>
          <cell r="BH77" t="str">
            <v>Strips</v>
          </cell>
          <cell r="BI77" t="str">
            <v>Grilled</v>
          </cell>
          <cell r="BJ77" t="str">
            <v>Whole Muscle</v>
          </cell>
          <cell r="BK77" t="str">
            <v>Chicken</v>
          </cell>
          <cell r="BL77" t="str">
            <v>BAKE: Appliances vary, adjust accordingly.
Conventional Oven
25-30 minutes at 350°F from frozen.
Convection: Appliances vary, adjust accordingly.
Convection Oven
5-8 minutes in a single layer at 400°F from frozen.
Microwave: Appliances vary, adjust accord</v>
          </cell>
          <cell r="BM77" t="str">
            <v>Boneless, skinless chicken leg strips, water, contains 2% or less of the following: brown sugar, maltodextrin, natural flavors, potassium chloride, rice starch, salt, sugar, yeast extract.</v>
          </cell>
          <cell r="BN77" t="str">
            <v>-</v>
          </cell>
          <cell r="BO77" t="str">
            <v>Yes</v>
          </cell>
          <cell r="BR77" t="str">
            <v>00023700037824</v>
          </cell>
          <cell r="BS77" t="str">
            <v>-</v>
          </cell>
          <cell r="BT77" t="str">
            <v>Special Order</v>
          </cell>
          <cell r="BU77" t="str">
            <v>-</v>
          </cell>
          <cell r="BV77" t="str">
            <v>-</v>
          </cell>
          <cell r="BW77">
            <v>180731</v>
          </cell>
          <cell r="BX77">
            <v>8869443</v>
          </cell>
          <cell r="BY77">
            <v>401975</v>
          </cell>
        </row>
        <row r="78">
          <cell r="B78">
            <v>10035220928</v>
          </cell>
          <cell r="C78" t="str">
            <v>Tyson®</v>
          </cell>
          <cell r="E78">
            <v>130</v>
          </cell>
          <cell r="F78" t="str">
            <v>Tyson® NAE, Fajita Seasoned Chicken Strips</v>
          </cell>
          <cell r="G78" t="str">
            <v xml:space="preserve">Fajita Seasoned Chicken Strips, White and Dark Meat, 2.8 oz. </v>
          </cell>
          <cell r="H78" t="str">
            <v>-</v>
          </cell>
          <cell r="I78" t="str">
            <v>W/D</v>
          </cell>
          <cell r="J78">
            <v>39.93</v>
          </cell>
          <cell r="K78">
            <v>228</v>
          </cell>
          <cell r="L78" t="str">
            <v>2.80 oz.</v>
          </cell>
          <cell r="M78">
            <v>2</v>
          </cell>
          <cell r="N78" t="str">
            <v>-</v>
          </cell>
          <cell r="O78" t="str">
            <v>-</v>
          </cell>
          <cell r="P78" t="str">
            <v>120</v>
          </cell>
          <cell r="Q78" t="str">
            <v>6</v>
          </cell>
          <cell r="R78" t="str">
            <v>2</v>
          </cell>
          <cell r="S78" t="str">
            <v>310</v>
          </cell>
          <cell r="T78" t="str">
            <v>2</v>
          </cell>
          <cell r="U78" t="str">
            <v>15</v>
          </cell>
          <cell r="V78" t="str">
            <v>Yes</v>
          </cell>
          <cell r="W78" t="str">
            <v>-</v>
          </cell>
          <cell r="Y78" t="str">
            <v>-</v>
          </cell>
          <cell r="Z78" t="str">
            <v>-</v>
          </cell>
          <cell r="AA78" t="str">
            <v>-</v>
          </cell>
          <cell r="AB78" t="str">
            <v>-</v>
          </cell>
          <cell r="AC78" t="str">
            <v>SUB</v>
          </cell>
          <cell r="AD78" t="str">
            <v>-</v>
          </cell>
          <cell r="AE78" t="str">
            <v>-</v>
          </cell>
          <cell r="AF78" t="str">
            <v>-</v>
          </cell>
          <cell r="AG78" t="str">
            <v>NAE</v>
          </cell>
          <cell r="AH78" t="str">
            <v>Yes</v>
          </cell>
          <cell r="AI78" t="str">
            <v>Yes</v>
          </cell>
          <cell r="AJ78" t="str">
            <v>Yes</v>
          </cell>
          <cell r="AK78" t="str">
            <v>-</v>
          </cell>
          <cell r="AL78" t="str">
            <v>Yes</v>
          </cell>
          <cell r="AM78" t="str">
            <v>-</v>
          </cell>
          <cell r="AN78" t="str">
            <v>-</v>
          </cell>
          <cell r="AO78" t="str">
            <v>-</v>
          </cell>
          <cell r="AP78" t="str">
            <v>-</v>
          </cell>
          <cell r="AQ78" t="str">
            <v>Yes</v>
          </cell>
          <cell r="AR78" t="str">
            <v>-</v>
          </cell>
          <cell r="AS78" t="str">
            <v>-</v>
          </cell>
          <cell r="AT78" t="str">
            <v>270</v>
          </cell>
          <cell r="AU78" t="str">
            <v>8</v>
          </cell>
          <cell r="AV78" t="str">
            <v>Bulk</v>
          </cell>
          <cell r="AW78" t="str">
            <v>-</v>
          </cell>
          <cell r="AX78" t="str">
            <v>-</v>
          </cell>
          <cell r="AY78" t="str">
            <v>-</v>
          </cell>
          <cell r="AZ78" t="str">
            <v>-</v>
          </cell>
          <cell r="BA78" t="str">
            <v>ACT</v>
          </cell>
          <cell r="BB78" t="str">
            <v>ACT</v>
          </cell>
          <cell r="BC78" t="str">
            <v>Poultry</v>
          </cell>
          <cell r="BD78" t="str">
            <v>BIG BIRD</v>
          </cell>
          <cell r="BE78" t="str">
            <v>BIG BIRD MBU</v>
          </cell>
          <cell r="BF78" t="str">
            <v>Ingredient Meats</v>
          </cell>
          <cell r="BG78" t="str">
            <v>Diced, Pulled &amp; Strips</v>
          </cell>
          <cell r="BH78" t="str">
            <v>Strips</v>
          </cell>
          <cell r="BI78" t="str">
            <v>Fajita</v>
          </cell>
          <cell r="BJ78" t="str">
            <v>Whole Muscle</v>
          </cell>
          <cell r="BK78" t="str">
            <v>Chicken</v>
          </cell>
          <cell r="BL78" t="str">
            <v>BAKE: Appliances vary, adjust accordingly.
Conventional Oven
25-30 minutes at 350°F from frozen.
Convection: Appliances vary, adjust accordingly.
Convection Oven
5-8 minutes in a single layer at 400°F from frozen.
Microwave: Appliances vary, adjust accord</v>
          </cell>
          <cell r="BM78" t="str">
            <v>Boneless, skinless chicken, water, contains 2% or less of the following: dehydrated garlic, dehydrated onion, dextrose, maltodextrin, natural flavors, potato starch, salt, soy protein concentrate, spices, yeast extract.</v>
          </cell>
          <cell r="BN78" t="str">
            <v>-</v>
          </cell>
          <cell r="BR78" t="str">
            <v>00023700037831</v>
          </cell>
          <cell r="BS78" t="str">
            <v>-</v>
          </cell>
          <cell r="BT78" t="str">
            <v>Special Order</v>
          </cell>
          <cell r="BU78" t="str">
            <v>-</v>
          </cell>
          <cell r="BV78" t="str">
            <v>-</v>
          </cell>
          <cell r="BW78">
            <v>150160</v>
          </cell>
          <cell r="BX78">
            <v>8869440</v>
          </cell>
          <cell r="BY78">
            <v>401586</v>
          </cell>
        </row>
        <row r="79">
          <cell r="B79">
            <v>10460120928</v>
          </cell>
          <cell r="C79" t="str">
            <v>Tyson®</v>
          </cell>
          <cell r="E79">
            <v>130</v>
          </cell>
          <cell r="F79" t="str">
            <v>-</v>
          </cell>
          <cell r="G79" t="str">
            <v>All Natural Low Sodium Diced Chicken, 2.3 oz.</v>
          </cell>
          <cell r="H79" t="str">
            <v>-</v>
          </cell>
          <cell r="I79" t="str">
            <v>W/D</v>
          </cell>
          <cell r="J79">
            <v>10</v>
          </cell>
          <cell r="K79">
            <v>70</v>
          </cell>
          <cell r="L79" t="str">
            <v>2.3 oz.</v>
          </cell>
          <cell r="M79">
            <v>2</v>
          </cell>
          <cell r="N79" t="str">
            <v>-</v>
          </cell>
          <cell r="O79" t="str">
            <v>-</v>
          </cell>
          <cell r="P79" t="str">
            <v>130</v>
          </cell>
          <cell r="Q79" t="str">
            <v>5</v>
          </cell>
          <cell r="R79" t="str">
            <v>1.5</v>
          </cell>
          <cell r="S79" t="str">
            <v>125</v>
          </cell>
          <cell r="T79" t="str">
            <v>1</v>
          </cell>
          <cell r="U79" t="str">
            <v>18</v>
          </cell>
          <cell r="V79" t="str">
            <v>-</v>
          </cell>
          <cell r="W79" t="str">
            <v>-</v>
          </cell>
          <cell r="Y79" t="str">
            <v>-</v>
          </cell>
          <cell r="Z79" t="str">
            <v>CSC</v>
          </cell>
          <cell r="AA79" t="str">
            <v>CSC</v>
          </cell>
          <cell r="AB79" t="str">
            <v>CSC</v>
          </cell>
          <cell r="AC79" t="str">
            <v>SUB</v>
          </cell>
          <cell r="AD79" t="str">
            <v>-</v>
          </cell>
          <cell r="AE79" t="str">
            <v>-</v>
          </cell>
          <cell r="AF79" t="str">
            <v>AN</v>
          </cell>
          <cell r="AG79" t="str">
            <v>NAE</v>
          </cell>
          <cell r="AH79" t="str">
            <v>Yes</v>
          </cell>
          <cell r="AI79" t="str">
            <v>Yes</v>
          </cell>
          <cell r="AJ79" t="str">
            <v>Yes</v>
          </cell>
          <cell r="AK79" t="str">
            <v>-</v>
          </cell>
          <cell r="AL79" t="str">
            <v>-</v>
          </cell>
          <cell r="AM79" t="str">
            <v>-</v>
          </cell>
          <cell r="AN79" t="str">
            <v>-</v>
          </cell>
          <cell r="AO79" t="str">
            <v>-</v>
          </cell>
          <cell r="AP79" t="str">
            <v>-</v>
          </cell>
          <cell r="AQ79" t="str">
            <v>Yes</v>
          </cell>
          <cell r="AR79" t="str">
            <v>-</v>
          </cell>
          <cell r="AS79" t="str">
            <v>-</v>
          </cell>
          <cell r="AT79" t="str">
            <v>365</v>
          </cell>
          <cell r="AU79" t="str">
            <v>2</v>
          </cell>
          <cell r="AV79" t="str">
            <v>Bulk</v>
          </cell>
          <cell r="AW79" t="str">
            <v>Yes</v>
          </cell>
          <cell r="AX79" t="str">
            <v>Yes</v>
          </cell>
          <cell r="AY79" t="str">
            <v>Yes</v>
          </cell>
          <cell r="AZ79" t="str">
            <v>Yes</v>
          </cell>
          <cell r="BA79" t="str">
            <v>ACT</v>
          </cell>
          <cell r="BB79" t="str">
            <v>ACT</v>
          </cell>
          <cell r="BC79" t="str">
            <v>Poultry</v>
          </cell>
          <cell r="BD79" t="str">
            <v>BIG BIRD</v>
          </cell>
          <cell r="BE79" t="str">
            <v>BIG BIRD MBU</v>
          </cell>
          <cell r="BF79" t="str">
            <v>Ingredient Meats</v>
          </cell>
          <cell r="BG79" t="str">
            <v>Diced, Pulled &amp; Strips</v>
          </cell>
          <cell r="BH79" t="str">
            <v>Diced</v>
          </cell>
          <cell r="BI79" t="str">
            <v>Natural - Mild</v>
          </cell>
          <cell r="BJ79" t="str">
            <v>Whole Muscle</v>
          </cell>
          <cell r="BK79" t="str">
            <v>Chicken</v>
          </cell>
          <cell r="BL79" t="str">
            <v>BAKE: Conventional Oven
1.  Preheat oven to 350F.                               
2.  Place frozen chicken pieces on foil lined baking sheet coated with cooking spray.                                 
3.  Heat 25 to 30 minutes.
PREPARATION: Appliances var</v>
          </cell>
          <cell r="BM79" t="str">
            <v>Chicken, water, contains 2% or less of the following: maltodextrin, natural flavors, rice starch, vinegar, yeast extract.</v>
          </cell>
          <cell r="BN79" t="str">
            <v>-</v>
          </cell>
          <cell r="BO79" t="str">
            <v>Yes</v>
          </cell>
          <cell r="BQ79" t="str">
            <v>Yes</v>
          </cell>
          <cell r="BR79" t="str">
            <v>00023700048516</v>
          </cell>
          <cell r="BS79" t="str">
            <v>-</v>
          </cell>
          <cell r="BT79" t="str">
            <v>Stocked</v>
          </cell>
          <cell r="BU79" t="str">
            <v>-</v>
          </cell>
          <cell r="BV79" t="str">
            <v>-</v>
          </cell>
          <cell r="BW79" t="str">
            <v>-</v>
          </cell>
          <cell r="BX79">
            <v>8878554</v>
          </cell>
          <cell r="BY79">
            <v>406314</v>
          </cell>
        </row>
        <row r="80">
          <cell r="B80">
            <v>10460210928</v>
          </cell>
          <cell r="C80" t="str">
            <v>Tyson®</v>
          </cell>
          <cell r="E80">
            <v>130</v>
          </cell>
          <cell r="F80" t="str">
            <v>-</v>
          </cell>
          <cell r="G80" t="str">
            <v>All Natural Low Sodium Pulled Chicken, 2.2 oz. (65/35 Dark/White)</v>
          </cell>
          <cell r="H80" t="str">
            <v>-</v>
          </cell>
          <cell r="I80" t="str">
            <v>W/D</v>
          </cell>
          <cell r="J80">
            <v>10</v>
          </cell>
          <cell r="K80">
            <v>73</v>
          </cell>
          <cell r="L80" t="str">
            <v>2.2 oz.</v>
          </cell>
          <cell r="M80">
            <v>2</v>
          </cell>
          <cell r="N80" t="str">
            <v>-</v>
          </cell>
          <cell r="O80" t="str">
            <v>-</v>
          </cell>
          <cell r="P80" t="str">
            <v>120</v>
          </cell>
          <cell r="Q80" t="str">
            <v>5</v>
          </cell>
          <cell r="R80" t="str">
            <v>1.5</v>
          </cell>
          <cell r="S80" t="str">
            <v>120</v>
          </cell>
          <cell r="T80" t="str">
            <v>1</v>
          </cell>
          <cell r="U80" t="str">
            <v>16</v>
          </cell>
          <cell r="V80" t="str">
            <v>-</v>
          </cell>
          <cell r="W80" t="str">
            <v>-</v>
          </cell>
          <cell r="Y80" t="str">
            <v>CSC</v>
          </cell>
          <cell r="Z80" t="str">
            <v>CSC</v>
          </cell>
          <cell r="AA80" t="str">
            <v>CSC</v>
          </cell>
          <cell r="AB80" t="str">
            <v>CSC</v>
          </cell>
          <cell r="AC80" t="str">
            <v>SUB</v>
          </cell>
          <cell r="AD80" t="str">
            <v>-</v>
          </cell>
          <cell r="AE80" t="str">
            <v>SS</v>
          </cell>
          <cell r="AF80" t="str">
            <v>AN</v>
          </cell>
          <cell r="AG80" t="str">
            <v>NAE</v>
          </cell>
          <cell r="AH80" t="str">
            <v>Yes</v>
          </cell>
          <cell r="AI80" t="str">
            <v>Yes</v>
          </cell>
          <cell r="AJ80" t="str">
            <v>Yes</v>
          </cell>
          <cell r="AK80" t="str">
            <v>-</v>
          </cell>
          <cell r="AL80" t="str">
            <v>-</v>
          </cell>
          <cell r="AM80" t="str">
            <v>-</v>
          </cell>
          <cell r="AN80" t="str">
            <v>-</v>
          </cell>
          <cell r="AO80" t="str">
            <v>-</v>
          </cell>
          <cell r="AP80" t="str">
            <v>-</v>
          </cell>
          <cell r="AQ80" t="str">
            <v>Yes</v>
          </cell>
          <cell r="AR80" t="str">
            <v>-</v>
          </cell>
          <cell r="AS80" t="str">
            <v>-</v>
          </cell>
          <cell r="AT80" t="str">
            <v>365</v>
          </cell>
          <cell r="AU80" t="str">
            <v>2</v>
          </cell>
          <cell r="AV80" t="str">
            <v>Bulk</v>
          </cell>
          <cell r="AW80" t="str">
            <v>Yes</v>
          </cell>
          <cell r="AX80" t="str">
            <v>Yes</v>
          </cell>
          <cell r="AY80" t="str">
            <v>Yes</v>
          </cell>
          <cell r="AZ80" t="str">
            <v>Yes</v>
          </cell>
          <cell r="BA80" t="str">
            <v>ACT</v>
          </cell>
          <cell r="BB80" t="str">
            <v>ACT</v>
          </cell>
          <cell r="BC80" t="str">
            <v>Poultry</v>
          </cell>
          <cell r="BD80" t="str">
            <v>BIG BIRD</v>
          </cell>
          <cell r="BE80" t="str">
            <v>BIG BIRD MBU</v>
          </cell>
          <cell r="BF80" t="str">
            <v>Ingredient Meats</v>
          </cell>
          <cell r="BG80" t="str">
            <v>Diced, Pulled &amp; Strips</v>
          </cell>
          <cell r="BH80" t="str">
            <v>Shredded &amp; Pulled</v>
          </cell>
          <cell r="BI80" t="str">
            <v>Natural - Mild</v>
          </cell>
          <cell r="BJ80" t="str">
            <v>Whole Muscle</v>
          </cell>
          <cell r="BK80" t="str">
            <v>Chicken</v>
          </cell>
          <cell r="BL80" t="str">
            <v xml:space="preserve">BAKE: Appliances vary, adjust accordingly.
Conventional Oven
Add:  Conventional Oven
1.  Preheat oven to 350°F.                                
2.  Place frozen chicken pieces on foil lined baking sheet coated with cooking spray.                          </v>
          </cell>
          <cell r="BM80" t="str">
            <v>Boneless, skinless dark and white chicken, water, contains 2% or less of the following: maltodextrin, natural flavors, rice starch, vinegar, yeast extract.</v>
          </cell>
          <cell r="BN80" t="str">
            <v>-</v>
          </cell>
          <cell r="BQ80" t="str">
            <v>Yes</v>
          </cell>
          <cell r="BR80" t="str">
            <v>00023700048608</v>
          </cell>
          <cell r="BS80" t="str">
            <v>-</v>
          </cell>
          <cell r="BT80" t="str">
            <v>Stocked</v>
          </cell>
          <cell r="BU80" t="str">
            <v>-</v>
          </cell>
          <cell r="BV80" t="str">
            <v>-</v>
          </cell>
          <cell r="BW80" t="str">
            <v>-</v>
          </cell>
          <cell r="BX80">
            <v>8878541</v>
          </cell>
          <cell r="BY80">
            <v>406356</v>
          </cell>
        </row>
        <row r="81">
          <cell r="B81">
            <v>10209800328</v>
          </cell>
          <cell r="C81" t="str">
            <v>Tyson®</v>
          </cell>
          <cell r="E81">
            <v>130</v>
          </cell>
          <cell r="F81" t="str">
            <v>Tyson® Sliced Black Forest Chicken Ham, 0.5 oz.</v>
          </cell>
          <cell r="G81" t="str">
            <v>Sliced Black Forest Chicken Ham, 0.5 oz.</v>
          </cell>
          <cell r="H81" t="str">
            <v>-</v>
          </cell>
          <cell r="I81" t="str">
            <v>Dark</v>
          </cell>
          <cell r="J81">
            <v>12</v>
          </cell>
          <cell r="K81">
            <v>54</v>
          </cell>
          <cell r="L81" t="str">
            <v>7 slices</v>
          </cell>
          <cell r="M81">
            <v>2</v>
          </cell>
          <cell r="N81" t="str">
            <v>-</v>
          </cell>
          <cell r="O81" t="str">
            <v>-</v>
          </cell>
          <cell r="P81" t="str">
            <v>80</v>
          </cell>
          <cell r="Q81" t="str">
            <v>4.5</v>
          </cell>
          <cell r="R81" t="str">
            <v>1.5</v>
          </cell>
          <cell r="S81" t="str">
            <v>250</v>
          </cell>
          <cell r="T81" t="str">
            <v>2</v>
          </cell>
          <cell r="U81" t="str">
            <v>8</v>
          </cell>
          <cell r="V81" t="str">
            <v/>
          </cell>
          <cell r="W81" t="str">
            <v>KTKA</v>
          </cell>
          <cell r="Y81" t="str">
            <v>CSC</v>
          </cell>
          <cell r="Z81" t="str">
            <v>CSC</v>
          </cell>
          <cell r="AA81" t="str">
            <v>CSC</v>
          </cell>
          <cell r="AB81" t="str">
            <v>CSC</v>
          </cell>
          <cell r="AC81" t="str">
            <v>SUB</v>
          </cell>
          <cell r="AD81" t="str">
            <v>-</v>
          </cell>
          <cell r="AE81" t="str">
            <v>-</v>
          </cell>
          <cell r="AF81" t="str">
            <v>-</v>
          </cell>
          <cell r="AG81" t="str">
            <v>NAE</v>
          </cell>
          <cell r="AH81" t="str">
            <v/>
          </cell>
          <cell r="AI81" t="str">
            <v/>
          </cell>
          <cell r="AJ81" t="str">
            <v/>
          </cell>
          <cell r="AK81" t="str">
            <v>-</v>
          </cell>
          <cell r="AL81" t="str">
            <v>-</v>
          </cell>
          <cell r="AM81" t="str">
            <v>-</v>
          </cell>
          <cell r="AN81" t="str">
            <v>-</v>
          </cell>
          <cell r="AO81" t="str">
            <v>-</v>
          </cell>
          <cell r="AP81" t="str">
            <v>-</v>
          </cell>
          <cell r="AQ81" t="str">
            <v>Yes</v>
          </cell>
          <cell r="AR81" t="str">
            <v>-</v>
          </cell>
          <cell r="AS81" t="str">
            <v>-</v>
          </cell>
          <cell r="AT81" t="str">
            <v>270</v>
          </cell>
          <cell r="AU81" t="str">
            <v>6</v>
          </cell>
          <cell r="AV81" t="str">
            <v>Bulk</v>
          </cell>
          <cell r="AW81" t="str">
            <v>Yes</v>
          </cell>
          <cell r="AX81" t="str">
            <v>Yes</v>
          </cell>
          <cell r="AY81" t="str">
            <v>Yes</v>
          </cell>
          <cell r="AZ81" t="str">
            <v>Yes</v>
          </cell>
          <cell r="BA81" t="str">
            <v>ACT</v>
          </cell>
          <cell r="BB81" t="str">
            <v>ACT</v>
          </cell>
          <cell r="BC81" t="str">
            <v>Prepared</v>
          </cell>
          <cell r="BD81" t="str">
            <v>BACON/HAM</v>
          </cell>
          <cell r="BE81" t="str">
            <v>HAM/WHL MUSCLE MBU</v>
          </cell>
          <cell r="BF81" t="str">
            <v>Ingredient Meats</v>
          </cell>
          <cell r="BG81" t="str">
            <v>Deli Sliced Meat</v>
          </cell>
          <cell r="BH81" t="str">
            <v>Lunchmeat</v>
          </cell>
          <cell r="BI81" t="str">
            <v>Black Forest</v>
          </cell>
          <cell r="BJ81" t="str">
            <v>C&amp;F</v>
          </cell>
          <cell r="BK81" t="str">
            <v>Chicken</v>
          </cell>
          <cell r="BL81" t="str">
            <v>Unspecified: Not Applicable</v>
          </cell>
          <cell r="BM81" t="str">
            <v>Boneless, skinless chicken thighs, water, contains 2% or less of the following: carrageenan, corn starch, dextrose, maltodextrin, natural flavoring (celery), sea salt, smoke flavor, sunflower oil, vinegar.</v>
          </cell>
          <cell r="BN81" t="str">
            <v>-</v>
          </cell>
          <cell r="BO81" t="str">
            <v>Yes</v>
          </cell>
          <cell r="BR81" t="str">
            <v>00031400034586</v>
          </cell>
          <cell r="BS81" t="str">
            <v>-</v>
          </cell>
          <cell r="BT81" t="str">
            <v>Special Order</v>
          </cell>
          <cell r="BU81" t="str">
            <v>-</v>
          </cell>
          <cell r="BV81" t="str">
            <v>-</v>
          </cell>
          <cell r="BW81">
            <v>527380</v>
          </cell>
          <cell r="BX81">
            <v>9900020</v>
          </cell>
          <cell r="BY81" t="str">
            <v>-</v>
          </cell>
        </row>
        <row r="82">
          <cell r="B82">
            <v>10362330928</v>
          </cell>
          <cell r="C82" t="str">
            <v>Tyson®</v>
          </cell>
          <cell r="E82">
            <v>130</v>
          </cell>
          <cell r="F82" t="str">
            <v>-</v>
          </cell>
          <cell r="G82" t="str">
            <v>All Natural Low Sodium Chicken Crumbles, 3.0 oz.</v>
          </cell>
          <cell r="H82" t="str">
            <v>-</v>
          </cell>
          <cell r="I82" t="str">
            <v>Dark</v>
          </cell>
          <cell r="J82">
            <v>20</v>
          </cell>
          <cell r="K82">
            <v>106</v>
          </cell>
          <cell r="L82" t="str">
            <v>3 oz.</v>
          </cell>
          <cell r="M82">
            <v>2</v>
          </cell>
          <cell r="N82" t="str">
            <v>-</v>
          </cell>
          <cell r="O82" t="str">
            <v>-</v>
          </cell>
          <cell r="P82" t="str">
            <v>100</v>
          </cell>
          <cell r="Q82" t="str">
            <v>5</v>
          </cell>
          <cell r="R82" t="str">
            <v>1.5</v>
          </cell>
          <cell r="S82" t="str">
            <v>110</v>
          </cell>
          <cell r="T82" t="str">
            <v>1</v>
          </cell>
          <cell r="U82" t="str">
            <v>14</v>
          </cell>
          <cell r="V82" t="str">
            <v>-</v>
          </cell>
          <cell r="W82" t="str">
            <v>-</v>
          </cell>
          <cell r="Y82" t="str">
            <v>CSC</v>
          </cell>
          <cell r="Z82" t="str">
            <v>CSC</v>
          </cell>
          <cell r="AA82" t="str">
            <v>-</v>
          </cell>
          <cell r="AB82" t="str">
            <v>-</v>
          </cell>
          <cell r="AC82" t="str">
            <v>SUB</v>
          </cell>
          <cell r="AD82" t="str">
            <v>-</v>
          </cell>
          <cell r="AE82" t="str">
            <v>-</v>
          </cell>
          <cell r="AF82" t="str">
            <v>AN</v>
          </cell>
          <cell r="AG82" t="str">
            <v>NAE</v>
          </cell>
          <cell r="AH82" t="str">
            <v/>
          </cell>
          <cell r="AI82" t="str">
            <v/>
          </cell>
          <cell r="AJ82" t="str">
            <v/>
          </cell>
          <cell r="AK82" t="str">
            <v>-</v>
          </cell>
          <cell r="AL82" t="str">
            <v>-</v>
          </cell>
          <cell r="AM82" t="str">
            <v>-</v>
          </cell>
          <cell r="AN82" t="str">
            <v>-</v>
          </cell>
          <cell r="AO82" t="str">
            <v>-</v>
          </cell>
          <cell r="AP82" t="str">
            <v>-</v>
          </cell>
          <cell r="AQ82" t="str">
            <v>Yes</v>
          </cell>
          <cell r="AR82" t="str">
            <v>-</v>
          </cell>
          <cell r="AS82" t="str">
            <v>-</v>
          </cell>
          <cell r="AT82" t="str">
            <v>365</v>
          </cell>
          <cell r="AU82" t="str">
            <v>4</v>
          </cell>
          <cell r="AV82" t="str">
            <v>Bulk</v>
          </cell>
          <cell r="AW82" t="str">
            <v>Yes</v>
          </cell>
          <cell r="AX82" t="str">
            <v>Yes</v>
          </cell>
          <cell r="AY82" t="str">
            <v>Yes</v>
          </cell>
          <cell r="AZ82" t="str">
            <v>Yes</v>
          </cell>
          <cell r="BA82" t="str">
            <v>ACT</v>
          </cell>
          <cell r="BB82" t="str">
            <v>ACT</v>
          </cell>
          <cell r="BC82" t="str">
            <v>Prepared</v>
          </cell>
          <cell r="BD82" t="str">
            <v>BFAST/COP/HANDHELD</v>
          </cell>
          <cell r="BE82" t="str">
            <v>BRKFST/COP MBU</v>
          </cell>
          <cell r="BF82" t="str">
            <v>Ingredient Meats</v>
          </cell>
          <cell r="BG82" t="str">
            <v>Crumbles &amp; Taco Meat</v>
          </cell>
          <cell r="BH82" t="str">
            <v>Crumbles</v>
          </cell>
          <cell r="BI82" t="str">
            <v>Natural - Mild</v>
          </cell>
          <cell r="BJ82" t="str">
            <v>C&amp;F</v>
          </cell>
          <cell r="BK82" t="str">
            <v>Chicken</v>
          </cell>
          <cell r="BL82" t="str">
            <v>Unspecified: Not Applicable.</v>
          </cell>
          <cell r="BM82" t="str">
            <v>Ground dark chicken, water, contains 2% or less of the following: natural flavor, rice starch, sea salt.</v>
          </cell>
          <cell r="BN82" t="str">
            <v>-</v>
          </cell>
          <cell r="BR82" t="str">
            <v>00023700042729</v>
          </cell>
          <cell r="BS82" t="str">
            <v>-</v>
          </cell>
          <cell r="BT82" t="str">
            <v>Special Order</v>
          </cell>
          <cell r="BU82" t="str">
            <v>-</v>
          </cell>
          <cell r="BV82" t="str">
            <v>-</v>
          </cell>
          <cell r="BW82" t="str">
            <v>-</v>
          </cell>
          <cell r="BX82" t="str">
            <v>-</v>
          </cell>
          <cell r="BY82" t="str">
            <v>-</v>
          </cell>
        </row>
        <row r="83">
          <cell r="B83">
            <v>10199570328</v>
          </cell>
          <cell r="C83" t="str">
            <v>Tyson®</v>
          </cell>
          <cell r="E83">
            <v>130</v>
          </cell>
          <cell r="F83" t="str">
            <v>Tyson® Chicken Taco Meat, 3.0 oz.</v>
          </cell>
          <cell r="G83" t="str">
            <v>Chicken Taco Meat, 3.0 oz.</v>
          </cell>
          <cell r="H83" t="str">
            <v>-</v>
          </cell>
          <cell r="I83" t="str">
            <v>Dark</v>
          </cell>
          <cell r="J83">
            <v>20.13</v>
          </cell>
          <cell r="K83">
            <v>107</v>
          </cell>
          <cell r="L83" t="str">
            <v>3 oz.</v>
          </cell>
          <cell r="M83">
            <v>2</v>
          </cell>
          <cell r="N83" t="str">
            <v>-</v>
          </cell>
          <cell r="O83" t="str">
            <v>-</v>
          </cell>
          <cell r="P83" t="str">
            <v>160</v>
          </cell>
          <cell r="Q83" t="str">
            <v>7</v>
          </cell>
          <cell r="R83" t="str">
            <v>2</v>
          </cell>
          <cell r="S83" t="str">
            <v>370</v>
          </cell>
          <cell r="T83" t="str">
            <v>5</v>
          </cell>
          <cell r="U83" t="str">
            <v>19</v>
          </cell>
          <cell r="V83" t="str">
            <v>Yes</v>
          </cell>
          <cell r="W83" t="str">
            <v>KTKA</v>
          </cell>
          <cell r="Y83" t="str">
            <v>CSC</v>
          </cell>
          <cell r="Z83" t="str">
            <v>CSC</v>
          </cell>
          <cell r="AA83" t="str">
            <v>-</v>
          </cell>
          <cell r="AB83" t="str">
            <v>-</v>
          </cell>
          <cell r="AC83" t="str">
            <v>SUB</v>
          </cell>
          <cell r="AD83" t="str">
            <v>-</v>
          </cell>
          <cell r="AE83" t="str">
            <v>-</v>
          </cell>
          <cell r="AF83" t="str">
            <v>-</v>
          </cell>
          <cell r="AG83" t="str">
            <v>NAE</v>
          </cell>
          <cell r="AH83" t="str">
            <v/>
          </cell>
          <cell r="AI83" t="str">
            <v/>
          </cell>
          <cell r="AJ83" t="str">
            <v/>
          </cell>
          <cell r="AK83" t="str">
            <v>-</v>
          </cell>
          <cell r="AL83" t="str">
            <v>Yes</v>
          </cell>
          <cell r="AM83" t="str">
            <v>-</v>
          </cell>
          <cell r="AN83" t="str">
            <v>-</v>
          </cell>
          <cell r="AO83" t="str">
            <v>Yes</v>
          </cell>
          <cell r="AP83" t="str">
            <v>-</v>
          </cell>
          <cell r="AQ83" t="str">
            <v>-</v>
          </cell>
          <cell r="AR83" t="str">
            <v>-</v>
          </cell>
          <cell r="AS83" t="str">
            <v>-</v>
          </cell>
          <cell r="AT83" t="str">
            <v>365</v>
          </cell>
          <cell r="AU83" t="str">
            <v>4</v>
          </cell>
          <cell r="AV83" t="str">
            <v>Bulk</v>
          </cell>
          <cell r="AW83" t="str">
            <v>Yes</v>
          </cell>
          <cell r="AX83" t="str">
            <v>Yes</v>
          </cell>
          <cell r="AY83" t="str">
            <v>Yes</v>
          </cell>
          <cell r="AZ83" t="str">
            <v>Yes</v>
          </cell>
          <cell r="BA83" t="str">
            <v>ACT</v>
          </cell>
          <cell r="BB83" t="str">
            <v>ACT</v>
          </cell>
          <cell r="BC83" t="str">
            <v>Prepared</v>
          </cell>
          <cell r="BD83" t="str">
            <v>BFAST/COP/HANDHELD</v>
          </cell>
          <cell r="BE83" t="str">
            <v>BRKFST/COP MBU</v>
          </cell>
          <cell r="BF83" t="str">
            <v>Ingredient Meats</v>
          </cell>
          <cell r="BG83" t="str">
            <v>Crumbles &amp; Taco Meat</v>
          </cell>
          <cell r="BH83" t="str">
            <v>Taco Meat</v>
          </cell>
          <cell r="BI83" t="str">
            <v>Taco</v>
          </cell>
          <cell r="BJ83" t="str">
            <v>C&amp;F</v>
          </cell>
          <cell r="BK83" t="str">
            <v>Chicken</v>
          </cell>
          <cell r="BL83" t="str">
            <v>Unspecified: Appliances vary, adjust accordingly.
Thaw in refrigerator prior to reheating. Place bag in boiling water to 45-60 minutes or until product reaches 165°F.</v>
          </cell>
          <cell r="BM83" t="str">
            <v>Ground dark chicken, contains 2% or less of the following: caramelized sugar, corn flour, dried garlic, dried onion, isolated soy protein, maltodextrin, natural flavor, paprika, potato maltodextrin, salt, soy lecithin, spices, water, whole grain oats, yea</v>
          </cell>
          <cell r="BN83" t="str">
            <v>-</v>
          </cell>
          <cell r="BO83" t="str">
            <v>Yes</v>
          </cell>
          <cell r="BQ83" t="str">
            <v>Yes</v>
          </cell>
          <cell r="BR83" t="str">
            <v>00031400033282</v>
          </cell>
          <cell r="BS83" t="str">
            <v>-</v>
          </cell>
          <cell r="BT83" t="str">
            <v>-</v>
          </cell>
          <cell r="BU83" t="str">
            <v>-</v>
          </cell>
          <cell r="BV83" t="str">
            <v>-</v>
          </cell>
          <cell r="BW83" t="str">
            <v>-</v>
          </cell>
          <cell r="BX83">
            <v>9010058</v>
          </cell>
          <cell r="BY83">
            <v>402074</v>
          </cell>
        </row>
        <row r="84">
          <cell r="B84">
            <v>10197770328</v>
          </cell>
          <cell r="C84" t="str">
            <v>Tyson®</v>
          </cell>
          <cell r="E84">
            <v>130</v>
          </cell>
          <cell r="F84" t="str">
            <v>Tyson® Chicken Meatballs, 1.0 oz.</v>
          </cell>
          <cell r="G84" t="str">
            <v>Chicken Meatballs, 1.0 oz.</v>
          </cell>
          <cell r="H84" t="str">
            <v>-</v>
          </cell>
          <cell r="I84" t="str">
            <v>Dark</v>
          </cell>
          <cell r="J84">
            <v>10</v>
          </cell>
          <cell r="K84">
            <v>58</v>
          </cell>
          <cell r="L84" t="str">
            <v>3 pieces</v>
          </cell>
          <cell r="M84">
            <v>2</v>
          </cell>
          <cell r="N84" t="str">
            <v>-</v>
          </cell>
          <cell r="O84" t="str">
            <v>-</v>
          </cell>
          <cell r="P84" t="str">
            <v>180</v>
          </cell>
          <cell r="Q84" t="str">
            <v>11</v>
          </cell>
          <cell r="R84" t="str">
            <v>2.5</v>
          </cell>
          <cell r="S84" t="str">
            <v>210</v>
          </cell>
          <cell r="T84" t="str">
            <v>6</v>
          </cell>
          <cell r="U84" t="str">
            <v>16</v>
          </cell>
          <cell r="V84" t="str">
            <v>Yes</v>
          </cell>
          <cell r="W84" t="str">
            <v>-</v>
          </cell>
          <cell r="Y84" t="str">
            <v>CSC</v>
          </cell>
          <cell r="Z84" t="str">
            <v>CSC</v>
          </cell>
          <cell r="AA84" t="str">
            <v>CSC</v>
          </cell>
          <cell r="AB84" t="str">
            <v>CSC</v>
          </cell>
          <cell r="AC84" t="str">
            <v>SUB</v>
          </cell>
          <cell r="AD84" t="str">
            <v>-</v>
          </cell>
          <cell r="AE84" t="str">
            <v>-</v>
          </cell>
          <cell r="AF84" t="str">
            <v>-</v>
          </cell>
          <cell r="AG84" t="str">
            <v>NAE</v>
          </cell>
          <cell r="AH84" t="str">
            <v/>
          </cell>
          <cell r="AI84" t="str">
            <v/>
          </cell>
          <cell r="AJ84" t="str">
            <v/>
          </cell>
          <cell r="AK84" t="str">
            <v>-</v>
          </cell>
          <cell r="AL84" t="str">
            <v>Yes</v>
          </cell>
          <cell r="AM84" t="str">
            <v>-</v>
          </cell>
          <cell r="AN84" t="str">
            <v>-</v>
          </cell>
          <cell r="AO84" t="str">
            <v>Yes</v>
          </cell>
          <cell r="AP84" t="str">
            <v>-</v>
          </cell>
          <cell r="AQ84" t="str">
            <v>-</v>
          </cell>
          <cell r="AR84" t="str">
            <v>-</v>
          </cell>
          <cell r="AS84" t="str">
            <v>-</v>
          </cell>
          <cell r="AT84" t="str">
            <v>365</v>
          </cell>
          <cell r="AU84" t="str">
            <v>2</v>
          </cell>
          <cell r="AV84" t="str">
            <v>Bulk</v>
          </cell>
          <cell r="AW84" t="str">
            <v>Yes</v>
          </cell>
          <cell r="AX84" t="str">
            <v>Yes</v>
          </cell>
          <cell r="AY84" t="str">
            <v>Yes</v>
          </cell>
          <cell r="AZ84" t="str">
            <v>Yes</v>
          </cell>
          <cell r="BA84" t="str">
            <v>ACT</v>
          </cell>
          <cell r="BB84" t="str">
            <v>ACT</v>
          </cell>
          <cell r="BC84" t="str">
            <v>Prepared</v>
          </cell>
          <cell r="BD84" t="str">
            <v>BFAST/COP/HANDHELD</v>
          </cell>
          <cell r="BE84" t="str">
            <v>BRKFST/COP MBU</v>
          </cell>
          <cell r="BF84" t="str">
            <v>Ingredient Meats</v>
          </cell>
          <cell r="BG84" t="str">
            <v>Meatballs</v>
          </cell>
          <cell r="BH84" t="str">
            <v>Meatballs</v>
          </cell>
          <cell r="BI84" t="str">
            <v>Italian</v>
          </cell>
          <cell r="BJ84" t="str">
            <v>C&amp;F</v>
          </cell>
          <cell r="BK84" t="str">
            <v>Chicken</v>
          </cell>
          <cell r="BL84" t="str">
            <v xml:space="preserve">BAKE: Appliances vary. Adjust accordingly to insure internal temperature reaches 145°F.
Open bag and place meatballs in single layer on baking tray.
Conventional Oven
30-33 minutes at 350°F from frozen.
Convection: Appliances vary. Adjust accordingly to </v>
          </cell>
          <cell r="BM84" t="str">
            <v>Ground chicken, water, textured soy protein concentrate, wheat flour, contains 2% or less 
of the following: dextrose, garlic powder, maltodextrin, natural flavors, onion powder, salt, soybean oil, spice, 
sugar, torula yeast, yeast, yeast extract.</v>
          </cell>
          <cell r="BN84" t="str">
            <v>-</v>
          </cell>
          <cell r="BQ84" t="str">
            <v>Yes</v>
          </cell>
          <cell r="BR84" t="str">
            <v>00031400032575</v>
          </cell>
          <cell r="BS84" t="str">
            <v>-</v>
          </cell>
          <cell r="BT84" t="str">
            <v>-</v>
          </cell>
          <cell r="BU84" t="str">
            <v>-</v>
          </cell>
          <cell r="BV84" t="str">
            <v>-</v>
          </cell>
          <cell r="BW84">
            <v>190302</v>
          </cell>
          <cell r="BX84">
            <v>8930102</v>
          </cell>
          <cell r="BY84">
            <v>403441</v>
          </cell>
        </row>
        <row r="85">
          <cell r="B85">
            <v>10110260328</v>
          </cell>
          <cell r="C85" t="str">
            <v>Tyson®</v>
          </cell>
          <cell r="E85">
            <v>130</v>
          </cell>
          <cell r="F85" t="str">
            <v>Tyson® Chicken Meatballs, 0.5 oz.</v>
          </cell>
          <cell r="G85" t="str">
            <v xml:space="preserve">Chicken Meatballs, 0.5 oz. </v>
          </cell>
          <cell r="H85" t="str">
            <v>-</v>
          </cell>
          <cell r="I85" t="str">
            <v>Dark</v>
          </cell>
          <cell r="J85">
            <v>10</v>
          </cell>
          <cell r="K85">
            <v>59</v>
          </cell>
          <cell r="L85" t="str">
            <v>5 pieces</v>
          </cell>
          <cell r="M85">
            <v>2</v>
          </cell>
          <cell r="N85" t="str">
            <v>-</v>
          </cell>
          <cell r="O85" t="str">
            <v>-</v>
          </cell>
          <cell r="P85" t="str">
            <v>170</v>
          </cell>
          <cell r="Q85" t="str">
            <v>10</v>
          </cell>
          <cell r="R85" t="str">
            <v>3</v>
          </cell>
          <cell r="S85" t="str">
            <v>200</v>
          </cell>
          <cell r="T85" t="str">
            <v>6</v>
          </cell>
          <cell r="U85" t="str">
            <v>14</v>
          </cell>
          <cell r="V85" t="str">
            <v>Yes</v>
          </cell>
          <cell r="W85" t="str">
            <v>-</v>
          </cell>
          <cell r="Y85" t="str">
            <v>CSC</v>
          </cell>
          <cell r="Z85" t="str">
            <v>CSC</v>
          </cell>
          <cell r="AA85" t="str">
            <v>CSC</v>
          </cell>
          <cell r="AB85" t="str">
            <v>CSC</v>
          </cell>
          <cell r="AC85" t="str">
            <v>SUB</v>
          </cell>
          <cell r="AD85" t="str">
            <v>-</v>
          </cell>
          <cell r="AE85" t="str">
            <v>-</v>
          </cell>
          <cell r="AF85" t="str">
            <v>-</v>
          </cell>
          <cell r="AG85" t="str">
            <v>NAE</v>
          </cell>
          <cell r="AH85" t="str">
            <v/>
          </cell>
          <cell r="AI85" t="str">
            <v/>
          </cell>
          <cell r="AJ85" t="str">
            <v/>
          </cell>
          <cell r="AK85" t="str">
            <v>-</v>
          </cell>
          <cell r="AL85" t="str">
            <v>Yes</v>
          </cell>
          <cell r="AM85" t="str">
            <v>-</v>
          </cell>
          <cell r="AN85" t="str">
            <v>-</v>
          </cell>
          <cell r="AO85" t="str">
            <v>Yes</v>
          </cell>
          <cell r="AP85" t="str">
            <v>-</v>
          </cell>
          <cell r="AQ85" t="str">
            <v>-</v>
          </cell>
          <cell r="AR85" t="str">
            <v>-</v>
          </cell>
          <cell r="AS85" t="str">
            <v>-</v>
          </cell>
          <cell r="AT85" t="str">
            <v>365</v>
          </cell>
          <cell r="AU85" t="str">
            <v>2</v>
          </cell>
          <cell r="AV85" t="str">
            <v>Bulk</v>
          </cell>
          <cell r="AW85" t="str">
            <v>Yes</v>
          </cell>
          <cell r="AX85" t="str">
            <v>Yes</v>
          </cell>
          <cell r="AY85" t="str">
            <v>Yes</v>
          </cell>
          <cell r="AZ85" t="str">
            <v>Yes</v>
          </cell>
          <cell r="BA85" t="str">
            <v>ACT</v>
          </cell>
          <cell r="BB85" t="str">
            <v>ACT</v>
          </cell>
          <cell r="BC85" t="str">
            <v>Prepared</v>
          </cell>
          <cell r="BD85" t="str">
            <v>BFAST/COP/HANDHELD</v>
          </cell>
          <cell r="BE85" t="str">
            <v>BRKFST/COP MBU</v>
          </cell>
          <cell r="BF85" t="str">
            <v>Ingredient Meats</v>
          </cell>
          <cell r="BG85" t="str">
            <v>Meatballs</v>
          </cell>
          <cell r="BH85" t="str">
            <v>Meatballs</v>
          </cell>
          <cell r="BI85" t="str">
            <v>Italian</v>
          </cell>
          <cell r="BJ85" t="str">
            <v>C&amp;F</v>
          </cell>
          <cell r="BK85" t="str">
            <v>Chicken</v>
          </cell>
          <cell r="BL85" t="str">
            <v xml:space="preserve">BAKE: Appliances vary. Adjust accordingly to insure internal temperature reaches 145°F. 
Open bag and place meatballs in single layer on baking tray.  
Conventional Oven
30-33 minutes at 350°F from frozen.
Convection: Appliances vary. Adjust accordingly </v>
          </cell>
          <cell r="BM85" t="str">
            <v>Ground chicken, water, textured soy protein concentrate, wheat flour, contains 2% or less of the following: dextrose, garlic powder, maltodextrin, natural flavors, onion powder, salt, soybean oil, spice, sugar, torula yeast, yeast, yeast extract.</v>
          </cell>
          <cell r="BN85" t="str">
            <v>-</v>
          </cell>
          <cell r="BO85" t="str">
            <v>Yes</v>
          </cell>
          <cell r="BR85" t="str">
            <v>00031400074100</v>
          </cell>
          <cell r="BS85" t="str">
            <v>-</v>
          </cell>
          <cell r="BT85" t="str">
            <v>Stocked</v>
          </cell>
          <cell r="BU85" t="str">
            <v>-</v>
          </cell>
          <cell r="BV85" t="str">
            <v>-</v>
          </cell>
          <cell r="BW85" t="str">
            <v>-</v>
          </cell>
          <cell r="BX85">
            <v>8930107</v>
          </cell>
          <cell r="BY85" t="str">
            <v>-</v>
          </cell>
        </row>
        <row r="86">
          <cell r="B86">
            <v>10174430928</v>
          </cell>
          <cell r="C86" t="str">
            <v>Tyson®</v>
          </cell>
          <cell r="E86">
            <v>130</v>
          </cell>
          <cell r="F86" t="str">
            <v>Tyson® Fully Cooked, Chicken Sausage Patties, NAE, 1.43 oz</v>
          </cell>
          <cell r="G86" t="str">
            <v>Chicken Sausage Patties, 1.43 oz.</v>
          </cell>
          <cell r="H86" t="str">
            <v>WG</v>
          </cell>
          <cell r="I86" t="str">
            <v>Dark</v>
          </cell>
          <cell r="J86">
            <v>30.07</v>
          </cell>
          <cell r="K86">
            <v>336</v>
          </cell>
          <cell r="L86" t="str">
            <v>1 piece</v>
          </cell>
          <cell r="M86">
            <v>1</v>
          </cell>
          <cell r="N86" t="str">
            <v>-</v>
          </cell>
          <cell r="O86" t="str">
            <v>-</v>
          </cell>
          <cell r="P86" t="str">
            <v>100</v>
          </cell>
          <cell r="Q86" t="str">
            <v>6</v>
          </cell>
          <cell r="R86" t="str">
            <v>1.5</v>
          </cell>
          <cell r="S86" t="str">
            <v>250</v>
          </cell>
          <cell r="T86" t="str">
            <v>1</v>
          </cell>
          <cell r="U86" t="str">
            <v>11</v>
          </cell>
          <cell r="V86" t="str">
            <v>Yes</v>
          </cell>
          <cell r="W86" t="str">
            <v>-</v>
          </cell>
          <cell r="Y86" t="str">
            <v>CSC</v>
          </cell>
          <cell r="Z86" t="str">
            <v>CSC</v>
          </cell>
          <cell r="AA86" t="str">
            <v>CSC</v>
          </cell>
          <cell r="AB86" t="str">
            <v>CSC</v>
          </cell>
          <cell r="AC86" t="str">
            <v>SUB</v>
          </cell>
          <cell r="AD86" t="str">
            <v>-</v>
          </cell>
          <cell r="AE86" t="str">
            <v>-</v>
          </cell>
          <cell r="AF86" t="str">
            <v>-</v>
          </cell>
          <cell r="AG86" t="str">
            <v>NAE</v>
          </cell>
          <cell r="AH86" t="str">
            <v>Yes</v>
          </cell>
          <cell r="AI86" t="str">
            <v>Yes</v>
          </cell>
          <cell r="AJ86" t="str">
            <v>Yes</v>
          </cell>
          <cell r="AK86" t="str">
            <v>-</v>
          </cell>
          <cell r="AL86" t="str">
            <v>-</v>
          </cell>
          <cell r="AM86" t="str">
            <v>-</v>
          </cell>
          <cell r="AN86" t="str">
            <v>-</v>
          </cell>
          <cell r="AO86" t="str">
            <v>-</v>
          </cell>
          <cell r="AP86" t="str">
            <v>-</v>
          </cell>
          <cell r="AQ86" t="str">
            <v>Yes</v>
          </cell>
          <cell r="AR86" t="str">
            <v>-</v>
          </cell>
          <cell r="AS86" t="str">
            <v>-</v>
          </cell>
          <cell r="AT86" t="str">
            <v>270</v>
          </cell>
          <cell r="AU86" t="str">
            <v>6</v>
          </cell>
          <cell r="AV86" t="str">
            <v>Bulk</v>
          </cell>
          <cell r="AW86" t="str">
            <v>Yes</v>
          </cell>
          <cell r="AX86" t="str">
            <v>Yes</v>
          </cell>
          <cell r="AY86" t="str">
            <v>Yes</v>
          </cell>
          <cell r="AZ86" t="str">
            <v>Yes</v>
          </cell>
          <cell r="BA86" t="str">
            <v>ACT</v>
          </cell>
          <cell r="BB86" t="str">
            <v>ACT</v>
          </cell>
          <cell r="BC86" t="str">
            <v>Poultry</v>
          </cell>
          <cell r="BD86" t="str">
            <v>BIG BIRD</v>
          </cell>
          <cell r="BE86" t="str">
            <v>BIG BIRD MBU</v>
          </cell>
          <cell r="BF86" t="str">
            <v>Chicken Filets &amp; Patties</v>
          </cell>
          <cell r="BG86" t="str">
            <v>Chicken Patties</v>
          </cell>
          <cell r="BH86" t="str">
            <v>Patties</v>
          </cell>
          <cell r="BI86" t="str">
            <v>Sausage</v>
          </cell>
          <cell r="BJ86" t="str">
            <v>C&amp;F</v>
          </cell>
          <cell r="BK86" t="str">
            <v>Chicken</v>
          </cell>
          <cell r="BL86" t="str">
            <v xml:space="preserve">BAKE: Appliances vary, adjust accordingly.
Conventional Oven
Place frozen patties on baking sheet pan.  Cook at 350°F for 9 to 11 minutes.
Convection: Appliances vary, adjust accordingly.
Convection Oven
Place frozen patties on baking sheet pan.  Cook at </v>
          </cell>
          <cell r="BM86" t="str">
            <v>Boneless dark chicken, contains 2% or less of the following: caramelized sugar, corn starch, dextrose, garlic powder, maltodextrin, natural flavors, onion powder, salt, spices,  water, yeast extract. Blanched in vegetable oil.</v>
          </cell>
          <cell r="BN86" t="str">
            <v>-</v>
          </cell>
          <cell r="BO86" t="str">
            <v>Yes</v>
          </cell>
          <cell r="BQ86" t="str">
            <v>Yes</v>
          </cell>
          <cell r="BR86" t="str">
            <v>00023700039989</v>
          </cell>
          <cell r="BS86" t="str">
            <v>-</v>
          </cell>
          <cell r="BT86" t="str">
            <v>Special Order</v>
          </cell>
          <cell r="BU86" t="str">
            <v>-</v>
          </cell>
          <cell r="BV86" t="str">
            <v>-</v>
          </cell>
          <cell r="BW86">
            <v>138941</v>
          </cell>
          <cell r="BX86">
            <v>9011170</v>
          </cell>
          <cell r="BY86">
            <v>404691</v>
          </cell>
        </row>
        <row r="87">
          <cell r="B87">
            <v>10248410928</v>
          </cell>
          <cell r="C87" t="str">
            <v>Tyson®</v>
          </cell>
          <cell r="E87">
            <v>130</v>
          </cell>
          <cell r="F87" t="str">
            <v>Tyson® NAE, Whole Grain Breaded Chicken Sausage Bites, 0.39 oz.</v>
          </cell>
          <cell r="G87" t="str">
            <v>Breaded Chicken Sausage Bites, 0.39 oz.</v>
          </cell>
          <cell r="H87" t="str">
            <v>WG</v>
          </cell>
          <cell r="I87" t="str">
            <v>Dark</v>
          </cell>
          <cell r="J87">
            <v>30.45</v>
          </cell>
          <cell r="K87">
            <v>156</v>
          </cell>
          <cell r="L87" t="str">
            <v>8 pieces</v>
          </cell>
          <cell r="M87">
            <v>1.5</v>
          </cell>
          <cell r="N87">
            <v>1</v>
          </cell>
          <cell r="O87" t="str">
            <v>-</v>
          </cell>
          <cell r="P87" t="str">
            <v>260</v>
          </cell>
          <cell r="Q87" t="str">
            <v>16</v>
          </cell>
          <cell r="R87" t="str">
            <v>3</v>
          </cell>
          <cell r="S87" t="str">
            <v>320</v>
          </cell>
          <cell r="T87" t="str">
            <v>14</v>
          </cell>
          <cell r="U87" t="str">
            <v>16</v>
          </cell>
          <cell r="V87" t="str">
            <v>Yes</v>
          </cell>
          <cell r="W87" t="str">
            <v>-</v>
          </cell>
          <cell r="Y87" t="str">
            <v>CSC</v>
          </cell>
          <cell r="Z87" t="str">
            <v>CSC</v>
          </cell>
          <cell r="AA87" t="str">
            <v>CSC</v>
          </cell>
          <cell r="AB87" t="str">
            <v>CSC</v>
          </cell>
          <cell r="AC87" t="str">
            <v>SUB</v>
          </cell>
          <cell r="AD87" t="str">
            <v>-</v>
          </cell>
          <cell r="AE87" t="str">
            <v>-</v>
          </cell>
          <cell r="AF87" t="str">
            <v>-</v>
          </cell>
          <cell r="AG87" t="str">
            <v>NAE</v>
          </cell>
          <cell r="AH87" t="str">
            <v>Yes</v>
          </cell>
          <cell r="AI87" t="str">
            <v>Yes</v>
          </cell>
          <cell r="AJ87" t="str">
            <v>Yes</v>
          </cell>
          <cell r="AK87" t="str">
            <v>-</v>
          </cell>
          <cell r="AL87" t="str">
            <v>Yes</v>
          </cell>
          <cell r="AM87" t="str">
            <v>-</v>
          </cell>
          <cell r="AN87" t="str">
            <v>-</v>
          </cell>
          <cell r="AO87" t="str">
            <v>Yes</v>
          </cell>
          <cell r="AP87" t="str">
            <v>Yes</v>
          </cell>
          <cell r="AQ87" t="str">
            <v>-</v>
          </cell>
          <cell r="AR87" t="str">
            <v>-</v>
          </cell>
          <cell r="AS87" t="str">
            <v>-</v>
          </cell>
          <cell r="AT87" t="str">
            <v>365</v>
          </cell>
          <cell r="AU87" t="str">
            <v>4</v>
          </cell>
          <cell r="AV87" t="str">
            <v>Bulk</v>
          </cell>
          <cell r="AW87" t="str">
            <v>Yes</v>
          </cell>
          <cell r="AX87" t="str">
            <v>Yes</v>
          </cell>
          <cell r="AY87" t="str">
            <v>-</v>
          </cell>
          <cell r="AZ87" t="str">
            <v>-</v>
          </cell>
          <cell r="BA87" t="str">
            <v>HOLD SY20-21</v>
          </cell>
          <cell r="BB87" t="str">
            <v>ACT</v>
          </cell>
          <cell r="BC87" t="str">
            <v>Poultry</v>
          </cell>
          <cell r="BD87" t="str">
            <v>BIG BIRD</v>
          </cell>
          <cell r="BE87" t="str">
            <v>BIG BIRD MBU</v>
          </cell>
          <cell r="BF87" t="str">
            <v>Breakfast</v>
          </cell>
          <cell r="BG87" t="str">
            <v>Breakfast Bites</v>
          </cell>
          <cell r="BH87" t="str">
            <v>Bites</v>
          </cell>
          <cell r="BI87" t="str">
            <v>Sausage</v>
          </cell>
          <cell r="BJ87" t="str">
            <v>C&amp;F</v>
          </cell>
          <cell r="BK87" t="str">
            <v>Chicken</v>
          </cell>
          <cell r="BL87" t="str">
            <v>BAKE: Appliances vary, adjust accordingly. 
Conventional Oven
10 - 12 minutes at 400°F from frozen.
Convection: Appliances vary, adjust accordingly. 
Convection Oven
8 - 10 minutes at 350°F from frozen.</v>
          </cell>
          <cell r="BM87" t="str">
            <v>Boneless dark chicken, whole wheat flour, water, textured soy protein concentrate, contains 2% or less of the following: celery seed, dextrose, garlic powder, leavening (cream of tartar, sodium bicarbonate), maltodextrin, natural flavors, onion powder, pa</v>
          </cell>
          <cell r="BN87" t="str">
            <v>-</v>
          </cell>
          <cell r="BO87" t="str">
            <v>Yes</v>
          </cell>
          <cell r="BR87" t="str">
            <v>00023700039019</v>
          </cell>
          <cell r="BS87" t="str">
            <v>-</v>
          </cell>
          <cell r="BT87" t="str">
            <v>Stocked</v>
          </cell>
          <cell r="BU87" t="str">
            <v>-</v>
          </cell>
          <cell r="BV87" t="str">
            <v>-</v>
          </cell>
          <cell r="BW87">
            <v>169881</v>
          </cell>
          <cell r="BX87">
            <v>8891048</v>
          </cell>
          <cell r="BY87">
            <v>405456</v>
          </cell>
        </row>
        <row r="88">
          <cell r="B88">
            <v>10245690821</v>
          </cell>
          <cell r="C88" t="str">
            <v>State Fair®</v>
          </cell>
          <cell r="D88" t="str">
            <v>Crispitos®</v>
          </cell>
          <cell r="E88">
            <v>130</v>
          </cell>
          <cell r="F88" t="str">
            <v>State Fair® Crispitos® Chicken Chili Filled Whole Grain Tortillas, 3.45 oz.</v>
          </cell>
          <cell r="G88" t="str">
            <v>Chicken Chili Filled Tortillas, 3.45 oz.</v>
          </cell>
          <cell r="H88" t="str">
            <v>WG</v>
          </cell>
          <cell r="I88" t="str">
            <v>Dark</v>
          </cell>
          <cell r="J88">
            <v>15.53</v>
          </cell>
          <cell r="K88">
            <v>72</v>
          </cell>
          <cell r="L88" t="str">
            <v>1 piece</v>
          </cell>
          <cell r="M88">
            <v>1</v>
          </cell>
          <cell r="N88">
            <v>1</v>
          </cell>
          <cell r="O88" t="str">
            <v>-</v>
          </cell>
          <cell r="P88" t="str">
            <v>270</v>
          </cell>
          <cell r="Q88" t="str">
            <v>14</v>
          </cell>
          <cell r="R88" t="str">
            <v>3</v>
          </cell>
          <cell r="S88" t="str">
            <v>370</v>
          </cell>
          <cell r="T88" t="str">
            <v>23</v>
          </cell>
          <cell r="U88" t="str">
            <v>12</v>
          </cell>
          <cell r="V88" t="str">
            <v>Yes</v>
          </cell>
          <cell r="W88" t="str">
            <v>KTKA</v>
          </cell>
          <cell r="Y88" t="str">
            <v>CSC</v>
          </cell>
          <cell r="Z88" t="str">
            <v>CSC</v>
          </cell>
          <cell r="AA88" t="str">
            <v>CSC</v>
          </cell>
          <cell r="AB88" t="str">
            <v>CSC</v>
          </cell>
          <cell r="AC88" t="str">
            <v>CL</v>
          </cell>
          <cell r="AD88" t="str">
            <v>-</v>
          </cell>
          <cell r="AE88" t="str">
            <v>-</v>
          </cell>
          <cell r="AF88" t="str">
            <v>-</v>
          </cell>
          <cell r="AG88" t="str">
            <v>-</v>
          </cell>
          <cell r="AH88" t="str">
            <v/>
          </cell>
          <cell r="AI88" t="str">
            <v/>
          </cell>
          <cell r="AJ88" t="str">
            <v/>
          </cell>
          <cell r="AK88" t="str">
            <v>-</v>
          </cell>
          <cell r="AL88" t="str">
            <v>-</v>
          </cell>
          <cell r="AM88" t="str">
            <v>-</v>
          </cell>
          <cell r="AN88" t="str">
            <v>-</v>
          </cell>
          <cell r="AO88" t="str">
            <v>Yes</v>
          </cell>
          <cell r="AP88" t="str">
            <v>Yes</v>
          </cell>
          <cell r="AQ88" t="str">
            <v>-</v>
          </cell>
          <cell r="AR88" t="str">
            <v>-</v>
          </cell>
          <cell r="AS88" t="str">
            <v>-</v>
          </cell>
          <cell r="AT88" t="str">
            <v>365</v>
          </cell>
          <cell r="AU88" t="str">
            <v>1</v>
          </cell>
          <cell r="AV88" t="str">
            <v>Bulk</v>
          </cell>
          <cell r="AW88" t="str">
            <v>Yes</v>
          </cell>
          <cell r="AX88" t="str">
            <v>Yes</v>
          </cell>
          <cell r="AY88" t="str">
            <v>Yes</v>
          </cell>
          <cell r="AZ88" t="str">
            <v>Yes</v>
          </cell>
          <cell r="BA88" t="str">
            <v>ACT</v>
          </cell>
          <cell r="BB88" t="str">
            <v>ACT</v>
          </cell>
          <cell r="BC88" t="str">
            <v>Prepared</v>
          </cell>
          <cell r="BD88" t="str">
            <v>BFAST/COP/HANDHELD</v>
          </cell>
          <cell r="BE88" t="str">
            <v>FSV SNACKING MBU</v>
          </cell>
          <cell r="BF88" t="str">
            <v>Stuffed Breadsticks &amp; Filled Tortillas</v>
          </cell>
          <cell r="BG88" t="str">
            <v>Crispitos Filled Tortillas</v>
          </cell>
          <cell r="BH88" t="str">
            <v>Crispitos</v>
          </cell>
          <cell r="BI88" t="str">
            <v>Chili</v>
          </cell>
          <cell r="BJ88" t="str">
            <v>-</v>
          </cell>
          <cell r="BK88" t="str">
            <v>Chicken</v>
          </cell>
          <cell r="BL88" t="str">
            <v>BAKE: Appliances vary, adjust accordingly. 
Conventional Oven
16-18 minutes at 375°F from FROZEN. 10- 14 min. from THAWED.
Instructions are approximate. Heat until internal temperature reaches 140°F.
Convection: Appliances vary, adjust accordingly. 
Conve</v>
          </cell>
          <cell r="BM88" t="str">
            <v>FILLING: Mechanically separated chicken, water, seasoning (chili pepper, salt, dehydrated onion, garlic powder, cumin, paprika, black pepper, red pepper, oregano, extractives of paprika), whole grain oats, stabilizers (corn starch, modified food starch, c</v>
          </cell>
          <cell r="BN88" t="str">
            <v>-</v>
          </cell>
          <cell r="BO88" t="str">
            <v>Yes</v>
          </cell>
          <cell r="BR88" t="str">
            <v>00023700038487</v>
          </cell>
          <cell r="BS88" t="str">
            <v>-</v>
          </cell>
          <cell r="BT88" t="str">
            <v>Stocked</v>
          </cell>
          <cell r="BU88" t="str">
            <v>-</v>
          </cell>
          <cell r="BV88" t="str">
            <v>-</v>
          </cell>
          <cell r="BW88" t="str">
            <v>-</v>
          </cell>
          <cell r="BX88" t="str">
            <v>-</v>
          </cell>
          <cell r="BY88">
            <v>140061</v>
          </cell>
        </row>
        <row r="89">
          <cell r="B89">
            <v>10245740821</v>
          </cell>
          <cell r="C89" t="str">
            <v>State Fair®</v>
          </cell>
          <cell r="D89" t="str">
            <v>Crispitos®</v>
          </cell>
          <cell r="E89">
            <v>130</v>
          </cell>
          <cell r="F89" t="str">
            <v>State Fair® Crispitos® Chicken &amp; Cheese Filled Whole Grain Tortillas, 2.95 oz.</v>
          </cell>
          <cell r="G89" t="str">
            <v>Chicken &amp; Cheese Filled Tortillas, 2.95 oz.</v>
          </cell>
          <cell r="H89" t="str">
            <v>WG</v>
          </cell>
          <cell r="I89" t="str">
            <v>W/D</v>
          </cell>
          <cell r="J89">
            <v>13.28</v>
          </cell>
          <cell r="K89">
            <v>72</v>
          </cell>
          <cell r="L89" t="str">
            <v>1 piece</v>
          </cell>
          <cell r="M89">
            <v>0.5</v>
          </cell>
          <cell r="N89">
            <v>1</v>
          </cell>
          <cell r="O89" t="str">
            <v>-</v>
          </cell>
          <cell r="P89" t="str">
            <v>200</v>
          </cell>
          <cell r="Q89" t="str">
            <v>10</v>
          </cell>
          <cell r="R89" t="str">
            <v>2</v>
          </cell>
          <cell r="S89" t="str">
            <v>370</v>
          </cell>
          <cell r="T89" t="str">
            <v>20</v>
          </cell>
          <cell r="U89" t="str">
            <v>8</v>
          </cell>
          <cell r="V89" t="str">
            <v>Yes</v>
          </cell>
          <cell r="W89" t="str">
            <v>KTKA</v>
          </cell>
          <cell r="Y89" t="str">
            <v>CSC</v>
          </cell>
          <cell r="Z89" t="str">
            <v>CSC</v>
          </cell>
          <cell r="AA89" t="str">
            <v>CSC</v>
          </cell>
          <cell r="AB89" t="str">
            <v>CSC</v>
          </cell>
          <cell r="AC89" t="str">
            <v>CL</v>
          </cell>
          <cell r="AD89" t="str">
            <v>-</v>
          </cell>
          <cell r="AE89" t="str">
            <v>-</v>
          </cell>
          <cell r="AF89" t="str">
            <v>-</v>
          </cell>
          <cell r="AG89" t="str">
            <v>-</v>
          </cell>
          <cell r="AH89" t="str">
            <v/>
          </cell>
          <cell r="AI89" t="str">
            <v/>
          </cell>
          <cell r="AJ89" t="str">
            <v/>
          </cell>
          <cell r="AK89" t="str">
            <v>-</v>
          </cell>
          <cell r="AL89" t="str">
            <v>-</v>
          </cell>
          <cell r="AM89" t="str">
            <v>-</v>
          </cell>
          <cell r="AN89" t="str">
            <v>Yes</v>
          </cell>
          <cell r="AO89" t="str">
            <v>Yes</v>
          </cell>
          <cell r="AP89" t="str">
            <v>Yes</v>
          </cell>
          <cell r="AQ89" t="str">
            <v>-</v>
          </cell>
          <cell r="AR89" t="str">
            <v>-</v>
          </cell>
          <cell r="AS89" t="str">
            <v>-</v>
          </cell>
          <cell r="AT89" t="str">
            <v>365</v>
          </cell>
          <cell r="AU89" t="str">
            <v>1</v>
          </cell>
          <cell r="AV89" t="str">
            <v>Bulk</v>
          </cell>
          <cell r="AW89" t="str">
            <v>Yes</v>
          </cell>
          <cell r="AX89" t="str">
            <v>Yes</v>
          </cell>
          <cell r="AY89" t="str">
            <v>Yes</v>
          </cell>
          <cell r="AZ89" t="str">
            <v>Yes</v>
          </cell>
          <cell r="BA89" t="str">
            <v>ACT</v>
          </cell>
          <cell r="BB89" t="str">
            <v>ACT</v>
          </cell>
          <cell r="BC89" t="str">
            <v>Prepared</v>
          </cell>
          <cell r="BD89" t="str">
            <v>BFAST/COP/HANDHELD</v>
          </cell>
          <cell r="BE89" t="str">
            <v>FSV SNACKING MBU</v>
          </cell>
          <cell r="BF89" t="str">
            <v>Stuffed Breadsticks &amp; Filled Tortillas</v>
          </cell>
          <cell r="BG89" t="str">
            <v>Crispitos Filled Tortillas</v>
          </cell>
          <cell r="BH89" t="str">
            <v>Crispitos</v>
          </cell>
          <cell r="BI89" t="str">
            <v>Cheese</v>
          </cell>
          <cell r="BJ89" t="str">
            <v>-</v>
          </cell>
          <cell r="BK89" t="str">
            <v>Chicken</v>
          </cell>
          <cell r="BL89" t="str">
            <v>BAKE: PREPARATION:  Appliances vary, adjust accordingly. 
Conventional Oven
16 to 18 minutes at 375°F from FROZEN, 10 to 14 minutes from THAWED.
Instructions are approximate.  Heat until internal temperature reaches 140°F.
Convection: PREPARATION:  Applia</v>
          </cell>
          <cell r="BM89" t="str">
            <v>FILLING: Cooked chicken pieces, pasteurized process cheese sauce with jalapeno (cheddar and monterey jack cheeses [pasteurized milk, cheese 
culture, salt, enzymes], whey, canola oil, jalapeno peppers [jalapeno peppers, vinegar, salt], modified food starc</v>
          </cell>
          <cell r="BN89" t="str">
            <v>-</v>
          </cell>
          <cell r="BO89" t="str">
            <v>Yes</v>
          </cell>
          <cell r="BR89" t="str">
            <v>00023700038470</v>
          </cell>
          <cell r="BS89" t="str">
            <v>-</v>
          </cell>
          <cell r="BT89" t="str">
            <v>Stocked</v>
          </cell>
          <cell r="BU89" t="str">
            <v>-</v>
          </cell>
          <cell r="BV89" t="str">
            <v>-</v>
          </cell>
          <cell r="BW89">
            <v>623691</v>
          </cell>
          <cell r="BX89" t="str">
            <v>-</v>
          </cell>
          <cell r="BY89" t="str">
            <v>-</v>
          </cell>
        </row>
        <row r="90">
          <cell r="B90">
            <v>10195780821</v>
          </cell>
          <cell r="C90" t="str">
            <v>State Fair®</v>
          </cell>
          <cell r="D90" t="str">
            <v>Crispitos®</v>
          </cell>
          <cell r="E90">
            <v>130</v>
          </cell>
          <cell r="F90" t="str">
            <v>State Fair® Crispitos® Buffalo Chicken &amp; Cheese Filled Tortillas, 3.45 oz.</v>
          </cell>
          <cell r="G90" t="str">
            <v>Buffalo Chicken &amp; Cheese Filled Tortillas, 3.45 oz.</v>
          </cell>
          <cell r="H90" t="str">
            <v>WG</v>
          </cell>
          <cell r="I90" t="str">
            <v>Dark</v>
          </cell>
          <cell r="J90">
            <v>15.53</v>
          </cell>
          <cell r="K90">
            <v>72</v>
          </cell>
          <cell r="L90" t="str">
            <v>1 piece</v>
          </cell>
          <cell r="M90">
            <v>1</v>
          </cell>
          <cell r="N90">
            <v>1</v>
          </cell>
          <cell r="O90" t="str">
            <v>-</v>
          </cell>
          <cell r="P90" t="str">
            <v>210</v>
          </cell>
          <cell r="Q90" t="str">
            <v>10</v>
          </cell>
          <cell r="R90" t="str">
            <v>2.5</v>
          </cell>
          <cell r="S90" t="str">
            <v>350</v>
          </cell>
          <cell r="T90" t="str">
            <v>20</v>
          </cell>
          <cell r="U90" t="str">
            <v>12</v>
          </cell>
          <cell r="V90" t="str">
            <v>Yes</v>
          </cell>
          <cell r="W90" t="str">
            <v>KTKA</v>
          </cell>
          <cell r="Y90" t="str">
            <v>CSC</v>
          </cell>
          <cell r="Z90" t="str">
            <v>CSC</v>
          </cell>
          <cell r="AA90" t="str">
            <v>CSC</v>
          </cell>
          <cell r="AB90" t="str">
            <v>-</v>
          </cell>
          <cell r="AC90" t="str">
            <v>CL</v>
          </cell>
          <cell r="AD90" t="str">
            <v>-</v>
          </cell>
          <cell r="AE90" t="str">
            <v>-</v>
          </cell>
          <cell r="AF90" t="str">
            <v>-</v>
          </cell>
          <cell r="AG90" t="str">
            <v>-</v>
          </cell>
          <cell r="AH90" t="str">
            <v/>
          </cell>
          <cell r="AI90" t="str">
            <v/>
          </cell>
          <cell r="AJ90" t="str">
            <v/>
          </cell>
          <cell r="AK90" t="str">
            <v>-</v>
          </cell>
          <cell r="AL90" t="str">
            <v>-</v>
          </cell>
          <cell r="AM90" t="str">
            <v>-</v>
          </cell>
          <cell r="AN90" t="str">
            <v>Yes</v>
          </cell>
          <cell r="AO90" t="str">
            <v>Yes</v>
          </cell>
          <cell r="AP90" t="str">
            <v>Yes</v>
          </cell>
          <cell r="AQ90" t="str">
            <v>-</v>
          </cell>
          <cell r="AR90" t="str">
            <v>-</v>
          </cell>
          <cell r="AS90" t="str">
            <v>-</v>
          </cell>
          <cell r="AT90" t="str">
            <v>365</v>
          </cell>
          <cell r="AU90" t="str">
            <v>1</v>
          </cell>
          <cell r="AV90" t="str">
            <v>Bulk</v>
          </cell>
          <cell r="AW90" t="str">
            <v>Yes</v>
          </cell>
          <cell r="AX90" t="str">
            <v>Yes</v>
          </cell>
          <cell r="AY90" t="str">
            <v>-</v>
          </cell>
          <cell r="AZ90" t="str">
            <v>-</v>
          </cell>
          <cell r="BA90" t="str">
            <v>HOLD SY20-21</v>
          </cell>
          <cell r="BB90" t="str">
            <v>DNB SY21-22</v>
          </cell>
          <cell r="BC90" t="str">
            <v>Prepared</v>
          </cell>
          <cell r="BD90" t="str">
            <v>BFAST/COP/HANDHELD</v>
          </cell>
          <cell r="BE90" t="str">
            <v>FSV SNACKING MBU</v>
          </cell>
          <cell r="BF90" t="str">
            <v>Stuffed Breadsticks &amp; Filled Tortillas</v>
          </cell>
          <cell r="BG90" t="str">
            <v>Crispitos Filled Tortillas</v>
          </cell>
          <cell r="BH90" t="str">
            <v>Crispitos</v>
          </cell>
          <cell r="BI90" t="str">
            <v>Buffalo</v>
          </cell>
          <cell r="BJ90" t="str">
            <v>-</v>
          </cell>
          <cell r="BK90" t="str">
            <v>Chicken</v>
          </cell>
          <cell r="BL90" t="str">
            <v>BAKE: PREPARATION:  Appliances vary, adjust accordingly. 
Conventional Oven
10-12 minutes at 375°F from frozen.  4-6 minutes at 375°F from thawed.
Convection: PREPARATION:  Appliances vary, adjust accordingly. 
Convection Oven
9-11 minutes at 350°F from f</v>
          </cell>
          <cell r="BM90" t="str">
            <v>CHICKEN FILLING: Cooked chicken pieces, pasteurized process cheese sauce with jalapeno [cheddar and monterey jack cheeses (pasteurized milk, cheese 
culture, salt, enzymes), whey, canola oil, jalapeno peppers (jalapeno peppers, vinegar, salt), modified fo</v>
          </cell>
          <cell r="BN90" t="str">
            <v>-</v>
          </cell>
          <cell r="BR90" t="str">
            <v>00023700046611</v>
          </cell>
          <cell r="BS90" t="str">
            <v>-</v>
          </cell>
          <cell r="BT90" t="str">
            <v>Stocked</v>
          </cell>
          <cell r="BU90" t="str">
            <v>-</v>
          </cell>
          <cell r="BV90" t="str">
            <v>-</v>
          </cell>
          <cell r="BW90" t="str">
            <v>-</v>
          </cell>
          <cell r="BX90">
            <v>8978122</v>
          </cell>
          <cell r="BY90" t="str">
            <v>-</v>
          </cell>
        </row>
        <row r="91">
          <cell r="B91">
            <v>10838600928</v>
          </cell>
          <cell r="C91" t="str">
            <v>Tyson®</v>
          </cell>
          <cell r="E91">
            <v>130</v>
          </cell>
          <cell r="F91" t="str">
            <v>-</v>
          </cell>
          <cell r="G91" t="str">
            <v>All Natural Chicken Burger, 2.4 oz.</v>
          </cell>
          <cell r="H91" t="str">
            <v>WG</v>
          </cell>
          <cell r="I91" t="str">
            <v>Dark</v>
          </cell>
          <cell r="J91">
            <v>30</v>
          </cell>
          <cell r="K91">
            <v>200</v>
          </cell>
          <cell r="L91" t="str">
            <v>1 piece</v>
          </cell>
          <cell r="M91">
            <v>2</v>
          </cell>
          <cell r="N91" t="str">
            <v>-</v>
          </cell>
          <cell r="O91" t="str">
            <v>-</v>
          </cell>
          <cell r="P91" t="str">
            <v>190</v>
          </cell>
          <cell r="Q91" t="str">
            <v>13</v>
          </cell>
          <cell r="R91" t="str">
            <v>3.5</v>
          </cell>
          <cell r="S91" t="str">
            <v>490</v>
          </cell>
          <cell r="T91" t="str">
            <v>1</v>
          </cell>
          <cell r="U91" t="str">
            <v>18</v>
          </cell>
          <cell r="V91" t="str">
            <v>-</v>
          </cell>
          <cell r="W91" t="str">
            <v>KTKA</v>
          </cell>
          <cell r="Y91" t="str">
            <v>CSC</v>
          </cell>
          <cell r="Z91" t="str">
            <v>CSC</v>
          </cell>
          <cell r="AA91" t="str">
            <v>-</v>
          </cell>
          <cell r="AB91" t="str">
            <v>-</v>
          </cell>
          <cell r="AC91" t="str">
            <v>SUB</v>
          </cell>
          <cell r="AD91" t="str">
            <v>-</v>
          </cell>
          <cell r="AE91" t="str">
            <v>-</v>
          </cell>
          <cell r="AF91" t="str">
            <v>AN</v>
          </cell>
          <cell r="AG91" t="str">
            <v>NAE</v>
          </cell>
          <cell r="AH91" t="str">
            <v/>
          </cell>
          <cell r="AI91" t="str">
            <v/>
          </cell>
          <cell r="AJ91" t="str">
            <v/>
          </cell>
          <cell r="AK91" t="str">
            <v>-</v>
          </cell>
          <cell r="AL91" t="str">
            <v>-</v>
          </cell>
          <cell r="AM91" t="str">
            <v>-</v>
          </cell>
          <cell r="AN91" t="str">
            <v>-</v>
          </cell>
          <cell r="AO91" t="str">
            <v>-</v>
          </cell>
          <cell r="AP91" t="str">
            <v>-</v>
          </cell>
          <cell r="AQ91" t="str">
            <v>Yes</v>
          </cell>
          <cell r="AR91" t="str">
            <v>-</v>
          </cell>
          <cell r="AS91" t="str">
            <v>-</v>
          </cell>
          <cell r="AT91" t="str">
            <v>365</v>
          </cell>
          <cell r="AU91" t="str">
            <v>6</v>
          </cell>
          <cell r="AV91" t="str">
            <v>Bulk</v>
          </cell>
          <cell r="AW91" t="str">
            <v>Yes</v>
          </cell>
          <cell r="AX91" t="str">
            <v>-</v>
          </cell>
          <cell r="AY91" t="str">
            <v>-</v>
          </cell>
          <cell r="AZ91" t="str">
            <v>-</v>
          </cell>
          <cell r="BA91" t="str">
            <v>HOLD SY20-21</v>
          </cell>
          <cell r="BB91" t="str">
            <v>DNB SY21-22</v>
          </cell>
          <cell r="BC91" t="str">
            <v>Prepared</v>
          </cell>
          <cell r="BD91" t="str">
            <v>BFAST/COP/HANDHELD</v>
          </cell>
          <cell r="BE91" t="str">
            <v>BRKFST/COP MBU</v>
          </cell>
          <cell r="BF91" t="str">
            <v>Burgers &amp; Patties</v>
          </cell>
          <cell r="BG91" t="str">
            <v>Patties</v>
          </cell>
          <cell r="BH91" t="str">
            <v>Patties</v>
          </cell>
          <cell r="BI91" t="str">
            <v>Grilled</v>
          </cell>
          <cell r="BJ91" t="str">
            <v>C&amp;F</v>
          </cell>
          <cell r="BK91" t="str">
            <v>Chicken</v>
          </cell>
          <cell r="BL91" t="str">
            <v>BAKE: PREPARATION: Appliances vary, adjust accordingly. Heating times are approximate.
Place product on sheet pan uncovered.
Conventional Oven
Preheat to 350° F. Heat for 13-17 minutes from frozen.
Convection: PREPARATION: Appliances vary, adjust accordin</v>
          </cell>
          <cell r="BM91" t="str">
            <v>Ground dark chicken, contains 2% or less of the following: caramelized sugar, grill flavor (from sunflower oil), maltodextrin, natural flavors (including extractives of celery seed), natural smoke flavor, salt, yeast extract.</v>
          </cell>
          <cell r="BN91" t="str">
            <v>-</v>
          </cell>
          <cell r="BO91" t="str">
            <v>Yes</v>
          </cell>
          <cell r="BR91" t="str">
            <v>00023700039408</v>
          </cell>
          <cell r="BS91" t="str">
            <v>-</v>
          </cell>
          <cell r="BT91" t="str">
            <v>Special Order</v>
          </cell>
          <cell r="BU91" t="str">
            <v>-</v>
          </cell>
          <cell r="BV91" t="str">
            <v>-</v>
          </cell>
          <cell r="BW91">
            <v>719502</v>
          </cell>
          <cell r="BX91" t="str">
            <v>-</v>
          </cell>
          <cell r="BY91">
            <v>405465</v>
          </cell>
        </row>
        <row r="92">
          <cell r="B92">
            <v>10248500621</v>
          </cell>
          <cell r="C92" t="str">
            <v>Mexican Original®</v>
          </cell>
          <cell r="E92">
            <v>130</v>
          </cell>
          <cell r="F92" t="str">
            <v>Mexican Original® 6" Whole Grain Corn Taco Shells, 200 Count</v>
          </cell>
          <cell r="G92" t="str">
            <v xml:space="preserve">6" Corn Taco Shells, 0.53 oz. </v>
          </cell>
          <cell r="H92" t="str">
            <v>WG</v>
          </cell>
          <cell r="I92" t="str">
            <v>-</v>
          </cell>
          <cell r="J92">
            <v>6.5</v>
          </cell>
          <cell r="K92">
            <v>100</v>
          </cell>
          <cell r="L92" t="str">
            <v>2 shells</v>
          </cell>
          <cell r="M92" t="str">
            <v>-</v>
          </cell>
          <cell r="N92">
            <v>1</v>
          </cell>
          <cell r="O92" t="str">
            <v>-</v>
          </cell>
          <cell r="P92" t="str">
            <v>150</v>
          </cell>
          <cell r="Q92" t="str">
            <v>8</v>
          </cell>
          <cell r="R92" t="str">
            <v>1</v>
          </cell>
          <cell r="S92" t="str">
            <v>0</v>
          </cell>
          <cell r="T92" t="str">
            <v>18</v>
          </cell>
          <cell r="U92" t="str">
            <v>2</v>
          </cell>
          <cell r="V92" t="str">
            <v/>
          </cell>
          <cell r="W92" t="str">
            <v>-</v>
          </cell>
          <cell r="Y92" t="str">
            <v>CSC</v>
          </cell>
          <cell r="Z92" t="str">
            <v>CSC</v>
          </cell>
          <cell r="AA92" t="str">
            <v>CSC</v>
          </cell>
          <cell r="AB92" t="str">
            <v>CSC</v>
          </cell>
          <cell r="AC92" t="str">
            <v>CL</v>
          </cell>
          <cell r="AD92" t="str">
            <v>-</v>
          </cell>
          <cell r="AE92" t="str">
            <v>-</v>
          </cell>
          <cell r="AF92" t="str">
            <v>-</v>
          </cell>
          <cell r="AG92" t="str">
            <v>-</v>
          </cell>
          <cell r="AH92" t="str">
            <v/>
          </cell>
          <cell r="AI92" t="str">
            <v/>
          </cell>
          <cell r="AJ92" t="str">
            <v/>
          </cell>
          <cell r="AK92" t="str">
            <v>-</v>
          </cell>
          <cell r="AL92" t="str">
            <v>-</v>
          </cell>
          <cell r="AM92" t="str">
            <v>-</v>
          </cell>
          <cell r="AN92" t="str">
            <v>-</v>
          </cell>
          <cell r="AO92" t="str">
            <v>-</v>
          </cell>
          <cell r="AP92" t="str">
            <v>-</v>
          </cell>
          <cell r="AQ92" t="str">
            <v>-</v>
          </cell>
          <cell r="AR92" t="str">
            <v>-</v>
          </cell>
          <cell r="AS92" t="str">
            <v>-</v>
          </cell>
          <cell r="AT92" t="str">
            <v>120</v>
          </cell>
          <cell r="AU92" t="str">
            <v>1</v>
          </cell>
          <cell r="AV92" t="str">
            <v>Bulk</v>
          </cell>
          <cell r="AW92" t="str">
            <v>Yes</v>
          </cell>
          <cell r="AX92" t="str">
            <v>Yes</v>
          </cell>
          <cell r="AY92" t="str">
            <v>Yes</v>
          </cell>
          <cell r="AZ92" t="str">
            <v>Yes</v>
          </cell>
          <cell r="BA92" t="str">
            <v>ACT</v>
          </cell>
          <cell r="BB92" t="str">
            <v>ACT</v>
          </cell>
          <cell r="BC92" t="str">
            <v>Prepared</v>
          </cell>
          <cell r="BD92" t="str">
            <v>PIZZA/PHILLY/MEXICAN</v>
          </cell>
          <cell r="BE92" t="str">
            <v>TORT CHIP SHELLS MBU</v>
          </cell>
          <cell r="BF92" t="str">
            <v>Ethnic Cuisine</v>
          </cell>
          <cell r="BG92" t="str">
            <v>Shells</v>
          </cell>
          <cell r="BH92" t="str">
            <v>Taco Shells</v>
          </cell>
          <cell r="BI92" t="str">
            <v>Corn</v>
          </cell>
          <cell r="BJ92" t="str">
            <v>-</v>
          </cell>
          <cell r="BL92" t="str">
            <v>Unspecified: Optional: Warm in a heating cabinet at 165°F for 45 minutes.</v>
          </cell>
          <cell r="BM92" t="str">
            <v>Whole Grain Corn treated with Lime, Blend of Vegetable Oils (Corn Oil and Soybean Oil), Water.</v>
          </cell>
          <cell r="BN92" t="str">
            <v>-</v>
          </cell>
          <cell r="BR92" t="str">
            <v>00031400059305</v>
          </cell>
          <cell r="BS92" t="str">
            <v>-</v>
          </cell>
          <cell r="BT92" t="str">
            <v>Stocked</v>
          </cell>
          <cell r="BU92" t="str">
            <v>-</v>
          </cell>
          <cell r="BV92" t="str">
            <v>-</v>
          </cell>
          <cell r="BW92" t="str">
            <v>-</v>
          </cell>
          <cell r="BX92">
            <v>3113355</v>
          </cell>
          <cell r="BY92" t="str">
            <v>-</v>
          </cell>
        </row>
        <row r="93">
          <cell r="B93">
            <v>10231940621</v>
          </cell>
          <cell r="C93" t="str">
            <v>Mexican Original®</v>
          </cell>
          <cell r="E93">
            <v>130</v>
          </cell>
          <cell r="F93" t="str">
            <v>Mexican Original® 5.5" 100% Whole Grain Corn Tostada Shells, 200 Count</v>
          </cell>
          <cell r="G93" t="str">
            <v>5.5" Corn Tostada Shells, 1.2 oz.</v>
          </cell>
          <cell r="H93" t="str">
            <v>WG</v>
          </cell>
          <cell r="I93" t="str">
            <v>-</v>
          </cell>
          <cell r="J93">
            <v>7.5</v>
          </cell>
          <cell r="K93">
            <v>200</v>
          </cell>
          <cell r="L93" t="str">
            <v>1 shell</v>
          </cell>
          <cell r="M93" t="str">
            <v>-</v>
          </cell>
          <cell r="N93">
            <v>0.5</v>
          </cell>
          <cell r="O93" t="str">
            <v>-</v>
          </cell>
          <cell r="P93" t="str">
            <v>170</v>
          </cell>
          <cell r="Q93" t="str">
            <v>8</v>
          </cell>
          <cell r="R93" t="str">
            <v>1</v>
          </cell>
          <cell r="S93" t="str">
            <v>0</v>
          </cell>
          <cell r="T93" t="str">
            <v>22</v>
          </cell>
          <cell r="U93" t="str">
            <v>2</v>
          </cell>
          <cell r="V93" t="str">
            <v/>
          </cell>
          <cell r="W93" t="str">
            <v>-</v>
          </cell>
          <cell r="Y93" t="str">
            <v>CSC</v>
          </cell>
          <cell r="Z93" t="str">
            <v>CSC</v>
          </cell>
          <cell r="AA93" t="str">
            <v>CSC</v>
          </cell>
          <cell r="AB93" t="str">
            <v>CSC</v>
          </cell>
          <cell r="AC93" t="str">
            <v>CL</v>
          </cell>
          <cell r="AD93" t="str">
            <v>-</v>
          </cell>
          <cell r="AE93" t="str">
            <v>-</v>
          </cell>
          <cell r="AF93" t="str">
            <v>-</v>
          </cell>
          <cell r="AG93" t="str">
            <v>-</v>
          </cell>
          <cell r="AH93" t="str">
            <v/>
          </cell>
          <cell r="AI93" t="str">
            <v/>
          </cell>
          <cell r="AJ93" t="str">
            <v/>
          </cell>
          <cell r="AK93" t="str">
            <v>-</v>
          </cell>
          <cell r="AL93" t="str">
            <v>-</v>
          </cell>
          <cell r="AM93" t="str">
            <v>-</v>
          </cell>
          <cell r="AN93" t="str">
            <v>-</v>
          </cell>
          <cell r="AO93" t="str">
            <v>-</v>
          </cell>
          <cell r="AP93" t="str">
            <v>-</v>
          </cell>
          <cell r="AQ93" t="str">
            <v>-</v>
          </cell>
          <cell r="AR93" t="str">
            <v>-</v>
          </cell>
          <cell r="AS93" t="str">
            <v>-</v>
          </cell>
          <cell r="AT93" t="str">
            <v>90</v>
          </cell>
          <cell r="AU93" t="str">
            <v>4</v>
          </cell>
          <cell r="AV93" t="str">
            <v>Bulk</v>
          </cell>
          <cell r="AW93" t="str">
            <v>Yes</v>
          </cell>
          <cell r="AX93" t="str">
            <v>Yes</v>
          </cell>
          <cell r="AY93" t="str">
            <v>Yes</v>
          </cell>
          <cell r="AZ93" t="str">
            <v>Yes</v>
          </cell>
          <cell r="BA93" t="str">
            <v>ACT</v>
          </cell>
          <cell r="BB93" t="str">
            <v>ACT</v>
          </cell>
          <cell r="BC93" t="str">
            <v>Prepared</v>
          </cell>
          <cell r="BD93" t="str">
            <v>PIZZA/PHILLY/MEXICAN</v>
          </cell>
          <cell r="BE93" t="str">
            <v>TORT CHIP SHELLS MBU</v>
          </cell>
          <cell r="BF93" t="str">
            <v>Ethnic Cuisine</v>
          </cell>
          <cell r="BG93" t="str">
            <v>Shells</v>
          </cell>
          <cell r="BH93" t="str">
            <v>Tostada Shells</v>
          </cell>
          <cell r="BI93" t="str">
            <v>Corn</v>
          </cell>
          <cell r="BJ93" t="str">
            <v>-</v>
          </cell>
          <cell r="BL93" t="str">
            <v>Unspecified: Optional: Warm in a heating cabinet at 165°F for 45 minutes.</v>
          </cell>
          <cell r="BM93" t="str">
            <v>INGREDIENTS: Whole Grain Corn treated with Lime, Blend of Vegetable Oils (Corn Oil and Soybean Oil), Water.</v>
          </cell>
          <cell r="BN93" t="str">
            <v>-</v>
          </cell>
          <cell r="BR93" t="str">
            <v>00031400043748</v>
          </cell>
          <cell r="BS93" t="str">
            <v>-</v>
          </cell>
          <cell r="BT93" t="str">
            <v>-</v>
          </cell>
          <cell r="BU93" t="str">
            <v>-</v>
          </cell>
          <cell r="BV93" t="str">
            <v>-</v>
          </cell>
          <cell r="BW93">
            <v>855621</v>
          </cell>
          <cell r="BX93">
            <v>4335632</v>
          </cell>
          <cell r="BY93" t="str">
            <v>-</v>
          </cell>
        </row>
        <row r="94">
          <cell r="B94">
            <v>10152700621</v>
          </cell>
          <cell r="C94" t="str">
            <v>Mexican Original®</v>
          </cell>
          <cell r="E94">
            <v>130</v>
          </cell>
          <cell r="F94" t="str">
            <v>Mexican Original® 6.25" 100% Whole Grain Flour Tortillas, 1.0 oz.</v>
          </cell>
          <cell r="G94" t="str">
            <v xml:space="preserve">6.25" Flour Tortillas, 1.0 oz. </v>
          </cell>
          <cell r="H94" t="str">
            <v>WG</v>
          </cell>
          <cell r="I94" t="str">
            <v>-</v>
          </cell>
          <cell r="J94">
            <v>18.75</v>
          </cell>
          <cell r="K94">
            <v>288</v>
          </cell>
          <cell r="L94" t="str">
            <v>1 tortilla</v>
          </cell>
          <cell r="M94" t="str">
            <v>-</v>
          </cell>
          <cell r="N94">
            <v>1</v>
          </cell>
          <cell r="O94" t="str">
            <v>-</v>
          </cell>
          <cell r="P94" t="str">
            <v>180</v>
          </cell>
          <cell r="Q94" t="str">
            <v>4.5</v>
          </cell>
          <cell r="R94" t="str">
            <v>1.5</v>
          </cell>
          <cell r="S94" t="str">
            <v>370</v>
          </cell>
          <cell r="T94" t="str">
            <v>29</v>
          </cell>
          <cell r="U94" t="str">
            <v>5</v>
          </cell>
          <cell r="V94" t="str">
            <v/>
          </cell>
          <cell r="W94" t="str">
            <v>-</v>
          </cell>
          <cell r="Y94" t="str">
            <v>CSC</v>
          </cell>
          <cell r="Z94" t="str">
            <v>CSC</v>
          </cell>
          <cell r="AA94" t="str">
            <v>CSC</v>
          </cell>
          <cell r="AB94" t="str">
            <v>-</v>
          </cell>
          <cell r="AC94" t="str">
            <v>CL</v>
          </cell>
          <cell r="AD94" t="str">
            <v>-</v>
          </cell>
          <cell r="AE94" t="str">
            <v>-</v>
          </cell>
          <cell r="AF94" t="str">
            <v>-</v>
          </cell>
          <cell r="AG94" t="str">
            <v>-</v>
          </cell>
          <cell r="AH94" t="str">
            <v/>
          </cell>
          <cell r="AI94" t="str">
            <v/>
          </cell>
          <cell r="AJ94" t="str">
            <v/>
          </cell>
          <cell r="AK94" t="str">
            <v>-</v>
          </cell>
          <cell r="AL94" t="str">
            <v>-</v>
          </cell>
          <cell r="AM94" t="str">
            <v>-</v>
          </cell>
          <cell r="AN94" t="str">
            <v>-</v>
          </cell>
          <cell r="AO94" t="str">
            <v>Yes</v>
          </cell>
          <cell r="AP94" t="str">
            <v>-</v>
          </cell>
          <cell r="AQ94" t="str">
            <v>-</v>
          </cell>
          <cell r="AR94" t="str">
            <v>-</v>
          </cell>
          <cell r="AS94" t="str">
            <v>-</v>
          </cell>
          <cell r="AT94" t="str">
            <v>365</v>
          </cell>
          <cell r="AU94" t="str">
            <v>24</v>
          </cell>
          <cell r="AV94" t="str">
            <v>Bulk</v>
          </cell>
          <cell r="AW94" t="str">
            <v>Yes</v>
          </cell>
          <cell r="AX94" t="str">
            <v>Yes</v>
          </cell>
          <cell r="AY94" t="str">
            <v>-</v>
          </cell>
          <cell r="AZ94" t="str">
            <v>-</v>
          </cell>
          <cell r="BA94" t="str">
            <v>DFIN</v>
          </cell>
          <cell r="BB94" t="str">
            <v>DFIN</v>
          </cell>
          <cell r="BC94" t="str">
            <v>Prepared</v>
          </cell>
          <cell r="BD94" t="str">
            <v>PIZZA/PHILLY/MEXICAN</v>
          </cell>
          <cell r="BE94" t="str">
            <v>TORT CHIP SHELLS MBU</v>
          </cell>
          <cell r="BF94" t="str">
            <v>Ethnic Cuisine</v>
          </cell>
          <cell r="BG94" t="str">
            <v>Tortillas</v>
          </cell>
          <cell r="BH94" t="str">
            <v>Flour Tortillas</v>
          </cell>
          <cell r="BI94" t="str">
            <v>Flour</v>
          </cell>
          <cell r="BJ94" t="str">
            <v>-</v>
          </cell>
          <cell r="BL94" t="str">
            <v>Grill: After product has reached room temperature, fluff and individually separate each tortilla.
Grill
Heat grill to 400°F. Heat tortillas on each side for five seconds.
Microwave: After product has reached room temperature, fluff and individually separa</v>
          </cell>
          <cell r="BM94" t="str">
            <v>Whole Wheat Flour, Water, Potato Starch with Monoglyceride, Blend of Vegetable Oils (Soybean Oil, Hydrogenated Cottonseed Oil), Honey Wheat Seasoning [Dextrose, Wheat Germ, Caramel Color (sulfites), Natural and Artificial Flavors, Sucralose (artificial sw</v>
          </cell>
          <cell r="BN94" t="str">
            <v>-</v>
          </cell>
          <cell r="BR94" t="str">
            <v>00031400008297</v>
          </cell>
          <cell r="BS94" t="str">
            <v>-</v>
          </cell>
          <cell r="BT94" t="str">
            <v>Stocked</v>
          </cell>
          <cell r="BU94" t="str">
            <v>-</v>
          </cell>
          <cell r="BV94" t="str">
            <v>-</v>
          </cell>
          <cell r="BW94" t="str">
            <v>-</v>
          </cell>
          <cell r="BX94" t="str">
            <v>-</v>
          </cell>
          <cell r="BY94" t="str">
            <v>-</v>
          </cell>
        </row>
        <row r="95">
          <cell r="B95">
            <v>10211130621</v>
          </cell>
          <cell r="C95" t="str">
            <v>Mexican Original®</v>
          </cell>
          <cell r="E95">
            <v>130</v>
          </cell>
          <cell r="F95" t="str">
            <v>Mexican Original® 8" 100% Whole Grain Flour Tortillas, 1.46 oz.</v>
          </cell>
          <cell r="G95" t="str">
            <v>8" Flour Tortillas, 1.45 oz.</v>
          </cell>
          <cell r="H95" t="str">
            <v>WG</v>
          </cell>
          <cell r="I95" t="str">
            <v>-</v>
          </cell>
          <cell r="J95">
            <v>21.87</v>
          </cell>
          <cell r="K95">
            <v>240</v>
          </cell>
          <cell r="L95" t="str">
            <v>1 tortilla</v>
          </cell>
          <cell r="M95" t="str">
            <v>-</v>
          </cell>
          <cell r="N95">
            <v>1.25</v>
          </cell>
          <cell r="O95" t="str">
            <v>-</v>
          </cell>
          <cell r="P95" t="str">
            <v>120</v>
          </cell>
          <cell r="Q95" t="str">
            <v>3</v>
          </cell>
          <cell r="R95" t="str">
            <v>1</v>
          </cell>
          <cell r="S95" t="str">
            <v>270</v>
          </cell>
          <cell r="T95" t="str">
            <v>20</v>
          </cell>
          <cell r="U95" t="str">
            <v>3</v>
          </cell>
          <cell r="V95" t="str">
            <v/>
          </cell>
          <cell r="W95" t="str">
            <v>-</v>
          </cell>
          <cell r="Y95" t="str">
            <v>CSC</v>
          </cell>
          <cell r="Z95" t="str">
            <v>CSC</v>
          </cell>
          <cell r="AA95" t="str">
            <v>CSC</v>
          </cell>
          <cell r="AB95" t="str">
            <v>CSC</v>
          </cell>
          <cell r="AC95" t="str">
            <v>CL</v>
          </cell>
          <cell r="AD95" t="str">
            <v>-</v>
          </cell>
          <cell r="AE95" t="str">
            <v>-</v>
          </cell>
          <cell r="AF95" t="str">
            <v>-</v>
          </cell>
          <cell r="AG95" t="str">
            <v>-</v>
          </cell>
          <cell r="AH95" t="str">
            <v/>
          </cell>
          <cell r="AI95" t="str">
            <v/>
          </cell>
          <cell r="AJ95" t="str">
            <v/>
          </cell>
          <cell r="AK95" t="str">
            <v>-</v>
          </cell>
          <cell r="AL95" t="str">
            <v>-</v>
          </cell>
          <cell r="AM95" t="str">
            <v>-</v>
          </cell>
          <cell r="AN95" t="str">
            <v>-</v>
          </cell>
          <cell r="AO95" t="str">
            <v>Yes</v>
          </cell>
          <cell r="AP95" t="str">
            <v>-</v>
          </cell>
          <cell r="AQ95" t="str">
            <v>-</v>
          </cell>
          <cell r="AR95" t="str">
            <v>-</v>
          </cell>
          <cell r="AS95" t="str">
            <v>-</v>
          </cell>
          <cell r="AT95" t="str">
            <v>365</v>
          </cell>
          <cell r="AU95" t="str">
            <v>20</v>
          </cell>
          <cell r="AV95" t="str">
            <v>Bulk</v>
          </cell>
          <cell r="AW95" t="str">
            <v>Yes</v>
          </cell>
          <cell r="AX95" t="str">
            <v>Yes</v>
          </cell>
          <cell r="AY95" t="str">
            <v>Yes</v>
          </cell>
          <cell r="AZ95" t="str">
            <v>Yes</v>
          </cell>
          <cell r="BA95" t="str">
            <v>ACT</v>
          </cell>
          <cell r="BB95" t="str">
            <v>ACT</v>
          </cell>
          <cell r="BC95" t="str">
            <v>Prepared</v>
          </cell>
          <cell r="BD95" t="str">
            <v>PIZZA/PHILLY/MEXICAN</v>
          </cell>
          <cell r="BE95" t="str">
            <v>TORT CHIP SHELLS MBU</v>
          </cell>
          <cell r="BF95" t="str">
            <v>Ethnic Cuisine</v>
          </cell>
          <cell r="BG95" t="str">
            <v>Tortillas</v>
          </cell>
          <cell r="BH95" t="str">
            <v>Flour Tortillas</v>
          </cell>
          <cell r="BI95" t="str">
            <v>Flour</v>
          </cell>
          <cell r="BJ95" t="str">
            <v>-</v>
          </cell>
          <cell r="BL95" t="str">
            <v>Unspecified: After product has reached room temperature, fluff and individually separate each tortilla. 
Steam Cabinet: Return tortillas to bag and place in steam cabinet. Stack no more than three dozen high. Heat to 160°F. Do not keep in steam cabinet mo</v>
          </cell>
          <cell r="BM95" t="str">
            <v>Whole Wheat Flour, Water, Potato Starch with Monoglyceride, Blend of Vegetable Oils (Soybean Oil, Hydrogenated Cottonseed Oil), Honey Wheat Seasoning [Dextrose, Wheat Germ, Caramel Color (sulfites), Natural and Artificial Flavors, Sucralose (artificial sw</v>
          </cell>
          <cell r="BN95" t="str">
            <v>-</v>
          </cell>
          <cell r="BR95" t="str">
            <v>00031400034937</v>
          </cell>
          <cell r="BS95" t="str">
            <v>-</v>
          </cell>
          <cell r="BT95" t="str">
            <v>Special Order</v>
          </cell>
          <cell r="BU95" t="str">
            <v>-</v>
          </cell>
          <cell r="BV95" t="str">
            <v>-</v>
          </cell>
          <cell r="BW95" t="str">
            <v>-</v>
          </cell>
          <cell r="BX95" t="str">
            <v>-</v>
          </cell>
          <cell r="BY95" t="str">
            <v>-</v>
          </cell>
        </row>
        <row r="96">
          <cell r="B96">
            <v>10075190621</v>
          </cell>
          <cell r="C96" t="str">
            <v>Mexican Original®</v>
          </cell>
          <cell r="E96">
            <v>130</v>
          </cell>
          <cell r="F96" t="str">
            <v>Mexican Original® 10" 100% Whole Grain Flour Tortillas, 2.5 oz.</v>
          </cell>
          <cell r="G96" t="str">
            <v>10" Flour Tortillas, 2.47 oz.</v>
          </cell>
          <cell r="H96" t="str">
            <v>WG</v>
          </cell>
          <cell r="I96" t="str">
            <v>-</v>
          </cell>
          <cell r="J96">
            <v>22.5</v>
          </cell>
          <cell r="K96">
            <v>144</v>
          </cell>
          <cell r="L96" t="str">
            <v>1 tortilla</v>
          </cell>
          <cell r="M96" t="str">
            <v>-</v>
          </cell>
          <cell r="N96">
            <v>2.5</v>
          </cell>
          <cell r="O96" t="str">
            <v>-</v>
          </cell>
          <cell r="P96" t="str">
            <v>200</v>
          </cell>
          <cell r="Q96" t="str">
            <v>6</v>
          </cell>
          <cell r="R96" t="str">
            <v>2</v>
          </cell>
          <cell r="S96" t="str">
            <v>450</v>
          </cell>
          <cell r="T96" t="str">
            <v>30</v>
          </cell>
          <cell r="U96" t="str">
            <v>8</v>
          </cell>
          <cell r="V96" t="str">
            <v/>
          </cell>
          <cell r="W96" t="str">
            <v>KTKA</v>
          </cell>
          <cell r="Y96" t="str">
            <v>CSC</v>
          </cell>
          <cell r="Z96" t="str">
            <v>CSC</v>
          </cell>
          <cell r="AA96" t="str">
            <v>CSC</v>
          </cell>
          <cell r="AB96" t="str">
            <v>CSC</v>
          </cell>
          <cell r="AC96" t="str">
            <v>CL</v>
          </cell>
          <cell r="AD96" t="str">
            <v>-</v>
          </cell>
          <cell r="AE96" t="str">
            <v>-</v>
          </cell>
          <cell r="AF96" t="str">
            <v>-</v>
          </cell>
          <cell r="AG96" t="str">
            <v>-</v>
          </cell>
          <cell r="AH96" t="str">
            <v/>
          </cell>
          <cell r="AI96" t="str">
            <v/>
          </cell>
          <cell r="AJ96" t="str">
            <v/>
          </cell>
          <cell r="AK96" t="str">
            <v>-</v>
          </cell>
          <cell r="AL96" t="str">
            <v>-</v>
          </cell>
          <cell r="AM96" t="str">
            <v>-</v>
          </cell>
          <cell r="AN96" t="str">
            <v>-</v>
          </cell>
          <cell r="AO96" t="str">
            <v>Yes</v>
          </cell>
          <cell r="AP96" t="str">
            <v>-</v>
          </cell>
          <cell r="AQ96" t="str">
            <v>-</v>
          </cell>
          <cell r="AR96" t="str">
            <v>-</v>
          </cell>
          <cell r="AS96" t="str">
            <v>-</v>
          </cell>
          <cell r="AT96" t="str">
            <v>365</v>
          </cell>
          <cell r="AU96" t="str">
            <v>12</v>
          </cell>
          <cell r="AV96" t="str">
            <v>Bulk</v>
          </cell>
          <cell r="AW96" t="str">
            <v>Yes</v>
          </cell>
          <cell r="AX96" t="str">
            <v>Yes</v>
          </cell>
          <cell r="AY96" t="str">
            <v>Yes</v>
          </cell>
          <cell r="AZ96" t="str">
            <v>Yes</v>
          </cell>
          <cell r="BA96" t="str">
            <v>ACT</v>
          </cell>
          <cell r="BB96" t="str">
            <v>ACT</v>
          </cell>
          <cell r="BC96" t="str">
            <v>Prepared</v>
          </cell>
          <cell r="BD96" t="str">
            <v>PIZZA/PHILLY/MEXICAN</v>
          </cell>
          <cell r="BE96" t="str">
            <v>TORT CHIP SHELLS MBU</v>
          </cell>
          <cell r="BF96" t="str">
            <v>Ethnic Cuisine</v>
          </cell>
          <cell r="BG96" t="str">
            <v>Tortillas</v>
          </cell>
          <cell r="BH96" t="str">
            <v>Flour Tortillas</v>
          </cell>
          <cell r="BI96" t="str">
            <v>Flour</v>
          </cell>
          <cell r="BJ96" t="str">
            <v>-</v>
          </cell>
          <cell r="BL96" t="str">
            <v>Microwave: After product has reached room temperature, fluff and individually separate each tortilla.
Microwave
Stack no more than six tortillas and heat 30-45 seconds at high (microwaves vary for power settings and times). Grill: Heat grill to 400°F. Hea</v>
          </cell>
          <cell r="BM96" t="str">
            <v xml:space="preserve">Whole Wheat Flour, Water, Blend of Vegetable Oils (Soybean Oil and Hydrogenated Cottonseed Oil), Honey Wheat Seasoning [Dextrose, Wheat Germ, Caramel Color (sulfites), Natural and Artificial Flavors, Sucralose (artificial sweetener), Tricalcium Phosphate </v>
          </cell>
          <cell r="BN96" t="str">
            <v>-</v>
          </cell>
          <cell r="BR96" t="str">
            <v>00023700674784</v>
          </cell>
          <cell r="BS96" t="str">
            <v>-</v>
          </cell>
          <cell r="BT96" t="str">
            <v>Special Order</v>
          </cell>
          <cell r="BU96" t="str">
            <v>-</v>
          </cell>
          <cell r="BV96" t="str">
            <v>-</v>
          </cell>
          <cell r="BW96" t="str">
            <v>-</v>
          </cell>
          <cell r="BX96" t="str">
            <v>-</v>
          </cell>
          <cell r="BY96" t="str">
            <v>-</v>
          </cell>
        </row>
        <row r="97">
          <cell r="B97">
            <v>10144990621</v>
          </cell>
          <cell r="C97" t="str">
            <v>Mexican Original®</v>
          </cell>
          <cell r="E97" t="str">
            <v>-</v>
          </cell>
          <cell r="F97" t="str">
            <v>Mexican Original® 10" Whole Grain Flour Tortillas, 2.5 oz.</v>
          </cell>
          <cell r="G97" t="str">
            <v>10" Flour Tortillas, 2.5 oz.</v>
          </cell>
          <cell r="H97" t="str">
            <v>WG</v>
          </cell>
          <cell r="I97" t="str">
            <v>-</v>
          </cell>
          <cell r="J97">
            <v>22.5</v>
          </cell>
          <cell r="K97">
            <v>144</v>
          </cell>
          <cell r="L97" t="str">
            <v>1 tortilla</v>
          </cell>
          <cell r="M97" t="str">
            <v>-</v>
          </cell>
          <cell r="N97">
            <v>2.5</v>
          </cell>
          <cell r="O97" t="str">
            <v>-</v>
          </cell>
          <cell r="P97" t="str">
            <v>200</v>
          </cell>
          <cell r="Q97" t="str">
            <v>5</v>
          </cell>
          <cell r="R97" t="str">
            <v>1.5</v>
          </cell>
          <cell r="S97" t="str">
            <v>280</v>
          </cell>
          <cell r="T97" t="str">
            <v>34</v>
          </cell>
          <cell r="U97" t="str">
            <v>6</v>
          </cell>
          <cell r="V97" t="str">
            <v/>
          </cell>
          <cell r="W97" t="str">
            <v>-</v>
          </cell>
          <cell r="Y97" t="str">
            <v>CSC</v>
          </cell>
          <cell r="Z97" t="str">
            <v>CSC</v>
          </cell>
          <cell r="AA97" t="str">
            <v>-</v>
          </cell>
          <cell r="AB97" t="str">
            <v>-</v>
          </cell>
          <cell r="AC97" t="str">
            <v>CL</v>
          </cell>
          <cell r="AD97" t="str">
            <v>-</v>
          </cell>
          <cell r="AE97" t="str">
            <v>-</v>
          </cell>
          <cell r="AF97" t="str">
            <v>-</v>
          </cell>
          <cell r="AG97" t="str">
            <v>-</v>
          </cell>
          <cell r="AH97" t="str">
            <v/>
          </cell>
          <cell r="AI97" t="str">
            <v/>
          </cell>
          <cell r="AJ97" t="str">
            <v/>
          </cell>
          <cell r="AK97" t="str">
            <v>-</v>
          </cell>
          <cell r="AL97" t="str">
            <v>-</v>
          </cell>
          <cell r="AM97" t="str">
            <v>-</v>
          </cell>
          <cell r="AN97" t="str">
            <v>-</v>
          </cell>
          <cell r="AO97" t="str">
            <v>Yes</v>
          </cell>
          <cell r="AP97" t="str">
            <v>-</v>
          </cell>
          <cell r="AQ97" t="str">
            <v>-</v>
          </cell>
          <cell r="AR97" t="str">
            <v>-</v>
          </cell>
          <cell r="AS97" t="str">
            <v>-</v>
          </cell>
          <cell r="AT97" t="str">
            <v>365</v>
          </cell>
          <cell r="AU97" t="str">
            <v>12</v>
          </cell>
          <cell r="AV97" t="str">
            <v>Bulk</v>
          </cell>
          <cell r="AW97" t="str">
            <v>Yes</v>
          </cell>
          <cell r="AX97" t="str">
            <v>-</v>
          </cell>
          <cell r="AY97" t="str">
            <v>-</v>
          </cell>
          <cell r="AZ97" t="str">
            <v>-</v>
          </cell>
          <cell r="BA97" t="str">
            <v>DFIN</v>
          </cell>
          <cell r="BB97" t="str">
            <v>DFIN</v>
          </cell>
          <cell r="BC97" t="str">
            <v>Prepared</v>
          </cell>
          <cell r="BD97" t="str">
            <v>PIZZA/PHILLY/MEXICAN</v>
          </cell>
          <cell r="BE97" t="str">
            <v>TORT CHIP SHELLS MBU</v>
          </cell>
          <cell r="BF97" t="str">
            <v>Ethnic Cuisine</v>
          </cell>
          <cell r="BG97" t="str">
            <v>Tortillas</v>
          </cell>
          <cell r="BH97" t="str">
            <v>Flour Tortillas</v>
          </cell>
          <cell r="BI97" t="str">
            <v>Flour</v>
          </cell>
          <cell r="BJ97" t="str">
            <v>-</v>
          </cell>
          <cell r="BL97" t="str">
            <v>Grill: After product has reached room temperature, fluff and individually separate each tortilla.
Grill
Heat grill to 400°F. Heat tortillas on each side for five seconds.
Microwave: After product has reached room temperature, fluff and individually separa</v>
          </cell>
          <cell r="BM97" t="str">
            <v>Water, Whole Wheat Flour, Bleached Enriched Wheat Flour (Wheat Flour, Malted Barley Flour, Niacin, Reduced Iron, Thiamine Mononitrate, Riboflavin, Folic Acid), Blend of Vegetable Oils (Soybean Oil and Hydrogenated Cottonseed Oil), Potato Starch  with Mono</v>
          </cell>
          <cell r="BN97" t="str">
            <v>-</v>
          </cell>
          <cell r="BR97" t="str">
            <v>00031400075473</v>
          </cell>
          <cell r="BS97" t="str">
            <v>-</v>
          </cell>
          <cell r="BT97" t="str">
            <v>-</v>
          </cell>
          <cell r="BU97" t="str">
            <v>-</v>
          </cell>
          <cell r="BV97" t="str">
            <v>-</v>
          </cell>
          <cell r="BW97" t="str">
            <v>-</v>
          </cell>
          <cell r="BX97" t="str">
            <v>-</v>
          </cell>
          <cell r="BY97" t="str">
            <v>-</v>
          </cell>
        </row>
        <row r="98">
          <cell r="B98">
            <v>10075200621</v>
          </cell>
          <cell r="C98" t="str">
            <v>Mexican Original®</v>
          </cell>
          <cell r="E98">
            <v>130</v>
          </cell>
          <cell r="F98" t="str">
            <v>Mexican Original® 12" 100% Whole Grain Flour Tortillas, 3.6 oz.</v>
          </cell>
          <cell r="G98" t="str">
            <v>12" Flour Tortillas, 3.6 oz.</v>
          </cell>
          <cell r="H98" t="str">
            <v>WG</v>
          </cell>
          <cell r="I98" t="str">
            <v>-</v>
          </cell>
          <cell r="J98">
            <v>16.5</v>
          </cell>
          <cell r="K98">
            <v>72</v>
          </cell>
          <cell r="L98" t="str">
            <v>1 tortilla</v>
          </cell>
          <cell r="M98" t="str">
            <v>-</v>
          </cell>
          <cell r="N98">
            <v>3.5</v>
          </cell>
          <cell r="O98" t="str">
            <v>-</v>
          </cell>
          <cell r="P98" t="str">
            <v>290</v>
          </cell>
          <cell r="Q98" t="str">
            <v>8</v>
          </cell>
          <cell r="R98" t="str">
            <v>2.5</v>
          </cell>
          <cell r="S98" t="str">
            <v>660</v>
          </cell>
          <cell r="T98" t="str">
            <v>44</v>
          </cell>
          <cell r="U98" t="str">
            <v>11</v>
          </cell>
          <cell r="V98" t="str">
            <v/>
          </cell>
          <cell r="W98" t="str">
            <v>KTKA</v>
          </cell>
          <cell r="Y98" t="str">
            <v>CSC</v>
          </cell>
          <cell r="Z98" t="str">
            <v>CSC</v>
          </cell>
          <cell r="AA98" t="str">
            <v>-</v>
          </cell>
          <cell r="AB98" t="str">
            <v>-</v>
          </cell>
          <cell r="AC98" t="str">
            <v>CL</v>
          </cell>
          <cell r="AD98" t="str">
            <v>-</v>
          </cell>
          <cell r="AE98" t="str">
            <v>-</v>
          </cell>
          <cell r="AF98" t="str">
            <v>-</v>
          </cell>
          <cell r="AG98" t="str">
            <v>-</v>
          </cell>
          <cell r="AH98" t="str">
            <v/>
          </cell>
          <cell r="AI98" t="str">
            <v/>
          </cell>
          <cell r="AJ98" t="str">
            <v/>
          </cell>
          <cell r="AK98" t="str">
            <v>-</v>
          </cell>
          <cell r="AL98" t="str">
            <v>-</v>
          </cell>
          <cell r="AM98" t="str">
            <v>-</v>
          </cell>
          <cell r="AN98" t="str">
            <v>-</v>
          </cell>
          <cell r="AO98" t="str">
            <v>Yes</v>
          </cell>
          <cell r="AP98" t="str">
            <v>-</v>
          </cell>
          <cell r="AQ98" t="str">
            <v>-</v>
          </cell>
          <cell r="AR98" t="str">
            <v>-</v>
          </cell>
          <cell r="AS98" t="str">
            <v>-</v>
          </cell>
          <cell r="AT98" t="str">
            <v>365</v>
          </cell>
          <cell r="AU98" t="str">
            <v>6</v>
          </cell>
          <cell r="AV98" t="str">
            <v>Bulk</v>
          </cell>
          <cell r="AW98" t="str">
            <v>Yes</v>
          </cell>
          <cell r="AX98" t="str">
            <v>-</v>
          </cell>
          <cell r="AY98" t="str">
            <v>-</v>
          </cell>
          <cell r="AZ98" t="str">
            <v>-</v>
          </cell>
          <cell r="BA98" t="str">
            <v>ACT</v>
          </cell>
          <cell r="BB98" t="str">
            <v>ACT</v>
          </cell>
          <cell r="BC98" t="str">
            <v>Prepared</v>
          </cell>
          <cell r="BD98" t="str">
            <v>PIZZA/PHILLY/MEXICAN</v>
          </cell>
          <cell r="BE98" t="str">
            <v>TORT CHIP SHELLS MBU</v>
          </cell>
          <cell r="BF98" t="str">
            <v>Ethnic Cuisine</v>
          </cell>
          <cell r="BG98" t="str">
            <v>Tortillas</v>
          </cell>
          <cell r="BH98" t="str">
            <v>Flour Tortillas</v>
          </cell>
          <cell r="BI98" t="str">
            <v>Flour</v>
          </cell>
          <cell r="BJ98" t="str">
            <v>-</v>
          </cell>
          <cell r="BL98" t="str">
            <v>Unspecified: After product has reached room temperature, fluff and individually separate each tortilla. 
Steam Cabinet: Return tortillas to bag and place in steam cabinet. Stack no more than three dozen high. Heat to 160°F. Do not keep in steam cabinet mo</v>
          </cell>
          <cell r="BM98" t="str">
            <v xml:space="preserve">Whole Wheat Flour, Water, Blend of Vegetable Oils (Soybean Oil and Hydrogenated Cottonseed Oil), Honey Wheat Seasoning [Dextrose, Wheat Germ, Caramel Color (sulfites), Natural and Artificial Flavors, Sucralose (artificial sweetener), Tricalcium Phosphate </v>
          </cell>
          <cell r="BN98" t="str">
            <v>-</v>
          </cell>
          <cell r="BR98" t="str">
            <v>00023700674777</v>
          </cell>
          <cell r="BS98" t="str">
            <v>-</v>
          </cell>
          <cell r="BT98" t="str">
            <v>Special Order</v>
          </cell>
          <cell r="BU98" t="str">
            <v>-</v>
          </cell>
          <cell r="BV98" t="str">
            <v>-</v>
          </cell>
          <cell r="BW98" t="str">
            <v>-</v>
          </cell>
          <cell r="BX98" t="str">
            <v>-</v>
          </cell>
          <cell r="BY98" t="str">
            <v>-</v>
          </cell>
        </row>
        <row r="99">
          <cell r="B99">
            <v>10129040621</v>
          </cell>
          <cell r="C99" t="str">
            <v>Mexican Original®</v>
          </cell>
          <cell r="E99">
            <v>130</v>
          </cell>
          <cell r="F99" t="str">
            <v>Mexican Original® Receta De Oro® 6" Shelf Stable Whole Grain Thin Yellow Corn Tortillas</v>
          </cell>
          <cell r="G99" t="str">
            <v>Receta De Oro® 6" Shelf Stable Thin Yellow Corn Tortillas</v>
          </cell>
          <cell r="H99" t="str">
            <v>WG</v>
          </cell>
          <cell r="I99" t="str">
            <v>-</v>
          </cell>
          <cell r="J99">
            <v>15</v>
          </cell>
          <cell r="K99">
            <v>480</v>
          </cell>
          <cell r="L99" t="str">
            <v>1 tortilla</v>
          </cell>
          <cell r="M99" t="str">
            <v>-</v>
          </cell>
          <cell r="N99">
            <v>0.5</v>
          </cell>
          <cell r="O99" t="str">
            <v>-</v>
          </cell>
          <cell r="P99" t="str">
            <v>150</v>
          </cell>
          <cell r="Q99" t="str">
            <v>1.5</v>
          </cell>
          <cell r="R99" t="str">
            <v>0</v>
          </cell>
          <cell r="S99" t="str">
            <v>55</v>
          </cell>
          <cell r="T99" t="str">
            <v>30</v>
          </cell>
          <cell r="U99" t="str">
            <v>3</v>
          </cell>
          <cell r="V99" t="str">
            <v/>
          </cell>
          <cell r="W99" t="str">
            <v>-</v>
          </cell>
          <cell r="Y99" t="str">
            <v>-</v>
          </cell>
          <cell r="Z99" t="str">
            <v>-</v>
          </cell>
          <cell r="AA99" t="str">
            <v>-</v>
          </cell>
          <cell r="AB99" t="str">
            <v>-</v>
          </cell>
          <cell r="AC99" t="str">
            <v>CL</v>
          </cell>
          <cell r="AD99" t="str">
            <v>-</v>
          </cell>
          <cell r="AE99" t="str">
            <v>SS</v>
          </cell>
          <cell r="AF99" t="str">
            <v>-</v>
          </cell>
          <cell r="AG99" t="str">
            <v>-</v>
          </cell>
          <cell r="AH99" t="str">
            <v/>
          </cell>
          <cell r="AI99" t="str">
            <v/>
          </cell>
          <cell r="AJ99" t="str">
            <v/>
          </cell>
          <cell r="AK99" t="str">
            <v>-</v>
          </cell>
          <cell r="AL99" t="str">
            <v>-</v>
          </cell>
          <cell r="AM99" t="str">
            <v>-</v>
          </cell>
          <cell r="AN99" t="str">
            <v>-</v>
          </cell>
          <cell r="AO99" t="str">
            <v>-</v>
          </cell>
          <cell r="AP99" t="str">
            <v>-</v>
          </cell>
          <cell r="AQ99" t="str">
            <v>-</v>
          </cell>
          <cell r="AR99" t="str">
            <v>-</v>
          </cell>
          <cell r="AS99" t="str">
            <v>-</v>
          </cell>
          <cell r="AT99" t="str">
            <v>365</v>
          </cell>
          <cell r="AU99" t="str">
            <v>4</v>
          </cell>
          <cell r="AV99" t="str">
            <v>Bulk</v>
          </cell>
          <cell r="AW99" t="str">
            <v>Yes</v>
          </cell>
          <cell r="AX99" t="str">
            <v>-</v>
          </cell>
          <cell r="AY99" t="str">
            <v>-</v>
          </cell>
          <cell r="AZ99" t="str">
            <v>-</v>
          </cell>
          <cell r="BA99" t="str">
            <v>DFIN</v>
          </cell>
          <cell r="BB99" t="str">
            <v>DNB SY21-22</v>
          </cell>
          <cell r="BC99" t="str">
            <v>Prepared</v>
          </cell>
          <cell r="BD99" t="str">
            <v>PIZZA/PHILLY/MEXICAN</v>
          </cell>
          <cell r="BE99" t="str">
            <v>TORT CHIP SHELLS MBU</v>
          </cell>
          <cell r="BF99" t="str">
            <v>Ethnic Cuisine</v>
          </cell>
          <cell r="BG99" t="str">
            <v>Tortillas</v>
          </cell>
          <cell r="BH99" t="str">
            <v>Corn Tortillas</v>
          </cell>
          <cell r="BI99" t="str">
            <v>Corn</v>
          </cell>
          <cell r="BJ99" t="str">
            <v>-</v>
          </cell>
          <cell r="BL99" t="str">
            <v>Deep Fry: Deep Fry
Preheat fryer 360°F. Place tortillas in taco shell mold. Fry until desired crispness or until product stops bubbling.
Microwave: Microwave
Stack no more than 10 tortillas on a microwave-safe plate and cover loosely. Heat on highest sett</v>
          </cell>
          <cell r="BM99" t="str">
            <v>Whole Grain Corn, Water, Preservatives (Propionic Acid, Water, Sodium Hydroxide), Cellulose Gum.</v>
          </cell>
          <cell r="BN99" t="str">
            <v>-</v>
          </cell>
          <cell r="BR99" t="str">
            <v>00023700011008</v>
          </cell>
          <cell r="BS99" t="str">
            <v>-</v>
          </cell>
          <cell r="BT99" t="str">
            <v>Special Order</v>
          </cell>
          <cell r="BU99" t="str">
            <v>-</v>
          </cell>
          <cell r="BV99" t="str">
            <v>-</v>
          </cell>
          <cell r="BW99" t="str">
            <v>-</v>
          </cell>
          <cell r="BX99">
            <v>8972140</v>
          </cell>
          <cell r="BY99" t="str">
            <v>-</v>
          </cell>
        </row>
        <row r="100">
          <cell r="B100">
            <v>10222590621</v>
          </cell>
          <cell r="C100" t="str">
            <v>Mexican Original®</v>
          </cell>
          <cell r="E100">
            <v>130</v>
          </cell>
          <cell r="F100" t="str">
            <v>Receta De Oro® 6.25" Shelf Stable Whole Grain Reduced Sodium Flour Tortillas</v>
          </cell>
          <cell r="G100" t="str">
            <v>Receta De Oro® 6.25" Shelf Stable Reduced Sodium Flour Tortillas, 1.02 oz.</v>
          </cell>
          <cell r="H100" t="str">
            <v>WG</v>
          </cell>
          <cell r="I100" t="str">
            <v>-</v>
          </cell>
          <cell r="J100">
            <v>18.75</v>
          </cell>
          <cell r="K100">
            <v>288</v>
          </cell>
          <cell r="L100" t="str">
            <v>1 tortilla</v>
          </cell>
          <cell r="M100" t="str">
            <v>-</v>
          </cell>
          <cell r="N100">
            <v>1</v>
          </cell>
          <cell r="O100" t="str">
            <v>-</v>
          </cell>
          <cell r="P100" t="str">
            <v>180</v>
          </cell>
          <cell r="Q100" t="str">
            <v>4.5</v>
          </cell>
          <cell r="R100" t="str">
            <v>1.5</v>
          </cell>
          <cell r="S100" t="str">
            <v>220</v>
          </cell>
          <cell r="T100" t="str">
            <v>29</v>
          </cell>
          <cell r="U100" t="str">
            <v>6</v>
          </cell>
          <cell r="V100" t="str">
            <v/>
          </cell>
          <cell r="W100" t="str">
            <v>-</v>
          </cell>
          <cell r="Y100" t="str">
            <v>CSC</v>
          </cell>
          <cell r="Z100" t="str">
            <v>CSC</v>
          </cell>
          <cell r="AA100" t="str">
            <v>CSC</v>
          </cell>
          <cell r="AB100" t="str">
            <v>CSC</v>
          </cell>
          <cell r="AC100" t="str">
            <v>CL</v>
          </cell>
          <cell r="AD100" t="str">
            <v>-</v>
          </cell>
          <cell r="AE100" t="str">
            <v>SS</v>
          </cell>
          <cell r="AF100" t="str">
            <v>-</v>
          </cell>
          <cell r="AG100" t="str">
            <v>-</v>
          </cell>
          <cell r="AH100" t="str">
            <v/>
          </cell>
          <cell r="AI100" t="str">
            <v/>
          </cell>
          <cell r="AJ100" t="str">
            <v/>
          </cell>
          <cell r="AK100" t="str">
            <v>-</v>
          </cell>
          <cell r="AL100" t="str">
            <v>-</v>
          </cell>
          <cell r="AM100" t="str">
            <v>-</v>
          </cell>
          <cell r="AN100" t="str">
            <v>-</v>
          </cell>
          <cell r="AO100" t="str">
            <v>Yes</v>
          </cell>
          <cell r="AP100" t="str">
            <v>-</v>
          </cell>
          <cell r="AQ100" t="str">
            <v>-</v>
          </cell>
          <cell r="AR100" t="str">
            <v>-</v>
          </cell>
          <cell r="AS100" t="str">
            <v>-</v>
          </cell>
          <cell r="AT100" t="str">
            <v>365</v>
          </cell>
          <cell r="AU100" t="str">
            <v>24</v>
          </cell>
          <cell r="AV100" t="str">
            <v>Bulk</v>
          </cell>
          <cell r="AW100" t="str">
            <v>Yes</v>
          </cell>
          <cell r="AX100" t="str">
            <v>Yes</v>
          </cell>
          <cell r="AY100" t="str">
            <v>Yes</v>
          </cell>
          <cell r="AZ100" t="str">
            <v>Yes</v>
          </cell>
          <cell r="BA100" t="str">
            <v>ACT</v>
          </cell>
          <cell r="BB100" t="str">
            <v>ACT</v>
          </cell>
          <cell r="BC100" t="str">
            <v>Prepared</v>
          </cell>
          <cell r="BD100" t="str">
            <v>PIZZA/PHILLY/MEXICAN</v>
          </cell>
          <cell r="BE100" t="str">
            <v>TORT CHIP SHELLS MBU</v>
          </cell>
          <cell r="BF100" t="str">
            <v>Ethnic Cuisine</v>
          </cell>
          <cell r="BG100" t="str">
            <v>Tortillas</v>
          </cell>
          <cell r="BH100" t="str">
            <v>Flour Tortillas</v>
          </cell>
          <cell r="BI100" t="str">
            <v>Flour</v>
          </cell>
          <cell r="BJ100" t="str">
            <v>-</v>
          </cell>
          <cell r="BL100" t="str">
            <v>Grill: After product has reached room temperature, fluff and individually separate each tortilla.
Grill
Heat grill to 400°F. Heat tortillas on each side for five seconds.
Microwave: After product has reached room temperature, fluff and individually separa</v>
          </cell>
          <cell r="BM100" t="str">
            <v>Water, Whole Wheat Flour, Bleached Enriched Wheat Flour (Wheat Flour, Malted Barley Flour, Niacin, Reduced Iron, Thiamine Mononitrate, Riboflavin, Folic Acid), Blend of Vegetable Oils (Soybean Oil and Hydrogenated Cottonseed Oil), Potato Starch with Monog</v>
          </cell>
          <cell r="BN100" t="str">
            <v>-</v>
          </cell>
          <cell r="BR100" t="str">
            <v>00031400040181</v>
          </cell>
          <cell r="BS100" t="str">
            <v>-</v>
          </cell>
          <cell r="BT100" t="str">
            <v>Stocked</v>
          </cell>
          <cell r="BU100" t="str">
            <v>-</v>
          </cell>
          <cell r="BV100" t="str">
            <v>-</v>
          </cell>
          <cell r="BW100" t="str">
            <v>-</v>
          </cell>
          <cell r="BX100">
            <v>8972342</v>
          </cell>
          <cell r="BY100" t="str">
            <v>-</v>
          </cell>
        </row>
        <row r="101">
          <cell r="B101">
            <v>10239990621</v>
          </cell>
          <cell r="C101" t="str">
            <v>Mexican Original®</v>
          </cell>
          <cell r="E101">
            <v>130</v>
          </cell>
          <cell r="F101" t="str">
            <v>Receta De Oro® 9" Shelf Stable Whole Grain Reduced Sodium Flour Tortillas</v>
          </cell>
          <cell r="G101" t="str">
            <v>Receta De Oro® 9" Shelf Stable Reduced Sodium Flour Tortillas, 2.0 oz.</v>
          </cell>
          <cell r="H101" t="str">
            <v>WG</v>
          </cell>
          <cell r="I101" t="str">
            <v>-</v>
          </cell>
          <cell r="J101">
            <v>18</v>
          </cell>
          <cell r="K101">
            <v>144</v>
          </cell>
          <cell r="L101" t="str">
            <v>1 tortilla</v>
          </cell>
          <cell r="M101" t="str">
            <v>-</v>
          </cell>
          <cell r="N101">
            <v>2</v>
          </cell>
          <cell r="O101" t="str">
            <v>-</v>
          </cell>
          <cell r="P101" t="str">
            <v>170</v>
          </cell>
          <cell r="Q101" t="str">
            <v>4</v>
          </cell>
          <cell r="R101" t="str">
            <v>1.5</v>
          </cell>
          <cell r="S101" t="str">
            <v>210</v>
          </cell>
          <cell r="T101" t="str">
            <v>27</v>
          </cell>
          <cell r="U101" t="str">
            <v>6</v>
          </cell>
          <cell r="V101" t="str">
            <v/>
          </cell>
          <cell r="W101" t="str">
            <v>KTKA</v>
          </cell>
          <cell r="Y101" t="str">
            <v>CSC</v>
          </cell>
          <cell r="Z101" t="str">
            <v>CSC</v>
          </cell>
          <cell r="AA101" t="str">
            <v>-</v>
          </cell>
          <cell r="AB101" t="str">
            <v>-</v>
          </cell>
          <cell r="AC101" t="str">
            <v>CL</v>
          </cell>
          <cell r="AD101" t="str">
            <v>-</v>
          </cell>
          <cell r="AE101" t="str">
            <v>SS</v>
          </cell>
          <cell r="AF101" t="str">
            <v>-</v>
          </cell>
          <cell r="AG101" t="str">
            <v>-</v>
          </cell>
          <cell r="AH101" t="str">
            <v/>
          </cell>
          <cell r="AI101" t="str">
            <v/>
          </cell>
          <cell r="AJ101" t="str">
            <v/>
          </cell>
          <cell r="AK101" t="str">
            <v>-</v>
          </cell>
          <cell r="AL101" t="str">
            <v>-</v>
          </cell>
          <cell r="AM101" t="str">
            <v>-</v>
          </cell>
          <cell r="AN101" t="str">
            <v>-</v>
          </cell>
          <cell r="AO101" t="str">
            <v>Yes</v>
          </cell>
          <cell r="AP101" t="str">
            <v>-</v>
          </cell>
          <cell r="AQ101" t="str">
            <v>-</v>
          </cell>
          <cell r="AR101" t="str">
            <v>-</v>
          </cell>
          <cell r="AS101" t="str">
            <v>-</v>
          </cell>
          <cell r="AT101" t="str">
            <v>365</v>
          </cell>
          <cell r="AU101" t="str">
            <v>12</v>
          </cell>
          <cell r="AV101" t="str">
            <v>Bulk</v>
          </cell>
          <cell r="AW101" t="str">
            <v>Yes</v>
          </cell>
          <cell r="AX101" t="str">
            <v>-</v>
          </cell>
          <cell r="AY101" t="str">
            <v>-</v>
          </cell>
          <cell r="AZ101" t="str">
            <v>-</v>
          </cell>
          <cell r="BA101" t="str">
            <v>ACT</v>
          </cell>
          <cell r="BB101" t="str">
            <v>ACT</v>
          </cell>
          <cell r="BC101" t="str">
            <v>Prepared</v>
          </cell>
          <cell r="BD101" t="str">
            <v>PIZZA/PHILLY/MEXICAN</v>
          </cell>
          <cell r="BE101" t="str">
            <v>TORT CHIP SHELLS MBU</v>
          </cell>
          <cell r="BF101" t="str">
            <v>Ethnic Cuisine</v>
          </cell>
          <cell r="BG101" t="str">
            <v>Tortillas</v>
          </cell>
          <cell r="BH101" t="str">
            <v>Flour Tortillas</v>
          </cell>
          <cell r="BI101" t="str">
            <v>Flour</v>
          </cell>
          <cell r="BJ101" t="str">
            <v>-</v>
          </cell>
          <cell r="BL101" t="str">
            <v>Grill: After product has reached room temperature, fluff and individually separate each tortilla.
Grill
Heat grill to 400°F. Heat tortillas on each side for five seconds.
Microwave: After product has reached room temperature, fluff and individually separa</v>
          </cell>
          <cell r="BM101" t="str">
            <v>Water, Whole Wheat Flour, Bleached Enriched Wheat Flour (Wheat Flour, Malted Barley Flour, Niacin, Reduced Iron, Thiamine Mononitrate, Riboflavin, Folic Acid), Blend of Vegetable Oils (Soybean Oil and Hydrogenated Cottonseed Oil), Potato Starch with Monog</v>
          </cell>
          <cell r="BN101" t="str">
            <v>-</v>
          </cell>
          <cell r="BR101" t="str">
            <v>00031400047135</v>
          </cell>
          <cell r="BS101" t="str">
            <v>-</v>
          </cell>
          <cell r="BT101" t="str">
            <v>Stocked</v>
          </cell>
          <cell r="BU101" t="str">
            <v>-</v>
          </cell>
          <cell r="BV101" t="str">
            <v>-</v>
          </cell>
          <cell r="BW101" t="str">
            <v>-</v>
          </cell>
          <cell r="BX101">
            <v>8972343</v>
          </cell>
          <cell r="BY101" t="str">
            <v>-</v>
          </cell>
        </row>
        <row r="102">
          <cell r="B102">
            <v>10240000621</v>
          </cell>
          <cell r="C102" t="str">
            <v>Mexican Original®</v>
          </cell>
          <cell r="E102">
            <v>130</v>
          </cell>
          <cell r="F102" t="str">
            <v>Receta De Oro® 9" Shelf Stable Whole Grain Reduced Sodium Cheese Jalapeno Flour Tortillas</v>
          </cell>
          <cell r="G102" t="str">
            <v>Receta De Oro® 9" Shelf Stable Reduced Sodium Cheese Jalapeno Flour Tortillas, 1.98 oz.</v>
          </cell>
          <cell r="H102" t="str">
            <v>WG</v>
          </cell>
          <cell r="I102" t="str">
            <v>-</v>
          </cell>
          <cell r="J102">
            <v>18</v>
          </cell>
          <cell r="K102">
            <v>144</v>
          </cell>
          <cell r="L102" t="str">
            <v>1 tortilla</v>
          </cell>
          <cell r="M102" t="str">
            <v>-</v>
          </cell>
          <cell r="N102">
            <v>2</v>
          </cell>
          <cell r="O102" t="str">
            <v>-</v>
          </cell>
          <cell r="P102" t="str">
            <v>160</v>
          </cell>
          <cell r="Q102" t="str">
            <v>4</v>
          </cell>
          <cell r="R102" t="str">
            <v>1.5</v>
          </cell>
          <cell r="S102" t="str">
            <v>250</v>
          </cell>
          <cell r="T102" t="str">
            <v>27</v>
          </cell>
          <cell r="U102" t="str">
            <v>4</v>
          </cell>
          <cell r="V102" t="str">
            <v/>
          </cell>
          <cell r="W102" t="str">
            <v>-</v>
          </cell>
          <cell r="Y102" t="str">
            <v>CSC</v>
          </cell>
          <cell r="Z102" t="str">
            <v>CSC</v>
          </cell>
          <cell r="AA102" t="str">
            <v>CSC</v>
          </cell>
          <cell r="AB102" t="str">
            <v>CSC</v>
          </cell>
          <cell r="AC102" t="str">
            <v>CL</v>
          </cell>
          <cell r="AD102" t="str">
            <v>-</v>
          </cell>
          <cell r="AE102" t="str">
            <v>SS</v>
          </cell>
          <cell r="AF102" t="str">
            <v>-</v>
          </cell>
          <cell r="AG102" t="str">
            <v>-</v>
          </cell>
          <cell r="AH102" t="str">
            <v/>
          </cell>
          <cell r="AI102" t="str">
            <v/>
          </cell>
          <cell r="AJ102" t="str">
            <v/>
          </cell>
          <cell r="AK102" t="str">
            <v>-</v>
          </cell>
          <cell r="AL102" t="str">
            <v>-</v>
          </cell>
          <cell r="AM102" t="str">
            <v>-</v>
          </cell>
          <cell r="AN102" t="str">
            <v>-</v>
          </cell>
          <cell r="AO102" t="str">
            <v>Yes</v>
          </cell>
          <cell r="AP102" t="str">
            <v>-</v>
          </cell>
          <cell r="AQ102" t="str">
            <v>-</v>
          </cell>
          <cell r="AR102" t="str">
            <v>-</v>
          </cell>
          <cell r="AS102" t="str">
            <v>-</v>
          </cell>
          <cell r="AT102" t="str">
            <v>365</v>
          </cell>
          <cell r="AU102" t="str">
            <v>12</v>
          </cell>
          <cell r="AV102" t="str">
            <v>Bulk</v>
          </cell>
          <cell r="AW102" t="str">
            <v>Yes</v>
          </cell>
          <cell r="AX102" t="str">
            <v>Yes</v>
          </cell>
          <cell r="AY102" t="str">
            <v>Yes</v>
          </cell>
          <cell r="AZ102" t="str">
            <v>Yes</v>
          </cell>
          <cell r="BA102" t="str">
            <v>ACT</v>
          </cell>
          <cell r="BB102" t="str">
            <v>ACT</v>
          </cell>
          <cell r="BC102" t="str">
            <v>Prepared</v>
          </cell>
          <cell r="BD102" t="str">
            <v>PIZZA/PHILLY/MEXICAN</v>
          </cell>
          <cell r="BE102" t="str">
            <v>TORT CHIP SHELLS MBU</v>
          </cell>
          <cell r="BF102" t="str">
            <v>Ethnic Cuisine</v>
          </cell>
          <cell r="BG102" t="str">
            <v>Tortillas</v>
          </cell>
          <cell r="BH102" t="str">
            <v>Flour Tortillas</v>
          </cell>
          <cell r="BI102" t="str">
            <v>Jalapeno Cheese</v>
          </cell>
          <cell r="BJ102" t="str">
            <v>-</v>
          </cell>
          <cell r="BL102" t="str">
            <v>Grill: After product has reached room temperature, fluff and individually separate each tortilla. 
Grill
Heat grill to 400°F. Heat tortillas on each side for five seconds.
Microwave: After product has reached room temperature, fluff and individually separ</v>
          </cell>
          <cell r="BM102" t="str">
            <v>Water, Whole Wheat Flour, Bleached Enriched Wheat Flour (Flour, Malted Barley Flour, Niacin, Reduced Iron, Thiamine Mononitrate, Riboflavin, Folic Acid), Blend of Vegetable Oils (Soybean Oil and Hydrogenated Cottonseed Oil), Potato Starch with Monoglyceri</v>
          </cell>
          <cell r="BN102" t="str">
            <v>-</v>
          </cell>
          <cell r="BR102" t="str">
            <v>00031400047142</v>
          </cell>
          <cell r="BS102" t="str">
            <v>-</v>
          </cell>
          <cell r="BT102" t="str">
            <v>Stocked</v>
          </cell>
          <cell r="BU102" t="str">
            <v>-</v>
          </cell>
          <cell r="BV102" t="str">
            <v>-</v>
          </cell>
          <cell r="BW102">
            <v>673491</v>
          </cell>
          <cell r="BX102">
            <v>8972346</v>
          </cell>
          <cell r="BY102" t="str">
            <v>-</v>
          </cell>
        </row>
        <row r="103">
          <cell r="B103">
            <v>10240010621</v>
          </cell>
          <cell r="C103" t="str">
            <v>Mexican Original®</v>
          </cell>
          <cell r="E103">
            <v>130</v>
          </cell>
          <cell r="F103" t="str">
            <v>Receta De Oro® 9" Shelf Stable Whole Grain Reduced Sodium Sun Dried Tomato Basil Flour Tortillas</v>
          </cell>
          <cell r="G103" t="str">
            <v>Receta De Oro® 9" Shelf Stable Reduced Sodium Sun Dried Tomato Basil Flour Tortillas, 1.98 oz.</v>
          </cell>
          <cell r="H103" t="str">
            <v>WG</v>
          </cell>
          <cell r="I103" t="str">
            <v>-</v>
          </cell>
          <cell r="J103">
            <v>18</v>
          </cell>
          <cell r="K103">
            <v>144</v>
          </cell>
          <cell r="L103" t="str">
            <v>1 tortilla</v>
          </cell>
          <cell r="M103" t="str">
            <v>-</v>
          </cell>
          <cell r="N103">
            <v>2</v>
          </cell>
          <cell r="O103" t="str">
            <v>-</v>
          </cell>
          <cell r="P103" t="str">
            <v>160</v>
          </cell>
          <cell r="Q103" t="str">
            <v>4</v>
          </cell>
          <cell r="R103" t="str">
            <v>1</v>
          </cell>
          <cell r="S103" t="str">
            <v>200</v>
          </cell>
          <cell r="T103" t="str">
            <v>26</v>
          </cell>
          <cell r="U103" t="str">
            <v>5</v>
          </cell>
          <cell r="V103" t="str">
            <v/>
          </cell>
          <cell r="W103" t="str">
            <v>-</v>
          </cell>
          <cell r="Y103" t="str">
            <v>CSC</v>
          </cell>
          <cell r="Z103" t="str">
            <v>CSC</v>
          </cell>
          <cell r="AA103" t="str">
            <v>CSC</v>
          </cell>
          <cell r="AB103" t="str">
            <v>CSC</v>
          </cell>
          <cell r="AC103" t="str">
            <v>CL</v>
          </cell>
          <cell r="AD103" t="str">
            <v>-</v>
          </cell>
          <cell r="AE103" t="str">
            <v>SS</v>
          </cell>
          <cell r="AF103" t="str">
            <v>-</v>
          </cell>
          <cell r="AG103" t="str">
            <v>-</v>
          </cell>
          <cell r="AH103" t="str">
            <v/>
          </cell>
          <cell r="AI103" t="str">
            <v/>
          </cell>
          <cell r="AJ103" t="str">
            <v/>
          </cell>
          <cell r="AK103" t="str">
            <v>-</v>
          </cell>
          <cell r="AL103" t="str">
            <v>-</v>
          </cell>
          <cell r="AM103" t="str">
            <v>-</v>
          </cell>
          <cell r="AN103" t="str">
            <v>-</v>
          </cell>
          <cell r="AO103" t="str">
            <v>Yes</v>
          </cell>
          <cell r="AP103" t="str">
            <v>-</v>
          </cell>
          <cell r="AQ103" t="str">
            <v>-</v>
          </cell>
          <cell r="AR103" t="str">
            <v>-</v>
          </cell>
          <cell r="AS103" t="str">
            <v>-</v>
          </cell>
          <cell r="AT103" t="str">
            <v>365</v>
          </cell>
          <cell r="AU103" t="str">
            <v>12</v>
          </cell>
          <cell r="AV103" t="str">
            <v>Bulk</v>
          </cell>
          <cell r="AW103" t="str">
            <v>Yes</v>
          </cell>
          <cell r="AX103" t="str">
            <v>Yes</v>
          </cell>
          <cell r="AY103" t="str">
            <v>Yes</v>
          </cell>
          <cell r="AZ103" t="str">
            <v>Yes</v>
          </cell>
          <cell r="BA103" t="str">
            <v>ACT</v>
          </cell>
          <cell r="BB103" t="str">
            <v>ACT</v>
          </cell>
          <cell r="BC103" t="str">
            <v>Prepared</v>
          </cell>
          <cell r="BD103" t="str">
            <v>PIZZA/PHILLY/MEXICAN</v>
          </cell>
          <cell r="BE103" t="str">
            <v>TORT CHIP SHELLS MBU</v>
          </cell>
          <cell r="BF103" t="str">
            <v>Ethnic Cuisine</v>
          </cell>
          <cell r="BG103" t="str">
            <v>Tortillas</v>
          </cell>
          <cell r="BH103" t="str">
            <v>Flour Tortillas</v>
          </cell>
          <cell r="BI103" t="str">
            <v>Tomato Basil</v>
          </cell>
          <cell r="BJ103" t="str">
            <v>-</v>
          </cell>
          <cell r="BL103" t="str">
            <v>Microwave: After product has reached room temperature, fluff and individually separate each tortilla.
Microwave
Stack no more than six tortillas and heat 30-45 seconds on high (microwaves vary for power settings and times). Grill: Heat grill to 400°F. Hea</v>
          </cell>
          <cell r="BM103" t="str">
            <v>Water, Whole Wheat Flour, Bleached Enriched Wheat Flour (Wheat Flour, Malted Barley Flour, Niacin, Reduced Iron, Thiamine Mononitrate, Riboflavin, Folic Acid), Blend of Vegetable Oils (Soybean Oil and Hydrogenated Cottonseed Oil), Potato Starch with Monog</v>
          </cell>
          <cell r="BN103" t="str">
            <v>-</v>
          </cell>
          <cell r="BR103" t="str">
            <v>00070606065710</v>
          </cell>
          <cell r="BS103" t="str">
            <v>-</v>
          </cell>
          <cell r="BT103" t="str">
            <v>Special Order</v>
          </cell>
          <cell r="BU103" t="str">
            <v>-</v>
          </cell>
          <cell r="BV103" t="str">
            <v>-</v>
          </cell>
          <cell r="BW103">
            <v>673502</v>
          </cell>
          <cell r="BX103">
            <v>8972344</v>
          </cell>
          <cell r="BY103" t="str">
            <v>-</v>
          </cell>
        </row>
        <row r="104">
          <cell r="B104">
            <v>10157970621</v>
          </cell>
          <cell r="C104" t="str">
            <v>Mexican Original®</v>
          </cell>
          <cell r="E104">
            <v>100</v>
          </cell>
          <cell r="F104" t="str">
            <v>Mexican Original® 4.5" Corn Flour Tortillas, 288 count, 15 Lbs</v>
          </cell>
          <cell r="G104" t="str">
            <v>4.5" Corn Flour Tortillas, 0.83 oz.</v>
          </cell>
          <cell r="H104" t="str">
            <v>EG</v>
          </cell>
          <cell r="I104" t="str">
            <v>-</v>
          </cell>
          <cell r="J104">
            <v>15</v>
          </cell>
          <cell r="K104">
            <v>144</v>
          </cell>
          <cell r="L104" t="str">
            <v>3 tortillas</v>
          </cell>
          <cell r="M104" t="str">
            <v>-</v>
          </cell>
          <cell r="N104">
            <v>2.25</v>
          </cell>
          <cell r="O104" t="str">
            <v>-</v>
          </cell>
          <cell r="P104" t="str">
            <v>140</v>
          </cell>
          <cell r="Q104" t="str">
            <v>4</v>
          </cell>
          <cell r="R104" t="str">
            <v>1.5</v>
          </cell>
          <cell r="S104" t="str">
            <v>320</v>
          </cell>
          <cell r="T104" t="str">
            <v>23</v>
          </cell>
          <cell r="U104" t="str">
            <v>4</v>
          </cell>
          <cell r="V104" t="str">
            <v/>
          </cell>
          <cell r="W104" t="str">
            <v>-</v>
          </cell>
          <cell r="Y104" t="str">
            <v>-</v>
          </cell>
          <cell r="Z104" t="str">
            <v>-</v>
          </cell>
          <cell r="AA104" t="str">
            <v>CSC</v>
          </cell>
          <cell r="AB104" t="str">
            <v>CSC</v>
          </cell>
          <cell r="AC104" t="str">
            <v>CL</v>
          </cell>
          <cell r="AD104" t="str">
            <v>-</v>
          </cell>
          <cell r="AE104" t="str">
            <v>-</v>
          </cell>
          <cell r="AF104" t="str">
            <v>-</v>
          </cell>
          <cell r="AG104" t="str">
            <v>-</v>
          </cell>
          <cell r="AH104" t="str">
            <v/>
          </cell>
          <cell r="AI104" t="str">
            <v/>
          </cell>
          <cell r="AJ104" t="str">
            <v/>
          </cell>
          <cell r="AK104" t="str">
            <v>-</v>
          </cell>
          <cell r="AL104" t="str">
            <v>-</v>
          </cell>
          <cell r="AM104" t="str">
            <v>-</v>
          </cell>
          <cell r="AN104" t="str">
            <v>-</v>
          </cell>
          <cell r="AO104" t="str">
            <v>Yes</v>
          </cell>
          <cell r="AP104" t="str">
            <v>-</v>
          </cell>
          <cell r="AQ104" t="str">
            <v>-</v>
          </cell>
          <cell r="AR104" t="str">
            <v>-</v>
          </cell>
          <cell r="AS104" t="str">
            <v>-</v>
          </cell>
          <cell r="AT104" t="str">
            <v>365</v>
          </cell>
          <cell r="AU104" t="str">
            <v>24</v>
          </cell>
          <cell r="AV104" t="str">
            <v>Bulk</v>
          </cell>
          <cell r="AW104" t="str">
            <v>-</v>
          </cell>
          <cell r="AX104" t="str">
            <v>Yes</v>
          </cell>
          <cell r="AY104" t="str">
            <v>Yes</v>
          </cell>
          <cell r="AZ104" t="str">
            <v>-</v>
          </cell>
          <cell r="BA104" t="str">
            <v>ACT</v>
          </cell>
          <cell r="BB104" t="str">
            <v>ACT</v>
          </cell>
          <cell r="BC104" t="str">
            <v>Prepared</v>
          </cell>
          <cell r="BD104" t="str">
            <v>PIZZA/PHILLY/MEXICAN</v>
          </cell>
          <cell r="BE104" t="str">
            <v>TORT CHIP SHELLS MBU</v>
          </cell>
          <cell r="BF104" t="str">
            <v>Ethnic Cuisine</v>
          </cell>
          <cell r="BG104" t="str">
            <v>Tortillas</v>
          </cell>
          <cell r="BL104" t="str">
            <v xml:space="preserve">Grill: After product has reached room temperature, fluff and individually separate each tortilla.
Grill
Heat grill to 400°F. Heat tortillas on each side for 5 seconds.
Microwave: After product has reached room temperature, fluff and individually separate </v>
          </cell>
          <cell r="BM104" t="str">
            <v xml:space="preserve">Bleached Enriched Wheat Flour (Wheat Flour, Malted Barley Flour, Niacin, Reduced Iron, Thiamine Mononitrate, Riboflavin, Folic Acid), Water, Blend of 
Vegetable Oils (Soybean Oil, Hydrogenated Cottonseed Oil), Ground Yellow Corn treated with Lime, Sugar, </v>
          </cell>
          <cell r="BR104" t="str">
            <v>00031400013383</v>
          </cell>
          <cell r="BS104" t="str">
            <v>-</v>
          </cell>
          <cell r="BT104" t="str">
            <v>Special Order</v>
          </cell>
          <cell r="BU104" t="str">
            <v>-</v>
          </cell>
          <cell r="BV104" t="str">
            <v>-</v>
          </cell>
          <cell r="BW104" t="str">
            <v>-</v>
          </cell>
          <cell r="BX104" t="str">
            <v>-</v>
          </cell>
          <cell r="BY104" t="str">
            <v>-</v>
          </cell>
        </row>
        <row r="105">
          <cell r="B105">
            <v>10128850621</v>
          </cell>
          <cell r="C105" t="str">
            <v>Mexican Original®</v>
          </cell>
          <cell r="E105">
            <v>100</v>
          </cell>
          <cell r="F105" t="str">
            <v>Mexican Original® 6" Shelf Stable Pressed Flour Tortilla, 288 count</v>
          </cell>
          <cell r="G105" t="str">
            <v>6" Shelf Stable Pressed Flour Tortilla, 1.05 oz.</v>
          </cell>
          <cell r="H105" t="str">
            <v>EG</v>
          </cell>
          <cell r="I105" t="str">
            <v>-</v>
          </cell>
          <cell r="J105">
            <v>18.75</v>
          </cell>
          <cell r="K105">
            <v>144</v>
          </cell>
          <cell r="L105" t="str">
            <v>1 tortilla</v>
          </cell>
          <cell r="M105" t="str">
            <v>-</v>
          </cell>
          <cell r="N105">
            <v>1</v>
          </cell>
          <cell r="O105" t="str">
            <v>-</v>
          </cell>
          <cell r="P105" t="str">
            <v>170</v>
          </cell>
          <cell r="Q105" t="str">
            <v>4.5</v>
          </cell>
          <cell r="R105" t="str">
            <v>1.5</v>
          </cell>
          <cell r="S105" t="str">
            <v>450</v>
          </cell>
          <cell r="T105" t="str">
            <v>27</v>
          </cell>
          <cell r="U105" t="str">
            <v>5</v>
          </cell>
          <cell r="V105" t="str">
            <v/>
          </cell>
          <cell r="W105" t="str">
            <v>-</v>
          </cell>
          <cell r="Y105" t="str">
            <v>-</v>
          </cell>
          <cell r="Z105" t="str">
            <v>-</v>
          </cell>
          <cell r="AA105" t="str">
            <v>CSC</v>
          </cell>
          <cell r="AB105" t="str">
            <v>CSC</v>
          </cell>
          <cell r="AC105" t="str">
            <v>CL</v>
          </cell>
          <cell r="AD105" t="str">
            <v>-</v>
          </cell>
          <cell r="AE105" t="str">
            <v>-</v>
          </cell>
          <cell r="AF105" t="str">
            <v>-</v>
          </cell>
          <cell r="AG105" t="str">
            <v>-</v>
          </cell>
          <cell r="AH105" t="str">
            <v/>
          </cell>
          <cell r="AI105" t="str">
            <v/>
          </cell>
          <cell r="AJ105" t="str">
            <v/>
          </cell>
          <cell r="AK105" t="str">
            <v>-</v>
          </cell>
          <cell r="AL105" t="str">
            <v>-</v>
          </cell>
          <cell r="AM105" t="str">
            <v>-</v>
          </cell>
          <cell r="AN105" t="str">
            <v>-</v>
          </cell>
          <cell r="AO105" t="str">
            <v>Yes</v>
          </cell>
          <cell r="AP105" t="str">
            <v>-</v>
          </cell>
          <cell r="AQ105" t="str">
            <v>-</v>
          </cell>
          <cell r="AR105" t="str">
            <v>-</v>
          </cell>
          <cell r="AS105" t="str">
            <v>-</v>
          </cell>
          <cell r="AT105" t="str">
            <v>365</v>
          </cell>
          <cell r="AU105" t="str">
            <v>24</v>
          </cell>
          <cell r="AV105" t="str">
            <v>Bulk</v>
          </cell>
          <cell r="AW105" t="str">
            <v>-</v>
          </cell>
          <cell r="AX105" t="str">
            <v>Yes</v>
          </cell>
          <cell r="AY105" t="str">
            <v>Yes</v>
          </cell>
          <cell r="AZ105" t="str">
            <v>-</v>
          </cell>
          <cell r="BA105" t="str">
            <v>ACT</v>
          </cell>
          <cell r="BB105" t="str">
            <v>ACT</v>
          </cell>
          <cell r="BC105" t="str">
            <v>Prepared</v>
          </cell>
          <cell r="BD105" t="str">
            <v>PIZZA/PHILLY/MEXICAN</v>
          </cell>
          <cell r="BE105" t="str">
            <v>TORT CHIP SHELLS MBU</v>
          </cell>
          <cell r="BF105" t="str">
            <v>Ethnic Cuisine</v>
          </cell>
          <cell r="BG105" t="str">
            <v>Tortillas</v>
          </cell>
          <cell r="BL105" t="str">
            <v>Grill: After product has reached room temperature, fluff and individually separate each tortilla.
Flat Grill / Griddle / Sauté Pan
Heat grill to 400°F. Heat tortillas on each side for five seconds.
Microwave: After product has reached room temperature, fl</v>
          </cell>
          <cell r="BM105" t="str">
            <v>Bleached Enriched Wheat Flour (Wheat Flour, Malted Barley Flour, Niacin, Reduced Iron, Thiamine Mononitrate, Riboflavin, Folic Acid), Water, Blend of Vegetable Oils (Soybean Oil and Hydrogenated Cottonseed Oil), Contains 2% or less of the following: Leave</v>
          </cell>
          <cell r="BR105" t="str">
            <v>00023700010834</v>
          </cell>
          <cell r="BS105" t="str">
            <v>-</v>
          </cell>
          <cell r="BT105" t="str">
            <v>Stocked</v>
          </cell>
          <cell r="BU105" t="str">
            <v>-</v>
          </cell>
          <cell r="BV105" t="str">
            <v>-</v>
          </cell>
          <cell r="BW105" t="str">
            <v>-</v>
          </cell>
          <cell r="BX105" t="str">
            <v>-</v>
          </cell>
          <cell r="BY105" t="str">
            <v>-</v>
          </cell>
        </row>
        <row r="106">
          <cell r="B106">
            <v>10128860621</v>
          </cell>
          <cell r="C106" t="str">
            <v>Mexican Original®</v>
          </cell>
          <cell r="E106">
            <v>100</v>
          </cell>
          <cell r="F106" t="str">
            <v>Mexican Original® 8" Shelf Stable Pressed Flour Tortillas, 144 count</v>
          </cell>
          <cell r="G106" t="str">
            <v>8" Shelf Stable Pressed Flour Tortilla, 1.48 oz.</v>
          </cell>
          <cell r="H106" t="str">
            <v>EG</v>
          </cell>
          <cell r="I106" t="str">
            <v>-</v>
          </cell>
          <cell r="J106">
            <v>14.33</v>
          </cell>
          <cell r="K106">
            <v>144</v>
          </cell>
          <cell r="L106" t="str">
            <v>1 tortilla</v>
          </cell>
          <cell r="M106" t="str">
            <v>-</v>
          </cell>
          <cell r="N106">
            <v>1.5</v>
          </cell>
          <cell r="O106" t="str">
            <v>-</v>
          </cell>
          <cell r="P106" t="str">
            <v>120</v>
          </cell>
          <cell r="Q106" t="str">
            <v>3.5</v>
          </cell>
          <cell r="R106" t="str">
            <v>1</v>
          </cell>
          <cell r="S106" t="str">
            <v>330</v>
          </cell>
          <cell r="T106" t="str">
            <v>20</v>
          </cell>
          <cell r="U106" t="str">
            <v>3</v>
          </cell>
          <cell r="V106" t="str">
            <v/>
          </cell>
          <cell r="W106" t="str">
            <v>-</v>
          </cell>
          <cell r="Y106" t="str">
            <v>-</v>
          </cell>
          <cell r="Z106" t="str">
            <v>-</v>
          </cell>
          <cell r="AA106" t="str">
            <v>CSC</v>
          </cell>
          <cell r="AB106" t="str">
            <v>CSC</v>
          </cell>
          <cell r="AC106" t="str">
            <v>CL</v>
          </cell>
          <cell r="AD106" t="str">
            <v>-</v>
          </cell>
          <cell r="AE106" t="str">
            <v>-</v>
          </cell>
          <cell r="AF106" t="str">
            <v>-</v>
          </cell>
          <cell r="AG106" t="str">
            <v>-</v>
          </cell>
          <cell r="AH106" t="str">
            <v/>
          </cell>
          <cell r="AI106" t="str">
            <v/>
          </cell>
          <cell r="AJ106" t="str">
            <v/>
          </cell>
          <cell r="AK106" t="str">
            <v>-</v>
          </cell>
          <cell r="AL106" t="str">
            <v>-</v>
          </cell>
          <cell r="AM106" t="str">
            <v>-</v>
          </cell>
          <cell r="AN106" t="str">
            <v>-</v>
          </cell>
          <cell r="AO106" t="str">
            <v>Yes</v>
          </cell>
          <cell r="AP106" t="str">
            <v>-</v>
          </cell>
          <cell r="AQ106" t="str">
            <v>-</v>
          </cell>
          <cell r="AR106" t="str">
            <v>-</v>
          </cell>
          <cell r="AS106" t="str">
            <v>-</v>
          </cell>
          <cell r="AT106" t="str">
            <v>365</v>
          </cell>
          <cell r="AU106" t="str">
            <v>12</v>
          </cell>
          <cell r="AV106" t="str">
            <v>Bulk</v>
          </cell>
          <cell r="AW106" t="str">
            <v>-</v>
          </cell>
          <cell r="AX106" t="str">
            <v>Yes</v>
          </cell>
          <cell r="AY106" t="str">
            <v>Yes</v>
          </cell>
          <cell r="AZ106" t="str">
            <v>-</v>
          </cell>
          <cell r="BA106" t="str">
            <v>ACT</v>
          </cell>
          <cell r="BB106" t="str">
            <v>ACT</v>
          </cell>
          <cell r="BC106" t="str">
            <v>Prepared</v>
          </cell>
          <cell r="BD106" t="str">
            <v>PIZZA/PHILLY/MEXICAN</v>
          </cell>
          <cell r="BE106" t="str">
            <v>TORT CHIP SHELLS MBU</v>
          </cell>
          <cell r="BF106" t="str">
            <v>Ethnic Cuisine</v>
          </cell>
          <cell r="BG106" t="str">
            <v>Tortillas</v>
          </cell>
          <cell r="BL106" t="str">
            <v>Grill: After product has reached room temperature, fluff and individually separate each tortilla.
Flat Grill / Griddle / Sauté Pan
Heat grill to 400°F. Heat tortillas on each side for five seconds.
Microwave: After product has reached room temperature, fl</v>
          </cell>
          <cell r="BM106" t="str">
            <v>Bleached Enriched Wheat Flour (Wheat Flour, Malted Barley Flour, Niacin, Reduced Iron, Thiamine Mononitrate, Riboflavin, Folic Acid), Water, Blend of Vegetable Oils (Soybean Oil and Hydrogenated Cottonseed Oil), Contains 2% or less of the following: Leave</v>
          </cell>
          <cell r="BR106" t="str">
            <v>00023700010841</v>
          </cell>
          <cell r="BS106" t="str">
            <v>-</v>
          </cell>
          <cell r="BT106" t="str">
            <v>Stocked</v>
          </cell>
          <cell r="BU106" t="str">
            <v>-</v>
          </cell>
          <cell r="BV106" t="str">
            <v>-</v>
          </cell>
          <cell r="BW106" t="str">
            <v>-</v>
          </cell>
          <cell r="BX106" t="str">
            <v>-</v>
          </cell>
          <cell r="BY106" t="str">
            <v>-</v>
          </cell>
        </row>
        <row r="107">
          <cell r="B107">
            <v>10129190621</v>
          </cell>
          <cell r="C107" t="str">
            <v>Mexican Original®</v>
          </cell>
          <cell r="E107">
            <v>100</v>
          </cell>
          <cell r="F107" t="str">
            <v>Mexican Original® 10" Shelf Stable Pressed Flour Tortillas, 144 count</v>
          </cell>
          <cell r="G107" t="str">
            <v>10" Shelf Stable Pressed Flour Tortilla, 2.47 oz.</v>
          </cell>
          <cell r="H107" t="str">
            <v>EG</v>
          </cell>
          <cell r="I107" t="str">
            <v>-</v>
          </cell>
          <cell r="J107">
            <v>24.03</v>
          </cell>
          <cell r="K107">
            <v>144</v>
          </cell>
          <cell r="L107" t="str">
            <v>1 tortilla</v>
          </cell>
          <cell r="M107" t="str">
            <v>-</v>
          </cell>
          <cell r="N107">
            <v>2.5</v>
          </cell>
          <cell r="O107" t="str">
            <v>-</v>
          </cell>
          <cell r="P107" t="str">
            <v>200</v>
          </cell>
          <cell r="Q107" t="str">
            <v>6</v>
          </cell>
          <cell r="R107" t="str">
            <v>2</v>
          </cell>
          <cell r="S107" t="str">
            <v>550</v>
          </cell>
          <cell r="T107" t="str">
            <v>33</v>
          </cell>
          <cell r="U107" t="str">
            <v>6</v>
          </cell>
          <cell r="V107" t="str">
            <v/>
          </cell>
          <cell r="W107" t="str">
            <v>-</v>
          </cell>
          <cell r="Y107" t="str">
            <v>-</v>
          </cell>
          <cell r="Z107" t="str">
            <v>-</v>
          </cell>
          <cell r="AA107" t="str">
            <v>CSC</v>
          </cell>
          <cell r="AB107" t="str">
            <v>CSC</v>
          </cell>
          <cell r="AC107" t="str">
            <v>CL</v>
          </cell>
          <cell r="AD107" t="str">
            <v>-</v>
          </cell>
          <cell r="AE107" t="str">
            <v>-</v>
          </cell>
          <cell r="AF107" t="str">
            <v>-</v>
          </cell>
          <cell r="AG107" t="str">
            <v>-</v>
          </cell>
          <cell r="AH107" t="str">
            <v/>
          </cell>
          <cell r="AI107" t="str">
            <v/>
          </cell>
          <cell r="AJ107" t="str">
            <v/>
          </cell>
          <cell r="AK107" t="str">
            <v>-</v>
          </cell>
          <cell r="AL107" t="str">
            <v>-</v>
          </cell>
          <cell r="AM107" t="str">
            <v>-</v>
          </cell>
          <cell r="AN107" t="str">
            <v>-</v>
          </cell>
          <cell r="AO107" t="str">
            <v>Yes</v>
          </cell>
          <cell r="AP107" t="str">
            <v>-</v>
          </cell>
          <cell r="AQ107" t="str">
            <v>-</v>
          </cell>
          <cell r="AR107" t="str">
            <v>-</v>
          </cell>
          <cell r="AS107" t="str">
            <v>-</v>
          </cell>
          <cell r="AT107" t="str">
            <v>365</v>
          </cell>
          <cell r="AU107" t="str">
            <v>12</v>
          </cell>
          <cell r="AV107" t="str">
            <v>Bulk</v>
          </cell>
          <cell r="AW107" t="str">
            <v>-</v>
          </cell>
          <cell r="AX107" t="str">
            <v>Yes</v>
          </cell>
          <cell r="AY107" t="str">
            <v>Yes</v>
          </cell>
          <cell r="AZ107" t="str">
            <v>-</v>
          </cell>
          <cell r="BA107" t="str">
            <v>ACT</v>
          </cell>
          <cell r="BB107" t="str">
            <v>ACT</v>
          </cell>
          <cell r="BC107" t="str">
            <v>Prepared</v>
          </cell>
          <cell r="BD107" t="str">
            <v>PIZZA/PHILLY/MEXICAN</v>
          </cell>
          <cell r="BE107" t="str">
            <v>TORT CHIP SHELLS MBU</v>
          </cell>
          <cell r="BF107" t="str">
            <v>Ethnic Cuisine</v>
          </cell>
          <cell r="BG107" t="str">
            <v>Tortillas</v>
          </cell>
          <cell r="BL107" t="str">
            <v>Grill: After product has reached room temperature, fluff and individually separate each tortilla.
Flat Grill / Griddle / Sauté Pan
Heat grill to 400°F. Heat tortillas on each side for five seconds.
Microwave: After product has reached room temperature, fl</v>
          </cell>
          <cell r="BM107" t="str">
            <v>Bleached Enriched Wheat Flour (Wheat Flour, Malted Barley Flour, Niacin, Reduced Iron, Thiamine Mononitrate, Riboflavin, Folic Acid), Water, Blend of Vegetable Oils (Soybean Oil and Hydrogenated Cottonseed Oil), Contains 2% or less of the following: Leave</v>
          </cell>
          <cell r="BR107" t="str">
            <v>00023700011077</v>
          </cell>
          <cell r="BS107" t="str">
            <v>-</v>
          </cell>
          <cell r="BT107" t="str">
            <v>Stocked</v>
          </cell>
          <cell r="BU107" t="str">
            <v>-</v>
          </cell>
          <cell r="BV107" t="str">
            <v>-</v>
          </cell>
          <cell r="BW107" t="str">
            <v>-</v>
          </cell>
          <cell r="BX107" t="str">
            <v>-</v>
          </cell>
          <cell r="BY107" t="str">
            <v>-</v>
          </cell>
        </row>
        <row r="108">
          <cell r="B108">
            <v>10103010621</v>
          </cell>
          <cell r="C108" t="str">
            <v>Mexican Original®</v>
          </cell>
          <cell r="E108">
            <v>130</v>
          </cell>
          <cell r="F108" t="str">
            <v>Mexican Original® Triangle Cut Pre-Fried White Tortilla Chips, 3/2 Lb</v>
          </cell>
          <cell r="G108" t="str">
            <v>Tri-Cut Salted White Corn Tortilla Chips</v>
          </cell>
          <cell r="H108" t="str">
            <v>WG</v>
          </cell>
          <cell r="I108" t="str">
            <v>-</v>
          </cell>
          <cell r="J108">
            <v>6</v>
          </cell>
          <cell r="K108">
            <v>87</v>
          </cell>
          <cell r="L108" t="str">
            <v>11 chips</v>
          </cell>
          <cell r="M108" t="str">
            <v>-</v>
          </cell>
          <cell r="N108">
            <v>1</v>
          </cell>
          <cell r="O108" t="str">
            <v>-</v>
          </cell>
          <cell r="P108" t="str">
            <v>160</v>
          </cell>
          <cell r="Q108" t="str">
            <v>7</v>
          </cell>
          <cell r="R108" t="str">
            <v>1</v>
          </cell>
          <cell r="S108" t="str">
            <v>50</v>
          </cell>
          <cell r="T108" t="str">
            <v>20</v>
          </cell>
          <cell r="U108" t="str">
            <v>2</v>
          </cell>
          <cell r="V108" t="str">
            <v/>
          </cell>
          <cell r="W108" t="str">
            <v>-</v>
          </cell>
          <cell r="Y108" t="str">
            <v>CSC</v>
          </cell>
          <cell r="Z108" t="str">
            <v>-</v>
          </cell>
          <cell r="AB108" t="str">
            <v>-</v>
          </cell>
          <cell r="AC108" t="str">
            <v>CL</v>
          </cell>
          <cell r="AD108" t="str">
            <v>-</v>
          </cell>
          <cell r="AE108" t="str">
            <v>-</v>
          </cell>
          <cell r="AF108" t="str">
            <v>-</v>
          </cell>
          <cell r="AG108" t="str">
            <v>-</v>
          </cell>
          <cell r="AH108" t="str">
            <v/>
          </cell>
          <cell r="AI108" t="str">
            <v/>
          </cell>
          <cell r="AJ108" t="str">
            <v/>
          </cell>
          <cell r="AK108" t="str">
            <v>-</v>
          </cell>
          <cell r="AL108" t="str">
            <v>-</v>
          </cell>
          <cell r="AM108" t="str">
            <v>-</v>
          </cell>
          <cell r="AN108" t="str">
            <v>-</v>
          </cell>
          <cell r="AO108" t="str">
            <v>-</v>
          </cell>
          <cell r="AP108" t="str">
            <v>-</v>
          </cell>
          <cell r="AQ108" t="str">
            <v>-</v>
          </cell>
          <cell r="AR108" t="str">
            <v>-</v>
          </cell>
          <cell r="AS108" t="str">
            <v>-</v>
          </cell>
          <cell r="AT108" t="str">
            <v>120</v>
          </cell>
          <cell r="AU108" t="str">
            <v>3</v>
          </cell>
          <cell r="AV108" t="str">
            <v>Bulk</v>
          </cell>
          <cell r="AW108" t="str">
            <v>-</v>
          </cell>
          <cell r="AZ108" t="str">
            <v>-</v>
          </cell>
          <cell r="BA108" t="str">
            <v>ACT</v>
          </cell>
          <cell r="BB108" t="str">
            <v>ACT</v>
          </cell>
          <cell r="BC108" t="str">
            <v>Bakery</v>
          </cell>
          <cell r="BD108" t="str">
            <v>PIZZA/PHILLY/MEXICAN</v>
          </cell>
          <cell r="BE108" t="str">
            <v>TORT CHIP SHELLS MBU</v>
          </cell>
          <cell r="BF108" t="str">
            <v>Ethnic Cuisine</v>
          </cell>
          <cell r="BG108" t="str">
            <v>Pre-Fried Chips</v>
          </cell>
          <cell r="BH108" t="str">
            <v>Tortilla Chips</v>
          </cell>
          <cell r="BI108" t="str">
            <v>Corn</v>
          </cell>
          <cell r="BJ108" t="str">
            <v>-</v>
          </cell>
          <cell r="BL108" t="str">
            <v>Unspecified: Can be warmed prior to use for extra crispiness.</v>
          </cell>
          <cell r="BM108" t="str">
            <v>Whole Grain Corn, Corn Oil, Water, Salt, Hydrated Lime.</v>
          </cell>
          <cell r="BN108" t="str">
            <v>-</v>
          </cell>
          <cell r="BR108" t="str">
            <v>00023700103826</v>
          </cell>
          <cell r="BS108" t="str">
            <v>-</v>
          </cell>
          <cell r="BU108" t="str">
            <v>-</v>
          </cell>
          <cell r="BV108" t="str">
            <v>-</v>
          </cell>
        </row>
        <row r="109">
          <cell r="B109">
            <v>10077210621</v>
          </cell>
          <cell r="C109" t="str">
            <v>Mexican Original®</v>
          </cell>
          <cell r="E109">
            <v>130</v>
          </cell>
          <cell r="F109" t="str">
            <v>Mexican Original® Pre-Fried Yellow Corn Chips-Round, 3/2 Lb</v>
          </cell>
          <cell r="G109" t="str">
            <v>Yellow Corn Round Salted Tortilla Chips</v>
          </cell>
          <cell r="H109" t="str">
            <v>WG</v>
          </cell>
          <cell r="I109" t="str">
            <v>-</v>
          </cell>
          <cell r="J109">
            <v>6</v>
          </cell>
          <cell r="K109">
            <v>88</v>
          </cell>
          <cell r="L109" t="str">
            <v>11 chips</v>
          </cell>
          <cell r="M109" t="str">
            <v>-</v>
          </cell>
          <cell r="N109">
            <v>1</v>
          </cell>
          <cell r="O109" t="str">
            <v>-</v>
          </cell>
          <cell r="P109" t="str">
            <v>150</v>
          </cell>
          <cell r="Q109" t="str">
            <v>6</v>
          </cell>
          <cell r="R109" t="str">
            <v>1</v>
          </cell>
          <cell r="S109" t="str">
            <v>55</v>
          </cell>
          <cell r="T109" t="str">
            <v>21</v>
          </cell>
          <cell r="U109" t="str">
            <v>2</v>
          </cell>
          <cell r="V109" t="str">
            <v/>
          </cell>
          <cell r="W109" t="str">
            <v>-</v>
          </cell>
          <cell r="Y109" t="str">
            <v>CSC</v>
          </cell>
          <cell r="Z109" t="str">
            <v>-</v>
          </cell>
          <cell r="AB109" t="str">
            <v>-</v>
          </cell>
          <cell r="AC109" t="str">
            <v>CL</v>
          </cell>
          <cell r="AD109" t="str">
            <v>-</v>
          </cell>
          <cell r="AE109" t="str">
            <v>SS</v>
          </cell>
          <cell r="AF109" t="str">
            <v>-</v>
          </cell>
          <cell r="AG109" t="str">
            <v>-</v>
          </cell>
          <cell r="AH109" t="str">
            <v/>
          </cell>
          <cell r="AI109" t="str">
            <v/>
          </cell>
          <cell r="AJ109" t="str">
            <v/>
          </cell>
          <cell r="AK109" t="str">
            <v>-</v>
          </cell>
          <cell r="AL109" t="str">
            <v>-</v>
          </cell>
          <cell r="AM109" t="str">
            <v>-</v>
          </cell>
          <cell r="AN109" t="str">
            <v>-</v>
          </cell>
          <cell r="AO109" t="str">
            <v>-</v>
          </cell>
          <cell r="AP109" t="str">
            <v>-</v>
          </cell>
          <cell r="AQ109" t="str">
            <v>-</v>
          </cell>
          <cell r="AR109" t="str">
            <v>-</v>
          </cell>
          <cell r="AS109" t="str">
            <v>-</v>
          </cell>
          <cell r="AT109" t="str">
            <v>120</v>
          </cell>
          <cell r="AU109" t="str">
            <v>3</v>
          </cell>
          <cell r="AV109" t="str">
            <v>Bulk</v>
          </cell>
          <cell r="AW109" t="str">
            <v>-</v>
          </cell>
          <cell r="AZ109" t="str">
            <v>Yes</v>
          </cell>
          <cell r="BA109" t="str">
            <v>ACT</v>
          </cell>
          <cell r="BB109" t="str">
            <v>ACT</v>
          </cell>
          <cell r="BC109" t="str">
            <v>Bakery</v>
          </cell>
          <cell r="BD109" t="str">
            <v>PIZZA/PHILLY/MEXICAN</v>
          </cell>
          <cell r="BE109" t="str">
            <v>TORT CHIP SHELLS MBU</v>
          </cell>
          <cell r="BF109" t="str">
            <v>Ethnic Cuisine</v>
          </cell>
          <cell r="BG109" t="str">
            <v>Pre-Fried Chips</v>
          </cell>
          <cell r="BH109" t="str">
            <v>Tortilla Chips</v>
          </cell>
          <cell r="BI109" t="str">
            <v>Corn</v>
          </cell>
          <cell r="BJ109" t="str">
            <v>-</v>
          </cell>
          <cell r="BL109" t="str">
            <v>Unspecified: Can be warmed prior to use for extra crispiness.</v>
          </cell>
          <cell r="BM109" t="str">
            <v>Whole Grain Corn, Corn Oil, Water, Salt, Hydrated Lime.</v>
          </cell>
          <cell r="BN109" t="str">
            <v>-</v>
          </cell>
          <cell r="BR109" t="str">
            <v>00023700537348</v>
          </cell>
          <cell r="BS109" t="str">
            <v>-</v>
          </cell>
          <cell r="BU109" t="str">
            <v>-</v>
          </cell>
          <cell r="BV109" t="str">
            <v>-</v>
          </cell>
        </row>
        <row r="110">
          <cell r="B110">
            <v>10077230621</v>
          </cell>
          <cell r="C110" t="str">
            <v>Mexican Original®</v>
          </cell>
          <cell r="E110">
            <v>130</v>
          </cell>
          <cell r="F110" t="str">
            <v>Mexican Original® Yellow Triangle Pre-Fried Tortilla Chips, 4/2.5 Lb</v>
          </cell>
          <cell r="G110" t="str">
            <v>Yellow Corn Tri-Cut Salted Tortilla Chips</v>
          </cell>
          <cell r="H110" t="str">
            <v>WG</v>
          </cell>
          <cell r="I110" t="str">
            <v>-</v>
          </cell>
          <cell r="J110">
            <v>10</v>
          </cell>
          <cell r="K110">
            <v>145</v>
          </cell>
          <cell r="L110" t="str">
            <v>15 chips</v>
          </cell>
          <cell r="M110" t="str">
            <v>-</v>
          </cell>
          <cell r="N110">
            <v>1</v>
          </cell>
          <cell r="O110" t="str">
            <v>-</v>
          </cell>
          <cell r="P110" t="str">
            <v>150</v>
          </cell>
          <cell r="Q110" t="str">
            <v>6</v>
          </cell>
          <cell r="R110" t="str">
            <v>1</v>
          </cell>
          <cell r="S110" t="str">
            <v>60</v>
          </cell>
          <cell r="T110" t="str">
            <v>22</v>
          </cell>
          <cell r="U110" t="str">
            <v>2</v>
          </cell>
          <cell r="V110" t="str">
            <v/>
          </cell>
          <cell r="W110" t="str">
            <v>-</v>
          </cell>
          <cell r="Y110" t="str">
            <v>-</v>
          </cell>
          <cell r="Z110" t="str">
            <v>-</v>
          </cell>
          <cell r="AB110" t="str">
            <v>-</v>
          </cell>
          <cell r="AC110" t="str">
            <v>CL</v>
          </cell>
          <cell r="AD110" t="str">
            <v>-</v>
          </cell>
          <cell r="AE110" t="str">
            <v>-</v>
          </cell>
          <cell r="AF110" t="str">
            <v>-</v>
          </cell>
          <cell r="AG110" t="str">
            <v>-</v>
          </cell>
          <cell r="AH110" t="str">
            <v/>
          </cell>
          <cell r="AI110" t="str">
            <v/>
          </cell>
          <cell r="AJ110" t="str">
            <v/>
          </cell>
          <cell r="AK110" t="str">
            <v>-</v>
          </cell>
          <cell r="AL110" t="str">
            <v>-</v>
          </cell>
          <cell r="AM110" t="str">
            <v>-</v>
          </cell>
          <cell r="AN110" t="str">
            <v>-</v>
          </cell>
          <cell r="AO110" t="str">
            <v>-</v>
          </cell>
          <cell r="AP110" t="str">
            <v>-</v>
          </cell>
          <cell r="AQ110" t="str">
            <v>-</v>
          </cell>
          <cell r="AR110" t="str">
            <v>-</v>
          </cell>
          <cell r="AS110" t="str">
            <v>-</v>
          </cell>
          <cell r="AT110" t="str">
            <v>120</v>
          </cell>
          <cell r="AU110" t="str">
            <v>4</v>
          </cell>
          <cell r="AV110" t="str">
            <v>Bulk</v>
          </cell>
          <cell r="AW110" t="str">
            <v>-</v>
          </cell>
          <cell r="AZ110" t="str">
            <v>-</v>
          </cell>
          <cell r="BA110" t="str">
            <v>ACT</v>
          </cell>
          <cell r="BB110" t="str">
            <v>ACT</v>
          </cell>
          <cell r="BC110" t="str">
            <v>Bakery</v>
          </cell>
          <cell r="BD110" t="str">
            <v>PIZZA/PHILLY/MEXICAN</v>
          </cell>
          <cell r="BE110" t="str">
            <v>TORT CHIP SHELLS MBU</v>
          </cell>
          <cell r="BF110" t="str">
            <v>Ethnic Cuisine</v>
          </cell>
          <cell r="BG110" t="str">
            <v>Pre-Fried Chips</v>
          </cell>
          <cell r="BH110" t="str">
            <v>Tortilla Chips</v>
          </cell>
          <cell r="BI110" t="str">
            <v>Corn</v>
          </cell>
          <cell r="BJ110" t="str">
            <v>-</v>
          </cell>
          <cell r="BL110" t="str">
            <v>Unspecified: Can be warmed prior to use for extra crispiness.</v>
          </cell>
          <cell r="BM110" t="str">
            <v>Whole Grain Corn, Corn Oil, Water, Salt, Hydrated Lime.</v>
          </cell>
          <cell r="BN110" t="str">
            <v>-</v>
          </cell>
          <cell r="BR110" t="str">
            <v>00023700324627</v>
          </cell>
          <cell r="BS110" t="str">
            <v>-</v>
          </cell>
          <cell r="BU110" t="str">
            <v>-</v>
          </cell>
          <cell r="BV110" t="str">
            <v>-</v>
          </cell>
        </row>
        <row r="111">
          <cell r="B111">
            <v>10077360621</v>
          </cell>
          <cell r="C111" t="str">
            <v>Mexican Original®</v>
          </cell>
          <cell r="E111">
            <v>130</v>
          </cell>
          <cell r="F111" t="str">
            <v>Mexican Original® Yellow Corn Round Salted Tortilla Chips</v>
          </cell>
          <cell r="G111" t="str">
            <v xml:space="preserve">Yellow Corn Round Salted Tortilla Chips </v>
          </cell>
          <cell r="H111" t="str">
            <v>WG</v>
          </cell>
          <cell r="I111" t="str">
            <v>-</v>
          </cell>
          <cell r="J111">
            <v>6</v>
          </cell>
          <cell r="K111">
            <v>87</v>
          </cell>
          <cell r="L111" t="str">
            <v>10 chips</v>
          </cell>
          <cell r="M111" t="str">
            <v>-</v>
          </cell>
          <cell r="N111">
            <v>1</v>
          </cell>
          <cell r="O111" t="str">
            <v>-</v>
          </cell>
          <cell r="P111" t="str">
            <v>150</v>
          </cell>
          <cell r="Q111" t="str">
            <v>6</v>
          </cell>
          <cell r="R111" t="str">
            <v>1</v>
          </cell>
          <cell r="S111" t="str">
            <v>60</v>
          </cell>
          <cell r="T111" t="str">
            <v>21</v>
          </cell>
          <cell r="U111" t="str">
            <v>2</v>
          </cell>
          <cell r="V111" t="str">
            <v/>
          </cell>
          <cell r="W111" t="str">
            <v>-</v>
          </cell>
          <cell r="Y111" t="str">
            <v>-</v>
          </cell>
          <cell r="Z111" t="str">
            <v>-</v>
          </cell>
          <cell r="AB111" t="str">
            <v>-</v>
          </cell>
          <cell r="AC111" t="str">
            <v>CL</v>
          </cell>
          <cell r="AD111" t="str">
            <v>-</v>
          </cell>
          <cell r="AE111" t="str">
            <v>-</v>
          </cell>
          <cell r="AF111" t="str">
            <v>-</v>
          </cell>
          <cell r="AG111" t="str">
            <v>-</v>
          </cell>
          <cell r="AH111" t="str">
            <v/>
          </cell>
          <cell r="AI111" t="str">
            <v/>
          </cell>
          <cell r="AJ111" t="str">
            <v/>
          </cell>
          <cell r="AK111" t="str">
            <v>-</v>
          </cell>
          <cell r="AL111" t="str">
            <v>-</v>
          </cell>
          <cell r="AM111" t="str">
            <v>-</v>
          </cell>
          <cell r="AN111" t="str">
            <v>-</v>
          </cell>
          <cell r="AO111" t="str">
            <v>-</v>
          </cell>
          <cell r="AP111" t="str">
            <v>-</v>
          </cell>
          <cell r="AQ111" t="str">
            <v>-</v>
          </cell>
          <cell r="AR111" t="str">
            <v>-</v>
          </cell>
          <cell r="AS111" t="str">
            <v>-</v>
          </cell>
          <cell r="AT111" t="str">
            <v>90</v>
          </cell>
          <cell r="AU111" t="str">
            <v>6</v>
          </cell>
          <cell r="AV111" t="str">
            <v>Bulk</v>
          </cell>
          <cell r="AW111" t="str">
            <v>-</v>
          </cell>
          <cell r="AZ111" t="str">
            <v>Yes</v>
          </cell>
          <cell r="BA111" t="str">
            <v>ACT</v>
          </cell>
          <cell r="BB111" t="str">
            <v>DNB SY21-22</v>
          </cell>
          <cell r="BC111" t="str">
            <v>Bakery</v>
          </cell>
          <cell r="BD111" t="str">
            <v>PIZZA/PHILLY/MEXICAN</v>
          </cell>
          <cell r="BE111" t="str">
            <v>TORT CHIP SHELLS MBU</v>
          </cell>
          <cell r="BF111" t="str">
            <v>Ethnic Cuisine</v>
          </cell>
          <cell r="BG111" t="str">
            <v>Pre-Fried Chips</v>
          </cell>
          <cell r="BH111" t="str">
            <v>Tortilla Chips</v>
          </cell>
          <cell r="BI111" t="str">
            <v>Corn</v>
          </cell>
          <cell r="BJ111" t="str">
            <v>-</v>
          </cell>
          <cell r="BL111" t="str">
            <v>Unspecified: Can be warmed prior to use for extra crispiness.</v>
          </cell>
          <cell r="BM111" t="str">
            <v>Whole Grain Corn, Corn Oil, Water, Salt, Hydrated Lime.</v>
          </cell>
          <cell r="BN111" t="str">
            <v>-</v>
          </cell>
          <cell r="BR111" t="str">
            <v>00023700470782</v>
          </cell>
          <cell r="BS111" t="str">
            <v>-</v>
          </cell>
          <cell r="BU111" t="str">
            <v>-</v>
          </cell>
          <cell r="BV111" t="str">
            <v>-</v>
          </cell>
        </row>
        <row r="112">
          <cell r="B112">
            <v>17031121120</v>
          </cell>
          <cell r="C112" t="str">
            <v xml:space="preserve">Boscos® </v>
          </cell>
          <cell r="E112">
            <v>130</v>
          </cell>
          <cell r="F112" t="str">
            <v>-</v>
          </cell>
          <cell r="G112" t="str">
            <v>Pepperoni Stuffed Breadsticks, 1.55 oz.</v>
          </cell>
          <cell r="H112" t="str">
            <v>WG</v>
          </cell>
          <cell r="I112" t="str">
            <v>-</v>
          </cell>
          <cell r="J112">
            <v>13.9</v>
          </cell>
          <cell r="K112">
            <v>144</v>
          </cell>
          <cell r="L112" t="str">
            <v>1 stick</v>
          </cell>
          <cell r="M112">
            <v>0.5</v>
          </cell>
          <cell r="N112">
            <v>1</v>
          </cell>
          <cell r="O112" t="str">
            <v>-</v>
          </cell>
          <cell r="P112" t="str">
            <v>120</v>
          </cell>
          <cell r="Q112" t="str">
            <v>4.5</v>
          </cell>
          <cell r="R112" t="str">
            <v>2</v>
          </cell>
          <cell r="S112" t="str">
            <v>230</v>
          </cell>
          <cell r="T112" t="str">
            <v>14</v>
          </cell>
          <cell r="U112" t="str">
            <v>6</v>
          </cell>
          <cell r="V112" t="str">
            <v>-</v>
          </cell>
          <cell r="W112" t="str">
            <v>-</v>
          </cell>
          <cell r="Y112" t="str">
            <v>-</v>
          </cell>
          <cell r="Z112" t="str">
            <v>CSC</v>
          </cell>
          <cell r="AA112" t="str">
            <v>CSC</v>
          </cell>
          <cell r="AB112" t="str">
            <v>CSC</v>
          </cell>
          <cell r="AC112" t="str">
            <v>SUB</v>
          </cell>
          <cell r="AD112" t="str">
            <v>-</v>
          </cell>
          <cell r="AE112" t="str">
            <v>-</v>
          </cell>
          <cell r="AF112" t="str">
            <v>-</v>
          </cell>
          <cell r="AG112" t="str">
            <v>-</v>
          </cell>
          <cell r="AH112" t="str">
            <v/>
          </cell>
          <cell r="AI112" t="str">
            <v/>
          </cell>
          <cell r="AJ112" t="str">
            <v/>
          </cell>
          <cell r="AK112" t="str">
            <v>-</v>
          </cell>
          <cell r="AL112" t="str">
            <v>-</v>
          </cell>
          <cell r="AM112" t="str">
            <v>-</v>
          </cell>
          <cell r="AN112" t="str">
            <v>Yes</v>
          </cell>
          <cell r="AO112" t="str">
            <v>Yes</v>
          </cell>
          <cell r="AP112" t="str">
            <v>-</v>
          </cell>
          <cell r="AQ112" t="str">
            <v>-</v>
          </cell>
          <cell r="AR112" t="str">
            <v>-</v>
          </cell>
          <cell r="AS112" t="str">
            <v>-</v>
          </cell>
          <cell r="AT112" t="str">
            <v>365</v>
          </cell>
          <cell r="AU112" t="str">
            <v>4</v>
          </cell>
          <cell r="AV112" t="str">
            <v>Bulk</v>
          </cell>
          <cell r="AW112" t="str">
            <v>-</v>
          </cell>
          <cell r="AX112" t="str">
            <v>Yes</v>
          </cell>
          <cell r="AY112" t="str">
            <v>Yes</v>
          </cell>
          <cell r="AZ112" t="str">
            <v>Yes</v>
          </cell>
          <cell r="BA112" t="str">
            <v>ACT</v>
          </cell>
          <cell r="BB112" t="str">
            <v>ACT</v>
          </cell>
          <cell r="BC112" t="str">
            <v>Prepared</v>
          </cell>
          <cell r="BD112" t="str">
            <v>BFAST/COP/HANDHELD</v>
          </cell>
          <cell r="BE112" t="str">
            <v>FSV SNACKING MBU</v>
          </cell>
          <cell r="BF112" t="str">
            <v>Stuffed Breadsticks &amp; Filled Tortillas</v>
          </cell>
          <cell r="BG112" t="str">
            <v>Stuffed Breadsticks</v>
          </cell>
          <cell r="BH112" t="str">
            <v>Stuffed Breadsticks</v>
          </cell>
          <cell r="BI112" t="str">
            <v>Pepperoni</v>
          </cell>
          <cell r="BJ112" t="str">
            <v>-</v>
          </cell>
          <cell r="BK112" t="str">
            <v>Cheese</v>
          </cell>
          <cell r="BL112" t="str">
            <v>Convection: Convection Oven
1. Preheat oven to 400º F.	
2. Place Pepperoni Sticks on a baking sheet.
3. THAWED: 6-8 minutes.		
4. Let stand 2 minutes before serving.	
1. Oven temperatures may vary.  Adjust cooking time and/or temperatures as needed.	
2. T</v>
          </cell>
          <cell r="BM112" t="str">
            <v xml:space="preserve">CRUST: FLOUR BLEND [WHOLE-WHEAT FLOUR, ENRICHED FLOUR (WHEAT FLOUR, NIACIN, REDUCED IRON, THIAMINE MONONITRATE, RIBOFLAVIN, ENZYME, FOLIC ACID)], WATER, BROWN SUGAR, CORN OIL, DOUGH CONDITIONER (SOYBEAN OIL, MONO AND DIGLYCERIDES, SOY SHORTENING FLAKES), </v>
          </cell>
          <cell r="BN112" t="str">
            <v>-</v>
          </cell>
          <cell r="BP112" t="str">
            <v>Yes</v>
          </cell>
          <cell r="BR112" t="str">
            <v>10721931000347</v>
          </cell>
          <cell r="BS112" t="str">
            <v>-</v>
          </cell>
          <cell r="BT112" t="str">
            <v>Special Order</v>
          </cell>
          <cell r="BU112" t="str">
            <v>-</v>
          </cell>
          <cell r="BV112" t="str">
            <v>-</v>
          </cell>
          <cell r="BW112">
            <v>787421</v>
          </cell>
          <cell r="BX112">
            <v>9385891</v>
          </cell>
          <cell r="BY112">
            <v>405624</v>
          </cell>
        </row>
        <row r="113">
          <cell r="B113">
            <v>17023721120</v>
          </cell>
          <cell r="C113" t="str">
            <v xml:space="preserve">Boscos® </v>
          </cell>
          <cell r="E113">
            <v>130</v>
          </cell>
          <cell r="F113" t="str">
            <v>-</v>
          </cell>
          <cell r="G113" t="str">
            <v>Pepperoni Pizza Sticks, 3.77 oz.</v>
          </cell>
          <cell r="H113" t="str">
            <v>WG</v>
          </cell>
          <cell r="I113" t="str">
            <v>-</v>
          </cell>
          <cell r="J113">
            <v>17</v>
          </cell>
          <cell r="K113">
            <v>72</v>
          </cell>
          <cell r="L113" t="str">
            <v>1 stick</v>
          </cell>
          <cell r="M113">
            <v>1</v>
          </cell>
          <cell r="N113">
            <v>2.25</v>
          </cell>
          <cell r="O113" t="str">
            <v>-</v>
          </cell>
          <cell r="P113" t="str">
            <v>250</v>
          </cell>
          <cell r="Q113" t="str">
            <v>9</v>
          </cell>
          <cell r="R113" t="str">
            <v>4.5</v>
          </cell>
          <cell r="S113" t="str">
            <v>510</v>
          </cell>
          <cell r="T113" t="str">
            <v>30</v>
          </cell>
          <cell r="U113" t="str">
            <v>11</v>
          </cell>
          <cell r="V113" t="str">
            <v>-</v>
          </cell>
          <cell r="W113" t="str">
            <v>KTKA</v>
          </cell>
          <cell r="Y113" t="str">
            <v>CSC</v>
          </cell>
          <cell r="Z113" t="str">
            <v>CSC</v>
          </cell>
          <cell r="AA113" t="str">
            <v>CSC</v>
          </cell>
          <cell r="AB113" t="str">
            <v>CSC</v>
          </cell>
          <cell r="AC113" t="str">
            <v>SUB</v>
          </cell>
          <cell r="AD113" t="str">
            <v>-</v>
          </cell>
          <cell r="AE113" t="str">
            <v>-</v>
          </cell>
          <cell r="AF113" t="str">
            <v>-</v>
          </cell>
          <cell r="AG113" t="str">
            <v>-</v>
          </cell>
          <cell r="AH113" t="str">
            <v/>
          </cell>
          <cell r="AI113" t="str">
            <v/>
          </cell>
          <cell r="AJ113" t="str">
            <v/>
          </cell>
          <cell r="AK113" t="str">
            <v>-</v>
          </cell>
          <cell r="AL113" t="str">
            <v>-</v>
          </cell>
          <cell r="AM113" t="str">
            <v>-</v>
          </cell>
          <cell r="AN113" t="str">
            <v>Yes</v>
          </cell>
          <cell r="AO113" t="str">
            <v>Yes</v>
          </cell>
          <cell r="AP113" t="str">
            <v>-</v>
          </cell>
          <cell r="AQ113" t="str">
            <v>-</v>
          </cell>
          <cell r="AR113" t="str">
            <v>-</v>
          </cell>
          <cell r="AS113" t="str">
            <v>-</v>
          </cell>
          <cell r="AT113" t="str">
            <v>270</v>
          </cell>
          <cell r="AU113" t="str">
            <v>1</v>
          </cell>
          <cell r="AV113" t="str">
            <v>Bulk</v>
          </cell>
          <cell r="AW113" t="str">
            <v>Yes</v>
          </cell>
          <cell r="AX113" t="str">
            <v>Yes</v>
          </cell>
          <cell r="AY113" t="str">
            <v>Yes</v>
          </cell>
          <cell r="AZ113" t="str">
            <v>Yes</v>
          </cell>
          <cell r="BA113" t="str">
            <v>ACT</v>
          </cell>
          <cell r="BB113" t="str">
            <v>ACT</v>
          </cell>
          <cell r="BC113" t="str">
            <v>Prepared</v>
          </cell>
          <cell r="BD113" t="str">
            <v>BFAST/COP/HANDHELD</v>
          </cell>
          <cell r="BE113" t="str">
            <v>FSV SNACKING MBU</v>
          </cell>
          <cell r="BF113" t="str">
            <v>Stuffed Breadsticks &amp; Filled Tortillas</v>
          </cell>
          <cell r="BG113" t="str">
            <v>Stuffed Breadsticks</v>
          </cell>
          <cell r="BH113" t="str">
            <v>Stuffed Breadsticks</v>
          </cell>
          <cell r="BI113" t="str">
            <v>Pizza</v>
          </cell>
          <cell r="BJ113" t="str">
            <v>-</v>
          </cell>
          <cell r="BK113" t="str">
            <v>Cheese</v>
          </cell>
          <cell r="BL113" t="str">
            <v>Convection: Convection Oven
1. Preheat oven to 400°F.
2. Place Pizza Sticks on a baking sheet.
3. THAWED: 8-10 minutes.
4. Let stand 2 minutes before serving.
CAUTION: FILLING MAY BE HOT!
* Oven temperatures may vary. Adjust cooking time and/or temperatur</v>
          </cell>
          <cell r="BM113" t="str">
            <v xml:space="preserve">Crust: crust: flour blend [whole wheat flour, enriched flour (wheat flour, niacin, reduced iron, thiamine mononitrate, riboflavin, enzyme, folic acid)], water, golden brown sugar (sugar, molasses), vital wheat gluten, corn oil, dough conditioner (soybean </v>
          </cell>
          <cell r="BN113" t="str">
            <v>-</v>
          </cell>
          <cell r="BO113" t="str">
            <v>Yes</v>
          </cell>
          <cell r="BP113" t="str">
            <v>Yes</v>
          </cell>
          <cell r="BR113" t="str">
            <v>10721931000651</v>
          </cell>
          <cell r="BS113" t="str">
            <v>-</v>
          </cell>
          <cell r="BT113" t="str">
            <v>Special Order</v>
          </cell>
          <cell r="BU113" t="str">
            <v>-</v>
          </cell>
          <cell r="BV113" t="str">
            <v>-</v>
          </cell>
          <cell r="BW113" t="str">
            <v>-</v>
          </cell>
          <cell r="BX113">
            <v>9386085</v>
          </cell>
          <cell r="BY113">
            <v>405627</v>
          </cell>
        </row>
        <row r="114">
          <cell r="B114">
            <v>10296491120</v>
          </cell>
          <cell r="C114" t="str">
            <v xml:space="preserve">Boscos® </v>
          </cell>
          <cell r="E114">
            <v>130</v>
          </cell>
          <cell r="F114" t="str">
            <v>-</v>
          </cell>
          <cell r="G114" t="str">
            <v>Cheese Pizza Stuffed Breadsticks, 3.77 oz.</v>
          </cell>
          <cell r="H114" t="str">
            <v>WG</v>
          </cell>
          <cell r="I114" t="str">
            <v>-</v>
          </cell>
          <cell r="J114">
            <v>17.2</v>
          </cell>
          <cell r="K114">
            <v>72</v>
          </cell>
          <cell r="L114" t="str">
            <v>1 stick</v>
          </cell>
          <cell r="M114">
            <v>1</v>
          </cell>
          <cell r="N114">
            <v>2.25</v>
          </cell>
          <cell r="O114" t="str">
            <v>-</v>
          </cell>
          <cell r="P114" t="str">
            <v>230</v>
          </cell>
          <cell r="Q114" t="str">
            <v>8</v>
          </cell>
          <cell r="R114" t="str">
            <v>4</v>
          </cell>
          <cell r="S114" t="str">
            <v>440</v>
          </cell>
          <cell r="T114" t="str">
            <v>31</v>
          </cell>
          <cell r="U114" t="str">
            <v>10</v>
          </cell>
          <cell r="V114" t="str">
            <v>-</v>
          </cell>
          <cell r="W114" t="str">
            <v>-</v>
          </cell>
          <cell r="Y114" t="str">
            <v>-</v>
          </cell>
          <cell r="Z114" t="str">
            <v>CSC</v>
          </cell>
          <cell r="AA114" t="str">
            <v>CSC</v>
          </cell>
          <cell r="AB114" t="str">
            <v>CSC</v>
          </cell>
          <cell r="AC114" t="str">
            <v>SUB</v>
          </cell>
          <cell r="AD114" t="str">
            <v>-</v>
          </cell>
          <cell r="AE114" t="str">
            <v>-</v>
          </cell>
          <cell r="AF114" t="str">
            <v>-</v>
          </cell>
          <cell r="AG114" t="str">
            <v>-</v>
          </cell>
          <cell r="AH114" t="str">
            <v/>
          </cell>
          <cell r="AI114" t="str">
            <v/>
          </cell>
          <cell r="AJ114" t="str">
            <v/>
          </cell>
          <cell r="AK114" t="str">
            <v>-</v>
          </cell>
          <cell r="AL114" t="str">
            <v>-</v>
          </cell>
          <cell r="AM114" t="str">
            <v>-</v>
          </cell>
          <cell r="AN114" t="str">
            <v>Yes</v>
          </cell>
          <cell r="AO114" t="str">
            <v>Yes</v>
          </cell>
          <cell r="AP114" t="str">
            <v>-</v>
          </cell>
          <cell r="AQ114" t="str">
            <v>-</v>
          </cell>
          <cell r="AR114" t="str">
            <v>-</v>
          </cell>
          <cell r="AS114" t="str">
            <v>-</v>
          </cell>
          <cell r="AT114" t="str">
            <v>270</v>
          </cell>
          <cell r="AU114" t="str">
            <v>72</v>
          </cell>
          <cell r="AV114" t="str">
            <v>Bulk</v>
          </cell>
          <cell r="AW114" t="str">
            <v>Yes</v>
          </cell>
          <cell r="AX114" t="str">
            <v>Yes</v>
          </cell>
          <cell r="AY114" t="str">
            <v>Yes</v>
          </cell>
          <cell r="AZ114" t="str">
            <v>Yes</v>
          </cell>
          <cell r="BA114" t="str">
            <v>ACT</v>
          </cell>
          <cell r="BB114" t="str">
            <v>ACT</v>
          </cell>
          <cell r="BC114" t="str">
            <v>Prepared</v>
          </cell>
          <cell r="BD114" t="str">
            <v>BFAST/COP/HANDHELD</v>
          </cell>
          <cell r="BE114" t="str">
            <v>FSV SNACKING MBU</v>
          </cell>
          <cell r="BF114" t="str">
            <v>Stuffed Breadsticks &amp; Filled Tortillas</v>
          </cell>
          <cell r="BG114" t="str">
            <v>Stuffed Breadsticks</v>
          </cell>
          <cell r="BH114" t="str">
            <v>Stuffed Breadsticks</v>
          </cell>
          <cell r="BI114" t="str">
            <v>Pizza</v>
          </cell>
          <cell r="BJ114" t="str">
            <v>-</v>
          </cell>
          <cell r="BK114" t="str">
            <v>Cheese</v>
          </cell>
          <cell r="BL114" t="str">
            <v>Convection: Convection Oven
1. Preheat oven to 400ºF.
2. Place Pizza Sticks on a baking sheet.
3. THAWED: 7-9 minutes.
4. Let stand 2 minutes before serving.
CAUTION: FILLING MAY BE HOT!
Oven temperatures may vary. Adjust cooking time and/or temperature a</v>
          </cell>
          <cell r="BM114" t="str">
            <v>CRUST: FLOUR BLEND [WHOLE WHEAT FLOUR, ENRICHED WHEAT FLOUR (WHEAT FLOUR, NIACIN, REDUCED IRON, THIAMINE MONONITRATE, RIBOFLAVIN, ENZYME, FOLIC ACID)], WATER, GOLDEN BROWN SUGAR (SUGAR, MOLASSES), CORN OIL, DOUGH CONDITIONER (SOYBEAN OIL, MONO AND DIGLYCE</v>
          </cell>
          <cell r="BN114" t="str">
            <v>-</v>
          </cell>
          <cell r="BO114" t="str">
            <v>Yes</v>
          </cell>
          <cell r="BR114" t="str">
            <v>00762481003443</v>
          </cell>
          <cell r="BS114" t="str">
            <v>-</v>
          </cell>
          <cell r="BT114" t="str">
            <v>Special Order</v>
          </cell>
          <cell r="BU114" t="str">
            <v>-</v>
          </cell>
          <cell r="BV114" t="str">
            <v>-</v>
          </cell>
          <cell r="BW114" t="str">
            <v>-</v>
          </cell>
          <cell r="BX114">
            <v>9380038</v>
          </cell>
          <cell r="BY114" t="str">
            <v>-</v>
          </cell>
        </row>
        <row r="115">
          <cell r="B115">
            <v>17056721120</v>
          </cell>
          <cell r="C115" t="str">
            <v xml:space="preserve">Boscos® </v>
          </cell>
          <cell r="E115">
            <v>130</v>
          </cell>
          <cell r="F115" t="str">
            <v>-</v>
          </cell>
          <cell r="G115" t="str">
            <v>Pretzel Sticks Stuffed with Cheddar Cheese, 2.4 oz.</v>
          </cell>
          <cell r="H115" t="str">
            <v>WG</v>
          </cell>
          <cell r="I115" t="str">
            <v>-</v>
          </cell>
          <cell r="J115">
            <v>10.8</v>
          </cell>
          <cell r="K115">
            <v>72</v>
          </cell>
          <cell r="L115" t="str">
            <v>1 stick</v>
          </cell>
          <cell r="M115">
            <v>0.5</v>
          </cell>
          <cell r="N115">
            <v>2</v>
          </cell>
          <cell r="O115" t="str">
            <v>-</v>
          </cell>
          <cell r="P115" t="str">
            <v>200</v>
          </cell>
          <cell r="Q115" t="str">
            <v>7</v>
          </cell>
          <cell r="R115" t="str">
            <v>2</v>
          </cell>
          <cell r="S115" t="str">
            <v>230</v>
          </cell>
          <cell r="T115" t="str">
            <v>27</v>
          </cell>
          <cell r="U115" t="str">
            <v>7</v>
          </cell>
          <cell r="V115" t="str">
            <v>-</v>
          </cell>
          <cell r="W115" t="str">
            <v>-</v>
          </cell>
          <cell r="Y115" t="str">
            <v>-</v>
          </cell>
          <cell r="Z115" t="str">
            <v>CSC</v>
          </cell>
          <cell r="AA115" t="str">
            <v>CSC</v>
          </cell>
          <cell r="AB115" t="str">
            <v>CSC</v>
          </cell>
          <cell r="AC115" t="str">
            <v>SUB</v>
          </cell>
          <cell r="AD115" t="str">
            <v>-</v>
          </cell>
          <cell r="AE115" t="str">
            <v>SS</v>
          </cell>
          <cell r="AF115" t="str">
            <v>-</v>
          </cell>
          <cell r="AG115" t="str">
            <v>-</v>
          </cell>
          <cell r="AH115" t="str">
            <v/>
          </cell>
          <cell r="AI115" t="str">
            <v/>
          </cell>
          <cell r="AJ115" t="str">
            <v/>
          </cell>
          <cell r="AK115" t="str">
            <v>-</v>
          </cell>
          <cell r="AL115" t="str">
            <v>-</v>
          </cell>
          <cell r="AM115" t="str">
            <v>-</v>
          </cell>
          <cell r="AN115" t="str">
            <v>Yes</v>
          </cell>
          <cell r="AO115" t="str">
            <v>Yes</v>
          </cell>
          <cell r="AP115" t="str">
            <v>-</v>
          </cell>
          <cell r="AQ115" t="str">
            <v>-</v>
          </cell>
          <cell r="AR115" t="str">
            <v>-</v>
          </cell>
          <cell r="AS115" t="str">
            <v>-</v>
          </cell>
          <cell r="AT115" t="str">
            <v>270</v>
          </cell>
          <cell r="AU115" t="str">
            <v>2</v>
          </cell>
          <cell r="AV115" t="str">
            <v>Bulk</v>
          </cell>
          <cell r="AW115" t="str">
            <v>Yes</v>
          </cell>
          <cell r="AX115" t="str">
            <v>Yes</v>
          </cell>
          <cell r="AY115" t="str">
            <v>Yes</v>
          </cell>
          <cell r="AZ115" t="str">
            <v>Yes</v>
          </cell>
          <cell r="BA115" t="str">
            <v>ACT</v>
          </cell>
          <cell r="BB115" t="str">
            <v>ACT</v>
          </cell>
          <cell r="BC115" t="str">
            <v>Prepared</v>
          </cell>
          <cell r="BD115" t="str">
            <v>BFAST/COP/HANDHELD</v>
          </cell>
          <cell r="BE115" t="str">
            <v>FSV SNACKING MBU</v>
          </cell>
          <cell r="BF115" t="str">
            <v>Stuffed Breadsticks &amp; Filled Tortillas</v>
          </cell>
          <cell r="BG115" t="str">
            <v>Stuffed Breadsticks</v>
          </cell>
          <cell r="BH115" t="str">
            <v>Stuffed Breadsticks</v>
          </cell>
          <cell r="BI115" t="str">
            <v>Pretzel</v>
          </cell>
          <cell r="BJ115" t="str">
            <v>-</v>
          </cell>
          <cell r="BK115" t="str">
            <v>Cheese</v>
          </cell>
          <cell r="BL115" t="str">
            <v>Convection: Convection Oven
1.  Preheat oven to 350º F.	
2.  Place Pretzel Sticks on a baking sheet.
To salt, gently moisten pretzels and sprinkle salt from packet.
3.  Thawed: 7-9 minutes.
3.  Let stand 2 minutes before serving.
CAUTION: FILLING MAY BE H</v>
          </cell>
          <cell r="BM115" t="str">
            <v>Crust: FLOUR BLEND [WHOLE WHEAT FLOUR, Enriched flour (wheat flour, niacin, reduced iron, thiamine mononitrate, riboflavin, enzyme, folic acid)], Water, CORN OIL, Brown sugar, SUGAR, Dough conditioner (soybean oil, MONO AND DIglycerides, soy flakes), Yeas</v>
          </cell>
          <cell r="BN115" t="str">
            <v>-</v>
          </cell>
          <cell r="BO115" t="str">
            <v>Yes</v>
          </cell>
          <cell r="BP115" t="str">
            <v>Yes</v>
          </cell>
          <cell r="BQ115" t="str">
            <v>Yes</v>
          </cell>
          <cell r="BR115" t="str">
            <v>10721931000842</v>
          </cell>
          <cell r="BS115" t="str">
            <v>-</v>
          </cell>
          <cell r="BT115" t="str">
            <v>Special Order</v>
          </cell>
          <cell r="BU115" t="str">
            <v>-</v>
          </cell>
          <cell r="BV115" t="str">
            <v>-</v>
          </cell>
          <cell r="BW115">
            <v>665230</v>
          </cell>
          <cell r="BX115">
            <v>9386894</v>
          </cell>
          <cell r="BY115">
            <v>405630</v>
          </cell>
        </row>
        <row r="116">
          <cell r="B116">
            <v>17022101120</v>
          </cell>
          <cell r="C116" t="str">
            <v xml:space="preserve">Boscos® </v>
          </cell>
          <cell r="E116">
            <v>130</v>
          </cell>
          <cell r="F116" t="str">
            <v>-</v>
          </cell>
          <cell r="G116" t="str">
            <v xml:space="preserve">100% LMPS Cheese Breadsticks, 2.15 oz. </v>
          </cell>
          <cell r="H116" t="str">
            <v>WG</v>
          </cell>
          <cell r="I116" t="str">
            <v>-</v>
          </cell>
          <cell r="J116">
            <v>19.475999999999999</v>
          </cell>
          <cell r="K116">
            <v>144</v>
          </cell>
          <cell r="L116" t="str">
            <v>1 stick</v>
          </cell>
          <cell r="M116">
            <v>1</v>
          </cell>
          <cell r="N116">
            <v>1</v>
          </cell>
          <cell r="O116" t="str">
            <v>-</v>
          </cell>
          <cell r="P116" t="str">
            <v>160</v>
          </cell>
          <cell r="Q116" t="str">
            <v>7</v>
          </cell>
          <cell r="R116" t="str">
            <v>3.5</v>
          </cell>
          <cell r="S116" t="str">
            <v>270</v>
          </cell>
          <cell r="T116" t="str">
            <v>16</v>
          </cell>
          <cell r="U116" t="str">
            <v>10</v>
          </cell>
          <cell r="V116" t="str">
            <v>-</v>
          </cell>
          <cell r="W116" t="str">
            <v>-</v>
          </cell>
          <cell r="Y116" t="str">
            <v>CSC</v>
          </cell>
          <cell r="Z116" t="str">
            <v>CSC</v>
          </cell>
          <cell r="AA116" t="str">
            <v>CSC</v>
          </cell>
          <cell r="AB116" t="str">
            <v>CSC</v>
          </cell>
          <cell r="AC116" t="str">
            <v>SUB</v>
          </cell>
          <cell r="AD116" t="str">
            <v>-</v>
          </cell>
          <cell r="AE116" t="str">
            <v>-</v>
          </cell>
          <cell r="AF116" t="str">
            <v>-</v>
          </cell>
          <cell r="AG116" t="str">
            <v>-</v>
          </cell>
          <cell r="AH116" t="str">
            <v/>
          </cell>
          <cell r="AI116" t="str">
            <v/>
          </cell>
          <cell r="AJ116" t="str">
            <v/>
          </cell>
          <cell r="AK116" t="str">
            <v>-</v>
          </cell>
          <cell r="AL116" t="str">
            <v>-</v>
          </cell>
          <cell r="AM116" t="str">
            <v>-</v>
          </cell>
          <cell r="AN116" t="str">
            <v>Yes</v>
          </cell>
          <cell r="AO116" t="str">
            <v>Yes</v>
          </cell>
          <cell r="AP116" t="str">
            <v>-</v>
          </cell>
          <cell r="AQ116" t="str">
            <v>-</v>
          </cell>
          <cell r="AR116" t="str">
            <v>-</v>
          </cell>
          <cell r="AS116" t="str">
            <v>-</v>
          </cell>
          <cell r="AT116" t="str">
            <v>270</v>
          </cell>
          <cell r="AU116" t="str">
            <v>1</v>
          </cell>
          <cell r="AV116" t="str">
            <v>Bulk</v>
          </cell>
          <cell r="AW116" t="str">
            <v>Yes</v>
          </cell>
          <cell r="AX116" t="str">
            <v>Yes</v>
          </cell>
          <cell r="AY116" t="str">
            <v>Yes</v>
          </cell>
          <cell r="AZ116" t="str">
            <v>Yes</v>
          </cell>
          <cell r="BA116" t="str">
            <v>ACT</v>
          </cell>
          <cell r="BB116" t="str">
            <v>ACT</v>
          </cell>
          <cell r="BC116" t="str">
            <v>Prepared</v>
          </cell>
          <cell r="BD116" t="str">
            <v>BFAST/COP/HANDHELD</v>
          </cell>
          <cell r="BE116" t="str">
            <v>FSV SNACKING MBU</v>
          </cell>
          <cell r="BF116" t="str">
            <v>Stuffed Breadsticks &amp; Filled Tortillas</v>
          </cell>
          <cell r="BG116" t="str">
            <v>Stuffed Breadsticks</v>
          </cell>
          <cell r="BH116" t="str">
            <v>Stuffed Breadsticks</v>
          </cell>
          <cell r="BI116" t="str">
            <v>Cheese</v>
          </cell>
          <cell r="BJ116" t="str">
            <v>-</v>
          </cell>
          <cell r="BK116" t="str">
            <v>Cheese</v>
          </cell>
          <cell r="BL116" t="str">
            <v>Convection: Convection Oven
1. Preheat oven to 350°F with fan on.
2. Place Breadsticks on baking sheet.
3. Bake from THAWED for 9-10 minutes or until A MINIMUM TEMPERATURE OF 165°F AS MEASURED WITH A THERMOMETER IS REACHED!
4. Let stand 2 minutes before s</v>
          </cell>
          <cell r="BM116" t="str">
            <v>Crust: Flour blend [whole wheat flour, enriched wheat flour (wheat flour, niacin, reduced iron, thiamin mononitrate, riboflavin, enzyme, folic acid)], water, brown sugar, vital wheat gluten, corn oil, dough conditioner (soybean oil, mono and diglycerides,</v>
          </cell>
          <cell r="BN116" t="str">
            <v>-</v>
          </cell>
          <cell r="BQ116" t="str">
            <v>Yes</v>
          </cell>
          <cell r="BR116" t="str">
            <v>00762481003603</v>
          </cell>
          <cell r="BS116" t="str">
            <v>-</v>
          </cell>
          <cell r="BT116" t="str">
            <v>Stocked</v>
          </cell>
          <cell r="BU116" t="str">
            <v>-</v>
          </cell>
          <cell r="BV116" t="str">
            <v>-</v>
          </cell>
          <cell r="BW116" t="str">
            <v>-</v>
          </cell>
          <cell r="BX116">
            <v>9386086</v>
          </cell>
          <cell r="BY116">
            <v>406289</v>
          </cell>
        </row>
        <row r="117">
          <cell r="B117">
            <v>17031141120</v>
          </cell>
          <cell r="C117" t="str">
            <v xml:space="preserve">Boscos® </v>
          </cell>
          <cell r="E117">
            <v>130</v>
          </cell>
          <cell r="F117" t="str">
            <v>-</v>
          </cell>
          <cell r="G117" t="str">
            <v xml:space="preserve">Reduced Fat Cheese Breadsticks, 1.52 oz. </v>
          </cell>
          <cell r="H117" t="str">
            <v>WG</v>
          </cell>
          <cell r="I117" t="str">
            <v>-</v>
          </cell>
          <cell r="J117">
            <v>13.6</v>
          </cell>
          <cell r="K117">
            <v>144</v>
          </cell>
          <cell r="L117" t="str">
            <v>1 stick</v>
          </cell>
          <cell r="M117">
            <v>0.5</v>
          </cell>
          <cell r="N117">
            <v>1</v>
          </cell>
          <cell r="O117" t="str">
            <v>-</v>
          </cell>
          <cell r="P117" t="str">
            <v>110</v>
          </cell>
          <cell r="Q117" t="str">
            <v>3</v>
          </cell>
          <cell r="R117" t="str">
            <v>1.5</v>
          </cell>
          <cell r="S117" t="str">
            <v>140</v>
          </cell>
          <cell r="T117" t="str">
            <v>14</v>
          </cell>
          <cell r="U117" t="str">
            <v>6</v>
          </cell>
          <cell r="V117" t="str">
            <v>-</v>
          </cell>
          <cell r="W117" t="str">
            <v>KTKA</v>
          </cell>
          <cell r="Y117" t="str">
            <v>CSC</v>
          </cell>
          <cell r="Z117" t="str">
            <v>CSC</v>
          </cell>
          <cell r="AA117" t="str">
            <v>CSC</v>
          </cell>
          <cell r="AB117" t="str">
            <v>CSC</v>
          </cell>
          <cell r="AC117" t="str">
            <v>SUB</v>
          </cell>
          <cell r="AD117" t="str">
            <v>-</v>
          </cell>
          <cell r="AE117" t="str">
            <v>-</v>
          </cell>
          <cell r="AF117" t="str">
            <v>-</v>
          </cell>
          <cell r="AG117" t="str">
            <v>-</v>
          </cell>
          <cell r="AH117" t="str">
            <v/>
          </cell>
          <cell r="AI117" t="str">
            <v/>
          </cell>
          <cell r="AJ117" t="str">
            <v/>
          </cell>
          <cell r="AK117" t="str">
            <v>-</v>
          </cell>
          <cell r="AL117" t="str">
            <v>-</v>
          </cell>
          <cell r="AM117" t="str">
            <v>-</v>
          </cell>
          <cell r="AN117" t="str">
            <v>Yes</v>
          </cell>
          <cell r="AO117" t="str">
            <v>Yes</v>
          </cell>
          <cell r="AP117" t="str">
            <v>-</v>
          </cell>
          <cell r="AQ117" t="str">
            <v>-</v>
          </cell>
          <cell r="AR117" t="str">
            <v>-</v>
          </cell>
          <cell r="AS117" t="str">
            <v>-</v>
          </cell>
          <cell r="AT117" t="str">
            <v>365</v>
          </cell>
          <cell r="AU117" t="str">
            <v>4</v>
          </cell>
          <cell r="AV117" t="str">
            <v>Bulk</v>
          </cell>
          <cell r="AW117" t="str">
            <v>Yes</v>
          </cell>
          <cell r="AX117" t="str">
            <v>Yes</v>
          </cell>
          <cell r="AY117" t="str">
            <v>Yes</v>
          </cell>
          <cell r="AZ117" t="str">
            <v>Yes</v>
          </cell>
          <cell r="BA117" t="str">
            <v>ACT</v>
          </cell>
          <cell r="BB117" t="str">
            <v>ACT</v>
          </cell>
          <cell r="BC117" t="str">
            <v>Prepared</v>
          </cell>
          <cell r="BD117" t="str">
            <v>BFAST/COP/HANDHELD</v>
          </cell>
          <cell r="BE117" t="str">
            <v>FSV SNACKING MBU</v>
          </cell>
          <cell r="BF117" t="str">
            <v>Stuffed Breadsticks &amp; Filled Tortillas</v>
          </cell>
          <cell r="BG117" t="str">
            <v>Stuffed Breadsticks</v>
          </cell>
          <cell r="BH117" t="str">
            <v>Stuffed Breadsticks</v>
          </cell>
          <cell r="BI117" t="str">
            <v>Cheese</v>
          </cell>
          <cell r="BJ117" t="str">
            <v>-</v>
          </cell>
          <cell r="BK117" t="str">
            <v>Cheese</v>
          </cell>
          <cell r="BL117" t="str">
            <v>Convection: Convection Oven
1. Preheat oven to 400º F.
2. Place Bosco Sticks on a baking sheet.
3. THAWED: 6-8 minutes.
4. Let stand 2 minutes before serving.
CAUTION: FILLING MAY BE HOT!
• Oven temperatures may vary. Adjust baking time and/or temperature</v>
          </cell>
          <cell r="BM117" t="str">
            <v xml:space="preserve">Crust: Flour blend [Whole-wheat flour, Enriched flour (wheat flour, niacin, reduced iron, thiamine mononitrate, riboflavin, enzyme, folic acid)], Water, Brown sugar, Corn oil, Dough conditioner (soybean oil, mono and diglycerides, soy shortening flakes), </v>
          </cell>
          <cell r="BN117" t="str">
            <v>-</v>
          </cell>
          <cell r="BP117" t="str">
            <v>Yes</v>
          </cell>
          <cell r="BR117" t="str">
            <v>10721931000354</v>
          </cell>
          <cell r="BS117" t="str">
            <v>-</v>
          </cell>
          <cell r="BT117" t="str">
            <v>Special Order</v>
          </cell>
          <cell r="BU117" t="str">
            <v>-</v>
          </cell>
          <cell r="BV117" t="str">
            <v>-</v>
          </cell>
          <cell r="BW117">
            <v>787440</v>
          </cell>
          <cell r="BX117">
            <v>9385852</v>
          </cell>
          <cell r="BY117">
            <v>405623</v>
          </cell>
        </row>
        <row r="118">
          <cell r="B118">
            <v>17020111120</v>
          </cell>
          <cell r="C118" t="str">
            <v xml:space="preserve">Boscos® </v>
          </cell>
          <cell r="E118">
            <v>130</v>
          </cell>
          <cell r="F118" t="str">
            <v>-</v>
          </cell>
          <cell r="G118" t="str">
            <v>Reduced Fat Cheese Breadsticks, 2.15 oz.</v>
          </cell>
          <cell r="H118" t="str">
            <v>WG</v>
          </cell>
          <cell r="I118" t="str">
            <v>-</v>
          </cell>
          <cell r="J118">
            <v>19.2</v>
          </cell>
          <cell r="K118">
            <v>144</v>
          </cell>
          <cell r="L118" t="str">
            <v>1 stick</v>
          </cell>
          <cell r="M118">
            <v>1</v>
          </cell>
          <cell r="N118">
            <v>1</v>
          </cell>
          <cell r="O118" t="str">
            <v>-</v>
          </cell>
          <cell r="P118" t="str">
            <v>150</v>
          </cell>
          <cell r="Q118" t="str">
            <v>5</v>
          </cell>
          <cell r="R118" t="str">
            <v>2.5</v>
          </cell>
          <cell r="S118" t="str">
            <v>220</v>
          </cell>
          <cell r="T118" t="str">
            <v>17</v>
          </cell>
          <cell r="U118" t="str">
            <v>10</v>
          </cell>
          <cell r="V118" t="str">
            <v>-</v>
          </cell>
          <cell r="W118" t="str">
            <v>KTKA</v>
          </cell>
          <cell r="Y118" t="str">
            <v>CSC</v>
          </cell>
          <cell r="Z118" t="str">
            <v>CSC</v>
          </cell>
          <cell r="AA118" t="str">
            <v>CSC</v>
          </cell>
          <cell r="AB118" t="str">
            <v>CSC</v>
          </cell>
          <cell r="AC118" t="str">
            <v>SUB</v>
          </cell>
          <cell r="AD118" t="str">
            <v>-</v>
          </cell>
          <cell r="AE118" t="str">
            <v>-</v>
          </cell>
          <cell r="AF118" t="str">
            <v>-</v>
          </cell>
          <cell r="AG118" t="str">
            <v>-</v>
          </cell>
          <cell r="AH118" t="str">
            <v/>
          </cell>
          <cell r="AI118" t="str">
            <v/>
          </cell>
          <cell r="AJ118" t="str">
            <v/>
          </cell>
          <cell r="AK118" t="str">
            <v>-</v>
          </cell>
          <cell r="AL118" t="str">
            <v>-</v>
          </cell>
          <cell r="AM118" t="str">
            <v>-</v>
          </cell>
          <cell r="AN118" t="str">
            <v>Yes</v>
          </cell>
          <cell r="AO118" t="str">
            <v>Yes</v>
          </cell>
          <cell r="AP118" t="str">
            <v>-</v>
          </cell>
          <cell r="AQ118" t="str">
            <v>-</v>
          </cell>
          <cell r="AR118" t="str">
            <v>-</v>
          </cell>
          <cell r="AS118" t="str">
            <v>-</v>
          </cell>
          <cell r="AT118" t="str">
            <v>270</v>
          </cell>
          <cell r="AU118" t="str">
            <v>1</v>
          </cell>
          <cell r="AV118" t="str">
            <v>Bulk</v>
          </cell>
          <cell r="AW118" t="str">
            <v>Yes</v>
          </cell>
          <cell r="AX118" t="str">
            <v>Yes</v>
          </cell>
          <cell r="AY118" t="str">
            <v>Yes</v>
          </cell>
          <cell r="AZ118" t="str">
            <v>Yes</v>
          </cell>
          <cell r="BA118" t="str">
            <v>ACT</v>
          </cell>
          <cell r="BB118" t="str">
            <v>ACT</v>
          </cell>
          <cell r="BC118" t="str">
            <v>Prepared</v>
          </cell>
          <cell r="BD118" t="str">
            <v>BFAST/COP/HANDHELD</v>
          </cell>
          <cell r="BE118" t="str">
            <v>FSV SNACKING MBU</v>
          </cell>
          <cell r="BF118" t="str">
            <v>Stuffed Breadsticks &amp; Filled Tortillas</v>
          </cell>
          <cell r="BG118" t="str">
            <v>Stuffed Breadsticks</v>
          </cell>
          <cell r="BH118" t="str">
            <v>Stuffed Breadsticks</v>
          </cell>
          <cell r="BI118" t="str">
            <v>Cheese</v>
          </cell>
          <cell r="BJ118" t="str">
            <v>-</v>
          </cell>
          <cell r="BK118" t="str">
            <v>Cheese</v>
          </cell>
          <cell r="BL118" t="str">
            <v>Convection: Convection Oven
1. Preheat oven to 400º F.	
2. Place Bosco Sticks on a baking sheet.	
3. THAWED: 7-9 minutes.  	
4. Let stand 2 minutes before serving.
CAUTION: FILLING MAY BE HOT!	
Oven temperatures may vary.  Adjust baking time and/or tempe</v>
          </cell>
          <cell r="BM118" t="str">
            <v xml:space="preserve">Crust: Flour blend [Whole-wheat flour, Enriched flour (wheat flour, niacin, reduced iron, thiamine mononitrate, riboflavin, enzyme, folic acid)], Water, Brown sugar, Corn oil, Dough conditioner (soybean oil, mono and diglycerides, soy shortening flakes), </v>
          </cell>
          <cell r="BN118" t="str">
            <v>-</v>
          </cell>
          <cell r="BO118" t="str">
            <v>Yes</v>
          </cell>
          <cell r="BP118" t="str">
            <v>Yes</v>
          </cell>
          <cell r="BQ118" t="str">
            <v>Yes</v>
          </cell>
          <cell r="BR118" t="str">
            <v>10721931000569</v>
          </cell>
          <cell r="BS118" t="str">
            <v>-</v>
          </cell>
          <cell r="BT118" t="str">
            <v>Special Order</v>
          </cell>
          <cell r="BU118" t="str">
            <v>-</v>
          </cell>
          <cell r="BV118" t="str">
            <v>-</v>
          </cell>
          <cell r="BW118">
            <v>235411</v>
          </cell>
          <cell r="BX118">
            <v>9385981</v>
          </cell>
          <cell r="BY118">
            <v>405626</v>
          </cell>
        </row>
        <row r="119">
          <cell r="B119">
            <v>17021101120</v>
          </cell>
          <cell r="C119" t="str">
            <v xml:space="preserve">Boscos® </v>
          </cell>
          <cell r="E119">
            <v>130</v>
          </cell>
          <cell r="F119" t="str">
            <v>-</v>
          </cell>
          <cell r="G119" t="str">
            <v>Reduced Fat Cheese Breadsticks, 2.82 oz.</v>
          </cell>
          <cell r="H119" t="str">
            <v>WG</v>
          </cell>
          <cell r="I119" t="str">
            <v>-</v>
          </cell>
          <cell r="J119">
            <v>19.2</v>
          </cell>
          <cell r="K119">
            <v>108</v>
          </cell>
          <cell r="L119" t="str">
            <v>1 stick</v>
          </cell>
          <cell r="M119">
            <v>1</v>
          </cell>
          <cell r="N119">
            <v>2</v>
          </cell>
          <cell r="O119" t="str">
            <v>-</v>
          </cell>
          <cell r="P119" t="str">
            <v>210</v>
          </cell>
          <cell r="Q119" t="str">
            <v>6</v>
          </cell>
          <cell r="R119" t="str">
            <v>3</v>
          </cell>
          <cell r="S119" t="str">
            <v>270</v>
          </cell>
          <cell r="T119" t="str">
            <v>25</v>
          </cell>
          <cell r="U119" t="str">
            <v>12</v>
          </cell>
          <cell r="V119" t="str">
            <v>-</v>
          </cell>
          <cell r="W119" t="str">
            <v>KTKA</v>
          </cell>
          <cell r="Y119" t="str">
            <v>CSC</v>
          </cell>
          <cell r="Z119" t="str">
            <v>CSC</v>
          </cell>
          <cell r="AA119" t="str">
            <v>CSC</v>
          </cell>
          <cell r="AB119" t="str">
            <v>CSC</v>
          </cell>
          <cell r="AC119" t="str">
            <v>SUB</v>
          </cell>
          <cell r="AD119" t="str">
            <v>-</v>
          </cell>
          <cell r="AE119" t="str">
            <v>-</v>
          </cell>
          <cell r="AF119" t="str">
            <v>-</v>
          </cell>
          <cell r="AG119" t="str">
            <v>-</v>
          </cell>
          <cell r="AH119" t="str">
            <v/>
          </cell>
          <cell r="AI119" t="str">
            <v/>
          </cell>
          <cell r="AJ119" t="str">
            <v/>
          </cell>
          <cell r="AK119" t="str">
            <v>-</v>
          </cell>
          <cell r="AL119" t="str">
            <v>-</v>
          </cell>
          <cell r="AM119" t="str">
            <v>-</v>
          </cell>
          <cell r="AN119" t="str">
            <v>Yes</v>
          </cell>
          <cell r="AO119" t="str">
            <v>Yes</v>
          </cell>
          <cell r="AP119" t="str">
            <v>-</v>
          </cell>
          <cell r="AQ119" t="str">
            <v>-</v>
          </cell>
          <cell r="AR119" t="str">
            <v>-</v>
          </cell>
          <cell r="AS119" t="str">
            <v>-</v>
          </cell>
          <cell r="AT119" t="str">
            <v>270</v>
          </cell>
          <cell r="AU119" t="str">
            <v>1</v>
          </cell>
          <cell r="AV119" t="str">
            <v>Bulk</v>
          </cell>
          <cell r="AW119" t="str">
            <v>Yes</v>
          </cell>
          <cell r="AX119" t="str">
            <v>Yes</v>
          </cell>
          <cell r="AY119" t="str">
            <v>Yes</v>
          </cell>
          <cell r="AZ119" t="str">
            <v>Yes</v>
          </cell>
          <cell r="BA119" t="str">
            <v>ACT</v>
          </cell>
          <cell r="BB119" t="str">
            <v>ACT</v>
          </cell>
          <cell r="BC119" t="str">
            <v>Prepared</v>
          </cell>
          <cell r="BD119" t="str">
            <v>BFAST/COP/HANDHELD</v>
          </cell>
          <cell r="BE119" t="str">
            <v>FSV SNACKING MBU</v>
          </cell>
          <cell r="BF119" t="str">
            <v>Stuffed Breadsticks &amp; Filled Tortillas</v>
          </cell>
          <cell r="BG119" t="str">
            <v>Stuffed Breadsticks</v>
          </cell>
          <cell r="BH119" t="str">
            <v>Stuffed Breadsticks</v>
          </cell>
          <cell r="BI119" t="str">
            <v>Cheese</v>
          </cell>
          <cell r="BJ119" t="str">
            <v>-</v>
          </cell>
          <cell r="BK119" t="str">
            <v>Cheese</v>
          </cell>
          <cell r="BL119" t="str">
            <v>Convection: Convection Oven
1. Preheat oven to 400º F.	
2. Place Bosco Sticks on a baking sheet.
3. THAWED: 7-9 minutes.  	
4. Let stand 2 minutes before serving.	
CAUTION: FILLING MAY BE HOT!
Oven temperatures may vary.  Adjust baking time and/or tempera</v>
          </cell>
          <cell r="BM119" t="str">
            <v xml:space="preserve">Crust: Flour blend [Whole-wheat flour, Enriched flour (wheat flour, niacin, reduced iron, thiamine mononitrate, riboflavin, enzyme, folic acid)], Water, Brown sugar, Corn oil, Dough conditioner (soybean oil, mono and diglycerides, soy shortening flakes), </v>
          </cell>
          <cell r="BN119" t="str">
            <v>-</v>
          </cell>
          <cell r="BQ119" t="str">
            <v>Yes</v>
          </cell>
          <cell r="BR119" t="str">
            <v>10721931000262</v>
          </cell>
          <cell r="BS119" t="str">
            <v>-</v>
          </cell>
          <cell r="BT119" t="str">
            <v>Special Order</v>
          </cell>
          <cell r="BU119" t="str">
            <v>-</v>
          </cell>
          <cell r="BV119" t="str">
            <v>-</v>
          </cell>
          <cell r="BW119">
            <v>555982</v>
          </cell>
          <cell r="BX119">
            <v>9385893</v>
          </cell>
          <cell r="BY119">
            <v>405622</v>
          </cell>
        </row>
        <row r="120">
          <cell r="B120">
            <v>17020151120</v>
          </cell>
          <cell r="C120" t="str">
            <v xml:space="preserve">Boscos® </v>
          </cell>
          <cell r="E120">
            <v>130</v>
          </cell>
          <cell r="F120" t="str">
            <v>-</v>
          </cell>
          <cell r="G120" t="str">
            <v xml:space="preserve">Reduced Fat Cheese Breadsticks, 2.90 oz. </v>
          </cell>
          <cell r="H120" t="str">
            <v>WG</v>
          </cell>
          <cell r="I120" t="str">
            <v>-</v>
          </cell>
          <cell r="J120">
            <v>19.7</v>
          </cell>
          <cell r="K120">
            <v>108</v>
          </cell>
          <cell r="L120" t="str">
            <v>1 stick</v>
          </cell>
          <cell r="M120">
            <v>1.5</v>
          </cell>
          <cell r="N120">
            <v>1.5</v>
          </cell>
          <cell r="O120" t="str">
            <v>-</v>
          </cell>
          <cell r="P120" t="str">
            <v>210</v>
          </cell>
          <cell r="Q120" t="str">
            <v>8</v>
          </cell>
          <cell r="R120" t="str">
            <v>4</v>
          </cell>
          <cell r="S120" t="str">
            <v>320</v>
          </cell>
          <cell r="T120" t="str">
            <v>21</v>
          </cell>
          <cell r="U120" t="str">
            <v>14</v>
          </cell>
          <cell r="V120" t="str">
            <v>-</v>
          </cell>
          <cell r="W120" t="str">
            <v>KTKA</v>
          </cell>
          <cell r="Y120" t="str">
            <v>CSC</v>
          </cell>
          <cell r="Z120" t="str">
            <v>CSC</v>
          </cell>
          <cell r="AA120" t="str">
            <v>-</v>
          </cell>
          <cell r="AB120" t="str">
            <v>-</v>
          </cell>
          <cell r="AC120" t="str">
            <v>SUB</v>
          </cell>
          <cell r="AD120" t="str">
            <v>-</v>
          </cell>
          <cell r="AE120" t="str">
            <v>-</v>
          </cell>
          <cell r="AF120" t="str">
            <v>-</v>
          </cell>
          <cell r="AG120" t="str">
            <v>-</v>
          </cell>
          <cell r="AH120" t="str">
            <v/>
          </cell>
          <cell r="AI120" t="str">
            <v/>
          </cell>
          <cell r="AJ120" t="str">
            <v/>
          </cell>
          <cell r="AK120" t="str">
            <v>-</v>
          </cell>
          <cell r="AL120" t="str">
            <v>-</v>
          </cell>
          <cell r="AM120" t="str">
            <v>-</v>
          </cell>
          <cell r="AN120" t="str">
            <v>Yes</v>
          </cell>
          <cell r="AO120" t="str">
            <v>Yes</v>
          </cell>
          <cell r="AP120" t="str">
            <v>-</v>
          </cell>
          <cell r="AQ120" t="str">
            <v>-</v>
          </cell>
          <cell r="AR120" t="str">
            <v>-</v>
          </cell>
          <cell r="AS120" t="str">
            <v>-</v>
          </cell>
          <cell r="AT120" t="str">
            <v>270</v>
          </cell>
          <cell r="AU120" t="str">
            <v>1</v>
          </cell>
          <cell r="AV120" t="str">
            <v>Bulk</v>
          </cell>
          <cell r="AW120" t="str">
            <v>Yes</v>
          </cell>
          <cell r="AX120" t="str">
            <v>-</v>
          </cell>
          <cell r="AY120" t="str">
            <v>-</v>
          </cell>
          <cell r="AZ120" t="str">
            <v>-</v>
          </cell>
          <cell r="BA120" t="str">
            <v>HOLD SY20-21</v>
          </cell>
          <cell r="BB120" t="str">
            <v>DNB SY21-22</v>
          </cell>
          <cell r="BC120" t="str">
            <v>Prepared</v>
          </cell>
          <cell r="BD120" t="str">
            <v>BFAST/COP/HANDHELD</v>
          </cell>
          <cell r="BE120" t="str">
            <v>FSV SNACKING MBU</v>
          </cell>
          <cell r="BF120" t="str">
            <v>Stuffed Breadsticks &amp; Filled Tortillas</v>
          </cell>
          <cell r="BG120" t="str">
            <v>Stuffed Breadsticks</v>
          </cell>
          <cell r="BH120" t="str">
            <v>Stuffed Breadsticks</v>
          </cell>
          <cell r="BI120" t="str">
            <v>Cheese</v>
          </cell>
          <cell r="BJ120" t="str">
            <v>-</v>
          </cell>
          <cell r="BK120" t="str">
            <v>Cheese</v>
          </cell>
          <cell r="BL120" t="str">
            <v>Convection: Convection Oven
1.  Preheat oven to 400º F.	
2.  Place Bosco Sticks on a baking sheet.
3.  THAWED: 7-9 minutes. 
4.  Let stand 2 minutes before serving.
CAUTION: FILLING MAY BE HOT!
Oven temperatures may vary.  Adjust baking time and/or temper</v>
          </cell>
          <cell r="BM120" t="str">
            <v xml:space="preserve">Crust: Flour blend [Whole-wheat flour, Enriched flour (wheat flour, niacin, reduced iron, thiamine mononitrate, riboflavin, enzyme, folic acid)], Water, Brown sugar, Corn oil, Dough conditioner (soybean oil, mono and diglycerides, soy shortening flakes), </v>
          </cell>
          <cell r="BN120" t="str">
            <v>-</v>
          </cell>
          <cell r="BP120" t="str">
            <v>Yes</v>
          </cell>
          <cell r="BR120" t="str">
            <v>10721931000576</v>
          </cell>
          <cell r="BS120" t="str">
            <v>-</v>
          </cell>
          <cell r="BT120" t="str">
            <v>Special Order</v>
          </cell>
          <cell r="BU120" t="str">
            <v>-</v>
          </cell>
          <cell r="BV120" t="str">
            <v>-</v>
          </cell>
          <cell r="BW120">
            <v>235421</v>
          </cell>
          <cell r="BX120" t="str">
            <v>-</v>
          </cell>
          <cell r="BY120">
            <v>405625</v>
          </cell>
        </row>
        <row r="121">
          <cell r="B121">
            <v>17021081120</v>
          </cell>
          <cell r="C121" t="str">
            <v xml:space="preserve">Boscos® </v>
          </cell>
          <cell r="E121">
            <v>100</v>
          </cell>
          <cell r="F121" t="str">
            <v>-</v>
          </cell>
          <cell r="G121" t="str">
            <v>Par-baked LMPS Cheese Breadstick, 2.99 oz</v>
          </cell>
          <cell r="H121" t="str">
            <v>EG</v>
          </cell>
          <cell r="I121" t="str">
            <v>-</v>
          </cell>
          <cell r="J121">
            <v>20.100000000000001</v>
          </cell>
          <cell r="K121">
            <v>108</v>
          </cell>
          <cell r="L121" t="str">
            <v>1 stick</v>
          </cell>
          <cell r="M121">
            <v>1</v>
          </cell>
          <cell r="N121">
            <v>2</v>
          </cell>
          <cell r="O121" t="str">
            <v>-</v>
          </cell>
          <cell r="P121" t="str">
            <v>220</v>
          </cell>
          <cell r="Q121" t="str">
            <v>7</v>
          </cell>
          <cell r="R121" t="str">
            <v>3.5</v>
          </cell>
          <cell r="S121" t="str">
            <v>310</v>
          </cell>
          <cell r="T121" t="str">
            <v>27</v>
          </cell>
          <cell r="U121" t="str">
            <v>12</v>
          </cell>
          <cell r="V121" t="str">
            <v>-</v>
          </cell>
          <cell r="W121" t="str">
            <v>KTKA</v>
          </cell>
          <cell r="Y121" t="str">
            <v>-</v>
          </cell>
          <cell r="Z121" t="str">
            <v>-</v>
          </cell>
          <cell r="AA121" t="str">
            <v>-</v>
          </cell>
          <cell r="AB121" t="str">
            <v>-</v>
          </cell>
          <cell r="AC121" t="str">
            <v>SUB</v>
          </cell>
          <cell r="AD121" t="str">
            <v>-</v>
          </cell>
          <cell r="AE121" t="str">
            <v>-</v>
          </cell>
          <cell r="AF121" t="str">
            <v>-</v>
          </cell>
          <cell r="AG121" t="str">
            <v>-</v>
          </cell>
          <cell r="AH121" t="str">
            <v/>
          </cell>
          <cell r="AI121" t="str">
            <v/>
          </cell>
          <cell r="AJ121" t="str">
            <v/>
          </cell>
          <cell r="AK121" t="str">
            <v>-</v>
          </cell>
          <cell r="AL121" t="str">
            <v>-</v>
          </cell>
          <cell r="AM121" t="str">
            <v>-</v>
          </cell>
          <cell r="AN121" t="str">
            <v>Yes</v>
          </cell>
          <cell r="AO121" t="str">
            <v>Yes</v>
          </cell>
          <cell r="AP121" t="str">
            <v>-</v>
          </cell>
          <cell r="AQ121" t="str">
            <v>-</v>
          </cell>
          <cell r="AR121" t="str">
            <v>-</v>
          </cell>
          <cell r="AS121" t="str">
            <v>-</v>
          </cell>
          <cell r="AT121" t="str">
            <v>270</v>
          </cell>
          <cell r="AU121" t="str">
            <v>1</v>
          </cell>
          <cell r="AV121" t="str">
            <v>Bulk</v>
          </cell>
          <cell r="AW121" t="str">
            <v>-</v>
          </cell>
          <cell r="AX121" t="str">
            <v>-</v>
          </cell>
          <cell r="AY121" t="str">
            <v>-</v>
          </cell>
          <cell r="AZ121" t="str">
            <v>-</v>
          </cell>
          <cell r="BA121" t="str">
            <v>ACT</v>
          </cell>
          <cell r="BB121" t="str">
            <v>ACT</v>
          </cell>
          <cell r="BC121" t="str">
            <v>Prepared</v>
          </cell>
          <cell r="BD121" t="str">
            <v>BFAST/COP/HANDHELD</v>
          </cell>
          <cell r="BE121" t="str">
            <v>FSV SNACKING MBU</v>
          </cell>
          <cell r="BF121" t="str">
            <v>Stuffed Breadsticks &amp; Filled Tortillas</v>
          </cell>
          <cell r="BG121" t="str">
            <v>Stuffed Breadsticks</v>
          </cell>
          <cell r="BH121" t="str">
            <v>Stuffed Breadsticks</v>
          </cell>
          <cell r="BI121" t="str">
            <v>Cheese</v>
          </cell>
          <cell r="BJ121" t="str">
            <v>-</v>
          </cell>
          <cell r="BK121" t="str">
            <v>Cheese</v>
          </cell>
          <cell r="BL121" t="str">
            <v>Convection: Convection Oven
1. Preheat oven to 400º F.	
2. Place Bosco Sticks on a baking sheet.
3. THAWED: 7-9 minutes.  	
4. Let stand 2 minutes before serving.	
CAUTION: FILLING MAY BE HOT!
1. Oven temperatures may vary.  Adjust baking time and/or temp</v>
          </cell>
          <cell r="BM121" t="str">
            <v xml:space="preserve">Crust: Flour blend [Enriched flour (wheat flour, niacin, reduced iron, thiamine mononitrate, riboflavin, enzyme, folic acid), Whole-wheat flour], Water, Sugar, Corn oil, Dough conditioner (soybean oil, mono and diglycerides, soy shortening flakes), Salt, </v>
          </cell>
          <cell r="BN121" t="str">
            <v>-</v>
          </cell>
          <cell r="BR121" t="str">
            <v>10721931000231</v>
          </cell>
          <cell r="BS121" t="str">
            <v>-</v>
          </cell>
          <cell r="BT121" t="str">
            <v>Special Order</v>
          </cell>
          <cell r="BU121" t="str">
            <v>-</v>
          </cell>
          <cell r="BV121" t="str">
            <v>-</v>
          </cell>
          <cell r="BW121" t="str">
            <v>-</v>
          </cell>
          <cell r="BX121" t="str">
            <v>-</v>
          </cell>
          <cell r="BY121" t="str">
            <v>-</v>
          </cell>
        </row>
        <row r="122">
          <cell r="B122">
            <v>17026721120</v>
          </cell>
          <cell r="C122" t="str">
            <v xml:space="preserve">Boscos® </v>
          </cell>
          <cell r="E122">
            <v>130</v>
          </cell>
          <cell r="F122" t="str">
            <v>-</v>
          </cell>
          <cell r="G122" t="str">
            <v>IW Cheese Stuffed Breadsticks, 2.5 oz.</v>
          </cell>
          <cell r="H122" t="str">
            <v>WG</v>
          </cell>
          <cell r="I122" t="str">
            <v>-</v>
          </cell>
          <cell r="J122">
            <v>11.3</v>
          </cell>
          <cell r="K122">
            <v>72</v>
          </cell>
          <cell r="L122" t="str">
            <v>1 stick</v>
          </cell>
          <cell r="M122">
            <v>0.5</v>
          </cell>
          <cell r="N122">
            <v>1.75</v>
          </cell>
          <cell r="O122" t="str">
            <v>-</v>
          </cell>
          <cell r="P122" t="str">
            <v>190</v>
          </cell>
          <cell r="Q122" t="str">
            <v>6</v>
          </cell>
          <cell r="R122" t="str">
            <v>2</v>
          </cell>
          <cell r="S122" t="str">
            <v>220</v>
          </cell>
          <cell r="T122" t="str">
            <v>25</v>
          </cell>
          <cell r="U122" t="str">
            <v>9</v>
          </cell>
          <cell r="V122" t="str">
            <v>-</v>
          </cell>
          <cell r="W122" t="str">
            <v>KTKA</v>
          </cell>
          <cell r="Y122" t="str">
            <v>CSC</v>
          </cell>
          <cell r="Z122" t="str">
            <v>CSC</v>
          </cell>
          <cell r="AA122" t="str">
            <v>CSC</v>
          </cell>
          <cell r="AB122" t="str">
            <v>CSC</v>
          </cell>
          <cell r="AC122" t="str">
            <v>SUB</v>
          </cell>
          <cell r="AD122" t="str">
            <v>-</v>
          </cell>
          <cell r="AE122" t="str">
            <v>SS</v>
          </cell>
          <cell r="AF122" t="str">
            <v>-</v>
          </cell>
          <cell r="AG122" t="str">
            <v>-</v>
          </cell>
          <cell r="AH122" t="str">
            <v/>
          </cell>
          <cell r="AI122" t="str">
            <v/>
          </cell>
          <cell r="AJ122" t="str">
            <v/>
          </cell>
          <cell r="AK122" t="str">
            <v>-</v>
          </cell>
          <cell r="AL122" t="str">
            <v>-</v>
          </cell>
          <cell r="AM122" t="str">
            <v>-</v>
          </cell>
          <cell r="AN122" t="str">
            <v>Yes</v>
          </cell>
          <cell r="AO122" t="str">
            <v>Yes</v>
          </cell>
          <cell r="AP122" t="str">
            <v>-</v>
          </cell>
          <cell r="AQ122" t="str">
            <v>-</v>
          </cell>
          <cell r="AR122" t="str">
            <v>-</v>
          </cell>
          <cell r="AS122" t="str">
            <v>-</v>
          </cell>
          <cell r="AT122" t="str">
            <v>270</v>
          </cell>
          <cell r="AU122" t="str">
            <v>72</v>
          </cell>
          <cell r="AV122" t="str">
            <v>IW</v>
          </cell>
          <cell r="AW122" t="str">
            <v>Yes</v>
          </cell>
          <cell r="AX122" t="str">
            <v>Yes</v>
          </cell>
          <cell r="AY122" t="str">
            <v>Yes</v>
          </cell>
          <cell r="AZ122" t="str">
            <v>Yes</v>
          </cell>
          <cell r="BA122" t="str">
            <v>ACT</v>
          </cell>
          <cell r="BB122" t="str">
            <v>ACT</v>
          </cell>
          <cell r="BC122" t="str">
            <v>Prepared</v>
          </cell>
          <cell r="BD122" t="str">
            <v>BFAST/COP/HANDHELD</v>
          </cell>
          <cell r="BE122" t="str">
            <v>FSV SNACKING MBU</v>
          </cell>
          <cell r="BF122" t="str">
            <v>Stuffed Breadsticks &amp; Filled Tortillas</v>
          </cell>
          <cell r="BG122" t="str">
            <v>Stuffed Breadsticks</v>
          </cell>
          <cell r="BH122" t="str">
            <v>IW - Stuffed Breadsticks</v>
          </cell>
          <cell r="BI122" t="str">
            <v>Cheese</v>
          </cell>
          <cell r="BJ122" t="str">
            <v>-</v>
          </cell>
          <cell r="BK122" t="str">
            <v>Cheese</v>
          </cell>
          <cell r="BL122" t="str">
            <v xml:space="preserve">BAKE: Conventional Oven
1. Preheat oven to 350° F.	
2. Place Bosco Sticks on a baking sheet.
3. Thawed: 12-14 minutes or until a minimum internal temperature of 165°F has been reached.
     Frozen: 20-22 minutes.   
4. Let stand 2 minutes before serving.
</v>
          </cell>
          <cell r="BM122" t="str">
            <v>CRUST: flour blend [whole-wheat flour, enriched flour (wheat flour, niacin, reduced iron, thiamine mononitrate, riboflavin, enzyme, folic acid)], water, brown sugar, sugar, corn oil, dough conditioner (soybean oil, mono and diglycerides, soy shortening fl</v>
          </cell>
          <cell r="BN122" t="str">
            <v>-</v>
          </cell>
          <cell r="BP122" t="str">
            <v>Yes</v>
          </cell>
          <cell r="BR122" t="str">
            <v>10721931000781</v>
          </cell>
          <cell r="BS122" t="str">
            <v>-</v>
          </cell>
          <cell r="BT122" t="str">
            <v>Special Order</v>
          </cell>
          <cell r="BU122" t="str">
            <v>-</v>
          </cell>
          <cell r="BV122" t="str">
            <v>-</v>
          </cell>
          <cell r="BW122">
            <v>663550</v>
          </cell>
          <cell r="BX122">
            <v>9387895</v>
          </cell>
          <cell r="BY122">
            <v>405629</v>
          </cell>
        </row>
        <row r="123">
          <cell r="B123">
            <v>17030721120</v>
          </cell>
          <cell r="C123" t="str">
            <v xml:space="preserve">Boscos® </v>
          </cell>
          <cell r="E123">
            <v>130</v>
          </cell>
          <cell r="F123" t="str">
            <v>-</v>
          </cell>
          <cell r="G123" t="str">
            <v>IW Apple Stuffed Breadsticks, 3.03 oz.</v>
          </cell>
          <cell r="H123" t="str">
            <v>WG</v>
          </cell>
          <cell r="I123" t="str">
            <v>-</v>
          </cell>
          <cell r="J123">
            <v>13.6</v>
          </cell>
          <cell r="K123">
            <v>72</v>
          </cell>
          <cell r="L123" t="str">
            <v>1 stick</v>
          </cell>
          <cell r="M123" t="str">
            <v>-</v>
          </cell>
          <cell r="N123">
            <v>2</v>
          </cell>
          <cell r="O123" t="str">
            <v>-</v>
          </cell>
          <cell r="P123" t="str">
            <v>200</v>
          </cell>
          <cell r="Q123" t="str">
            <v>3</v>
          </cell>
          <cell r="R123" t="str">
            <v>0.5</v>
          </cell>
          <cell r="S123" t="str">
            <v>170</v>
          </cell>
          <cell r="T123" t="str">
            <v>38</v>
          </cell>
          <cell r="U123" t="str">
            <v>5</v>
          </cell>
          <cell r="V123" t="str">
            <v>-</v>
          </cell>
          <cell r="W123" t="str">
            <v>KTKA</v>
          </cell>
          <cell r="Y123" t="str">
            <v>-</v>
          </cell>
          <cell r="Z123" t="str">
            <v>CSC</v>
          </cell>
          <cell r="AA123" t="str">
            <v>CSC</v>
          </cell>
          <cell r="AB123" t="str">
            <v>CSC</v>
          </cell>
          <cell r="AC123" t="str">
            <v>CL</v>
          </cell>
          <cell r="AD123" t="str">
            <v>-</v>
          </cell>
          <cell r="AE123" t="str">
            <v>SS</v>
          </cell>
          <cell r="AF123" t="str">
            <v>-</v>
          </cell>
          <cell r="AG123" t="str">
            <v>-</v>
          </cell>
          <cell r="AH123" t="str">
            <v/>
          </cell>
          <cell r="AI123" t="str">
            <v/>
          </cell>
          <cell r="AJ123" t="str">
            <v/>
          </cell>
          <cell r="AK123" t="str">
            <v>-</v>
          </cell>
          <cell r="AL123" t="str">
            <v>-</v>
          </cell>
          <cell r="AM123" t="str">
            <v>-</v>
          </cell>
          <cell r="AN123" t="str">
            <v>Yes</v>
          </cell>
          <cell r="AO123" t="str">
            <v>Yes</v>
          </cell>
          <cell r="AP123" t="str">
            <v>-</v>
          </cell>
          <cell r="AQ123" t="str">
            <v>-</v>
          </cell>
          <cell r="AR123" t="str">
            <v>-</v>
          </cell>
          <cell r="AS123" t="str">
            <v>-</v>
          </cell>
          <cell r="AT123" t="str">
            <v>365</v>
          </cell>
          <cell r="AU123" t="str">
            <v>72</v>
          </cell>
          <cell r="AV123" t="str">
            <v>IW</v>
          </cell>
          <cell r="AW123" t="str">
            <v>Yes</v>
          </cell>
          <cell r="AX123" t="str">
            <v>Yes</v>
          </cell>
          <cell r="AY123" t="str">
            <v>Yes</v>
          </cell>
          <cell r="AZ123" t="str">
            <v>Yes</v>
          </cell>
          <cell r="BA123" t="str">
            <v>ACT</v>
          </cell>
          <cell r="BB123" t="str">
            <v>ACT</v>
          </cell>
          <cell r="BC123" t="str">
            <v>Prepared</v>
          </cell>
          <cell r="BD123" t="str">
            <v>BFAST/COP/HANDHELD</v>
          </cell>
          <cell r="BE123" t="str">
            <v>FSV SNACKING MBU</v>
          </cell>
          <cell r="BF123" t="str">
            <v>Stuffed Breadsticks &amp; Filled Tortillas</v>
          </cell>
          <cell r="BG123" t="str">
            <v>Stuffed Breadsticks</v>
          </cell>
          <cell r="BH123" t="str">
            <v>IW - Stuffed Breadsticks</v>
          </cell>
          <cell r="BI123" t="str">
            <v>Apple</v>
          </cell>
          <cell r="BJ123" t="str">
            <v>-</v>
          </cell>
          <cell r="BL123" t="str">
            <v>BAKE: Conventional Oven
1.  Preheat oven to 350º F.
2.  Place Apple Sticks on a baking sheet.
3.  THAWED: 12-14 minutes.  FROZEN: 20-22 minutes.
5.  Let stand 2 minutes before serving.
CAUTION: FILLING MAY BE HOT!
Oven temperatures may vary.  Adjust bakin</v>
          </cell>
          <cell r="BM123" t="str">
            <v xml:space="preserve">Crust: Flour blend [Whole-wheat flour, Enriched flour (wheat flour, niacin, reduced iron, thiamine mononitrate, riboflavin, enzyme, folic acid)], Water, Brown sugar, Corn oil, Dough conditioner (soybean oil, MONO AND diglycerides, soy shortening flakes), </v>
          </cell>
          <cell r="BN123" t="str">
            <v>-</v>
          </cell>
          <cell r="BO123" t="str">
            <v>Yes</v>
          </cell>
          <cell r="BQ123" t="str">
            <v>Yes</v>
          </cell>
          <cell r="BR123" t="str">
            <v>10721931000644</v>
          </cell>
          <cell r="BS123" t="str">
            <v>-</v>
          </cell>
          <cell r="BT123" t="str">
            <v>Stocked</v>
          </cell>
          <cell r="BU123" t="str">
            <v>-</v>
          </cell>
          <cell r="BV123" t="str">
            <v>-</v>
          </cell>
          <cell r="BW123">
            <v>518721</v>
          </cell>
          <cell r="BX123">
            <v>9385894</v>
          </cell>
          <cell r="BY123">
            <v>134513</v>
          </cell>
        </row>
        <row r="124">
          <cell r="B124">
            <v>17021721120</v>
          </cell>
          <cell r="C124" t="str">
            <v xml:space="preserve">Boscos® </v>
          </cell>
          <cell r="E124">
            <v>130</v>
          </cell>
          <cell r="F124" t="str">
            <v>-</v>
          </cell>
          <cell r="G124" t="str">
            <v>Apple Stuffed Breadsticks, 2.93 oz.</v>
          </cell>
          <cell r="H124" t="str">
            <v>WG</v>
          </cell>
          <cell r="I124" t="str">
            <v>-</v>
          </cell>
          <cell r="J124">
            <v>13.3</v>
          </cell>
          <cell r="K124">
            <v>72</v>
          </cell>
          <cell r="L124" t="str">
            <v>1 stick</v>
          </cell>
          <cell r="M124" t="str">
            <v>-</v>
          </cell>
          <cell r="N124">
            <v>2</v>
          </cell>
          <cell r="O124" t="str">
            <v>-</v>
          </cell>
          <cell r="P124" t="str">
            <v>200</v>
          </cell>
          <cell r="Q124" t="str">
            <v>3</v>
          </cell>
          <cell r="R124" t="str">
            <v>0.5</v>
          </cell>
          <cell r="S124" t="str">
            <v>170</v>
          </cell>
          <cell r="T124" t="str">
            <v>38</v>
          </cell>
          <cell r="U124" t="str">
            <v>5</v>
          </cell>
          <cell r="V124" t="str">
            <v>-</v>
          </cell>
          <cell r="W124" t="str">
            <v>KTKA</v>
          </cell>
          <cell r="Y124" t="str">
            <v>-</v>
          </cell>
          <cell r="Z124" t="str">
            <v>-</v>
          </cell>
          <cell r="AA124" t="str">
            <v>-</v>
          </cell>
          <cell r="AB124" t="str">
            <v>-</v>
          </cell>
          <cell r="AC124" t="str">
            <v>CL</v>
          </cell>
          <cell r="AD124" t="str">
            <v>-</v>
          </cell>
          <cell r="AE124" t="str">
            <v>SS</v>
          </cell>
          <cell r="AF124" t="str">
            <v>-</v>
          </cell>
          <cell r="AG124" t="str">
            <v>-</v>
          </cell>
          <cell r="AH124" t="str">
            <v/>
          </cell>
          <cell r="AI124" t="str">
            <v/>
          </cell>
          <cell r="AJ124" t="str">
            <v/>
          </cell>
          <cell r="AK124" t="str">
            <v>-</v>
          </cell>
          <cell r="AL124" t="str">
            <v>-</v>
          </cell>
          <cell r="AM124" t="str">
            <v>-</v>
          </cell>
          <cell r="AN124" t="str">
            <v>Yes</v>
          </cell>
          <cell r="AO124" t="str">
            <v>Yes</v>
          </cell>
          <cell r="AP124" t="str">
            <v>-</v>
          </cell>
          <cell r="AQ124" t="str">
            <v>-</v>
          </cell>
          <cell r="AR124" t="str">
            <v>-</v>
          </cell>
          <cell r="AS124" t="str">
            <v>-</v>
          </cell>
          <cell r="AT124" t="str">
            <v>270</v>
          </cell>
          <cell r="AU124" t="str">
            <v>1</v>
          </cell>
          <cell r="AV124" t="str">
            <v>Bulk</v>
          </cell>
          <cell r="AW124" t="str">
            <v>Yes</v>
          </cell>
          <cell r="AX124" t="str">
            <v>Yes</v>
          </cell>
          <cell r="AY124" t="str">
            <v>Yes</v>
          </cell>
          <cell r="AZ124" t="str">
            <v>Yes</v>
          </cell>
          <cell r="BA124" t="str">
            <v>ACT</v>
          </cell>
          <cell r="BB124" t="str">
            <v>ACT</v>
          </cell>
          <cell r="BC124" t="str">
            <v>Prepared</v>
          </cell>
          <cell r="BD124" t="str">
            <v>BFAST/COP/HANDHELD</v>
          </cell>
          <cell r="BE124" t="str">
            <v>FSV SNACKING MBU</v>
          </cell>
          <cell r="BF124" t="str">
            <v>Stuffed Breadsticks &amp; Filled Tortillas</v>
          </cell>
          <cell r="BG124" t="str">
            <v>Stuffed Breadsticks</v>
          </cell>
          <cell r="BH124" t="str">
            <v>Stuffed Breadsticks</v>
          </cell>
          <cell r="BI124" t="str">
            <v>Apple</v>
          </cell>
          <cell r="BJ124" t="str">
            <v>-</v>
          </cell>
          <cell r="BL124" t="str">
            <v>Convection: Convection Oven
1.  Preheat oven to 400º F.	
2.  Place Apple Sticks on a baking sheet.
3.  THAWED: 7-9 minutes.	
4.  Let stand 2 minutes before serving.
CAUTION: FILLING MAY BE HOT!
Oven temperatures may vary.  Adjust baking time and/or temper</v>
          </cell>
          <cell r="BM124" t="str">
            <v>CRUST: FLOUR BLEND [WHOLE WHEAT FLOUR, ENRICHED WHEAT FLOUR (WHEAT FLOUR, NIACIN, REDUCED IRON, THIAMINE MONONITRATE, RIBOFLAVIN, ENZYME, FOLIC ACID)], WATER, GOLDEN BROWN SUGAR (SUGAR, MOLASSES), CORN OIL, DOUGH CONDITIONER (SOYBEAN OIL, MONO AND DIGLYCE</v>
          </cell>
          <cell r="BN124" t="str">
            <v>-</v>
          </cell>
          <cell r="BO124" t="str">
            <v>Yes</v>
          </cell>
          <cell r="BR124" t="str">
            <v>10721931000330</v>
          </cell>
          <cell r="BS124" t="str">
            <v>-</v>
          </cell>
          <cell r="BT124" t="str">
            <v>Stocked</v>
          </cell>
          <cell r="BU124" t="str">
            <v>-</v>
          </cell>
          <cell r="BV124" t="str">
            <v>-</v>
          </cell>
          <cell r="BW124" t="str">
            <v>-</v>
          </cell>
          <cell r="BX124">
            <v>9385994</v>
          </cell>
          <cell r="BY124">
            <v>102839</v>
          </cell>
        </row>
        <row r="125">
          <cell r="B125">
            <v>10024741120</v>
          </cell>
          <cell r="C125" t="str">
            <v xml:space="preserve">Boscos® </v>
          </cell>
          <cell r="E125">
            <v>130</v>
          </cell>
          <cell r="F125" t="str">
            <v>Bosco's® Individually Wrapped Whole Grain Egg &amp; Cheese with Maple Cheddar Topping Stuffed Breadsticks</v>
          </cell>
          <cell r="G125" t="str">
            <v>IW Egg &amp; Cheese with Maple Cheddar Topping Breadsticks, 2.22 oz.</v>
          </cell>
          <cell r="H125" t="str">
            <v>WG</v>
          </cell>
          <cell r="I125" t="str">
            <v>-</v>
          </cell>
          <cell r="J125">
            <v>10.08</v>
          </cell>
          <cell r="K125">
            <v>72</v>
          </cell>
          <cell r="L125" t="str">
            <v>1 stick</v>
          </cell>
          <cell r="M125">
            <v>1</v>
          </cell>
          <cell r="N125">
            <v>1</v>
          </cell>
          <cell r="O125" t="str">
            <v>-</v>
          </cell>
          <cell r="P125" t="str">
            <v>160</v>
          </cell>
          <cell r="Q125" t="str">
            <v>7</v>
          </cell>
          <cell r="R125" t="str">
            <v>3</v>
          </cell>
          <cell r="S125" t="str">
            <v>340</v>
          </cell>
          <cell r="T125" t="str">
            <v>17</v>
          </cell>
          <cell r="U125" t="str">
            <v>8</v>
          </cell>
          <cell r="V125" t="str">
            <v/>
          </cell>
          <cell r="W125" t="str">
            <v>KTKA</v>
          </cell>
          <cell r="Y125" t="str">
            <v>CSC</v>
          </cell>
          <cell r="Z125" t="str">
            <v>CSC</v>
          </cell>
          <cell r="AA125" t="str">
            <v>CSC</v>
          </cell>
          <cell r="AB125" t="str">
            <v>CSC</v>
          </cell>
          <cell r="AC125" t="str">
            <v>SUB</v>
          </cell>
          <cell r="AD125" t="str">
            <v>-</v>
          </cell>
          <cell r="AE125" t="str">
            <v>-</v>
          </cell>
          <cell r="AF125" t="str">
            <v>-</v>
          </cell>
          <cell r="AG125" t="str">
            <v>-</v>
          </cell>
          <cell r="AH125" t="str">
            <v/>
          </cell>
          <cell r="AI125" t="str">
            <v/>
          </cell>
          <cell r="AJ125" t="str">
            <v/>
          </cell>
          <cell r="AK125" t="str">
            <v>-</v>
          </cell>
          <cell r="AL125" t="str">
            <v>-</v>
          </cell>
          <cell r="AM125" t="str">
            <v>Yes</v>
          </cell>
          <cell r="AN125" t="str">
            <v>Yes</v>
          </cell>
          <cell r="AO125" t="str">
            <v>Yes</v>
          </cell>
          <cell r="AP125" t="str">
            <v>-</v>
          </cell>
          <cell r="AQ125" t="str">
            <v>-</v>
          </cell>
          <cell r="AR125" t="str">
            <v>-</v>
          </cell>
          <cell r="AS125" t="str">
            <v>-</v>
          </cell>
          <cell r="AT125" t="str">
            <v>365</v>
          </cell>
          <cell r="AU125" t="str">
            <v>72</v>
          </cell>
          <cell r="AV125" t="str">
            <v>IW</v>
          </cell>
          <cell r="AW125" t="str">
            <v>Yes</v>
          </cell>
          <cell r="AX125" t="str">
            <v>Yes</v>
          </cell>
          <cell r="AY125" t="str">
            <v>Yes</v>
          </cell>
          <cell r="AZ125" t="str">
            <v>Yes</v>
          </cell>
          <cell r="BA125" t="str">
            <v>ACT</v>
          </cell>
          <cell r="BB125" t="str">
            <v>ACT</v>
          </cell>
          <cell r="BC125" t="str">
            <v>Prepared</v>
          </cell>
          <cell r="BD125" t="str">
            <v>BFAST/COP/HANDHELD</v>
          </cell>
          <cell r="BE125" t="str">
            <v>FSV SNACKING MBU</v>
          </cell>
          <cell r="BF125" t="str">
            <v>Breakfast</v>
          </cell>
          <cell r="BG125" t="str">
            <v>Breakfast Sticks</v>
          </cell>
          <cell r="BH125" t="str">
            <v>IW - Stuffed Breadsticks</v>
          </cell>
          <cell r="BI125" t="str">
            <v>Egg &amp; Cheese</v>
          </cell>
          <cell r="BJ125" t="str">
            <v>-</v>
          </cell>
          <cell r="BK125" t="str">
            <v>Egg &amp; Cheese</v>
          </cell>
          <cell r="BL125" t="str">
            <v>Convection: Cooking Instructions
For best results, thaw before heating. Heating times may vary.
Convection Oven
Bake from thaw
1. Preheat convection oven to 350°F with fan on.
2. Place wrapped breadstick on baking sheet.
3. For a crispy crust open one en</v>
          </cell>
          <cell r="BM125" t="str">
            <v>CRUST: Flour blend [whole wheat flour, enriched wheat flour (wheat flour, niacin, reduced iron, thiamine mononitrate, riboflavin, enzyme, folic acid)], water, golden brown sugar (sugar, molasses), corn oil, dough conditioner (soybean oil, mono and diglyce</v>
          </cell>
          <cell r="BN125" t="str">
            <v>-</v>
          </cell>
          <cell r="BO125" t="str">
            <v>Yes</v>
          </cell>
          <cell r="BR125" t="str">
            <v>30762481000320</v>
          </cell>
          <cell r="BS125" t="str">
            <v>-</v>
          </cell>
          <cell r="BT125" t="str">
            <v>Stocked</v>
          </cell>
          <cell r="BU125" t="str">
            <v>-</v>
          </cell>
          <cell r="BV125" t="str">
            <v>-</v>
          </cell>
          <cell r="BW125">
            <v>856051</v>
          </cell>
          <cell r="BX125" t="str">
            <v>-</v>
          </cell>
          <cell r="BY125" t="str">
            <v>-</v>
          </cell>
        </row>
        <row r="126">
          <cell r="B126">
            <v>10102001120</v>
          </cell>
          <cell r="C126" t="str">
            <v xml:space="preserve">Boscos® </v>
          </cell>
          <cell r="E126">
            <v>130</v>
          </cell>
          <cell r="F126" t="str">
            <v>Bosco's® Whole Grain Egg &amp; Cheese with Maple Cheddar Topping Stuffed Breadsticks</v>
          </cell>
          <cell r="G126" t="str">
            <v>Egg &amp; Cheese with Maple Cheddar Topping Breadsticks, 2.22 oz.</v>
          </cell>
          <cell r="H126" t="str">
            <v>WG</v>
          </cell>
          <cell r="I126" t="str">
            <v>-</v>
          </cell>
          <cell r="J126">
            <v>10.130000000000001</v>
          </cell>
          <cell r="K126">
            <v>72</v>
          </cell>
          <cell r="L126" t="str">
            <v>1 stick</v>
          </cell>
          <cell r="M126">
            <v>1</v>
          </cell>
          <cell r="N126">
            <v>1</v>
          </cell>
          <cell r="O126" t="str">
            <v>-</v>
          </cell>
          <cell r="P126" t="str">
            <v>150</v>
          </cell>
          <cell r="Q126" t="str">
            <v>6</v>
          </cell>
          <cell r="R126" t="str">
            <v>2.5</v>
          </cell>
          <cell r="S126" t="str">
            <v>380</v>
          </cell>
          <cell r="T126" t="str">
            <v>18</v>
          </cell>
          <cell r="U126" t="str">
            <v>8</v>
          </cell>
          <cell r="V126" t="str">
            <v/>
          </cell>
          <cell r="W126" t="str">
            <v>KTKA</v>
          </cell>
          <cell r="Y126" t="str">
            <v>CSC</v>
          </cell>
          <cell r="Z126" t="str">
            <v>CSC</v>
          </cell>
          <cell r="AA126" t="str">
            <v>CSC</v>
          </cell>
          <cell r="AB126" t="str">
            <v>-</v>
          </cell>
          <cell r="AC126" t="str">
            <v>SUB</v>
          </cell>
          <cell r="AD126" t="str">
            <v>-</v>
          </cell>
          <cell r="AE126" t="str">
            <v>-</v>
          </cell>
          <cell r="AF126" t="str">
            <v>-</v>
          </cell>
          <cell r="AG126" t="str">
            <v>-</v>
          </cell>
          <cell r="AH126" t="str">
            <v/>
          </cell>
          <cell r="AI126" t="str">
            <v/>
          </cell>
          <cell r="AJ126" t="str">
            <v/>
          </cell>
          <cell r="AK126" t="str">
            <v>-</v>
          </cell>
          <cell r="AL126" t="str">
            <v>-</v>
          </cell>
          <cell r="AM126" t="str">
            <v>Yes</v>
          </cell>
          <cell r="AN126" t="str">
            <v>Yes</v>
          </cell>
          <cell r="AO126" t="str">
            <v>Yes</v>
          </cell>
          <cell r="AP126" t="str">
            <v>-</v>
          </cell>
          <cell r="AQ126" t="str">
            <v>-</v>
          </cell>
          <cell r="AR126" t="str">
            <v>-</v>
          </cell>
          <cell r="AS126" t="str">
            <v>-</v>
          </cell>
          <cell r="AT126" t="str">
            <v>365</v>
          </cell>
          <cell r="AU126" t="str">
            <v>72</v>
          </cell>
          <cell r="AV126" t="str">
            <v>Bulk</v>
          </cell>
          <cell r="AW126" t="str">
            <v>Yes</v>
          </cell>
          <cell r="AX126" t="str">
            <v>Yes</v>
          </cell>
          <cell r="AY126" t="str">
            <v>Yes</v>
          </cell>
          <cell r="AZ126" t="str">
            <v>Yes</v>
          </cell>
          <cell r="BA126" t="str">
            <v>ACT</v>
          </cell>
          <cell r="BB126" t="str">
            <v>DNB SY21-22</v>
          </cell>
          <cell r="BC126" t="str">
            <v>Prepared</v>
          </cell>
          <cell r="BD126" t="str">
            <v>BFAST/COP/HANDHELD</v>
          </cell>
          <cell r="BE126" t="str">
            <v>FSV SNACKING MBU</v>
          </cell>
          <cell r="BF126" t="str">
            <v>Breakfast</v>
          </cell>
          <cell r="BG126" t="str">
            <v>Breakfast Sticks</v>
          </cell>
          <cell r="BH126" t="str">
            <v>Stuffed Breadsticks</v>
          </cell>
          <cell r="BI126" t="str">
            <v>Egg &amp; Cheese</v>
          </cell>
          <cell r="BJ126" t="str">
            <v>-</v>
          </cell>
          <cell r="BK126" t="str">
            <v>Egg &amp; Cheese</v>
          </cell>
          <cell r="BL126" t="str">
            <v>Convection: Heating Instructions
Convection Oven
1. Preheat convection oven to 350°F with fan on.
2. Place Sticks on baking sheet.
Prior to baking, brush or spray Sticks with margarine and sprinkle with Maple-Cheddar topping packet included in case.
3. Th</v>
          </cell>
          <cell r="BM126" t="str">
            <v>CRUST: Flour blend [whole wheat flour, enriched wheat flour (wheat flour, niacin, reduced iron, thiamine mononitrate, riboflavin, enzyme, folic acid)], water, golden brown sugar (sugar, molasses), corn oil, dough conditioner (soybean oil, mono and diglyce</v>
          </cell>
          <cell r="BN126" t="str">
            <v>-</v>
          </cell>
          <cell r="BO126" t="str">
            <v>Yes</v>
          </cell>
          <cell r="BR126" t="str">
            <v>00762481000411</v>
          </cell>
          <cell r="BS126" t="str">
            <v>-</v>
          </cell>
          <cell r="BT126" t="str">
            <v>Stocked</v>
          </cell>
          <cell r="BU126" t="str">
            <v>-</v>
          </cell>
          <cell r="BV126" t="str">
            <v>-</v>
          </cell>
          <cell r="BW126" t="str">
            <v>-</v>
          </cell>
          <cell r="BX126">
            <v>9386895</v>
          </cell>
          <cell r="BY126">
            <v>406434</v>
          </cell>
        </row>
        <row r="127">
          <cell r="B127">
            <v>10087351120</v>
          </cell>
          <cell r="C127" t="str">
            <v xml:space="preserve">Boscos® </v>
          </cell>
          <cell r="E127">
            <v>130</v>
          </cell>
          <cell r="F127" t="str">
            <v>Bosco's® Individually Wrapped Whole Grain Cheese, Egg &amp; Turkey Bacon Stuffed Breadsticks</v>
          </cell>
          <cell r="G127" t="str">
            <v xml:space="preserve">IW Cheese, Egg &amp; Turkey Bacon Breadsticks, 2.37 oz. </v>
          </cell>
          <cell r="H127" t="str">
            <v>WG</v>
          </cell>
          <cell r="I127" t="str">
            <v>-</v>
          </cell>
          <cell r="J127">
            <v>10.7</v>
          </cell>
          <cell r="K127">
            <v>72</v>
          </cell>
          <cell r="L127" t="str">
            <v>1 stick</v>
          </cell>
          <cell r="M127">
            <v>1</v>
          </cell>
          <cell r="N127">
            <v>1.25</v>
          </cell>
          <cell r="O127" t="str">
            <v>-</v>
          </cell>
          <cell r="P127" t="str">
            <v>-</v>
          </cell>
          <cell r="Q127" t="str">
            <v>-</v>
          </cell>
          <cell r="R127" t="str">
            <v>-</v>
          </cell>
          <cell r="S127" t="str">
            <v>-</v>
          </cell>
          <cell r="T127" t="str">
            <v>-</v>
          </cell>
          <cell r="U127" t="str">
            <v>-</v>
          </cell>
          <cell r="V127" t="str">
            <v/>
          </cell>
          <cell r="W127" t="str">
            <v>KTKA</v>
          </cell>
          <cell r="Y127" t="str">
            <v>CSC</v>
          </cell>
          <cell r="Z127" t="str">
            <v>CSC</v>
          </cell>
          <cell r="AA127" t="str">
            <v>-</v>
          </cell>
          <cell r="AB127" t="str">
            <v>-</v>
          </cell>
          <cell r="AC127" t="str">
            <v>SUB</v>
          </cell>
          <cell r="AD127" t="str">
            <v>-</v>
          </cell>
          <cell r="AE127" t="str">
            <v>-</v>
          </cell>
          <cell r="AF127" t="str">
            <v>-</v>
          </cell>
          <cell r="AG127" t="str">
            <v>-</v>
          </cell>
          <cell r="AH127" t="str">
            <v/>
          </cell>
          <cell r="AI127" t="str">
            <v/>
          </cell>
          <cell r="AJ127" t="str">
            <v/>
          </cell>
          <cell r="AK127" t="str">
            <v>-</v>
          </cell>
          <cell r="AL127" t="str">
            <v>-</v>
          </cell>
          <cell r="AM127" t="str">
            <v>Yes</v>
          </cell>
          <cell r="AN127" t="str">
            <v>Yes</v>
          </cell>
          <cell r="AO127" t="str">
            <v>Yes</v>
          </cell>
          <cell r="AP127" t="str">
            <v>-</v>
          </cell>
          <cell r="AQ127" t="str">
            <v>-</v>
          </cell>
          <cell r="AR127" t="str">
            <v>-</v>
          </cell>
          <cell r="AS127" t="str">
            <v>-</v>
          </cell>
          <cell r="AT127" t="str">
            <v>-</v>
          </cell>
          <cell r="AU127" t="str">
            <v>-</v>
          </cell>
          <cell r="AV127" t="str">
            <v>IW</v>
          </cell>
          <cell r="AW127" t="str">
            <v>Yes</v>
          </cell>
          <cell r="AX127" t="str">
            <v>-</v>
          </cell>
          <cell r="AY127" t="str">
            <v>-</v>
          </cell>
          <cell r="AZ127" t="str">
            <v>-</v>
          </cell>
          <cell r="BA127" t="str">
            <v>IMDFIN SY20-21</v>
          </cell>
          <cell r="BB127" t="str">
            <v>IMDFIN SY20-21</v>
          </cell>
          <cell r="BC127" t="str">
            <v>Prepared</v>
          </cell>
          <cell r="BD127" t="str">
            <v>BFAST/COP/HANDHELD</v>
          </cell>
          <cell r="BE127" t="str">
            <v>FSV SNACKING MBU</v>
          </cell>
          <cell r="BF127" t="str">
            <v>Breakfast</v>
          </cell>
          <cell r="BG127" t="str">
            <v>Breakfast Sticks</v>
          </cell>
          <cell r="BH127" t="str">
            <v>IW - Stuffed Breadsticks</v>
          </cell>
          <cell r="BI127" t="str">
            <v>Bacon, Egg &amp; Cheese</v>
          </cell>
          <cell r="BJ127" t="str">
            <v>-</v>
          </cell>
          <cell r="BK127" t="str">
            <v>Egg &amp; Cheese</v>
          </cell>
          <cell r="BL127" t="str">
            <v>-</v>
          </cell>
          <cell r="BM127" t="str">
            <v>-</v>
          </cell>
          <cell r="BN127" t="str">
            <v>-</v>
          </cell>
          <cell r="BO127" t="str">
            <v>Yes</v>
          </cell>
          <cell r="BR127" t="str">
            <v>-</v>
          </cell>
          <cell r="BS127" t="str">
            <v>-</v>
          </cell>
          <cell r="BT127" t="str">
            <v>Stocked</v>
          </cell>
          <cell r="BU127" t="str">
            <v>-</v>
          </cell>
          <cell r="BV127" t="str">
            <v>-</v>
          </cell>
          <cell r="BW127">
            <v>840271</v>
          </cell>
          <cell r="BX127">
            <v>9386897</v>
          </cell>
          <cell r="BY127">
            <v>406069</v>
          </cell>
        </row>
        <row r="128">
          <cell r="B128">
            <v>10102011120</v>
          </cell>
          <cell r="C128" t="str">
            <v xml:space="preserve">Boscos® </v>
          </cell>
          <cell r="E128" t="str">
            <v>-</v>
          </cell>
          <cell r="F128" t="str">
            <v>-</v>
          </cell>
          <cell r="G128" t="str">
            <v>Cheese, Egg &amp; Turkey Bacon Breadsticks, 2.33 oz.</v>
          </cell>
          <cell r="H128" t="str">
            <v>WG</v>
          </cell>
          <cell r="I128" t="str">
            <v>-</v>
          </cell>
          <cell r="J128">
            <v>10.484999999999999</v>
          </cell>
          <cell r="K128">
            <v>72</v>
          </cell>
          <cell r="L128" t="str">
            <v>1 stick</v>
          </cell>
          <cell r="M128">
            <v>1</v>
          </cell>
          <cell r="N128">
            <v>1.25</v>
          </cell>
          <cell r="O128" t="str">
            <v>-</v>
          </cell>
          <cell r="P128" t="str">
            <v>-</v>
          </cell>
          <cell r="Q128" t="str">
            <v>-</v>
          </cell>
          <cell r="R128" t="str">
            <v>-</v>
          </cell>
          <cell r="S128" t="str">
            <v>-</v>
          </cell>
          <cell r="T128" t="str">
            <v>-</v>
          </cell>
          <cell r="U128" t="str">
            <v>-</v>
          </cell>
          <cell r="V128" t="str">
            <v>-</v>
          </cell>
          <cell r="W128" t="str">
            <v>KTKA</v>
          </cell>
          <cell r="Y128" t="str">
            <v>CSC</v>
          </cell>
          <cell r="Z128" t="str">
            <v>CSC</v>
          </cell>
          <cell r="AA128" t="str">
            <v>-</v>
          </cell>
          <cell r="AB128" t="str">
            <v>-</v>
          </cell>
          <cell r="AC128" t="str">
            <v>SUB</v>
          </cell>
          <cell r="AD128" t="str">
            <v>-</v>
          </cell>
          <cell r="AE128" t="str">
            <v>-</v>
          </cell>
          <cell r="AF128" t="str">
            <v>-</v>
          </cell>
          <cell r="AG128" t="str">
            <v>-</v>
          </cell>
          <cell r="AH128" t="str">
            <v/>
          </cell>
          <cell r="AI128" t="str">
            <v/>
          </cell>
          <cell r="AJ128" t="str">
            <v/>
          </cell>
          <cell r="AK128" t="str">
            <v>-</v>
          </cell>
          <cell r="AL128" t="str">
            <v>-</v>
          </cell>
          <cell r="AM128" t="str">
            <v>Yes</v>
          </cell>
          <cell r="AN128" t="str">
            <v>Yes</v>
          </cell>
          <cell r="AO128" t="str">
            <v>Yes</v>
          </cell>
          <cell r="AP128" t="str">
            <v>-</v>
          </cell>
          <cell r="AQ128" t="str">
            <v>-</v>
          </cell>
          <cell r="AR128" t="str">
            <v>-</v>
          </cell>
          <cell r="AS128" t="str">
            <v>-</v>
          </cell>
          <cell r="AT128" t="str">
            <v>-</v>
          </cell>
          <cell r="AU128" t="str">
            <v>-</v>
          </cell>
          <cell r="AV128" t="str">
            <v>Bulk</v>
          </cell>
          <cell r="AW128" t="str">
            <v>Yes</v>
          </cell>
          <cell r="AX128" t="str">
            <v>-</v>
          </cell>
          <cell r="AY128" t="str">
            <v>-</v>
          </cell>
          <cell r="AZ128" t="str">
            <v>-</v>
          </cell>
          <cell r="BA128" t="str">
            <v>IMDFIN SY20-21</v>
          </cell>
          <cell r="BB128" t="str">
            <v>IMDFIN SY20-21</v>
          </cell>
          <cell r="BC128" t="str">
            <v>Prepared</v>
          </cell>
          <cell r="BD128" t="str">
            <v>BFAST/COP/HANDHELD</v>
          </cell>
          <cell r="BE128" t="str">
            <v>FSV SNACKING MBU</v>
          </cell>
          <cell r="BF128" t="str">
            <v>Breakfast</v>
          </cell>
          <cell r="BG128" t="str">
            <v>Breakfast Sticks</v>
          </cell>
          <cell r="BH128" t="str">
            <v>Stuffed Breadsticks</v>
          </cell>
          <cell r="BI128" t="str">
            <v>Bacon, Egg &amp; Cheese</v>
          </cell>
          <cell r="BJ128" t="str">
            <v>-</v>
          </cell>
          <cell r="BK128" t="str">
            <v>Egg &amp; Cheese</v>
          </cell>
          <cell r="BL128" t="str">
            <v>-</v>
          </cell>
          <cell r="BM128" t="str">
            <v>-</v>
          </cell>
          <cell r="BN128" t="str">
            <v>-</v>
          </cell>
          <cell r="BO128" t="str">
            <v>Yes</v>
          </cell>
          <cell r="BR128" t="str">
            <v>-</v>
          </cell>
          <cell r="BS128" t="str">
            <v>-</v>
          </cell>
          <cell r="BT128" t="str">
            <v>Stocked</v>
          </cell>
          <cell r="BU128" t="str">
            <v>-</v>
          </cell>
          <cell r="BV128" t="str">
            <v>-</v>
          </cell>
          <cell r="BW128">
            <v>817176</v>
          </cell>
          <cell r="BX128" t="str">
            <v>-</v>
          </cell>
          <cell r="BY128">
            <v>140049</v>
          </cell>
        </row>
        <row r="129">
          <cell r="B129">
            <v>10087361120</v>
          </cell>
          <cell r="C129" t="str">
            <v xml:space="preserve">Boscos® </v>
          </cell>
          <cell r="E129" t="str">
            <v>-</v>
          </cell>
          <cell r="F129" t="str">
            <v>-</v>
          </cell>
          <cell r="G129" t="str">
            <v>IW Cheese &amp; Turkey Ham Breadsticks, 2.75 oz.</v>
          </cell>
          <cell r="H129" t="str">
            <v>WG</v>
          </cell>
          <cell r="I129" t="str">
            <v>-</v>
          </cell>
          <cell r="J129">
            <v>12.4</v>
          </cell>
          <cell r="K129">
            <v>72</v>
          </cell>
          <cell r="L129" t="str">
            <v>1 stick</v>
          </cell>
          <cell r="M129">
            <v>1</v>
          </cell>
          <cell r="N129">
            <v>1.5</v>
          </cell>
          <cell r="O129" t="str">
            <v>-</v>
          </cell>
          <cell r="P129" t="str">
            <v>-</v>
          </cell>
          <cell r="Q129" t="str">
            <v>-</v>
          </cell>
          <cell r="R129" t="str">
            <v>-</v>
          </cell>
          <cell r="S129" t="str">
            <v>-</v>
          </cell>
          <cell r="T129" t="str">
            <v>-</v>
          </cell>
          <cell r="U129" t="str">
            <v>-</v>
          </cell>
          <cell r="V129" t="str">
            <v>-</v>
          </cell>
          <cell r="W129" t="str">
            <v>KTKA</v>
          </cell>
          <cell r="Y129" t="str">
            <v>CSC</v>
          </cell>
          <cell r="Z129" t="str">
            <v>-</v>
          </cell>
          <cell r="AA129" t="str">
            <v>-</v>
          </cell>
          <cell r="AB129" t="str">
            <v>-</v>
          </cell>
          <cell r="AC129" t="str">
            <v>SUB</v>
          </cell>
          <cell r="AD129" t="str">
            <v>-</v>
          </cell>
          <cell r="AE129" t="str">
            <v>-</v>
          </cell>
          <cell r="AF129" t="str">
            <v>-</v>
          </cell>
          <cell r="AG129" t="str">
            <v>-</v>
          </cell>
          <cell r="AH129" t="str">
            <v/>
          </cell>
          <cell r="AI129" t="str">
            <v/>
          </cell>
          <cell r="AJ129" t="str">
            <v/>
          </cell>
          <cell r="AK129" t="str">
            <v>-</v>
          </cell>
          <cell r="AL129" t="str">
            <v>-</v>
          </cell>
          <cell r="AM129" t="str">
            <v>-</v>
          </cell>
          <cell r="AN129" t="str">
            <v>Yes</v>
          </cell>
          <cell r="AO129" t="str">
            <v>Yes</v>
          </cell>
          <cell r="AP129" t="str">
            <v>-</v>
          </cell>
          <cell r="AQ129" t="str">
            <v>-</v>
          </cell>
          <cell r="AR129" t="str">
            <v>-</v>
          </cell>
          <cell r="AS129" t="str">
            <v>-</v>
          </cell>
          <cell r="AT129" t="str">
            <v>-</v>
          </cell>
          <cell r="AU129" t="str">
            <v>-</v>
          </cell>
          <cell r="AV129" t="str">
            <v>IW</v>
          </cell>
          <cell r="AW129" t="str">
            <v>Yes</v>
          </cell>
          <cell r="AX129" t="str">
            <v>-</v>
          </cell>
          <cell r="AY129" t="str">
            <v>-</v>
          </cell>
          <cell r="AZ129" t="str">
            <v>-</v>
          </cell>
          <cell r="BA129" t="str">
            <v>DNB SY19-20</v>
          </cell>
          <cell r="BB129" t="str">
            <v>DNB SY19-20</v>
          </cell>
          <cell r="BC129" t="str">
            <v>Prepared</v>
          </cell>
          <cell r="BD129" t="str">
            <v>BFAST/COP/HANDHELD</v>
          </cell>
          <cell r="BE129" t="str">
            <v>FSV SNACKING MBU</v>
          </cell>
          <cell r="BF129" t="str">
            <v>Breakfast</v>
          </cell>
          <cell r="BG129" t="str">
            <v>Breakfast Sticks</v>
          </cell>
          <cell r="BH129" t="str">
            <v>IW - Stuffed Breadsticks</v>
          </cell>
          <cell r="BI129" t="str">
            <v>Ham &amp; Cheese</v>
          </cell>
          <cell r="BJ129" t="str">
            <v>-</v>
          </cell>
          <cell r="BK129" t="str">
            <v>Cheese</v>
          </cell>
          <cell r="BL129" t="str">
            <v>-</v>
          </cell>
          <cell r="BM129" t="str">
            <v>-</v>
          </cell>
          <cell r="BN129" t="str">
            <v>-</v>
          </cell>
          <cell r="BR129" t="str">
            <v>-</v>
          </cell>
          <cell r="BS129" t="str">
            <v>-</v>
          </cell>
          <cell r="BT129" t="str">
            <v>Special Order</v>
          </cell>
          <cell r="BU129" t="str">
            <v>-</v>
          </cell>
          <cell r="BV129" t="str">
            <v>-</v>
          </cell>
          <cell r="BW129">
            <v>840272</v>
          </cell>
          <cell r="BX129" t="str">
            <v>-</v>
          </cell>
          <cell r="BY129">
            <v>406071</v>
          </cell>
        </row>
        <row r="130">
          <cell r="B130">
            <v>10102051120</v>
          </cell>
          <cell r="C130" t="str">
            <v xml:space="preserve">Boscos® </v>
          </cell>
          <cell r="E130">
            <v>110</v>
          </cell>
          <cell r="F130" t="str">
            <v>-</v>
          </cell>
          <cell r="G130" t="str">
            <v xml:space="preserve">Cheese &amp; Turkey Ham Breadsticks, 2.72 oz. </v>
          </cell>
          <cell r="H130" t="str">
            <v>WG</v>
          </cell>
          <cell r="I130" t="str">
            <v>-</v>
          </cell>
          <cell r="J130">
            <v>12.24</v>
          </cell>
          <cell r="K130">
            <v>72</v>
          </cell>
          <cell r="L130" t="str">
            <v>1 stick</v>
          </cell>
          <cell r="M130">
            <v>1</v>
          </cell>
          <cell r="N130">
            <v>1.5</v>
          </cell>
          <cell r="O130" t="str">
            <v>-</v>
          </cell>
          <cell r="P130" t="str">
            <v>-</v>
          </cell>
          <cell r="Q130" t="str">
            <v>-</v>
          </cell>
          <cell r="R130" t="str">
            <v>-</v>
          </cell>
          <cell r="S130" t="str">
            <v>-</v>
          </cell>
          <cell r="T130" t="str">
            <v>-</v>
          </cell>
          <cell r="U130" t="str">
            <v>-</v>
          </cell>
          <cell r="V130" t="str">
            <v>-</v>
          </cell>
          <cell r="W130" t="str">
            <v>KTKA</v>
          </cell>
          <cell r="Y130" t="str">
            <v>CSC</v>
          </cell>
          <cell r="Z130" t="str">
            <v>-</v>
          </cell>
          <cell r="AA130" t="str">
            <v>-</v>
          </cell>
          <cell r="AB130" t="str">
            <v>-</v>
          </cell>
          <cell r="AC130" t="str">
            <v>SUB</v>
          </cell>
          <cell r="AD130" t="str">
            <v>-</v>
          </cell>
          <cell r="AE130" t="str">
            <v>-</v>
          </cell>
          <cell r="AF130" t="str">
            <v>-</v>
          </cell>
          <cell r="AG130" t="str">
            <v>-</v>
          </cell>
          <cell r="AH130" t="str">
            <v/>
          </cell>
          <cell r="AI130" t="str">
            <v/>
          </cell>
          <cell r="AJ130" t="str">
            <v/>
          </cell>
          <cell r="AK130" t="str">
            <v>-</v>
          </cell>
          <cell r="AL130" t="str">
            <v>-</v>
          </cell>
          <cell r="AM130" t="str">
            <v>-</v>
          </cell>
          <cell r="AN130" t="str">
            <v>Yes</v>
          </cell>
          <cell r="AO130" t="str">
            <v>Yes</v>
          </cell>
          <cell r="AP130" t="str">
            <v>-</v>
          </cell>
          <cell r="AQ130" t="str">
            <v>-</v>
          </cell>
          <cell r="AR130" t="str">
            <v>-</v>
          </cell>
          <cell r="AS130" t="str">
            <v>-</v>
          </cell>
          <cell r="AT130" t="str">
            <v>-</v>
          </cell>
          <cell r="AU130" t="str">
            <v>-</v>
          </cell>
          <cell r="AV130" t="str">
            <v>Bulk</v>
          </cell>
          <cell r="AW130" t="str">
            <v>Yes</v>
          </cell>
          <cell r="AX130" t="str">
            <v>-</v>
          </cell>
          <cell r="AY130" t="str">
            <v>-</v>
          </cell>
          <cell r="AZ130" t="str">
            <v>-</v>
          </cell>
          <cell r="BA130" t="str">
            <v>DNB SY19-20</v>
          </cell>
          <cell r="BB130" t="str">
            <v>DNB SY19-20</v>
          </cell>
          <cell r="BC130" t="str">
            <v>Prepared</v>
          </cell>
          <cell r="BD130" t="str">
            <v>BFAST/COP/HANDHELD</v>
          </cell>
          <cell r="BE130" t="str">
            <v>FSV SNACKING MBU</v>
          </cell>
          <cell r="BF130" t="str">
            <v>Breakfast</v>
          </cell>
          <cell r="BG130" t="str">
            <v>Breakfast Sticks</v>
          </cell>
          <cell r="BH130" t="str">
            <v>Stuffed Breadsticks</v>
          </cell>
          <cell r="BI130" t="str">
            <v>Ham &amp; Cheese</v>
          </cell>
          <cell r="BJ130" t="str">
            <v>-</v>
          </cell>
          <cell r="BK130" t="str">
            <v>Cheese</v>
          </cell>
          <cell r="BL130" t="str">
            <v>-</v>
          </cell>
          <cell r="BM130" t="str">
            <v>-</v>
          </cell>
          <cell r="BN130" t="str">
            <v>-</v>
          </cell>
          <cell r="BR130" t="str">
            <v>-</v>
          </cell>
          <cell r="BS130" t="str">
            <v>-</v>
          </cell>
          <cell r="BT130" t="str">
            <v>Stocked</v>
          </cell>
          <cell r="BU130" t="str">
            <v>-</v>
          </cell>
          <cell r="BV130" t="str">
            <v>-</v>
          </cell>
          <cell r="BW130" t="str">
            <v>-</v>
          </cell>
          <cell r="BX130" t="str">
            <v>-</v>
          </cell>
          <cell r="BY130">
            <v>406257</v>
          </cell>
        </row>
        <row r="131">
          <cell r="B131">
            <v>17014221120</v>
          </cell>
          <cell r="C131" t="str">
            <v xml:space="preserve">Boscos® </v>
          </cell>
          <cell r="E131">
            <v>130</v>
          </cell>
          <cell r="F131" t="str">
            <v>-</v>
          </cell>
          <cell r="G131" t="str">
            <v>Stuffed Crust Cheese Pizza, 5.19 oz.</v>
          </cell>
          <cell r="H131" t="str">
            <v>WG</v>
          </cell>
          <cell r="I131" t="str">
            <v>-</v>
          </cell>
          <cell r="J131">
            <v>25.8</v>
          </cell>
          <cell r="K131">
            <v>80</v>
          </cell>
          <cell r="L131" t="str">
            <v>1/8 pizza</v>
          </cell>
          <cell r="M131">
            <v>2</v>
          </cell>
          <cell r="N131">
            <v>2.25</v>
          </cell>
          <cell r="O131" t="str">
            <v>1/8 cup</v>
          </cell>
          <cell r="P131" t="str">
            <v>310</v>
          </cell>
          <cell r="Q131" t="str">
            <v>11</v>
          </cell>
          <cell r="R131" t="str">
            <v>5</v>
          </cell>
          <cell r="S131" t="str">
            <v>540</v>
          </cell>
          <cell r="T131" t="str">
            <v>34</v>
          </cell>
          <cell r="U131" t="str">
            <v>19</v>
          </cell>
          <cell r="V131" t="str">
            <v>-</v>
          </cell>
          <cell r="W131" t="str">
            <v>-</v>
          </cell>
          <cell r="Y131" t="str">
            <v>CSC</v>
          </cell>
          <cell r="Z131" t="str">
            <v>CSC</v>
          </cell>
          <cell r="AA131" t="str">
            <v>CSC</v>
          </cell>
          <cell r="AB131" t="str">
            <v>CSC</v>
          </cell>
          <cell r="AC131" t="str">
            <v>SUB</v>
          </cell>
          <cell r="AD131" t="str">
            <v>-</v>
          </cell>
          <cell r="AE131" t="str">
            <v>-</v>
          </cell>
          <cell r="AF131" t="str">
            <v>-</v>
          </cell>
          <cell r="AG131" t="str">
            <v>-</v>
          </cell>
          <cell r="AH131" t="str">
            <v/>
          </cell>
          <cell r="AI131" t="str">
            <v/>
          </cell>
          <cell r="AJ131" t="str">
            <v/>
          </cell>
          <cell r="AK131" t="str">
            <v>-</v>
          </cell>
          <cell r="AL131" t="str">
            <v>-</v>
          </cell>
          <cell r="AM131" t="str">
            <v>-</v>
          </cell>
          <cell r="AN131" t="str">
            <v>Yes</v>
          </cell>
          <cell r="AO131" t="str">
            <v>Yes</v>
          </cell>
          <cell r="AP131" t="str">
            <v>-</v>
          </cell>
          <cell r="AQ131" t="str">
            <v>-</v>
          </cell>
          <cell r="AR131" t="str">
            <v>-</v>
          </cell>
          <cell r="AS131" t="str">
            <v>-</v>
          </cell>
          <cell r="AT131" t="str">
            <v>270</v>
          </cell>
          <cell r="AU131" t="str">
            <v>10</v>
          </cell>
          <cell r="AV131" t="str">
            <v>Bulk</v>
          </cell>
          <cell r="AW131" t="str">
            <v>Yes</v>
          </cell>
          <cell r="AX131" t="str">
            <v>-</v>
          </cell>
          <cell r="AY131" t="str">
            <v>Yes</v>
          </cell>
          <cell r="AZ131" t="str">
            <v>Yes</v>
          </cell>
          <cell r="BA131" t="str">
            <v>ACT</v>
          </cell>
          <cell r="BB131" t="str">
            <v>ACT</v>
          </cell>
          <cell r="BC131" t="str">
            <v>Prepared</v>
          </cell>
          <cell r="BD131" t="str">
            <v>BFAST/COP/HANDHELD</v>
          </cell>
          <cell r="BE131" t="str">
            <v>FSV SNACKING MBU</v>
          </cell>
          <cell r="BF131" t="str">
            <v>Stuffed Breadsticks &amp; Filled Tortillas</v>
          </cell>
          <cell r="BG131" t="str">
            <v>Stuffed Crust Pizza</v>
          </cell>
          <cell r="BH131" t="str">
            <v>Pizza - Stuff Crust</v>
          </cell>
          <cell r="BI131" t="str">
            <v>Cheese</v>
          </cell>
          <cell r="BJ131" t="str">
            <v>-</v>
          </cell>
          <cell r="BK131" t="str">
            <v>Cheese</v>
          </cell>
          <cell r="BL131" t="str">
            <v>Convection: Convection Oven
1.  Preheat oven to 400º F.
2.  Place Pizza on a baking sheet.
3.  THAWED: 11-13 minutes.
4.  Let stand 2 minutes before serving.	
CAUTION: PIZZA MAY BE HOT!
Oven temperatures may vary.  Adjust baking time and/or temperature as</v>
          </cell>
          <cell r="BM131" t="str">
            <v xml:space="preserve">Crust: Flour blend [Whole-wheat flour, Enriched flour (wheat flour, niacin, reduced iron, thiamine mononitrate, riboflavin, enzyme, folic acid)], Water, Brown sugar, Corn oil, Dough conditioner (soybean oil, mono and diglycerides, soy shortening flakes), </v>
          </cell>
          <cell r="BN131" t="str">
            <v>-</v>
          </cell>
          <cell r="BR131" t="str">
            <v>10721931000552</v>
          </cell>
          <cell r="BS131" t="str">
            <v>-</v>
          </cell>
          <cell r="BT131" t="str">
            <v>Special Order</v>
          </cell>
          <cell r="BU131" t="str">
            <v>-</v>
          </cell>
          <cell r="BV131" t="str">
            <v>-</v>
          </cell>
          <cell r="BW131">
            <v>235481</v>
          </cell>
          <cell r="BX131">
            <v>9406780</v>
          </cell>
          <cell r="BY131">
            <v>405628</v>
          </cell>
        </row>
        <row r="132">
          <cell r="B132">
            <v>10000014106</v>
          </cell>
          <cell r="C132" t="str">
            <v>Jimmy Dean®</v>
          </cell>
          <cell r="E132">
            <v>100</v>
          </cell>
          <cell r="F132" t="str">
            <v>Jimmy Dean® Reduced Fat Country Sage Turkey Sausage Patties, 1.5 oz.</v>
          </cell>
          <cell r="G132" t="str">
            <v>Reduced Fat Country Sage Turkey Sausage Patties, 1.5 oz.</v>
          </cell>
          <cell r="H132" t="str">
            <v>-</v>
          </cell>
          <cell r="I132" t="str">
            <v>-</v>
          </cell>
          <cell r="J132">
            <v>10</v>
          </cell>
          <cell r="K132">
            <v>106</v>
          </cell>
          <cell r="L132" t="str">
            <v>1 piece</v>
          </cell>
          <cell r="M132">
            <v>1</v>
          </cell>
          <cell r="N132" t="str">
            <v>-</v>
          </cell>
          <cell r="O132" t="str">
            <v>-</v>
          </cell>
          <cell r="P132" t="str">
            <v>80</v>
          </cell>
          <cell r="Q132" t="str">
            <v>5</v>
          </cell>
          <cell r="R132" t="str">
            <v>1.5</v>
          </cell>
          <cell r="S132" t="str">
            <v>310</v>
          </cell>
          <cell r="T132" t="str">
            <v>1</v>
          </cell>
          <cell r="U132" t="str">
            <v>8</v>
          </cell>
          <cell r="V132" t="str">
            <v>Yes</v>
          </cell>
          <cell r="W132" t="str">
            <v>-</v>
          </cell>
          <cell r="Y132" t="str">
            <v>-</v>
          </cell>
          <cell r="Z132" t="str">
            <v>-</v>
          </cell>
          <cell r="AA132" t="str">
            <v>-</v>
          </cell>
          <cell r="AB132" t="str">
            <v>-</v>
          </cell>
          <cell r="AC132" t="str">
            <v>CL</v>
          </cell>
          <cell r="AD132" t="str">
            <v>-</v>
          </cell>
          <cell r="AE132" t="str">
            <v>-</v>
          </cell>
          <cell r="AF132" t="str">
            <v>-</v>
          </cell>
          <cell r="AG132" t="str">
            <v>-</v>
          </cell>
          <cell r="AH132" t="str">
            <v/>
          </cell>
          <cell r="AI132" t="str">
            <v/>
          </cell>
          <cell r="AJ132" t="str">
            <v/>
          </cell>
          <cell r="AK132" t="str">
            <v>-</v>
          </cell>
          <cell r="AL132" t="str">
            <v>-</v>
          </cell>
          <cell r="AM132" t="str">
            <v>-</v>
          </cell>
          <cell r="AN132" t="str">
            <v>-</v>
          </cell>
          <cell r="AO132" t="str">
            <v>-</v>
          </cell>
          <cell r="AP132" t="str">
            <v>-</v>
          </cell>
          <cell r="AQ132" t="str">
            <v>Yes</v>
          </cell>
          <cell r="AR132" t="str">
            <v>-</v>
          </cell>
          <cell r="AS132" t="str">
            <v>-</v>
          </cell>
          <cell r="AT132" t="str">
            <v>90</v>
          </cell>
          <cell r="AU132" t="str">
            <v>1</v>
          </cell>
          <cell r="AV132" t="str">
            <v>Bulk</v>
          </cell>
          <cell r="AW132" t="str">
            <v>Yes</v>
          </cell>
          <cell r="AX132" t="str">
            <v>Yes</v>
          </cell>
          <cell r="AY132" t="str">
            <v>Yes</v>
          </cell>
          <cell r="AZ132" t="str">
            <v>Yes</v>
          </cell>
          <cell r="BA132" t="str">
            <v>ACT</v>
          </cell>
          <cell r="BB132" t="str">
            <v>ACT</v>
          </cell>
          <cell r="BC132" t="str">
            <v>Prepared</v>
          </cell>
          <cell r="BD132" t="str">
            <v>BFAST/COP/HANDHELD</v>
          </cell>
          <cell r="BE132" t="str">
            <v>BRKFST/COP MBU</v>
          </cell>
          <cell r="BF132" t="str">
            <v>Breakfast</v>
          </cell>
          <cell r="BG132" t="str">
            <v>Patties &amp; Links</v>
          </cell>
          <cell r="BH132" t="str">
            <v>Patties</v>
          </cell>
          <cell r="BI132" t="str">
            <v>Country Sausage</v>
          </cell>
          <cell r="BJ132" t="str">
            <v>C&amp;F</v>
          </cell>
          <cell r="BK132" t="str">
            <v>Turkey</v>
          </cell>
          <cell r="BL132" t="str">
            <v>Convection: For best results cook sausage from frozen state. Due to variances in cooking equipment, time and/or temperature may need adjustment.
Convection Oven
Preheat oven to 375°F. Heat 12-14 minutes, turning halfway through cooking time.
Grill: For be</v>
          </cell>
          <cell r="BM132" t="str">
            <v>Boneless Turkey, Water, Contains 2% Or Less Of: Sugar, Salt, Spices, Sodium Phosphate, Citric Acid, BHT, Caramel Color.</v>
          </cell>
          <cell r="BN132" t="str">
            <v>-</v>
          </cell>
          <cell r="BR132" t="str">
            <v>10077900141062</v>
          </cell>
          <cell r="BS132" t="str">
            <v>-</v>
          </cell>
          <cell r="BT132" t="str">
            <v>Stocked</v>
          </cell>
          <cell r="BU132" t="str">
            <v>-</v>
          </cell>
          <cell r="BV132" t="str">
            <v>-</v>
          </cell>
          <cell r="BW132">
            <v>640273</v>
          </cell>
          <cell r="BX132" t="str">
            <v>-</v>
          </cell>
          <cell r="BY132" t="str">
            <v>-</v>
          </cell>
        </row>
        <row r="133">
          <cell r="B133">
            <v>10000015938</v>
          </cell>
          <cell r="C133" t="str">
            <v>Jimmy Dean®</v>
          </cell>
          <cell r="E133">
            <v>100</v>
          </cell>
          <cell r="F133" t="str">
            <v>Jimmy Dean® Fully Cooked, Reduced Fat Turkey Sausage Patties, CN, 2.25", 1.25 oz</v>
          </cell>
          <cell r="G133" t="str">
            <v>Reduced Fat Turkey Patties, 1.25 oz.</v>
          </cell>
          <cell r="H133" t="str">
            <v>-</v>
          </cell>
          <cell r="I133" t="str">
            <v>-</v>
          </cell>
          <cell r="J133">
            <v>10</v>
          </cell>
          <cell r="K133">
            <v>64</v>
          </cell>
          <cell r="L133" t="str">
            <v>2 pieces</v>
          </cell>
          <cell r="M133">
            <v>1.75</v>
          </cell>
          <cell r="N133" t="str">
            <v>-</v>
          </cell>
          <cell r="O133" t="str">
            <v>-</v>
          </cell>
          <cell r="P133" t="str">
            <v>150</v>
          </cell>
          <cell r="Q133" t="str">
            <v>10</v>
          </cell>
          <cell r="R133" t="str">
            <v>3</v>
          </cell>
          <cell r="S133" t="str">
            <v>400</v>
          </cell>
          <cell r="T133" t="str">
            <v>1</v>
          </cell>
          <cell r="U133" t="str">
            <v>12</v>
          </cell>
          <cell r="V133" t="str">
            <v>Yes</v>
          </cell>
          <cell r="W133" t="str">
            <v>-</v>
          </cell>
          <cell r="Y133" t="str">
            <v>-</v>
          </cell>
          <cell r="Z133" t="str">
            <v>-</v>
          </cell>
          <cell r="AA133" t="str">
            <v>-</v>
          </cell>
          <cell r="AB133" t="str">
            <v>-</v>
          </cell>
          <cell r="AC133" t="str">
            <v>CL</v>
          </cell>
          <cell r="AD133" t="str">
            <v>-</v>
          </cell>
          <cell r="AE133" t="str">
            <v>-</v>
          </cell>
          <cell r="AF133" t="str">
            <v>-</v>
          </cell>
          <cell r="AG133" t="str">
            <v>-</v>
          </cell>
          <cell r="AH133" t="str">
            <v/>
          </cell>
          <cell r="AI133" t="str">
            <v/>
          </cell>
          <cell r="AJ133" t="str">
            <v/>
          </cell>
          <cell r="AK133" t="str">
            <v>-</v>
          </cell>
          <cell r="AL133" t="str">
            <v>-</v>
          </cell>
          <cell r="AM133" t="str">
            <v>-</v>
          </cell>
          <cell r="AN133" t="str">
            <v>-</v>
          </cell>
          <cell r="AO133" t="str">
            <v>-</v>
          </cell>
          <cell r="AP133" t="str">
            <v>-</v>
          </cell>
          <cell r="AQ133" t="str">
            <v>Yes</v>
          </cell>
          <cell r="AR133" t="str">
            <v>-</v>
          </cell>
          <cell r="AS133" t="str">
            <v>-</v>
          </cell>
          <cell r="AT133" t="str">
            <v>180</v>
          </cell>
          <cell r="AU133" t="str">
            <v>1</v>
          </cell>
          <cell r="AV133" t="str">
            <v>Bulk</v>
          </cell>
          <cell r="AW133" t="str">
            <v>Yes</v>
          </cell>
          <cell r="AX133" t="str">
            <v>-</v>
          </cell>
          <cell r="AY133" t="str">
            <v>-</v>
          </cell>
          <cell r="AZ133" t="str">
            <v>-</v>
          </cell>
          <cell r="BA133" t="str">
            <v>ACT</v>
          </cell>
          <cell r="BB133" t="str">
            <v>ACT</v>
          </cell>
          <cell r="BC133" t="str">
            <v>Prepared</v>
          </cell>
          <cell r="BD133" t="str">
            <v>BFAST/COP/HANDHELD</v>
          </cell>
          <cell r="BE133" t="str">
            <v>BRKFST/COP MBU</v>
          </cell>
          <cell r="BF133" t="str">
            <v>Breakfast</v>
          </cell>
          <cell r="BG133" t="str">
            <v>Patties &amp; Links</v>
          </cell>
          <cell r="BH133" t="str">
            <v>Patties</v>
          </cell>
          <cell r="BI133" t="str">
            <v>Sausage</v>
          </cell>
          <cell r="BJ133" t="str">
            <v>C&amp;F</v>
          </cell>
          <cell r="BK133" t="str">
            <v>Turkey</v>
          </cell>
          <cell r="BL133" t="str">
            <v>Unspecified: Not currently available.</v>
          </cell>
          <cell r="BM133" t="str">
            <v>Boneless Turkey, Water, Contains 2% Or Less: Dextrose, Potassium Chloride, Salt, Spices, Sodium Phosphate, Sugar, BHT, Citric Acid, Caramel Color.</v>
          </cell>
          <cell r="BN133" t="str">
            <v>-</v>
          </cell>
          <cell r="BR133" t="str">
            <v>10077900159388</v>
          </cell>
          <cell r="BS133" t="str">
            <v>-</v>
          </cell>
          <cell r="BT133" t="str">
            <v>Stocked</v>
          </cell>
          <cell r="BU133" t="str">
            <v>-</v>
          </cell>
          <cell r="BV133" t="str">
            <v>-</v>
          </cell>
          <cell r="BW133">
            <v>232842</v>
          </cell>
          <cell r="BX133">
            <v>8928418</v>
          </cell>
          <cell r="BY133" t="str">
            <v>-</v>
          </cell>
        </row>
        <row r="134">
          <cell r="B134">
            <v>10000019669</v>
          </cell>
          <cell r="C134" t="str">
            <v>Jimmy Dean®</v>
          </cell>
          <cell r="E134">
            <v>100</v>
          </cell>
          <cell r="F134" t="str">
            <v>Jimmy Dean® Fully Cooked, Turkey Sausage Links, 3", .67 oz</v>
          </cell>
          <cell r="G134" t="str">
            <v>Reduced Fat Turkey Sausage Links, 0.67 oz.</v>
          </cell>
          <cell r="H134" t="str">
            <v>-</v>
          </cell>
          <cell r="I134" t="str">
            <v>-</v>
          </cell>
          <cell r="J134">
            <v>10</v>
          </cell>
          <cell r="K134">
            <v>117</v>
          </cell>
          <cell r="L134" t="str">
            <v>2 pieces</v>
          </cell>
          <cell r="M134">
            <v>1</v>
          </cell>
          <cell r="N134" t="str">
            <v>-</v>
          </cell>
          <cell r="O134" t="str">
            <v>-</v>
          </cell>
          <cell r="P134" t="str">
            <v>110</v>
          </cell>
          <cell r="Q134" t="str">
            <v>8</v>
          </cell>
          <cell r="R134" t="str">
            <v>2</v>
          </cell>
          <cell r="S134" t="str">
            <v>290</v>
          </cell>
          <cell r="T134" t="str">
            <v>1</v>
          </cell>
          <cell r="U134" t="str">
            <v>10</v>
          </cell>
          <cell r="V134" t="str">
            <v>Yes</v>
          </cell>
          <cell r="W134" t="str">
            <v>-</v>
          </cell>
          <cell r="Y134" t="str">
            <v>-</v>
          </cell>
          <cell r="Z134" t="str">
            <v>-</v>
          </cell>
          <cell r="AA134" t="str">
            <v>-</v>
          </cell>
          <cell r="AB134" t="str">
            <v>-</v>
          </cell>
          <cell r="AC134" t="str">
            <v>CL</v>
          </cell>
          <cell r="AD134" t="str">
            <v>-</v>
          </cell>
          <cell r="AE134" t="str">
            <v>-</v>
          </cell>
          <cell r="AF134" t="str">
            <v>-</v>
          </cell>
          <cell r="AG134" t="str">
            <v>-</v>
          </cell>
          <cell r="AH134" t="str">
            <v/>
          </cell>
          <cell r="AI134" t="str">
            <v/>
          </cell>
          <cell r="AJ134" t="str">
            <v/>
          </cell>
          <cell r="AK134" t="str">
            <v>-</v>
          </cell>
          <cell r="AL134" t="str">
            <v>-</v>
          </cell>
          <cell r="AM134" t="str">
            <v>-</v>
          </cell>
          <cell r="AN134" t="str">
            <v>-</v>
          </cell>
          <cell r="AO134" t="str">
            <v>-</v>
          </cell>
          <cell r="AP134" t="str">
            <v>-</v>
          </cell>
          <cell r="AQ134" t="str">
            <v>Yes</v>
          </cell>
          <cell r="AR134" t="str">
            <v>-</v>
          </cell>
          <cell r="AS134" t="str">
            <v>-</v>
          </cell>
          <cell r="AT134" t="str">
            <v>180</v>
          </cell>
          <cell r="AU134" t="str">
            <v>1</v>
          </cell>
          <cell r="AV134" t="str">
            <v>Bulk</v>
          </cell>
          <cell r="AW134" t="str">
            <v>Yes</v>
          </cell>
          <cell r="AX134" t="str">
            <v>Yes</v>
          </cell>
          <cell r="AY134" t="str">
            <v>Yes</v>
          </cell>
          <cell r="AZ134" t="str">
            <v>Yes</v>
          </cell>
          <cell r="BA134" t="str">
            <v>ACT</v>
          </cell>
          <cell r="BB134" t="str">
            <v>ACT</v>
          </cell>
          <cell r="BC134" t="str">
            <v>Prepared</v>
          </cell>
          <cell r="BD134" t="str">
            <v>BFAST/COP/HANDHELD</v>
          </cell>
          <cell r="BE134" t="str">
            <v>BRKFST/COP MBU</v>
          </cell>
          <cell r="BF134" t="str">
            <v>Breakfast</v>
          </cell>
          <cell r="BG134" t="str">
            <v>Patties &amp; Links</v>
          </cell>
          <cell r="BH134" t="str">
            <v>Links</v>
          </cell>
          <cell r="BI134" t="str">
            <v>Sausage</v>
          </cell>
          <cell r="BJ134" t="str">
            <v>C&amp;F</v>
          </cell>
          <cell r="BK134" t="str">
            <v>Turkey</v>
          </cell>
          <cell r="BL134" t="str">
            <v>Unspecified: Not Currently Available.</v>
          </cell>
          <cell r="BM134" t="str">
            <v>Boneless Turkey, Water, Contains 2% Or Less: Dextrose, Potassium Chloride, Salt, Spices, Sodium Phosphate, Sugar, BHT, Citric Acid, Caramel Color.</v>
          </cell>
          <cell r="BN134" t="str">
            <v>-</v>
          </cell>
          <cell r="BR134" t="str">
            <v>10077900196697</v>
          </cell>
          <cell r="BS134" t="str">
            <v>-</v>
          </cell>
          <cell r="BT134" t="str">
            <v>Stocked</v>
          </cell>
          <cell r="BU134" t="str">
            <v>-</v>
          </cell>
          <cell r="BV134" t="str">
            <v>-</v>
          </cell>
          <cell r="BW134">
            <v>749631</v>
          </cell>
          <cell r="BX134">
            <v>8928336</v>
          </cell>
          <cell r="BY134" t="str">
            <v>-</v>
          </cell>
        </row>
        <row r="135">
          <cell r="B135">
            <v>10000025443</v>
          </cell>
          <cell r="C135" t="str">
            <v>Jimmy Dean®</v>
          </cell>
          <cell r="E135">
            <v>100</v>
          </cell>
          <cell r="F135" t="str">
            <v>Jimmy Dean® Fully Cooked, All Natural*, Formed Pork Sausage Patties, Mild, No MSG, CN, 3.75", 2.0 oz.</v>
          </cell>
          <cell r="G135" t="str">
            <v>Mild Pork Sausage Patties, 2 oz.</v>
          </cell>
          <cell r="H135" t="str">
            <v>-</v>
          </cell>
          <cell r="I135" t="str">
            <v>-</v>
          </cell>
          <cell r="J135">
            <v>10</v>
          </cell>
          <cell r="K135">
            <v>80</v>
          </cell>
          <cell r="L135" t="str">
            <v>1 piece</v>
          </cell>
          <cell r="M135">
            <v>1</v>
          </cell>
          <cell r="N135" t="str">
            <v>-</v>
          </cell>
          <cell r="O135" t="str">
            <v>-</v>
          </cell>
          <cell r="P135" t="str">
            <v>240</v>
          </cell>
          <cell r="Q135" t="str">
            <v>23</v>
          </cell>
          <cell r="R135" t="str">
            <v>7</v>
          </cell>
          <cell r="S135" t="str">
            <v>430</v>
          </cell>
          <cell r="T135" t="str">
            <v>1</v>
          </cell>
          <cell r="U135" t="str">
            <v>7</v>
          </cell>
          <cell r="V135" t="str">
            <v>Yes</v>
          </cell>
          <cell r="W135" t="str">
            <v>-</v>
          </cell>
          <cell r="Y135" t="str">
            <v>-</v>
          </cell>
          <cell r="Z135" t="str">
            <v>-</v>
          </cell>
          <cell r="AA135" t="str">
            <v>-</v>
          </cell>
          <cell r="AB135" t="str">
            <v>-</v>
          </cell>
          <cell r="AC135" t="str">
            <v>CL</v>
          </cell>
          <cell r="AD135" t="str">
            <v>-</v>
          </cell>
          <cell r="AE135" t="str">
            <v>-</v>
          </cell>
          <cell r="AF135" t="str">
            <v>-</v>
          </cell>
          <cell r="AG135" t="str">
            <v>-</v>
          </cell>
          <cell r="AH135" t="str">
            <v/>
          </cell>
          <cell r="AI135" t="str">
            <v/>
          </cell>
          <cell r="AJ135" t="str">
            <v/>
          </cell>
          <cell r="AK135" t="str">
            <v>-</v>
          </cell>
          <cell r="AL135" t="str">
            <v>-</v>
          </cell>
          <cell r="AM135" t="str">
            <v>-</v>
          </cell>
          <cell r="AN135" t="str">
            <v>-</v>
          </cell>
          <cell r="AO135" t="str">
            <v>-</v>
          </cell>
          <cell r="AP135" t="str">
            <v>-</v>
          </cell>
          <cell r="AQ135" t="str">
            <v>Yes</v>
          </cell>
          <cell r="AR135" t="str">
            <v>-</v>
          </cell>
          <cell r="AS135" t="str">
            <v>-</v>
          </cell>
          <cell r="AT135" t="str">
            <v>180</v>
          </cell>
          <cell r="AU135" t="str">
            <v>1</v>
          </cell>
          <cell r="AV135" t="str">
            <v>Bulk</v>
          </cell>
          <cell r="AW135" t="str">
            <v>-</v>
          </cell>
          <cell r="AX135" t="str">
            <v>-</v>
          </cell>
          <cell r="AY135" t="str">
            <v>-</v>
          </cell>
          <cell r="AZ135" t="str">
            <v>-</v>
          </cell>
          <cell r="BA135" t="str">
            <v>ACT</v>
          </cell>
          <cell r="BB135" t="str">
            <v>ACT</v>
          </cell>
          <cell r="BC135" t="str">
            <v>Prepared</v>
          </cell>
          <cell r="BD135" t="str">
            <v>BFAST/COP/HANDHELD</v>
          </cell>
          <cell r="BE135" t="str">
            <v>BRKFST/COP MBU</v>
          </cell>
          <cell r="BF135" t="str">
            <v>Breakfast</v>
          </cell>
          <cell r="BG135" t="str">
            <v>Patties &amp; Links</v>
          </cell>
          <cell r="BH135" t="str">
            <v>Patties</v>
          </cell>
          <cell r="BI135" t="str">
            <v>Sausage</v>
          </cell>
          <cell r="BJ135" t="str">
            <v>C&amp;F</v>
          </cell>
          <cell r="BK135" t="str">
            <v>Pork</v>
          </cell>
          <cell r="BL135" t="str">
            <v>Convection: For best results heat sausage from frozen state. Due to variances in cooking equipment, time and/or temperature may need adjustment. 
Convection Oven
Preheat oven to 375°F. Heat 12-14 minutes, turning halfway through heating time.
Grill: For b</v>
          </cell>
          <cell r="BM135" t="str">
            <v>Pork, Water, Contains 2% Or Less: Salt, Dextrose, Spices, Sugar, Natural Flavor.</v>
          </cell>
          <cell r="BN135" t="str">
            <v>-</v>
          </cell>
          <cell r="BR135" t="str">
            <v>10077900254434</v>
          </cell>
          <cell r="BS135" t="str">
            <v>-</v>
          </cell>
          <cell r="BT135" t="str">
            <v>Stocked</v>
          </cell>
          <cell r="BU135" t="str">
            <v>-</v>
          </cell>
          <cell r="BV135" t="str">
            <v>-</v>
          </cell>
          <cell r="BW135" t="str">
            <v>-</v>
          </cell>
          <cell r="BX135">
            <v>8669036</v>
          </cell>
          <cell r="BY135" t="str">
            <v>-</v>
          </cell>
        </row>
        <row r="136">
          <cell r="B136">
            <v>10000025446</v>
          </cell>
          <cell r="C136" t="str">
            <v>Jimmy Dean®</v>
          </cell>
          <cell r="E136">
            <v>130</v>
          </cell>
          <cell r="F136" t="str">
            <v>Jimmy Dean® Fully Cooked, All Natural*, Formed Pork Sausage Patties, Mild, No MSG, CN, 3.25", 1.5 oz.</v>
          </cell>
          <cell r="G136" t="str">
            <v>Mild Pork Sausage Patties, 1.5 oz.</v>
          </cell>
          <cell r="H136" t="str">
            <v>-</v>
          </cell>
          <cell r="I136" t="str">
            <v>-</v>
          </cell>
          <cell r="J136">
            <v>10</v>
          </cell>
          <cell r="K136">
            <v>107</v>
          </cell>
          <cell r="L136" t="str">
            <v>1 piece</v>
          </cell>
          <cell r="M136">
            <v>0.75</v>
          </cell>
          <cell r="N136" t="str">
            <v>-</v>
          </cell>
          <cell r="O136" t="str">
            <v>-</v>
          </cell>
          <cell r="P136" t="str">
            <v>180</v>
          </cell>
          <cell r="Q136" t="str">
            <v>17</v>
          </cell>
          <cell r="R136" t="str">
            <v>6</v>
          </cell>
          <cell r="S136" t="str">
            <v>320</v>
          </cell>
          <cell r="T136" t="str">
            <v>1</v>
          </cell>
          <cell r="U136" t="str">
            <v>5</v>
          </cell>
          <cell r="V136" t="str">
            <v>Yes</v>
          </cell>
          <cell r="W136" t="str">
            <v>-</v>
          </cell>
          <cell r="X136" t="str">
            <v>CACFP</v>
          </cell>
          <cell r="Y136" t="str">
            <v>-</v>
          </cell>
          <cell r="Z136" t="str">
            <v>-</v>
          </cell>
          <cell r="AA136" t="str">
            <v>-</v>
          </cell>
          <cell r="AB136" t="str">
            <v>-</v>
          </cell>
          <cell r="AC136" t="str">
            <v>CL</v>
          </cell>
          <cell r="AD136" t="str">
            <v>-</v>
          </cell>
          <cell r="AE136" t="str">
            <v>-</v>
          </cell>
          <cell r="AF136" t="str">
            <v>-</v>
          </cell>
          <cell r="AG136" t="str">
            <v>-</v>
          </cell>
          <cell r="AH136" t="str">
            <v/>
          </cell>
          <cell r="AI136" t="str">
            <v/>
          </cell>
          <cell r="AJ136" t="str">
            <v/>
          </cell>
          <cell r="AK136" t="str">
            <v>-</v>
          </cell>
          <cell r="AL136" t="str">
            <v>-</v>
          </cell>
          <cell r="AM136" t="str">
            <v>-</v>
          </cell>
          <cell r="AN136" t="str">
            <v>-</v>
          </cell>
          <cell r="AO136" t="str">
            <v>-</v>
          </cell>
          <cell r="AP136" t="str">
            <v>-</v>
          </cell>
          <cell r="AQ136" t="str">
            <v>Yes</v>
          </cell>
          <cell r="AR136" t="str">
            <v>-</v>
          </cell>
          <cell r="AS136" t="str">
            <v>-</v>
          </cell>
          <cell r="AT136" t="str">
            <v>180</v>
          </cell>
          <cell r="AU136" t="str">
            <v>1</v>
          </cell>
          <cell r="AV136" t="str">
            <v>Bulk</v>
          </cell>
          <cell r="AW136" t="str">
            <v>-</v>
          </cell>
          <cell r="AX136" t="str">
            <v>-</v>
          </cell>
          <cell r="AY136" t="str">
            <v>-</v>
          </cell>
          <cell r="AZ136" t="str">
            <v>-</v>
          </cell>
          <cell r="BA136" t="str">
            <v>ACT</v>
          </cell>
          <cell r="BB136" t="str">
            <v>ACT</v>
          </cell>
          <cell r="BC136" t="str">
            <v>Prepared</v>
          </cell>
          <cell r="BD136" t="str">
            <v>BFAST/COP/HANDHELD</v>
          </cell>
          <cell r="BE136" t="str">
            <v>BRKFST/COP MBU</v>
          </cell>
          <cell r="BF136" t="str">
            <v>Breakfast</v>
          </cell>
          <cell r="BG136" t="str">
            <v>Patties &amp; Links</v>
          </cell>
          <cell r="BH136" t="str">
            <v>Patties</v>
          </cell>
          <cell r="BI136" t="str">
            <v>Sausage</v>
          </cell>
          <cell r="BJ136" t="str">
            <v>C&amp;F</v>
          </cell>
          <cell r="BK136" t="str">
            <v>Pork</v>
          </cell>
          <cell r="BL136" t="str">
            <v>Convection: For best results cook sausage from frozen state. Due to variances in cooking equipment time and/or temperature may need adjustment. 
Convection Oven
Preheat oven to 375°F. Cook 12-14 minutes, turning halfway through cooking time.
Grill: For be</v>
          </cell>
          <cell r="BM136" t="str">
            <v>Pork, Water, Contains 2% or less: Salt, Dextrose, Spices, Sugar, Natural Flavor.</v>
          </cell>
          <cell r="BN136" t="str">
            <v>-</v>
          </cell>
          <cell r="BR136" t="str">
            <v>10077900254465</v>
          </cell>
          <cell r="BS136" t="str">
            <v>-</v>
          </cell>
          <cell r="BT136" t="str">
            <v>Special Order</v>
          </cell>
          <cell r="BU136" t="str">
            <v>-</v>
          </cell>
          <cell r="BV136" t="str">
            <v>-</v>
          </cell>
          <cell r="BW136">
            <v>238502</v>
          </cell>
          <cell r="BX136" t="str">
            <v>-</v>
          </cell>
          <cell r="BY136" t="str">
            <v>-</v>
          </cell>
        </row>
        <row r="137">
          <cell r="B137">
            <v>10000025444</v>
          </cell>
          <cell r="C137" t="str">
            <v>Jimmy Dean®</v>
          </cell>
          <cell r="E137">
            <v>100</v>
          </cell>
          <cell r="F137" t="str">
            <v>Jimmy Dean® Fully Cooked, Pork Skinless Links, Maple, CN, No MSG, 3.25", .8 oz.</v>
          </cell>
          <cell r="G137" t="str">
            <v>Maple Flavored Pork Sausage Skinless Links, 0.8 oz.</v>
          </cell>
          <cell r="H137" t="str">
            <v>-</v>
          </cell>
          <cell r="I137" t="str">
            <v>-</v>
          </cell>
          <cell r="J137">
            <v>10</v>
          </cell>
          <cell r="K137">
            <v>100</v>
          </cell>
          <cell r="L137" t="str">
            <v>2 pieces</v>
          </cell>
          <cell r="M137">
            <v>0.75</v>
          </cell>
          <cell r="N137" t="str">
            <v>-</v>
          </cell>
          <cell r="O137" t="str">
            <v>-</v>
          </cell>
          <cell r="P137" t="str">
            <v>180</v>
          </cell>
          <cell r="Q137" t="str">
            <v>16</v>
          </cell>
          <cell r="R137" t="str">
            <v>6</v>
          </cell>
          <cell r="S137" t="str">
            <v>420</v>
          </cell>
          <cell r="T137" t="str">
            <v>1</v>
          </cell>
          <cell r="U137" t="str">
            <v>8</v>
          </cell>
          <cell r="V137" t="str">
            <v>Yes</v>
          </cell>
          <cell r="W137" t="str">
            <v>-</v>
          </cell>
          <cell r="Y137" t="str">
            <v>-</v>
          </cell>
          <cell r="Z137" t="str">
            <v>-</v>
          </cell>
          <cell r="AA137" t="str">
            <v>-</v>
          </cell>
          <cell r="AB137" t="str">
            <v>-</v>
          </cell>
          <cell r="AC137" t="str">
            <v>CL</v>
          </cell>
          <cell r="AD137" t="str">
            <v>-</v>
          </cell>
          <cell r="AE137" t="str">
            <v>-</v>
          </cell>
          <cell r="AF137" t="str">
            <v>-</v>
          </cell>
          <cell r="AG137" t="str">
            <v>-</v>
          </cell>
          <cell r="AH137" t="str">
            <v/>
          </cell>
          <cell r="AI137" t="str">
            <v/>
          </cell>
          <cell r="AJ137" t="str">
            <v/>
          </cell>
          <cell r="AK137" t="str">
            <v>-</v>
          </cell>
          <cell r="AL137" t="str">
            <v>-</v>
          </cell>
          <cell r="AM137" t="str">
            <v>-</v>
          </cell>
          <cell r="AN137" t="str">
            <v>-</v>
          </cell>
          <cell r="AO137" t="str">
            <v>-</v>
          </cell>
          <cell r="AP137" t="str">
            <v>-</v>
          </cell>
          <cell r="AQ137" t="str">
            <v>Yes</v>
          </cell>
          <cell r="AR137" t="str">
            <v>-</v>
          </cell>
          <cell r="AS137" t="str">
            <v>-</v>
          </cell>
          <cell r="AT137" t="str">
            <v>120</v>
          </cell>
          <cell r="AU137" t="str">
            <v>1</v>
          </cell>
          <cell r="AV137" t="str">
            <v>Bulk</v>
          </cell>
          <cell r="AW137" t="str">
            <v>-</v>
          </cell>
          <cell r="AX137" t="str">
            <v>-</v>
          </cell>
          <cell r="AY137" t="str">
            <v>-</v>
          </cell>
          <cell r="AZ137" t="str">
            <v>-</v>
          </cell>
          <cell r="BA137" t="str">
            <v>ACT</v>
          </cell>
          <cell r="BB137" t="str">
            <v>ACT</v>
          </cell>
          <cell r="BC137" t="str">
            <v>Prepared</v>
          </cell>
          <cell r="BD137" t="str">
            <v>BFAST/COP/HANDHELD</v>
          </cell>
          <cell r="BE137" t="str">
            <v>BRKFST/COP MBU</v>
          </cell>
          <cell r="BF137" t="str">
            <v>Breakfast</v>
          </cell>
          <cell r="BG137" t="str">
            <v>Patties &amp; Links</v>
          </cell>
          <cell r="BH137" t="str">
            <v>Links</v>
          </cell>
          <cell r="BI137" t="str">
            <v>Sausage</v>
          </cell>
          <cell r="BJ137" t="str">
            <v>C&amp;F</v>
          </cell>
          <cell r="BK137" t="str">
            <v>Pork</v>
          </cell>
          <cell r="BL137" t="str">
            <v>Convection: For best results cook sausage from frozen state. Due to variances in cooking equipment time and/or temperature may need adjustment.
Convection Oven
Preheat oven to 375°F. Cook 12-14 minutes, turning halfway through cooking time.
Grill: For bes</v>
          </cell>
          <cell r="BM137" t="str">
            <v>Pork, Water, Contains 2% Or Less: Salt, Sugar, Dextrose, Sodium Phosphates, Maple Sugar, Natural And Artificial Maple Flavor (With Maltodextrin, Modified Corn Starch, Caramel Color, Dextrose, Maple Syrup), Spices.</v>
          </cell>
          <cell r="BN137" t="str">
            <v>-</v>
          </cell>
          <cell r="BR137" t="str">
            <v>10077900254441</v>
          </cell>
          <cell r="BS137" t="str">
            <v>-</v>
          </cell>
          <cell r="BT137" t="str">
            <v>Special Order</v>
          </cell>
          <cell r="BU137" t="str">
            <v>-</v>
          </cell>
          <cell r="BV137" t="str">
            <v>-</v>
          </cell>
          <cell r="BW137" t="str">
            <v>-</v>
          </cell>
          <cell r="BX137" t="str">
            <v>-</v>
          </cell>
          <cell r="BY137" t="str">
            <v>-</v>
          </cell>
        </row>
        <row r="138">
          <cell r="B138">
            <v>10000025445</v>
          </cell>
          <cell r="C138" t="str">
            <v>Jimmy Dean®</v>
          </cell>
          <cell r="E138">
            <v>100</v>
          </cell>
          <cell r="F138" t="str">
            <v>Jimmy Dean® Fully Cooked, All Natural*, Pork Sausage Skinless Links, CN, Mild, No MSG, 3.25", 0.8 oz.</v>
          </cell>
          <cell r="G138" t="str">
            <v>Mild Pork Sausage Skinless Links, 0.8 oz.</v>
          </cell>
          <cell r="H138" t="str">
            <v>-</v>
          </cell>
          <cell r="I138" t="str">
            <v>-</v>
          </cell>
          <cell r="J138">
            <v>10</v>
          </cell>
          <cell r="K138">
            <v>100</v>
          </cell>
          <cell r="L138" t="str">
            <v>2 pieces</v>
          </cell>
          <cell r="M138">
            <v>0.75</v>
          </cell>
          <cell r="N138" t="str">
            <v>-</v>
          </cell>
          <cell r="O138" t="str">
            <v>-</v>
          </cell>
          <cell r="P138" t="str">
            <v>170</v>
          </cell>
          <cell r="Q138" t="str">
            <v>16</v>
          </cell>
          <cell r="R138" t="str">
            <v>5</v>
          </cell>
          <cell r="S138" t="str">
            <v>380</v>
          </cell>
          <cell r="T138" t="str">
            <v>1</v>
          </cell>
          <cell r="U138" t="str">
            <v>6</v>
          </cell>
          <cell r="V138" t="str">
            <v>Yes</v>
          </cell>
          <cell r="W138" t="str">
            <v>-</v>
          </cell>
          <cell r="Y138" t="str">
            <v>-</v>
          </cell>
          <cell r="Z138" t="str">
            <v>-</v>
          </cell>
          <cell r="AA138" t="str">
            <v>-</v>
          </cell>
          <cell r="AB138" t="str">
            <v>-</v>
          </cell>
          <cell r="AC138" t="str">
            <v>CL</v>
          </cell>
          <cell r="AD138" t="str">
            <v>-</v>
          </cell>
          <cell r="AE138" t="str">
            <v>-</v>
          </cell>
          <cell r="AF138" t="str">
            <v>-</v>
          </cell>
          <cell r="AG138" t="str">
            <v>-</v>
          </cell>
          <cell r="AH138" t="str">
            <v/>
          </cell>
          <cell r="AI138" t="str">
            <v/>
          </cell>
          <cell r="AJ138" t="str">
            <v/>
          </cell>
          <cell r="AK138" t="str">
            <v>-</v>
          </cell>
          <cell r="AL138" t="str">
            <v>-</v>
          </cell>
          <cell r="AM138" t="str">
            <v>-</v>
          </cell>
          <cell r="AN138" t="str">
            <v>-</v>
          </cell>
          <cell r="AO138" t="str">
            <v>-</v>
          </cell>
          <cell r="AP138" t="str">
            <v>-</v>
          </cell>
          <cell r="AQ138" t="str">
            <v>Yes</v>
          </cell>
          <cell r="AR138" t="str">
            <v>-</v>
          </cell>
          <cell r="AS138" t="str">
            <v>-</v>
          </cell>
          <cell r="AT138" t="str">
            <v>180</v>
          </cell>
          <cell r="AU138" t="str">
            <v>1</v>
          </cell>
          <cell r="AV138" t="str">
            <v>Bulk</v>
          </cell>
          <cell r="AW138" t="str">
            <v>-</v>
          </cell>
          <cell r="AX138" t="str">
            <v>-</v>
          </cell>
          <cell r="AY138" t="str">
            <v>-</v>
          </cell>
          <cell r="AZ138" t="str">
            <v>-</v>
          </cell>
          <cell r="BA138" t="str">
            <v>ACT</v>
          </cell>
          <cell r="BB138" t="str">
            <v>ACT</v>
          </cell>
          <cell r="BC138" t="str">
            <v>Prepared</v>
          </cell>
          <cell r="BD138" t="str">
            <v>BFAST/COP/HANDHELD</v>
          </cell>
          <cell r="BE138" t="str">
            <v>BRKFST/COP MBU</v>
          </cell>
          <cell r="BF138" t="str">
            <v>Breakfast</v>
          </cell>
          <cell r="BG138" t="str">
            <v>Patties &amp; Links</v>
          </cell>
          <cell r="BH138" t="str">
            <v>Links</v>
          </cell>
          <cell r="BI138" t="str">
            <v>Sausage</v>
          </cell>
          <cell r="BJ138" t="str">
            <v>C&amp;F</v>
          </cell>
          <cell r="BK138" t="str">
            <v>Pork</v>
          </cell>
          <cell r="BL138" t="str">
            <v>BAKE: For best results heat sausage from frozen state. Due to variances in cooking equipment, time and/or temperature may need adjustment.
Conventional Oven
Preheat oven to 375°F. Heat 12-14 minutes, turning halfway through cooking time.
Grill: For best r</v>
          </cell>
          <cell r="BM138" t="str">
            <v>Pork, Water, Contains 2% Or Less: Salt, Dextrose, Spices, Sugar, Natural Flavor.</v>
          </cell>
          <cell r="BN138" t="str">
            <v>-</v>
          </cell>
          <cell r="BR138" t="str">
            <v>10077900254458</v>
          </cell>
          <cell r="BS138" t="str">
            <v>-</v>
          </cell>
          <cell r="BT138" t="str">
            <v>Special Order</v>
          </cell>
          <cell r="BU138" t="str">
            <v>-</v>
          </cell>
          <cell r="BV138" t="str">
            <v>-</v>
          </cell>
          <cell r="BW138" t="str">
            <v>-</v>
          </cell>
          <cell r="BX138">
            <v>8669002</v>
          </cell>
          <cell r="BY138" t="str">
            <v>-</v>
          </cell>
        </row>
        <row r="139">
          <cell r="B139">
            <v>10000029667</v>
          </cell>
          <cell r="C139" t="str">
            <v xml:space="preserve">Briar Street® </v>
          </cell>
          <cell r="E139">
            <v>100</v>
          </cell>
          <cell r="F139" t="str">
            <v>Briar Street Market®Fully Cooked, Vegetable Protein Pork Sausage Patties, CN, No MSG, 2.875", 1.25 oz.</v>
          </cell>
          <cell r="G139" t="str">
            <v>Pork &amp; Vegetable Protein Sausage Patties, 1.25 oz.</v>
          </cell>
          <cell r="H139" t="str">
            <v>-</v>
          </cell>
          <cell r="I139" t="str">
            <v>-</v>
          </cell>
          <cell r="J139">
            <v>12</v>
          </cell>
          <cell r="K139">
            <v>77</v>
          </cell>
          <cell r="L139" t="str">
            <v>2 pieces</v>
          </cell>
          <cell r="M139">
            <v>2</v>
          </cell>
          <cell r="N139" t="str">
            <v>-</v>
          </cell>
          <cell r="O139" t="str">
            <v>-</v>
          </cell>
          <cell r="P139" t="str">
            <v>190</v>
          </cell>
          <cell r="Q139" t="str">
            <v>15</v>
          </cell>
          <cell r="R139" t="str">
            <v>5</v>
          </cell>
          <cell r="S139" t="str">
            <v>240</v>
          </cell>
          <cell r="T139" t="str">
            <v>1</v>
          </cell>
          <cell r="U139" t="str">
            <v>12</v>
          </cell>
          <cell r="V139" t="str">
            <v>Yes</v>
          </cell>
          <cell r="W139" t="str">
            <v>-</v>
          </cell>
          <cell r="Y139" t="str">
            <v>-</v>
          </cell>
          <cell r="Z139" t="str">
            <v>-</v>
          </cell>
          <cell r="AA139" t="str">
            <v>-</v>
          </cell>
          <cell r="AB139" t="str">
            <v>-</v>
          </cell>
          <cell r="AC139" t="str">
            <v>CL</v>
          </cell>
          <cell r="AD139" t="str">
            <v>-</v>
          </cell>
          <cell r="AE139" t="str">
            <v>-</v>
          </cell>
          <cell r="AF139" t="str">
            <v>-</v>
          </cell>
          <cell r="AG139" t="str">
            <v>-</v>
          </cell>
          <cell r="AH139" t="str">
            <v/>
          </cell>
          <cell r="AI139" t="str">
            <v/>
          </cell>
          <cell r="AJ139" t="str">
            <v/>
          </cell>
          <cell r="AK139" t="str">
            <v>-</v>
          </cell>
          <cell r="AL139" t="str">
            <v>Yes</v>
          </cell>
          <cell r="AM139" t="str">
            <v>-</v>
          </cell>
          <cell r="AN139" t="str">
            <v>-</v>
          </cell>
          <cell r="AO139" t="str">
            <v>-</v>
          </cell>
          <cell r="AP139" t="str">
            <v>-</v>
          </cell>
          <cell r="AQ139" t="str">
            <v>Yes</v>
          </cell>
          <cell r="AR139" t="str">
            <v>-</v>
          </cell>
          <cell r="AS139" t="str">
            <v>-</v>
          </cell>
          <cell r="AT139" t="str">
            <v>180</v>
          </cell>
          <cell r="AU139" t="str">
            <v>2</v>
          </cell>
          <cell r="AV139" t="str">
            <v>Bulk</v>
          </cell>
          <cell r="AW139" t="str">
            <v>-</v>
          </cell>
          <cell r="AX139" t="str">
            <v>-</v>
          </cell>
          <cell r="AY139" t="str">
            <v>-</v>
          </cell>
          <cell r="AZ139" t="str">
            <v>-</v>
          </cell>
          <cell r="BA139" t="str">
            <v>ACT</v>
          </cell>
          <cell r="BB139" t="str">
            <v>ACT</v>
          </cell>
          <cell r="BC139" t="str">
            <v>Prepared</v>
          </cell>
          <cell r="BD139" t="str">
            <v>BFAST/COP/HANDHELD</v>
          </cell>
          <cell r="BE139" t="str">
            <v>BRKFST/COP MBU</v>
          </cell>
          <cell r="BF139" t="str">
            <v>Breakfast</v>
          </cell>
          <cell r="BG139" t="str">
            <v>Patties &amp; Links</v>
          </cell>
          <cell r="BH139" t="str">
            <v>Patties</v>
          </cell>
          <cell r="BI139" t="str">
            <v>Sausage</v>
          </cell>
          <cell r="BJ139" t="str">
            <v>C&amp;F</v>
          </cell>
          <cell r="BK139" t="str">
            <v>Pork</v>
          </cell>
          <cell r="BL139" t="str">
            <v>Convection: Convection Oven
1.  For best results, cook sausage from frozen state.
2.  Pre-heat convection oven to 375°F.
3.  Cook 12 - 14 minutes, turning halfway through.
Grill: Grill
1.  For best results, cook sausage from frozen state.
2.  Pre-heat gri</v>
          </cell>
          <cell r="BM139" t="str">
            <v>Ground pork (no more than 30% fat), water, textured vegetable protein product [soy protein concentrate, zinc oxide, niacinamide, ferrous sulfate, copper gluconate, vitamin A palmitate, calcium pantothenate, thiamine mononitrate (B1), pyridoxine hydrochlor</v>
          </cell>
          <cell r="BN139" t="str">
            <v>-</v>
          </cell>
          <cell r="BR139" t="str">
            <v>10077900296670</v>
          </cell>
          <cell r="BS139" t="str">
            <v>-</v>
          </cell>
          <cell r="BT139" t="str">
            <v>Special Order</v>
          </cell>
          <cell r="BU139" t="str">
            <v>-</v>
          </cell>
          <cell r="BV139" t="str">
            <v>-</v>
          </cell>
          <cell r="BW139">
            <v>864850</v>
          </cell>
          <cell r="BX139">
            <v>8927154</v>
          </cell>
          <cell r="BY139" t="str">
            <v>-</v>
          </cell>
        </row>
        <row r="140">
          <cell r="B140">
            <v>10000019331</v>
          </cell>
          <cell r="C140" t="str">
            <v xml:space="preserve">Briar Street® </v>
          </cell>
          <cell r="E140">
            <v>100</v>
          </cell>
          <cell r="F140" t="str">
            <v>Briar Street Market® Fully Cooked, Pork &amp; Vegetable Protein Skinless Links, CN, No MSG, 4.5", 1.16 oz.</v>
          </cell>
          <cell r="G140" t="str">
            <v>Pork &amp; Vegetable Protein Sausage Links, 1.16 oz.</v>
          </cell>
          <cell r="H140" t="str">
            <v>WG</v>
          </cell>
          <cell r="I140" t="str">
            <v>-</v>
          </cell>
          <cell r="J140">
            <v>10</v>
          </cell>
          <cell r="K140">
            <v>69</v>
          </cell>
          <cell r="L140" t="str">
            <v>2 pieces</v>
          </cell>
          <cell r="M140">
            <v>2</v>
          </cell>
          <cell r="N140" t="str">
            <v>-</v>
          </cell>
          <cell r="O140" t="str">
            <v>-</v>
          </cell>
          <cell r="P140" t="str">
            <v>180</v>
          </cell>
          <cell r="Q140" t="str">
            <v>15</v>
          </cell>
          <cell r="R140" t="str">
            <v>5</v>
          </cell>
          <cell r="S140" t="str">
            <v>240</v>
          </cell>
          <cell r="T140" t="str">
            <v>1</v>
          </cell>
          <cell r="U140" t="str">
            <v>11</v>
          </cell>
          <cell r="V140" t="str">
            <v>Yes</v>
          </cell>
          <cell r="W140" t="str">
            <v>-</v>
          </cell>
          <cell r="Y140" t="str">
            <v>-</v>
          </cell>
          <cell r="Z140" t="str">
            <v>-</v>
          </cell>
          <cell r="AA140" t="str">
            <v>-</v>
          </cell>
          <cell r="AB140" t="str">
            <v>-</v>
          </cell>
          <cell r="AC140" t="str">
            <v>CL</v>
          </cell>
          <cell r="AD140" t="str">
            <v>-</v>
          </cell>
          <cell r="AE140" t="str">
            <v>-</v>
          </cell>
          <cell r="AF140" t="str">
            <v>-</v>
          </cell>
          <cell r="AG140" t="str">
            <v>-</v>
          </cell>
          <cell r="AH140" t="str">
            <v/>
          </cell>
          <cell r="AI140" t="str">
            <v/>
          </cell>
          <cell r="AJ140" t="str">
            <v/>
          </cell>
          <cell r="AK140" t="str">
            <v>-</v>
          </cell>
          <cell r="AL140" t="str">
            <v>Yes</v>
          </cell>
          <cell r="AM140" t="str">
            <v>-</v>
          </cell>
          <cell r="AN140" t="str">
            <v>-</v>
          </cell>
          <cell r="AO140" t="str">
            <v>-</v>
          </cell>
          <cell r="AP140" t="str">
            <v>-</v>
          </cell>
          <cell r="AQ140" t="str">
            <v>Yes</v>
          </cell>
          <cell r="AR140" t="str">
            <v>-</v>
          </cell>
          <cell r="AS140" t="str">
            <v>-</v>
          </cell>
          <cell r="AT140" t="str">
            <v>180</v>
          </cell>
          <cell r="AU140" t="str">
            <v>1</v>
          </cell>
          <cell r="AV140" t="str">
            <v>Bulk</v>
          </cell>
          <cell r="AW140" t="str">
            <v>-</v>
          </cell>
          <cell r="AX140" t="str">
            <v>-</v>
          </cell>
          <cell r="AY140" t="str">
            <v>-</v>
          </cell>
          <cell r="AZ140" t="str">
            <v>-</v>
          </cell>
          <cell r="BA140" t="str">
            <v>ACT</v>
          </cell>
          <cell r="BB140" t="str">
            <v>ACT</v>
          </cell>
          <cell r="BC140" t="str">
            <v>Prepared</v>
          </cell>
          <cell r="BD140" t="str">
            <v>BFAST/COP/HANDHELD</v>
          </cell>
          <cell r="BE140" t="str">
            <v>BRKFST/COP MBU</v>
          </cell>
          <cell r="BF140" t="str">
            <v>Breakfast</v>
          </cell>
          <cell r="BG140" t="str">
            <v>Patties &amp; Links</v>
          </cell>
          <cell r="BH140" t="str">
            <v>Links</v>
          </cell>
          <cell r="BI140" t="str">
            <v>Sausage</v>
          </cell>
          <cell r="BJ140" t="str">
            <v>C&amp;F</v>
          </cell>
          <cell r="BK140" t="str">
            <v>Pork</v>
          </cell>
          <cell r="BL140" t="str">
            <v>Unspecified: Not currently available.</v>
          </cell>
          <cell r="BM140" t="str">
            <v>Ground Pork (No More Than 30% Fat), Water, Textured Vegetable Protein Product (Soy Protein Concentrate, Zinc Oxide, Niacinamide, Ferrous Sulfate, Copper Gluconate, Vitamin A Palmitate, Calcium Pantothenate, Thiamine Mononitrate [B1], Pyridoxine Hydrochlor</v>
          </cell>
          <cell r="BN140" t="str">
            <v>-</v>
          </cell>
          <cell r="BR140" t="str">
            <v>10077900193313</v>
          </cell>
          <cell r="BS140" t="str">
            <v>-</v>
          </cell>
          <cell r="BT140" t="str">
            <v>Stocked</v>
          </cell>
          <cell r="BU140" t="str">
            <v>-</v>
          </cell>
          <cell r="BV140" t="str">
            <v>-</v>
          </cell>
          <cell r="BW140" t="str">
            <v>-</v>
          </cell>
          <cell r="BX140">
            <v>8921555</v>
          </cell>
          <cell r="BY140" t="str">
            <v>-</v>
          </cell>
        </row>
        <row r="141">
          <cell r="B141">
            <v>10000009100</v>
          </cell>
          <cell r="C141" t="str">
            <v>State Fair®</v>
          </cell>
          <cell r="E141">
            <v>165</v>
          </cell>
          <cell r="F141" t="str">
            <v>Mini Turkey Corn Dogs</v>
          </cell>
          <cell r="G141" t="str">
            <v>Mini Turkey Corn Dogs, 0.67 oz.</v>
          </cell>
          <cell r="H141" t="str">
            <v>EG</v>
          </cell>
          <cell r="I141" t="str">
            <v>-</v>
          </cell>
          <cell r="J141">
            <v>10.75</v>
          </cell>
          <cell r="K141">
            <v>40</v>
          </cell>
          <cell r="L141" t="str">
            <v>6 pieces</v>
          </cell>
          <cell r="M141">
            <v>2</v>
          </cell>
          <cell r="N141" t="str">
            <v>-</v>
          </cell>
          <cell r="O141" t="str">
            <v>-</v>
          </cell>
          <cell r="P141" t="str">
            <v>220</v>
          </cell>
          <cell r="Q141" t="str">
            <v>12</v>
          </cell>
          <cell r="R141" t="str">
            <v>2.5</v>
          </cell>
          <cell r="S141" t="str">
            <v>420</v>
          </cell>
          <cell r="T141" t="str">
            <v>24</v>
          </cell>
          <cell r="U141" t="str">
            <v>6</v>
          </cell>
          <cell r="V141" t="str">
            <v/>
          </cell>
          <cell r="W141" t="str">
            <v>-</v>
          </cell>
          <cell r="Y141" t="str">
            <v>-</v>
          </cell>
          <cell r="Z141" t="str">
            <v>-</v>
          </cell>
          <cell r="AA141" t="str">
            <v>-</v>
          </cell>
          <cell r="AB141" t="str">
            <v>-</v>
          </cell>
          <cell r="AC141" t="str">
            <v>CL</v>
          </cell>
          <cell r="AD141" t="str">
            <v>-</v>
          </cell>
          <cell r="AE141" t="str">
            <v>-</v>
          </cell>
          <cell r="AF141" t="str">
            <v>-</v>
          </cell>
          <cell r="AG141" t="str">
            <v>-</v>
          </cell>
          <cell r="AH141" t="str">
            <v/>
          </cell>
          <cell r="AI141" t="str">
            <v/>
          </cell>
          <cell r="AJ141" t="str">
            <v/>
          </cell>
          <cell r="AK141" t="str">
            <v>-</v>
          </cell>
          <cell r="AL141" t="str">
            <v>Yes</v>
          </cell>
          <cell r="AM141" t="str">
            <v>Yes</v>
          </cell>
          <cell r="AN141" t="str">
            <v>Yes</v>
          </cell>
          <cell r="AO141" t="str">
            <v>Yes</v>
          </cell>
          <cell r="AP141" t="str">
            <v>-</v>
          </cell>
          <cell r="AQ141" t="str">
            <v>-</v>
          </cell>
          <cell r="AR141" t="str">
            <v>-</v>
          </cell>
          <cell r="AS141" t="str">
            <v>-</v>
          </cell>
          <cell r="AT141" t="str">
            <v>270</v>
          </cell>
          <cell r="AU141" t="str">
            <v>2</v>
          </cell>
          <cell r="AV141" t="str">
            <v>Bulk</v>
          </cell>
          <cell r="AW141" t="str">
            <v>-</v>
          </cell>
          <cell r="AX141" t="str">
            <v>-</v>
          </cell>
          <cell r="AY141" t="str">
            <v>-</v>
          </cell>
          <cell r="AZ141" t="str">
            <v>-</v>
          </cell>
          <cell r="BA141" t="str">
            <v>ACT</v>
          </cell>
          <cell r="BB141" t="str">
            <v>ACT</v>
          </cell>
          <cell r="BC141" t="str">
            <v>Prepared</v>
          </cell>
          <cell r="BD141" t="str">
            <v>BFAST/COP/HANDHELD</v>
          </cell>
          <cell r="BE141" t="str">
            <v>FSV SNACKING MBU</v>
          </cell>
          <cell r="BF141" t="str">
            <v>Corn Dogs &amp; Hot Dogs</v>
          </cell>
          <cell r="BG141" t="str">
            <v>Mini Corn Dogs</v>
          </cell>
          <cell r="BH141" t="str">
            <v>Mini Corn Dogs</v>
          </cell>
          <cell r="BI141" t="str">
            <v>Original</v>
          </cell>
          <cell r="BJ141" t="str">
            <v>C&amp;F</v>
          </cell>
          <cell r="BK141" t="str">
            <v>Turkey</v>
          </cell>
          <cell r="BL141" t="str">
            <v>BAKE: All instructions are for FROZEN PRODUCT to yield best results.
Conventional Oven
375° 14-16 MINUTES
Heat in a single layer.
 Heat to an internal temperature of 160°F. Hold at 140°F or above.
Heating times may vary with each oven.
Convection: All i</v>
          </cell>
          <cell r="BM141" t="str">
            <v>TURKEY HOT DOG, SMOKE FLAVOR ADDED: MECHANICALLY SEPARATED TURKEY, WATER, CORN SYRUP, POTASSIUM LACTATE, CONTAINS 2% OR LESS: SALT, FLAVORINGS, DEXTROSE, CALCIUM LACTATE, ASCORBIC ACID (VITAMIN C), NATURAL HICKORY SMOKE FLAVOR, EXTRACTIVES OF PAPRIKA, SOD</v>
          </cell>
          <cell r="BN141" t="str">
            <v>-</v>
          </cell>
          <cell r="BR141" t="str">
            <v>00071068000080</v>
          </cell>
          <cell r="BS141" t="str">
            <v>-</v>
          </cell>
          <cell r="BT141" t="str">
            <v>Stocked</v>
          </cell>
          <cell r="BU141" t="str">
            <v>-</v>
          </cell>
          <cell r="BV141" t="str">
            <v>-</v>
          </cell>
          <cell r="BW141" t="str">
            <v>-</v>
          </cell>
          <cell r="BX141" t="str">
            <v>-</v>
          </cell>
          <cell r="BY141" t="str">
            <v>-</v>
          </cell>
        </row>
        <row r="142">
          <cell r="B142">
            <v>10000009180</v>
          </cell>
          <cell r="C142" t="str">
            <v>State Fair®</v>
          </cell>
          <cell r="E142">
            <v>130</v>
          </cell>
          <cell r="F142" t="str">
            <v>State Fair® Whole Grain Mini Turkey Corn Dogs, 0.67 oz.</v>
          </cell>
          <cell r="G142" t="str">
            <v>Mini Turkey Corn Dogs, 0.67 oz.</v>
          </cell>
          <cell r="H142" t="str">
            <v>WG</v>
          </cell>
          <cell r="I142" t="str">
            <v>-</v>
          </cell>
          <cell r="J142">
            <v>10.88</v>
          </cell>
          <cell r="K142">
            <v>42</v>
          </cell>
          <cell r="L142" t="str">
            <v>6 pieces</v>
          </cell>
          <cell r="M142">
            <v>2</v>
          </cell>
          <cell r="N142">
            <v>2</v>
          </cell>
          <cell r="O142" t="str">
            <v>-</v>
          </cell>
          <cell r="P142" t="str">
            <v>160</v>
          </cell>
          <cell r="Q142" t="str">
            <v>8</v>
          </cell>
          <cell r="R142" t="str">
            <v>1.5</v>
          </cell>
          <cell r="S142" t="str">
            <v>460</v>
          </cell>
          <cell r="T142" t="str">
            <v>16</v>
          </cell>
          <cell r="U142" t="str">
            <v>8</v>
          </cell>
          <cell r="V142" t="str">
            <v>Yes</v>
          </cell>
          <cell r="W142" t="str">
            <v>-</v>
          </cell>
          <cell r="X142" t="str">
            <v>CACFP</v>
          </cell>
          <cell r="Y142" t="str">
            <v>-</v>
          </cell>
          <cell r="Z142" t="str">
            <v>-</v>
          </cell>
          <cell r="AA142" t="str">
            <v>-</v>
          </cell>
          <cell r="AB142" t="str">
            <v>-</v>
          </cell>
          <cell r="AC142" t="str">
            <v>CL</v>
          </cell>
          <cell r="AD142" t="str">
            <v>-</v>
          </cell>
          <cell r="AE142" t="str">
            <v>-</v>
          </cell>
          <cell r="AF142" t="str">
            <v>-</v>
          </cell>
          <cell r="AG142" t="str">
            <v>-</v>
          </cell>
          <cell r="AH142" t="str">
            <v/>
          </cell>
          <cell r="AI142" t="str">
            <v/>
          </cell>
          <cell r="AJ142" t="str">
            <v/>
          </cell>
          <cell r="AK142" t="str">
            <v>-</v>
          </cell>
          <cell r="AL142" t="str">
            <v>Yes</v>
          </cell>
          <cell r="AM142" t="str">
            <v>Yes</v>
          </cell>
          <cell r="AN142" t="str">
            <v>Yes</v>
          </cell>
          <cell r="AO142" t="str">
            <v>Yes</v>
          </cell>
          <cell r="AP142" t="str">
            <v>Yes</v>
          </cell>
          <cell r="AQ142" t="str">
            <v>-</v>
          </cell>
          <cell r="AR142" t="str">
            <v>-</v>
          </cell>
          <cell r="AS142" t="str">
            <v>-</v>
          </cell>
          <cell r="AT142" t="str">
            <v>270</v>
          </cell>
          <cell r="AU142" t="str">
            <v>2</v>
          </cell>
          <cell r="AV142" t="str">
            <v>Bulk</v>
          </cell>
          <cell r="AW142" t="str">
            <v>-</v>
          </cell>
          <cell r="AX142" t="str">
            <v>Yes</v>
          </cell>
          <cell r="AY142" t="str">
            <v>Yes</v>
          </cell>
          <cell r="AZ142" t="str">
            <v>Yes</v>
          </cell>
          <cell r="BA142" t="str">
            <v>ACT</v>
          </cell>
          <cell r="BB142" t="str">
            <v>ACT</v>
          </cell>
          <cell r="BC142" t="str">
            <v>Prepared</v>
          </cell>
          <cell r="BD142" t="str">
            <v>BFAST/COP/HANDHELD</v>
          </cell>
          <cell r="BE142" t="str">
            <v>FSV SNACKING MBU</v>
          </cell>
          <cell r="BF142" t="str">
            <v>Corn Dogs &amp; Hot Dogs</v>
          </cell>
          <cell r="BG142" t="str">
            <v>Mini Corn Dogs</v>
          </cell>
          <cell r="BH142" t="str">
            <v>Mini Corn Dogs</v>
          </cell>
          <cell r="BI142" t="str">
            <v>Original</v>
          </cell>
          <cell r="BJ142" t="str">
            <v>C&amp;F</v>
          </cell>
          <cell r="BK142" t="str">
            <v>Turkey</v>
          </cell>
          <cell r="BL142" t="str">
            <v>BAKE: All instructions are for FROZEN PRODUCT to yield best results. 
Conventional Oven
350° 16-18 minutes
Heat in a single layer. Heat to an internal temperature of 160°F. Hold at 140°F or above. Heating times may vary with each oven.
Convection: All ins</v>
          </cell>
          <cell r="BM142" t="str">
            <v xml:space="preserve">Turkey Franks: Turkey, Water, Mechanically Separated Turkey, *Vegetable Protein Product (Soy Protein Concentrate, Zinc Oxide, Niacinamide, Ferrous Sulfate, Copper Gluconate, Vitamin A Palmitate, Calcium Pantothenate, Thiamine Mononitrate [B1], Pyridoxine </v>
          </cell>
          <cell r="BN142" t="str">
            <v>-</v>
          </cell>
          <cell r="BO142" t="str">
            <v>Yes</v>
          </cell>
          <cell r="BQ142" t="str">
            <v>Yes</v>
          </cell>
          <cell r="BR142" t="str">
            <v>10071068091801</v>
          </cell>
          <cell r="BS142" t="str">
            <v>-</v>
          </cell>
          <cell r="BT142" t="str">
            <v>Stocked</v>
          </cell>
          <cell r="BU142" t="str">
            <v>-</v>
          </cell>
          <cell r="BV142" t="str">
            <v>-</v>
          </cell>
          <cell r="BW142">
            <v>243202</v>
          </cell>
          <cell r="BX142">
            <v>8968099</v>
          </cell>
          <cell r="BY142" t="str">
            <v>-</v>
          </cell>
        </row>
        <row r="143">
          <cell r="B143">
            <v>10000011000</v>
          </cell>
          <cell r="C143" t="str">
            <v>State Fair®</v>
          </cell>
          <cell r="E143">
            <v>100</v>
          </cell>
          <cell r="F143" t="str">
            <v>State Fair® Mini Corn Dogs, 0.667 oz.</v>
          </cell>
          <cell r="G143" t="str">
            <v>All Meat Mini Corn Dogs, 0.67 oz.</v>
          </cell>
          <cell r="H143" t="str">
            <v>WG</v>
          </cell>
          <cell r="I143" t="str">
            <v>-</v>
          </cell>
          <cell r="J143">
            <v>10.75</v>
          </cell>
          <cell r="K143">
            <v>40</v>
          </cell>
          <cell r="L143" t="str">
            <v>6 pieces</v>
          </cell>
          <cell r="M143">
            <v>2</v>
          </cell>
          <cell r="N143" t="str">
            <v>-</v>
          </cell>
          <cell r="O143" t="str">
            <v>-</v>
          </cell>
          <cell r="P143" t="str">
            <v>250</v>
          </cell>
          <cell r="Q143" t="str">
            <v>17</v>
          </cell>
          <cell r="R143" t="str">
            <v>5</v>
          </cell>
          <cell r="S143" t="str">
            <v>590</v>
          </cell>
          <cell r="T143" t="str">
            <v>18</v>
          </cell>
          <cell r="U143" t="str">
            <v>7</v>
          </cell>
          <cell r="V143" t="str">
            <v/>
          </cell>
          <cell r="W143" t="str">
            <v>-</v>
          </cell>
          <cell r="Y143" t="str">
            <v>-</v>
          </cell>
          <cell r="Z143" t="str">
            <v>-</v>
          </cell>
          <cell r="AA143" t="str">
            <v>-</v>
          </cell>
          <cell r="AB143" t="str">
            <v>-</v>
          </cell>
          <cell r="AC143" t="str">
            <v>CL</v>
          </cell>
          <cell r="AD143" t="str">
            <v>-</v>
          </cell>
          <cell r="AE143" t="str">
            <v>-</v>
          </cell>
          <cell r="AF143" t="str">
            <v>-</v>
          </cell>
          <cell r="AG143" t="str">
            <v>-</v>
          </cell>
          <cell r="AH143" t="str">
            <v/>
          </cell>
          <cell r="AI143" t="str">
            <v/>
          </cell>
          <cell r="AJ143" t="str">
            <v/>
          </cell>
          <cell r="AK143" t="str">
            <v>-</v>
          </cell>
          <cell r="AL143" t="str">
            <v>Yes</v>
          </cell>
          <cell r="AM143" t="str">
            <v>Yes</v>
          </cell>
          <cell r="AN143" t="str">
            <v>Yes</v>
          </cell>
          <cell r="AO143" t="str">
            <v>Yes</v>
          </cell>
          <cell r="AP143" t="str">
            <v>-</v>
          </cell>
          <cell r="AQ143" t="str">
            <v>-</v>
          </cell>
          <cell r="AR143" t="str">
            <v>-</v>
          </cell>
          <cell r="AS143" t="str">
            <v>-</v>
          </cell>
          <cell r="AT143" t="str">
            <v>270</v>
          </cell>
          <cell r="AU143" t="str">
            <v>2</v>
          </cell>
          <cell r="AV143" t="str">
            <v>Bulk</v>
          </cell>
          <cell r="AW143" t="str">
            <v>-</v>
          </cell>
          <cell r="AX143" t="str">
            <v>-</v>
          </cell>
          <cell r="AY143" t="str">
            <v>-</v>
          </cell>
          <cell r="AZ143" t="str">
            <v>-</v>
          </cell>
          <cell r="BA143" t="str">
            <v>DFIN</v>
          </cell>
          <cell r="BB143" t="str">
            <v>DFIN</v>
          </cell>
          <cell r="BC143" t="str">
            <v>Prepared</v>
          </cell>
          <cell r="BD143" t="str">
            <v>BFAST/COP/HANDHELD</v>
          </cell>
          <cell r="BE143" t="str">
            <v>FSV SNACKING MBU</v>
          </cell>
          <cell r="BF143" t="str">
            <v>Corn Dogs &amp; Hot Dogs</v>
          </cell>
          <cell r="BG143" t="str">
            <v>Mini Corn Dogs</v>
          </cell>
          <cell r="BH143" t="str">
            <v>Mini Corn Dogs</v>
          </cell>
          <cell r="BI143" t="str">
            <v>Original</v>
          </cell>
          <cell r="BJ143" t="str">
            <v>C&amp;F</v>
          </cell>
          <cell r="BK143" t="str">
            <v>Beef, Pork &amp; Turkey</v>
          </cell>
          <cell r="BL143" t="str">
            <v>BAKE: All instructions are for FROZEN PRODUCT to yield best results. 
Conventional Oven
375° 14-16 minutes
Heat in a single layer. Heat to an internal temperature of 160°F. Hold at 140°F or above. Heating times may vary
with each oven.
Convection: All ins</v>
          </cell>
          <cell r="BM143" t="str">
            <v>Batter: Water, Enriched Wheat Flour (Enriched With Niacin, Reduced Iron, Thiamine Mononitrate, Riboflavin, Folic Acid), Sugar, Enriched Corn Meal (Yellow Corn Meal, Niacin, Iron, Thiamine Mononitrate, Riboflavin, Folic Acid), Yellow Corn Flour, Contains 2</v>
          </cell>
          <cell r="BN143" t="str">
            <v>-</v>
          </cell>
          <cell r="BR143" t="str">
            <v>10071068110007</v>
          </cell>
          <cell r="BS143" t="str">
            <v>-</v>
          </cell>
          <cell r="BT143" t="str">
            <v>-</v>
          </cell>
          <cell r="BU143" t="str">
            <v>-</v>
          </cell>
          <cell r="BV143" t="str">
            <v>-</v>
          </cell>
          <cell r="BW143">
            <v>492447</v>
          </cell>
          <cell r="BX143">
            <v>8968067</v>
          </cell>
          <cell r="BY143" t="str">
            <v>-</v>
          </cell>
        </row>
        <row r="144">
          <cell r="B144">
            <v>10000009988</v>
          </cell>
          <cell r="C144" t="str">
            <v>State Fair®</v>
          </cell>
          <cell r="E144">
            <v>130</v>
          </cell>
          <cell r="F144" t="str">
            <v>State Fair® 100% Whole Grain Lite Turkey Corn Dogs, 4 oz.</v>
          </cell>
          <cell r="G144" t="str">
            <v>Lite Turkey Corn Dogs, 4.0 oz.</v>
          </cell>
          <cell r="H144" t="str">
            <v>WG</v>
          </cell>
          <cell r="I144" t="str">
            <v>-</v>
          </cell>
          <cell r="J144">
            <v>18</v>
          </cell>
          <cell r="K144">
            <v>72</v>
          </cell>
          <cell r="L144" t="str">
            <v>1 piece</v>
          </cell>
          <cell r="M144">
            <v>2</v>
          </cell>
          <cell r="N144">
            <v>2</v>
          </cell>
          <cell r="O144" t="str">
            <v>-</v>
          </cell>
          <cell r="P144" t="str">
            <v>240</v>
          </cell>
          <cell r="Q144" t="str">
            <v>9</v>
          </cell>
          <cell r="R144" t="str">
            <v>2</v>
          </cell>
          <cell r="S144" t="str">
            <v>340</v>
          </cell>
          <cell r="T144" t="str">
            <v>28</v>
          </cell>
          <cell r="U144" t="str">
            <v>10</v>
          </cell>
          <cell r="V144" t="str">
            <v>Yes</v>
          </cell>
          <cell r="W144" t="str">
            <v>-</v>
          </cell>
          <cell r="Y144" t="str">
            <v>-</v>
          </cell>
          <cell r="Z144" t="str">
            <v>-</v>
          </cell>
          <cell r="AA144" t="str">
            <v>-</v>
          </cell>
          <cell r="AB144" t="str">
            <v>-</v>
          </cell>
          <cell r="AC144" t="str">
            <v>CL</v>
          </cell>
          <cell r="AD144" t="str">
            <v>-</v>
          </cell>
          <cell r="AE144" t="str">
            <v>-</v>
          </cell>
          <cell r="AF144" t="str">
            <v>-</v>
          </cell>
          <cell r="AG144" t="str">
            <v>-</v>
          </cell>
          <cell r="AH144" t="str">
            <v/>
          </cell>
          <cell r="AI144" t="str">
            <v/>
          </cell>
          <cell r="AJ144" t="str">
            <v/>
          </cell>
          <cell r="AK144" t="str">
            <v>-</v>
          </cell>
          <cell r="AL144" t="str">
            <v>Yes</v>
          </cell>
          <cell r="AM144" t="str">
            <v>Yes</v>
          </cell>
          <cell r="AN144" t="str">
            <v>Yes</v>
          </cell>
          <cell r="AO144" t="str">
            <v>Yes</v>
          </cell>
          <cell r="AP144" t="str">
            <v>Yes</v>
          </cell>
          <cell r="AQ144" t="str">
            <v>-</v>
          </cell>
          <cell r="AR144" t="str">
            <v>-</v>
          </cell>
          <cell r="AS144" t="str">
            <v>-</v>
          </cell>
          <cell r="AT144" t="str">
            <v>270</v>
          </cell>
          <cell r="AU144" t="str">
            <v>1</v>
          </cell>
          <cell r="AV144" t="str">
            <v>Bulk</v>
          </cell>
          <cell r="AW144" t="str">
            <v>-</v>
          </cell>
          <cell r="AX144" t="str">
            <v>Yes</v>
          </cell>
          <cell r="AY144" t="str">
            <v>Yes</v>
          </cell>
          <cell r="AZ144" t="str">
            <v>Yes</v>
          </cell>
          <cell r="BA144" t="str">
            <v>ACT</v>
          </cell>
          <cell r="BB144" t="str">
            <v>DNB SY21-22</v>
          </cell>
          <cell r="BC144" t="str">
            <v>Prepared</v>
          </cell>
          <cell r="BD144" t="str">
            <v>BFAST/COP/HANDHELD</v>
          </cell>
          <cell r="BE144" t="str">
            <v>FSV SNACKING MBU</v>
          </cell>
          <cell r="BF144" t="str">
            <v>Corn Dogs &amp; Hot Dogs</v>
          </cell>
          <cell r="BG144" t="str">
            <v>Corn Dogs</v>
          </cell>
          <cell r="BH144" t="str">
            <v>Corn Dogs</v>
          </cell>
          <cell r="BI144" t="str">
            <v>Original</v>
          </cell>
          <cell r="BJ144" t="str">
            <v>C&amp;F</v>
          </cell>
          <cell r="BK144" t="str">
            <v>Turkey</v>
          </cell>
          <cell r="BL144" t="str">
            <v>BAKE: Conventional Oven
Setting: 375°, Thawed Heating Time: 22 minutes, Frozen Heating Time: 40 minutes 
Heat to an internal temperature of 160°F. Hold at 140°F or above. Heating time may vary with each oven.
Convection: Convection Oven
Setting: 350°, Tha</v>
          </cell>
          <cell r="BM144" t="str">
            <v>LOW FAT TURKEY FRANK, NATURAL SMOKE FLAVOR ADDED: Turkey, water, *soy protein concentrate, corn syrup, flavoring, contains 2% or less: potassium chloride, dextrose, SALT, natural smoke flavor, ascorbic acid (vitamin C), extractives of paprika, SODIUM NITR</v>
          </cell>
          <cell r="BN144" t="str">
            <v>-</v>
          </cell>
          <cell r="BQ144" t="str">
            <v>Yes</v>
          </cell>
          <cell r="BR144" t="str">
            <v>10071068099883</v>
          </cell>
          <cell r="BS144" t="str">
            <v>-</v>
          </cell>
          <cell r="BT144" t="str">
            <v>Stocked</v>
          </cell>
          <cell r="BU144" t="str">
            <v>-</v>
          </cell>
          <cell r="BV144" t="str">
            <v>-</v>
          </cell>
          <cell r="BW144">
            <v>232701</v>
          </cell>
          <cell r="BX144">
            <v>8968092</v>
          </cell>
          <cell r="BY144" t="str">
            <v>-</v>
          </cell>
        </row>
        <row r="145">
          <cell r="B145">
            <v>10000028322</v>
          </cell>
          <cell r="C145" t="str">
            <v>State Fair®</v>
          </cell>
          <cell r="E145">
            <v>130</v>
          </cell>
          <cell r="F145" t="str">
            <v>State Fair® Whole Grain Turkey Corn Dogs, 4 oz.</v>
          </cell>
          <cell r="G145" t="str">
            <v>Turkey Corn Dogs, 4.0 oz.</v>
          </cell>
          <cell r="H145" t="str">
            <v>WG</v>
          </cell>
          <cell r="I145" t="str">
            <v>-</v>
          </cell>
          <cell r="J145">
            <v>12</v>
          </cell>
          <cell r="K145">
            <v>48</v>
          </cell>
          <cell r="L145" t="str">
            <v>1 piece</v>
          </cell>
          <cell r="M145">
            <v>2</v>
          </cell>
          <cell r="N145">
            <v>2</v>
          </cell>
          <cell r="O145" t="str">
            <v>-</v>
          </cell>
          <cell r="P145" t="str">
            <v>280</v>
          </cell>
          <cell r="Q145" t="str">
            <v>13</v>
          </cell>
          <cell r="R145" t="str">
            <v>3.5</v>
          </cell>
          <cell r="S145" t="str">
            <v>660</v>
          </cell>
          <cell r="T145" t="str">
            <v>31</v>
          </cell>
          <cell r="U145" t="str">
            <v>9</v>
          </cell>
          <cell r="V145" t="str">
            <v>Yes</v>
          </cell>
          <cell r="W145" t="str">
            <v>-</v>
          </cell>
          <cell r="Y145" t="str">
            <v>-</v>
          </cell>
          <cell r="Z145" t="str">
            <v>-</v>
          </cell>
          <cell r="AA145" t="str">
            <v>-</v>
          </cell>
          <cell r="AB145" t="str">
            <v>-</v>
          </cell>
          <cell r="AC145" t="str">
            <v>CL</v>
          </cell>
          <cell r="AD145" t="str">
            <v>-</v>
          </cell>
          <cell r="AE145" t="str">
            <v>-</v>
          </cell>
          <cell r="AF145" t="str">
            <v>-</v>
          </cell>
          <cell r="AG145" t="str">
            <v>-</v>
          </cell>
          <cell r="AH145" t="str">
            <v/>
          </cell>
          <cell r="AI145" t="str">
            <v/>
          </cell>
          <cell r="AJ145" t="str">
            <v/>
          </cell>
          <cell r="AK145" t="str">
            <v>-</v>
          </cell>
          <cell r="AL145" t="str">
            <v>Yes</v>
          </cell>
          <cell r="AM145" t="str">
            <v>Yes</v>
          </cell>
          <cell r="AN145" t="str">
            <v>Yes</v>
          </cell>
          <cell r="AO145" t="str">
            <v>Yes</v>
          </cell>
          <cell r="AP145" t="str">
            <v>Yes</v>
          </cell>
          <cell r="AQ145" t="str">
            <v>-</v>
          </cell>
          <cell r="AR145" t="str">
            <v>-</v>
          </cell>
          <cell r="AS145" t="str">
            <v>-</v>
          </cell>
          <cell r="AT145" t="str">
            <v>270</v>
          </cell>
          <cell r="AU145" t="str">
            <v>48</v>
          </cell>
          <cell r="AV145" t="str">
            <v>Bulk</v>
          </cell>
          <cell r="AW145" t="str">
            <v>-</v>
          </cell>
          <cell r="AX145" t="str">
            <v>Yes</v>
          </cell>
          <cell r="AY145" t="str">
            <v>Yes</v>
          </cell>
          <cell r="AZ145" t="str">
            <v>Yes</v>
          </cell>
          <cell r="BA145" t="str">
            <v>ACT</v>
          </cell>
          <cell r="BB145" t="str">
            <v>ACT</v>
          </cell>
          <cell r="BC145" t="str">
            <v>Prepared</v>
          </cell>
          <cell r="BD145" t="str">
            <v>BFAST/COP/HANDHELD</v>
          </cell>
          <cell r="BE145" t="str">
            <v>FSV SNACKING MBU</v>
          </cell>
          <cell r="BF145" t="str">
            <v>Corn Dogs &amp; Hot Dogs</v>
          </cell>
          <cell r="BG145" t="str">
            <v>Corn Dogs</v>
          </cell>
          <cell r="BH145" t="str">
            <v>Corn Dogs</v>
          </cell>
          <cell r="BI145" t="str">
            <v>Original</v>
          </cell>
          <cell r="BJ145" t="str">
            <v>C&amp;F</v>
          </cell>
          <cell r="BK145" t="str">
            <v>Turkey</v>
          </cell>
          <cell r="BL145" t="str">
            <v>BAKE: Conventional Oven
Setting: 375°, Thawed Heating Time: 15 minutes, Frozen Heating Time: 25 minutes 
Additional: Heat to an internal temperature of 160°F. Hold at 140°F or above. Heating time may vary with each oven.
Convection: Convection Oven
Settin</v>
          </cell>
          <cell r="BM145" t="str">
            <v>Batter: Water, Whole Grain Ingredients: (Corn Meal, Wheat Flour), Enriched Wheat Flour (Enriched With Niacin, Iron, Thiamine Mononitrate, Riboflavin, Folic Acid), Sugar, Contains 2% Or Less: Leavening (Sodium Acid Pyrophosphate, Sodium Bicarbonate), Modif</v>
          </cell>
          <cell r="BN145" t="str">
            <v>-</v>
          </cell>
          <cell r="BR145" t="str">
            <v>10071068283220</v>
          </cell>
          <cell r="BS145" t="str">
            <v>-</v>
          </cell>
          <cell r="BT145" t="str">
            <v>Stocked</v>
          </cell>
          <cell r="BU145" t="str">
            <v>-</v>
          </cell>
          <cell r="BV145" t="str">
            <v>-</v>
          </cell>
          <cell r="BW145">
            <v>537452</v>
          </cell>
          <cell r="BX145">
            <v>8968093</v>
          </cell>
          <cell r="BY145" t="str">
            <v>-</v>
          </cell>
        </row>
        <row r="146">
          <cell r="B146">
            <v>10000028321</v>
          </cell>
          <cell r="C146" t="str">
            <v>State Fair®</v>
          </cell>
          <cell r="E146">
            <v>130</v>
          </cell>
          <cell r="F146" t="str">
            <v>State Fair® Whole Grain Corn Dogs, 4 oz.</v>
          </cell>
          <cell r="G146" t="str">
            <v>Corn Dogs, 4 oz.</v>
          </cell>
          <cell r="H146" t="str">
            <v>WG</v>
          </cell>
          <cell r="I146" t="str">
            <v>-</v>
          </cell>
          <cell r="J146">
            <v>12</v>
          </cell>
          <cell r="K146">
            <v>48</v>
          </cell>
          <cell r="L146" t="str">
            <v>1 piece</v>
          </cell>
          <cell r="M146">
            <v>2</v>
          </cell>
          <cell r="N146">
            <v>2</v>
          </cell>
          <cell r="O146" t="str">
            <v>-</v>
          </cell>
          <cell r="P146" t="str">
            <v>310</v>
          </cell>
          <cell r="Q146" t="str">
            <v>16</v>
          </cell>
          <cell r="R146" t="str">
            <v>4</v>
          </cell>
          <cell r="S146" t="str">
            <v>670</v>
          </cell>
          <cell r="T146" t="str">
            <v>32</v>
          </cell>
          <cell r="U146" t="str">
            <v>10</v>
          </cell>
          <cell r="V146" t="str">
            <v>Yes</v>
          </cell>
          <cell r="W146" t="str">
            <v>-</v>
          </cell>
          <cell r="Y146" t="str">
            <v>-</v>
          </cell>
          <cell r="Z146" t="str">
            <v>-</v>
          </cell>
          <cell r="AA146" t="str">
            <v>-</v>
          </cell>
          <cell r="AB146" t="str">
            <v>-</v>
          </cell>
          <cell r="AC146" t="str">
            <v>CL</v>
          </cell>
          <cell r="AD146" t="str">
            <v>-</v>
          </cell>
          <cell r="AE146" t="str">
            <v>-</v>
          </cell>
          <cell r="AF146" t="str">
            <v>-</v>
          </cell>
          <cell r="AG146" t="str">
            <v>-</v>
          </cell>
          <cell r="AH146" t="str">
            <v/>
          </cell>
          <cell r="AI146" t="str">
            <v/>
          </cell>
          <cell r="AJ146" t="str">
            <v/>
          </cell>
          <cell r="AK146" t="str">
            <v>-</v>
          </cell>
          <cell r="AL146" t="str">
            <v>Yes</v>
          </cell>
          <cell r="AM146" t="str">
            <v>Yes</v>
          </cell>
          <cell r="AN146" t="str">
            <v>Yes</v>
          </cell>
          <cell r="AO146" t="str">
            <v>Yes</v>
          </cell>
          <cell r="AP146" t="str">
            <v>Yes</v>
          </cell>
          <cell r="AQ146" t="str">
            <v>-</v>
          </cell>
          <cell r="AR146" t="str">
            <v>-</v>
          </cell>
          <cell r="AS146" t="str">
            <v>-</v>
          </cell>
          <cell r="AT146" t="str">
            <v>270</v>
          </cell>
          <cell r="AU146" t="str">
            <v>1</v>
          </cell>
          <cell r="AV146" t="str">
            <v>Bulk</v>
          </cell>
          <cell r="AW146" t="str">
            <v>-</v>
          </cell>
          <cell r="AX146" t="str">
            <v>-</v>
          </cell>
          <cell r="AY146" t="str">
            <v>-</v>
          </cell>
          <cell r="AZ146" t="str">
            <v>-</v>
          </cell>
          <cell r="BA146" t="str">
            <v>DNB SY19-20</v>
          </cell>
          <cell r="BB146" t="str">
            <v>DNB SY19-20</v>
          </cell>
          <cell r="BC146" t="str">
            <v>Prepared</v>
          </cell>
          <cell r="BD146" t="str">
            <v>BFAST/COP/HANDHELD</v>
          </cell>
          <cell r="BE146" t="str">
            <v>FSV SNACKING MBU</v>
          </cell>
          <cell r="BF146" t="str">
            <v>Corn Dogs &amp; Hot Dogs</v>
          </cell>
          <cell r="BG146" t="str">
            <v>Corn Dogs</v>
          </cell>
          <cell r="BH146" t="str">
            <v>Corn Dogs</v>
          </cell>
          <cell r="BI146" t="str">
            <v>Original</v>
          </cell>
          <cell r="BJ146" t="str">
            <v>C&amp;F</v>
          </cell>
          <cell r="BK146" t="str">
            <v>Beef, Pork &amp; Turkey</v>
          </cell>
          <cell r="BL146" t="str">
            <v>BAKE: Conventional Oven
Setting: 375°, Thawed Heating Time: 15 minutes, Frozen Heating Time: 25 minutes 
Heat to an internal temperature of 160°F. Hold at 140°F or above. Heating time may vary with each oven.
Convection: Convection Oven
Setting: 350°, Tha</v>
          </cell>
          <cell r="BM146" t="str">
            <v>Batter: Water, Enriched Wheat Flour (Enriched With Niacin, Iron, Thiamine Mononitrate, Riboflavin, Folic Acid), Whole Grain Corn Meal, Sugar, Whole Wheat Flour, Contains 2% Or Less: Leavening (Sodium Acid Pyrophosphate, Sodium Bicarbonate), Modified Wheat</v>
          </cell>
          <cell r="BN146" t="str">
            <v>-</v>
          </cell>
          <cell r="BR146" t="str">
            <v>10071068283213</v>
          </cell>
          <cell r="BS146" t="str">
            <v>-</v>
          </cell>
          <cell r="BT146" t="str">
            <v>Stocked</v>
          </cell>
          <cell r="BU146" t="str">
            <v>-</v>
          </cell>
          <cell r="BV146" t="str">
            <v>-</v>
          </cell>
          <cell r="BW146" t="str">
            <v>-</v>
          </cell>
          <cell r="BX146">
            <v>8968101</v>
          </cell>
          <cell r="BY146" t="str">
            <v>-</v>
          </cell>
        </row>
        <row r="147">
          <cell r="B147">
            <v>10000016720</v>
          </cell>
          <cell r="C147" t="str">
            <v>Ball Park®</v>
          </cell>
          <cell r="E147">
            <v>230</v>
          </cell>
          <cell r="F147" t="str">
            <v>Ball Park® Three Meat Franks, 2.0 oz.</v>
          </cell>
          <cell r="G147" t="str">
            <v>Three Meat Franks, 2.0 oz.</v>
          </cell>
          <cell r="H147" t="str">
            <v>-</v>
          </cell>
          <cell r="I147" t="str">
            <v>-</v>
          </cell>
          <cell r="J147">
            <v>10</v>
          </cell>
          <cell r="K147">
            <v>80</v>
          </cell>
          <cell r="L147" t="str">
            <v>1 piece</v>
          </cell>
          <cell r="M147">
            <v>2</v>
          </cell>
          <cell r="N147" t="str">
            <v>-</v>
          </cell>
          <cell r="O147" t="str">
            <v>-</v>
          </cell>
          <cell r="P147" t="str">
            <v>170</v>
          </cell>
          <cell r="Q147" t="str">
            <v>16</v>
          </cell>
          <cell r="R147" t="str">
            <v>6</v>
          </cell>
          <cell r="S147" t="str">
            <v>520</v>
          </cell>
          <cell r="T147" t="str">
            <v>1</v>
          </cell>
          <cell r="U147" t="str">
            <v>6</v>
          </cell>
          <cell r="V147" t="str">
            <v>Yes</v>
          </cell>
          <cell r="W147" t="str">
            <v>-</v>
          </cell>
          <cell r="X147" t="str">
            <v>CACFP</v>
          </cell>
          <cell r="Y147" t="str">
            <v>-</v>
          </cell>
          <cell r="Z147" t="str">
            <v>-</v>
          </cell>
          <cell r="AA147" t="str">
            <v>-</v>
          </cell>
          <cell r="AB147" t="str">
            <v>-</v>
          </cell>
          <cell r="AC147" t="str">
            <v>CL</v>
          </cell>
          <cell r="AD147" t="str">
            <v>-</v>
          </cell>
          <cell r="AE147" t="str">
            <v>-</v>
          </cell>
          <cell r="AF147" t="str">
            <v>-</v>
          </cell>
          <cell r="AG147" t="str">
            <v>-</v>
          </cell>
          <cell r="AH147" t="str">
            <v/>
          </cell>
          <cell r="AI147" t="str">
            <v/>
          </cell>
          <cell r="AJ147" t="str">
            <v/>
          </cell>
          <cell r="AK147" t="str">
            <v>-</v>
          </cell>
          <cell r="AL147" t="str">
            <v>-</v>
          </cell>
          <cell r="AM147" t="str">
            <v>-</v>
          </cell>
          <cell r="AN147" t="str">
            <v>-</v>
          </cell>
          <cell r="AO147" t="str">
            <v>-</v>
          </cell>
          <cell r="AP147" t="str">
            <v>-</v>
          </cell>
          <cell r="AQ147" t="str">
            <v>Yes</v>
          </cell>
          <cell r="AR147" t="str">
            <v>-</v>
          </cell>
          <cell r="AS147" t="str">
            <v>-</v>
          </cell>
          <cell r="AT147" t="str">
            <v>180</v>
          </cell>
          <cell r="AU147" t="str">
            <v>2</v>
          </cell>
          <cell r="AV147" t="str">
            <v>Bulk</v>
          </cell>
          <cell r="AW147" t="str">
            <v>Yes</v>
          </cell>
          <cell r="AX147" t="str">
            <v>Yes</v>
          </cell>
          <cell r="AY147" t="str">
            <v>Yes</v>
          </cell>
          <cell r="AZ147" t="str">
            <v>Yes</v>
          </cell>
          <cell r="BA147" t="str">
            <v>ACT</v>
          </cell>
          <cell r="BB147" t="str">
            <v>ACT</v>
          </cell>
          <cell r="BC147" t="str">
            <v>Prepared</v>
          </cell>
          <cell r="BD147" t="str">
            <v>BFAST/COP/HANDHELD</v>
          </cell>
          <cell r="BE147" t="str">
            <v>BRKFST/COP MBU</v>
          </cell>
          <cell r="BF147" t="str">
            <v>Corn Dogs &amp; Hot Dogs</v>
          </cell>
          <cell r="BG147" t="str">
            <v>Hot Dogs</v>
          </cell>
          <cell r="BH147" t="str">
            <v>Hot Dogs</v>
          </cell>
          <cell r="BI147" t="str">
            <v>Original</v>
          </cell>
          <cell r="BJ147" t="str">
            <v>C&amp;F</v>
          </cell>
          <cell r="BL147" t="str">
            <v>Unspecified: Not currently available.</v>
          </cell>
          <cell r="BM147" t="str">
            <v>Mechanically Separated Turkey, Meat Ingredients (Pork, Beef), Water, Contains 2% or less: Salt, Sorbitol, Hydrolyzed Beef Stock, Potassium Lactate, Sodium Phosphate, Natural Flavor,  Sodium Diacetate, Ascorbic Acid (Vitamin C), Sodium Nitrite, Paprika Ext</v>
          </cell>
          <cell r="BN147" t="str">
            <v>-</v>
          </cell>
          <cell r="BR147" t="str">
            <v>10054500167203</v>
          </cell>
          <cell r="BS147" t="str">
            <v>-</v>
          </cell>
          <cell r="BT147" t="str">
            <v>Stocked</v>
          </cell>
          <cell r="BU147" t="str">
            <v>-</v>
          </cell>
          <cell r="BV147" t="str">
            <v>-</v>
          </cell>
          <cell r="BW147">
            <v>245370</v>
          </cell>
          <cell r="BX147">
            <v>8778001</v>
          </cell>
          <cell r="BY147" t="str">
            <v>-</v>
          </cell>
        </row>
        <row r="148">
          <cell r="B148">
            <v>10000016715</v>
          </cell>
          <cell r="C148" t="str">
            <v>Ball Park®</v>
          </cell>
          <cell r="E148">
            <v>130</v>
          </cell>
          <cell r="F148" t="str">
            <v>Ball Park® Beef Frank, 2/5 Lb</v>
          </cell>
          <cell r="G148" t="str">
            <v>Beef Franks, 2.0 oz.</v>
          </cell>
          <cell r="H148" t="str">
            <v>-</v>
          </cell>
          <cell r="I148" t="str">
            <v>-</v>
          </cell>
          <cell r="J148">
            <v>10</v>
          </cell>
          <cell r="K148">
            <v>80</v>
          </cell>
          <cell r="L148" t="str">
            <v>1 piece</v>
          </cell>
          <cell r="M148">
            <v>2</v>
          </cell>
          <cell r="N148" t="str">
            <v>-</v>
          </cell>
          <cell r="O148" t="str">
            <v>-</v>
          </cell>
          <cell r="P148" t="str">
            <v>150</v>
          </cell>
          <cell r="Q148" t="str">
            <v>13</v>
          </cell>
          <cell r="R148" t="str">
            <v>6</v>
          </cell>
          <cell r="S148" t="str">
            <v>480</v>
          </cell>
          <cell r="T148" t="str">
            <v>1</v>
          </cell>
          <cell r="U148" t="str">
            <v>7</v>
          </cell>
          <cell r="V148" t="str">
            <v>Yes</v>
          </cell>
          <cell r="W148" t="str">
            <v>-</v>
          </cell>
          <cell r="Y148" t="str">
            <v>-</v>
          </cell>
          <cell r="Z148" t="str">
            <v>-</v>
          </cell>
          <cell r="AA148" t="str">
            <v>-</v>
          </cell>
          <cell r="AB148" t="str">
            <v>-</v>
          </cell>
          <cell r="AC148" t="str">
            <v>CL</v>
          </cell>
          <cell r="AD148" t="str">
            <v>-</v>
          </cell>
          <cell r="AE148" t="str">
            <v>-</v>
          </cell>
          <cell r="AF148" t="str">
            <v>-</v>
          </cell>
          <cell r="AG148" t="str">
            <v>-</v>
          </cell>
          <cell r="AH148" t="str">
            <v/>
          </cell>
          <cell r="AI148" t="str">
            <v/>
          </cell>
          <cell r="AJ148" t="str">
            <v/>
          </cell>
          <cell r="AK148" t="str">
            <v>-</v>
          </cell>
          <cell r="AL148" t="str">
            <v>-</v>
          </cell>
          <cell r="AM148" t="str">
            <v>-</v>
          </cell>
          <cell r="AN148" t="str">
            <v>-</v>
          </cell>
          <cell r="AO148" t="str">
            <v>-</v>
          </cell>
          <cell r="AP148" t="str">
            <v>-</v>
          </cell>
          <cell r="AQ148" t="str">
            <v>Yes</v>
          </cell>
          <cell r="AR148" t="str">
            <v>-</v>
          </cell>
          <cell r="AS148" t="str">
            <v>-</v>
          </cell>
          <cell r="AT148" t="str">
            <v>180</v>
          </cell>
          <cell r="AU148" t="str">
            <v>2</v>
          </cell>
          <cell r="AV148" t="str">
            <v>Bulk</v>
          </cell>
          <cell r="AW148" t="str">
            <v>Yes</v>
          </cell>
          <cell r="AX148" t="str">
            <v>Yes</v>
          </cell>
          <cell r="AY148" t="str">
            <v>Yes</v>
          </cell>
          <cell r="AZ148" t="str">
            <v>Yes</v>
          </cell>
          <cell r="BA148" t="str">
            <v>ACT</v>
          </cell>
          <cell r="BB148" t="str">
            <v>ACT</v>
          </cell>
          <cell r="BC148" t="str">
            <v>Prepared</v>
          </cell>
          <cell r="BD148" t="str">
            <v>BFAST/COP/HANDHELD</v>
          </cell>
          <cell r="BE148" t="str">
            <v>BRKFST/COP MBU</v>
          </cell>
          <cell r="BF148" t="str">
            <v>Corn Dogs &amp; Hot Dogs</v>
          </cell>
          <cell r="BG148" t="str">
            <v>Hot Dogs</v>
          </cell>
          <cell r="BH148" t="str">
            <v>Hot Dogs</v>
          </cell>
          <cell r="BI148" t="str">
            <v>Original</v>
          </cell>
          <cell r="BJ148" t="str">
            <v>C&amp;F</v>
          </cell>
          <cell r="BL148" t="str">
            <v>Unspecified: Not Applicable.</v>
          </cell>
          <cell r="BM148" t="str">
            <v>Beef, Water, Contains 2% Or Less: Salt, Sorbitol, Corn Syrup, Hydrolyzed Beef Stock, Potassium Lactate, Sodium Phosphate, Flavor, Ascorbic Acid (Vitamin C), Sodium Diacetate, Paprika Extract, Sodium Nitrite.</v>
          </cell>
          <cell r="BN148" t="str">
            <v>-</v>
          </cell>
          <cell r="BQ148" t="str">
            <v>Yes</v>
          </cell>
          <cell r="BR148" t="str">
            <v>10054500167159</v>
          </cell>
          <cell r="BS148" t="str">
            <v>-</v>
          </cell>
          <cell r="BT148" t="str">
            <v>Stocked</v>
          </cell>
          <cell r="BU148" t="str">
            <v>-</v>
          </cell>
          <cell r="BV148" t="str">
            <v>-</v>
          </cell>
          <cell r="BW148" t="str">
            <v>-</v>
          </cell>
          <cell r="BX148" t="str">
            <v>-</v>
          </cell>
          <cell r="BY148" t="str">
            <v>-</v>
          </cell>
        </row>
        <row r="149">
          <cell r="B149">
            <v>10000016787</v>
          </cell>
          <cell r="C149" t="str">
            <v>Bryan®</v>
          </cell>
          <cell r="E149">
            <v>130</v>
          </cell>
          <cell r="F149" t="str">
            <v>Bryan® Beef Franks, 8:1, 6.5", 2/5 LB, Frozen</v>
          </cell>
          <cell r="G149" t="str">
            <v>Beef Hot Dogs, 2 oz.</v>
          </cell>
          <cell r="H149" t="str">
            <v>WG</v>
          </cell>
          <cell r="I149" t="str">
            <v>-</v>
          </cell>
          <cell r="J149">
            <v>10.63</v>
          </cell>
          <cell r="K149">
            <v>80</v>
          </cell>
          <cell r="L149" t="str">
            <v>1 piece</v>
          </cell>
          <cell r="M149">
            <v>2</v>
          </cell>
          <cell r="N149" t="str">
            <v>-</v>
          </cell>
          <cell r="O149" t="str">
            <v>-</v>
          </cell>
          <cell r="P149" t="str">
            <v>170</v>
          </cell>
          <cell r="Q149" t="str">
            <v>16</v>
          </cell>
          <cell r="R149" t="str">
            <v>6</v>
          </cell>
          <cell r="S149" t="str">
            <v>490</v>
          </cell>
          <cell r="T149" t="str">
            <v>2</v>
          </cell>
          <cell r="U149" t="str">
            <v>6</v>
          </cell>
          <cell r="V149" t="str">
            <v>Yes</v>
          </cell>
          <cell r="W149" t="str">
            <v>-</v>
          </cell>
          <cell r="Y149" t="str">
            <v>-</v>
          </cell>
          <cell r="Z149" t="str">
            <v>-</v>
          </cell>
          <cell r="AA149" t="str">
            <v>-</v>
          </cell>
          <cell r="AB149" t="str">
            <v>-</v>
          </cell>
          <cell r="AC149" t="str">
            <v>CL</v>
          </cell>
          <cell r="AD149" t="str">
            <v>-</v>
          </cell>
          <cell r="AE149" t="str">
            <v>-</v>
          </cell>
          <cell r="AF149" t="str">
            <v>-</v>
          </cell>
          <cell r="AG149" t="str">
            <v>-</v>
          </cell>
          <cell r="AH149" t="str">
            <v/>
          </cell>
          <cell r="AI149" t="str">
            <v/>
          </cell>
          <cell r="AJ149" t="str">
            <v/>
          </cell>
          <cell r="AK149" t="str">
            <v>-</v>
          </cell>
          <cell r="AL149" t="str">
            <v>-</v>
          </cell>
          <cell r="AM149" t="str">
            <v>-</v>
          </cell>
          <cell r="AN149" t="str">
            <v>-</v>
          </cell>
          <cell r="AO149" t="str">
            <v>-</v>
          </cell>
          <cell r="AP149" t="str">
            <v>-</v>
          </cell>
          <cell r="AQ149" t="str">
            <v>Yes</v>
          </cell>
          <cell r="AR149" t="str">
            <v>-</v>
          </cell>
          <cell r="AS149" t="str">
            <v>-</v>
          </cell>
          <cell r="AT149" t="str">
            <v>180</v>
          </cell>
          <cell r="AU149" t="str">
            <v>2</v>
          </cell>
          <cell r="AV149" t="str">
            <v>Bulk</v>
          </cell>
          <cell r="AW149" t="str">
            <v>-</v>
          </cell>
          <cell r="AX149" t="str">
            <v>-</v>
          </cell>
          <cell r="AY149" t="str">
            <v>-</v>
          </cell>
          <cell r="AZ149" t="str">
            <v>-</v>
          </cell>
          <cell r="BA149" t="str">
            <v>ACT</v>
          </cell>
          <cell r="BB149" t="str">
            <v>ACT</v>
          </cell>
          <cell r="BC149" t="str">
            <v>Prepared</v>
          </cell>
          <cell r="BD149" t="str">
            <v>BFAST/COP/HANDHELD</v>
          </cell>
          <cell r="BE149" t="str">
            <v>BRKFST/COP MBU</v>
          </cell>
          <cell r="BF149" t="str">
            <v>Corn Dogs &amp; Hot Dogs</v>
          </cell>
          <cell r="BG149" t="str">
            <v>Hot Dogs</v>
          </cell>
          <cell r="BH149" t="str">
            <v>Hot Dogs</v>
          </cell>
          <cell r="BI149" t="str">
            <v>Original</v>
          </cell>
          <cell r="BJ149" t="str">
            <v>C&amp;F</v>
          </cell>
          <cell r="BL149" t="str">
            <v>Unspecified: Not currently available.</v>
          </cell>
          <cell r="BM149" t="str">
            <v>BEEF, WATER, CONTAINS 2% OR LESS OF:  SALT, SORBITOL, FLAVORINGS, SUGAR, POTASSIUM LACTATE, SODIUM PHOSPHATE, PAPRIKA, SODIUM DIACETATE, SODIUM ERYTHORBATE, SODIUM NITRITE, NATURAL SMOKE FLAVOR, EXTRACTIVES OF PAPRIKA.</v>
          </cell>
          <cell r="BN149" t="str">
            <v>-</v>
          </cell>
          <cell r="BR149" t="str">
            <v>10053400167870</v>
          </cell>
          <cell r="BS149" t="str">
            <v>-</v>
          </cell>
          <cell r="BT149" t="str">
            <v>Stocked</v>
          </cell>
          <cell r="BU149" t="str">
            <v>-</v>
          </cell>
          <cell r="BV149" t="str">
            <v>-</v>
          </cell>
          <cell r="BW149" t="str">
            <v>-</v>
          </cell>
          <cell r="BX149" t="str">
            <v>-</v>
          </cell>
          <cell r="BY149" t="str">
            <v>-</v>
          </cell>
        </row>
        <row r="150">
          <cell r="B150">
            <v>10000016751</v>
          </cell>
          <cell r="C150" t="str">
            <v xml:space="preserve">Briar Street® </v>
          </cell>
          <cell r="E150">
            <v>130</v>
          </cell>
          <cell r="F150" t="str">
            <v>Briar Street Market® Reduced Fat Turkey Hot Dogs, 8:1, 6", 2/5 LB, Frozen</v>
          </cell>
          <cell r="G150" t="str">
            <v>Reduced Fat Turkey Hot Dogs, 2 oz.</v>
          </cell>
          <cell r="H150" t="str">
            <v>WG</v>
          </cell>
          <cell r="I150" t="str">
            <v>-</v>
          </cell>
          <cell r="J150">
            <v>10</v>
          </cell>
          <cell r="K150">
            <v>80</v>
          </cell>
          <cell r="L150" t="str">
            <v>1 piece</v>
          </cell>
          <cell r="M150">
            <v>2</v>
          </cell>
          <cell r="N150" t="str">
            <v>-</v>
          </cell>
          <cell r="O150" t="str">
            <v>-</v>
          </cell>
          <cell r="P150" t="str">
            <v>120</v>
          </cell>
          <cell r="Q150" t="str">
            <v>9</v>
          </cell>
          <cell r="R150" t="str">
            <v>3</v>
          </cell>
          <cell r="S150" t="str">
            <v>630</v>
          </cell>
          <cell r="T150" t="str">
            <v>4</v>
          </cell>
          <cell r="U150" t="str">
            <v>7</v>
          </cell>
          <cell r="V150" t="str">
            <v>Yes</v>
          </cell>
          <cell r="W150" t="str">
            <v>-</v>
          </cell>
          <cell r="Y150" t="str">
            <v>-</v>
          </cell>
          <cell r="Z150" t="str">
            <v>-</v>
          </cell>
          <cell r="AA150" t="str">
            <v>-</v>
          </cell>
          <cell r="AB150" t="str">
            <v>-</v>
          </cell>
          <cell r="AC150" t="str">
            <v>CL</v>
          </cell>
          <cell r="AD150" t="str">
            <v>-</v>
          </cell>
          <cell r="AE150" t="str">
            <v>-</v>
          </cell>
          <cell r="AF150" t="str">
            <v>-</v>
          </cell>
          <cell r="AG150" t="str">
            <v>-</v>
          </cell>
          <cell r="AH150" t="str">
            <v/>
          </cell>
          <cell r="AI150" t="str">
            <v/>
          </cell>
          <cell r="AJ150" t="str">
            <v/>
          </cell>
          <cell r="AK150" t="str">
            <v>-</v>
          </cell>
          <cell r="AL150" t="str">
            <v>-</v>
          </cell>
          <cell r="AM150" t="str">
            <v>-</v>
          </cell>
          <cell r="AN150" t="str">
            <v>-</v>
          </cell>
          <cell r="AO150" t="str">
            <v>-</v>
          </cell>
          <cell r="AP150" t="str">
            <v>-</v>
          </cell>
          <cell r="AQ150" t="str">
            <v>Yes</v>
          </cell>
          <cell r="AR150" t="str">
            <v>-</v>
          </cell>
          <cell r="AS150" t="str">
            <v>-</v>
          </cell>
          <cell r="AT150" t="str">
            <v>180</v>
          </cell>
          <cell r="AU150" t="str">
            <v>2</v>
          </cell>
          <cell r="AV150" t="str">
            <v>Bulk</v>
          </cell>
          <cell r="AW150" t="str">
            <v>-</v>
          </cell>
          <cell r="AX150" t="str">
            <v>-</v>
          </cell>
          <cell r="AY150" t="str">
            <v>-</v>
          </cell>
          <cell r="AZ150" t="str">
            <v>-</v>
          </cell>
          <cell r="BA150" t="str">
            <v>ACT</v>
          </cell>
          <cell r="BB150" t="str">
            <v>ACT</v>
          </cell>
          <cell r="BC150" t="str">
            <v>Prepared</v>
          </cell>
          <cell r="BD150" t="str">
            <v>BFAST/COP/HANDHELD</v>
          </cell>
          <cell r="BE150" t="str">
            <v>BRKFST/COP MBU</v>
          </cell>
          <cell r="BF150" t="str">
            <v>Corn Dogs &amp; Hot Dogs</v>
          </cell>
          <cell r="BG150" t="str">
            <v>Hot Dogs</v>
          </cell>
          <cell r="BH150" t="str">
            <v>Hot Dogs</v>
          </cell>
          <cell r="BI150" t="str">
            <v>Original</v>
          </cell>
          <cell r="BJ150" t="str">
            <v>C&amp;F</v>
          </cell>
          <cell r="BL150" t="str">
            <v>Unspecified: Not currently available.</v>
          </cell>
          <cell r="BM150" t="str">
            <v>Mechanically Separated Turkey, Water, Corn Syrup, Salt, Contains 2% Or Less Of: Potassium Lactate, Flavoring, Sodium Phosphate, Natural Smoke Flavor, Sodium Diacetate, Dextrose, Ascorbic Acid (Vitamin C), Citric Acid, Sodium Nitrite, Extractives Of Paprik</v>
          </cell>
          <cell r="BN150" t="str">
            <v>-</v>
          </cell>
          <cell r="BR150" t="str">
            <v>10053400167511</v>
          </cell>
          <cell r="BS150" t="str">
            <v>-</v>
          </cell>
          <cell r="BT150" t="str">
            <v>Stocked</v>
          </cell>
          <cell r="BU150" t="str">
            <v>-</v>
          </cell>
          <cell r="BV150" t="str">
            <v>-</v>
          </cell>
          <cell r="BW150">
            <v>636501</v>
          </cell>
          <cell r="BX150">
            <v>8938276</v>
          </cell>
          <cell r="BY150" t="str">
            <v>-</v>
          </cell>
        </row>
        <row r="151">
          <cell r="B151">
            <v>10000019011</v>
          </cell>
          <cell r="C151" t="str">
            <v>Jimmy Dean®</v>
          </cell>
          <cell r="E151">
            <v>130</v>
          </cell>
          <cell r="F151" t="str">
            <v>Jimmy Dean® Whole Grain Original Breakfast Sausage Bites, 0.90 oz.</v>
          </cell>
          <cell r="G151" t="str">
            <v>Pancake &amp; Pork Sausage Breakfast Bites, 0.85 oz.</v>
          </cell>
          <cell r="H151" t="str">
            <v>WG</v>
          </cell>
          <cell r="I151" t="str">
            <v>-</v>
          </cell>
          <cell r="J151">
            <v>10</v>
          </cell>
          <cell r="K151">
            <v>63</v>
          </cell>
          <cell r="L151" t="str">
            <v>3 pieces</v>
          </cell>
          <cell r="M151">
            <v>1</v>
          </cell>
          <cell r="N151">
            <v>1</v>
          </cell>
          <cell r="O151" t="str">
            <v>-</v>
          </cell>
          <cell r="P151" t="str">
            <v>230</v>
          </cell>
          <cell r="Q151" t="str">
            <v>13</v>
          </cell>
          <cell r="R151" t="str">
            <v>3.5</v>
          </cell>
          <cell r="S151" t="str">
            <v>480</v>
          </cell>
          <cell r="T151" t="str">
            <v>20</v>
          </cell>
          <cell r="U151" t="str">
            <v>8</v>
          </cell>
          <cell r="V151" t="str">
            <v>Yes</v>
          </cell>
          <cell r="W151" t="str">
            <v>-</v>
          </cell>
          <cell r="X151" t="str">
            <v>CACFP</v>
          </cell>
          <cell r="Y151" t="str">
            <v>-</v>
          </cell>
          <cell r="Z151" t="str">
            <v>-</v>
          </cell>
          <cell r="AA151" t="str">
            <v>-</v>
          </cell>
          <cell r="AB151" t="str">
            <v>-</v>
          </cell>
          <cell r="AC151" t="str">
            <v>CL</v>
          </cell>
          <cell r="AD151" t="str">
            <v>-</v>
          </cell>
          <cell r="AE151" t="str">
            <v>-</v>
          </cell>
          <cell r="AF151" t="str">
            <v>-</v>
          </cell>
          <cell r="AG151" t="str">
            <v>-</v>
          </cell>
          <cell r="AH151" t="str">
            <v/>
          </cell>
          <cell r="AI151" t="str">
            <v/>
          </cell>
          <cell r="AJ151" t="str">
            <v/>
          </cell>
          <cell r="AK151" t="str">
            <v>-</v>
          </cell>
          <cell r="AL151" t="str">
            <v>Yes</v>
          </cell>
          <cell r="AM151" t="str">
            <v>Yes</v>
          </cell>
          <cell r="AN151" t="str">
            <v>Yes</v>
          </cell>
          <cell r="AO151" t="str">
            <v>Yes</v>
          </cell>
          <cell r="AP151" t="str">
            <v>Yes</v>
          </cell>
          <cell r="AQ151" t="str">
            <v>-</v>
          </cell>
          <cell r="AR151" t="str">
            <v>-</v>
          </cell>
          <cell r="AS151" t="str">
            <v>-</v>
          </cell>
          <cell r="AT151" t="str">
            <v>270</v>
          </cell>
          <cell r="AU151" t="str">
            <v>2</v>
          </cell>
          <cell r="AV151" t="str">
            <v>Bulk</v>
          </cell>
          <cell r="AW151" t="str">
            <v>-</v>
          </cell>
          <cell r="AX151" t="str">
            <v>Yes</v>
          </cell>
          <cell r="AY151" t="str">
            <v>Yes</v>
          </cell>
          <cell r="AZ151" t="str">
            <v>Yes</v>
          </cell>
          <cell r="BA151" t="str">
            <v>ACT</v>
          </cell>
          <cell r="BB151" t="str">
            <v>ACT</v>
          </cell>
          <cell r="BC151" t="str">
            <v>Prepared</v>
          </cell>
          <cell r="BD151" t="str">
            <v>BFAST/COP/HANDHELD</v>
          </cell>
          <cell r="BE151" t="str">
            <v>FSV SNACKING MBU</v>
          </cell>
          <cell r="BF151" t="str">
            <v>Breakfast</v>
          </cell>
          <cell r="BG151" t="str">
            <v>Breakfast Bites</v>
          </cell>
          <cell r="BH151" t="str">
            <v>Bites</v>
          </cell>
          <cell r="BI151" t="str">
            <v>Sausage</v>
          </cell>
          <cell r="BJ151" t="str">
            <v>C&amp;F</v>
          </cell>
          <cell r="BK151" t="str">
            <v>Beef, Pork &amp; Turkey</v>
          </cell>
          <cell r="BL151" t="str">
            <v>BAKE: HEAT TO AN INTERNAL TEMPERATURE OF 160°F. HOLD AT 140°F OR ABOVE. HEATING TIMES MAY VARY WITH EACH OVEN.
Conventional Oven
Heat Oven To 375°F. If thawed, heat 6-10 minutes. If Frozen, heat 16-18 minutes.
Convection: HEAT TO AN INTERNAL TEMPERATURE O</v>
          </cell>
          <cell r="BM151" t="str">
            <v>Pancake Batter/Breading: Whole Grain Wheat Flour, Water, Enriched Wheat Flour (Enriched With Niacin,
Reduced Iron, Thiamine Mononitrate, Riboflavin, Folic Acid), Sugar, Contains 2% or Less: Leavening (Sodium Acid
Pyrophosphate, Sodium Bicarbonate), Soybea</v>
          </cell>
          <cell r="BN151" t="str">
            <v>-</v>
          </cell>
          <cell r="BO151" t="str">
            <v>Yes</v>
          </cell>
          <cell r="BR151" t="str">
            <v>10077900190114</v>
          </cell>
          <cell r="BS151" t="str">
            <v>-</v>
          </cell>
          <cell r="BT151" t="str">
            <v>Stocked</v>
          </cell>
          <cell r="BU151" t="str">
            <v>-</v>
          </cell>
          <cell r="BV151" t="str">
            <v>-</v>
          </cell>
          <cell r="BW151" t="str">
            <v>-</v>
          </cell>
          <cell r="BX151">
            <v>8669853</v>
          </cell>
          <cell r="BY151" t="str">
            <v>-</v>
          </cell>
        </row>
        <row r="152">
          <cell r="B152">
            <v>10000019010</v>
          </cell>
          <cell r="C152" t="str">
            <v>Jimmy Dean®</v>
          </cell>
          <cell r="E152">
            <v>130</v>
          </cell>
          <cell r="F152" t="str">
            <v>Jimmy Dean® Whole Grain Original Pancake &amp; Sausage Breakfast Sticks, 2.51 oz.</v>
          </cell>
          <cell r="G152" t="str">
            <v>Pancake Wrapped Sausage Breakfast Sticks, 2.51 oz.</v>
          </cell>
          <cell r="H152" t="str">
            <v>WG</v>
          </cell>
          <cell r="I152" t="str">
            <v>-</v>
          </cell>
          <cell r="J152">
            <v>9.4124999999999996</v>
          </cell>
          <cell r="K152">
            <v>60</v>
          </cell>
          <cell r="L152" t="str">
            <v>1 piece</v>
          </cell>
          <cell r="M152">
            <v>1</v>
          </cell>
          <cell r="N152">
            <v>1</v>
          </cell>
          <cell r="O152" t="str">
            <v>-</v>
          </cell>
          <cell r="P152" t="str">
            <v>200</v>
          </cell>
          <cell r="Q152" t="str">
            <v>11</v>
          </cell>
          <cell r="R152" t="str">
            <v>3</v>
          </cell>
          <cell r="S152" t="str">
            <v>380</v>
          </cell>
          <cell r="T152" t="str">
            <v>19</v>
          </cell>
          <cell r="U152" t="str">
            <v>6</v>
          </cell>
          <cell r="V152" t="str">
            <v>Yes</v>
          </cell>
          <cell r="W152" t="str">
            <v>-</v>
          </cell>
          <cell r="Y152" t="str">
            <v>-</v>
          </cell>
          <cell r="Z152" t="str">
            <v>-</v>
          </cell>
          <cell r="AA152" t="str">
            <v>-</v>
          </cell>
          <cell r="AB152" t="str">
            <v>-</v>
          </cell>
          <cell r="AC152" t="str">
            <v>CL</v>
          </cell>
          <cell r="AD152" t="str">
            <v>-</v>
          </cell>
          <cell r="AE152" t="str">
            <v>-</v>
          </cell>
          <cell r="AF152" t="str">
            <v>-</v>
          </cell>
          <cell r="AG152" t="str">
            <v>-</v>
          </cell>
          <cell r="AH152" t="str">
            <v/>
          </cell>
          <cell r="AI152" t="str">
            <v/>
          </cell>
          <cell r="AJ152" t="str">
            <v/>
          </cell>
          <cell r="AK152" t="str">
            <v>-</v>
          </cell>
          <cell r="AL152" t="str">
            <v>Yes</v>
          </cell>
          <cell r="AM152" t="str">
            <v>Yes</v>
          </cell>
          <cell r="AN152" t="str">
            <v>Yes</v>
          </cell>
          <cell r="AO152" t="str">
            <v>Yes</v>
          </cell>
          <cell r="AP152" t="str">
            <v>Yes</v>
          </cell>
          <cell r="AQ152" t="str">
            <v>-</v>
          </cell>
          <cell r="AR152" t="str">
            <v>-</v>
          </cell>
          <cell r="AS152" t="str">
            <v>-</v>
          </cell>
          <cell r="AT152" t="str">
            <v>270</v>
          </cell>
          <cell r="AU152" t="str">
            <v>60</v>
          </cell>
          <cell r="AV152" t="str">
            <v>Bulk</v>
          </cell>
          <cell r="AW152" t="str">
            <v>-</v>
          </cell>
          <cell r="AX152" t="str">
            <v>Yes</v>
          </cell>
          <cell r="AY152" t="str">
            <v>Yes</v>
          </cell>
          <cell r="AZ152" t="str">
            <v>Yes</v>
          </cell>
          <cell r="BA152" t="str">
            <v>ACT</v>
          </cell>
          <cell r="BB152" t="str">
            <v>ACT</v>
          </cell>
          <cell r="BC152" t="str">
            <v>Prepared</v>
          </cell>
          <cell r="BD152" t="str">
            <v>BFAST/COP/HANDHELD</v>
          </cell>
          <cell r="BE152" t="str">
            <v>FSV SNACKING MBU</v>
          </cell>
          <cell r="BF152" t="str">
            <v>Breakfast</v>
          </cell>
          <cell r="BG152" t="str">
            <v>Breakfast Sticks</v>
          </cell>
          <cell r="BH152" t="str">
            <v>Breakfast Sticks</v>
          </cell>
          <cell r="BI152" t="str">
            <v>Original</v>
          </cell>
          <cell r="BJ152" t="str">
            <v>C&amp;F</v>
          </cell>
          <cell r="BK152" t="str">
            <v>Beef, Pork &amp; Turkey</v>
          </cell>
          <cell r="BL152" t="str">
            <v>BAKE: Conventional Oven
375°  Thawed 6-10 Minutes  Frozen 16-18 Minutes
Heat to an internal temperature of 160°F. Hold at 140°F or above. Heating times may vary
with each oven.
Convection: Convection Oven
350°  Thawed 6-8 Minutes  Frozen 14-16 Minutes
Hea</v>
          </cell>
          <cell r="BM152" t="str">
            <v xml:space="preserve">Pancake Batter: Water, Whole Grain Wheat Flour, Enriched Wheat Flour (Enriched With Niacin, Reduced Iron,
Thiamine Mononitrate, Riboflavin, Folic Acid), Sugar, Contains 2% Or Less: Soybean Oil, Salt, Dextrose, Leavening (Sodium
Acid Pyrophosphate, Sodium </v>
          </cell>
          <cell r="BN152" t="str">
            <v>-</v>
          </cell>
          <cell r="BQ152" t="str">
            <v>Yes</v>
          </cell>
          <cell r="BR152" t="str">
            <v>10077900190107</v>
          </cell>
          <cell r="BS152" t="str">
            <v>-</v>
          </cell>
          <cell r="BT152" t="str">
            <v>Stocked</v>
          </cell>
          <cell r="BU152" t="str">
            <v>-</v>
          </cell>
          <cell r="BV152" t="str">
            <v>-</v>
          </cell>
          <cell r="BW152">
            <v>749140</v>
          </cell>
          <cell r="BX152">
            <v>8969174</v>
          </cell>
          <cell r="BY152" t="str">
            <v>-</v>
          </cell>
        </row>
        <row r="153">
          <cell r="B153">
            <v>10000019009</v>
          </cell>
          <cell r="C153" t="str">
            <v>Jimmy Dean®</v>
          </cell>
          <cell r="E153">
            <v>130</v>
          </cell>
          <cell r="F153" t="str">
            <v>Jimmy Dean® Blueberry Pancake Wrapped Sausage Breakfast Sticks, 2.51 oz.</v>
          </cell>
          <cell r="G153" t="str">
            <v>Blueberry Pancake Wrapped Sausage Breakfast Sticks, 2.51 oz.</v>
          </cell>
          <cell r="H153" t="str">
            <v>WG</v>
          </cell>
          <cell r="I153" t="str">
            <v>-</v>
          </cell>
          <cell r="J153">
            <v>9.4124999999999996</v>
          </cell>
          <cell r="K153">
            <v>60</v>
          </cell>
          <cell r="L153" t="str">
            <v>1 piece</v>
          </cell>
          <cell r="M153">
            <v>1</v>
          </cell>
          <cell r="N153">
            <v>1</v>
          </cell>
          <cell r="O153" t="str">
            <v>-</v>
          </cell>
          <cell r="P153" t="str">
            <v>210</v>
          </cell>
          <cell r="Q153" t="str">
            <v>11</v>
          </cell>
          <cell r="R153" t="str">
            <v>3</v>
          </cell>
          <cell r="S153" t="str">
            <v>370</v>
          </cell>
          <cell r="T153" t="str">
            <v>20</v>
          </cell>
          <cell r="U153" t="str">
            <v>6</v>
          </cell>
          <cell r="V153" t="str">
            <v>Yes</v>
          </cell>
          <cell r="W153" t="str">
            <v>-</v>
          </cell>
          <cell r="Y153" t="str">
            <v>-</v>
          </cell>
          <cell r="Z153" t="str">
            <v>-</v>
          </cell>
          <cell r="AA153" t="str">
            <v>-</v>
          </cell>
          <cell r="AB153" t="str">
            <v>-</v>
          </cell>
          <cell r="AC153" t="str">
            <v>CL</v>
          </cell>
          <cell r="AD153" t="str">
            <v>-</v>
          </cell>
          <cell r="AE153" t="str">
            <v>-</v>
          </cell>
          <cell r="AF153" t="str">
            <v>-</v>
          </cell>
          <cell r="AG153" t="str">
            <v>-</v>
          </cell>
          <cell r="AH153" t="str">
            <v/>
          </cell>
          <cell r="AI153" t="str">
            <v/>
          </cell>
          <cell r="AJ153" t="str">
            <v/>
          </cell>
          <cell r="AK153" t="str">
            <v>-</v>
          </cell>
          <cell r="AL153" t="str">
            <v>Yes</v>
          </cell>
          <cell r="AM153" t="str">
            <v>Yes</v>
          </cell>
          <cell r="AN153" t="str">
            <v>Yes</v>
          </cell>
          <cell r="AO153" t="str">
            <v>Yes</v>
          </cell>
          <cell r="AP153" t="str">
            <v>Yes</v>
          </cell>
          <cell r="AQ153" t="str">
            <v>-</v>
          </cell>
          <cell r="AR153" t="str">
            <v>-</v>
          </cell>
          <cell r="AS153" t="str">
            <v>-</v>
          </cell>
          <cell r="AT153" t="str">
            <v>270</v>
          </cell>
          <cell r="AU153" t="str">
            <v>60</v>
          </cell>
          <cell r="AV153" t="str">
            <v>Bulk</v>
          </cell>
          <cell r="AW153" t="str">
            <v>-</v>
          </cell>
          <cell r="AX153" t="str">
            <v>Yes</v>
          </cell>
          <cell r="AY153" t="str">
            <v>Yes</v>
          </cell>
          <cell r="AZ153" t="str">
            <v>Yes</v>
          </cell>
          <cell r="BA153" t="str">
            <v>ACT</v>
          </cell>
          <cell r="BB153" t="str">
            <v>DNB SY21-22</v>
          </cell>
          <cell r="BC153" t="str">
            <v>Prepared</v>
          </cell>
          <cell r="BD153" t="str">
            <v>BFAST/COP/HANDHELD</v>
          </cell>
          <cell r="BE153" t="str">
            <v>FSV SNACKING MBU</v>
          </cell>
          <cell r="BF153" t="str">
            <v>Breakfast</v>
          </cell>
          <cell r="BG153" t="str">
            <v>Breakfast Sticks</v>
          </cell>
          <cell r="BH153" t="str">
            <v>Breakfast Sticks</v>
          </cell>
          <cell r="BI153" t="str">
            <v>Blueberry</v>
          </cell>
          <cell r="BJ153" t="str">
            <v>C&amp;F</v>
          </cell>
          <cell r="BK153" t="str">
            <v>Beef, Pork &amp; Turkey</v>
          </cell>
          <cell r="BL153" t="str">
            <v>BAKE: Conventional Oven
375°  Thawed 6-10 Minutes  Frozen 16-18 Minutes
Heat to an internal temperature of 160°F. Hold at 140°F or above. Heating times may vary with each oven.
Convection: Convection Oven
350°  Thawed 6-10 Minutes  Frozen 14-16 Minutes
He</v>
          </cell>
          <cell r="BM153" t="str">
            <v>Pancake Batter: Water, Whole Grain Wheat Flour, Enriched Wheat Flour (Enriched With Niacin, Reduced Iron, Thiamine Mononitrate, Riboflavin, Folic Acid), Sugar, Artificial Blueberry Flavored Nuggets (Dextrose, Corn Flour, Sugar, Palm Oil, Artificial Flavor</v>
          </cell>
          <cell r="BN153" t="str">
            <v>-</v>
          </cell>
          <cell r="BQ153" t="str">
            <v>Yes</v>
          </cell>
          <cell r="BR153" t="str">
            <v>10077900190091</v>
          </cell>
          <cell r="BS153" t="str">
            <v>-</v>
          </cell>
          <cell r="BT153" t="str">
            <v>Stocked</v>
          </cell>
          <cell r="BU153" t="str">
            <v>-</v>
          </cell>
          <cell r="BV153" t="str">
            <v>-</v>
          </cell>
          <cell r="BW153">
            <v>806060</v>
          </cell>
          <cell r="BX153">
            <v>8969175</v>
          </cell>
          <cell r="BY153" t="str">
            <v>-</v>
          </cell>
        </row>
        <row r="154">
          <cell r="B154">
            <v>10000019008</v>
          </cell>
          <cell r="C154" t="str">
            <v>Jimmy Dean®</v>
          </cell>
          <cell r="E154">
            <v>130</v>
          </cell>
          <cell r="F154" t="str">
            <v>Jimmy Dean® Individually Wrapped Whole Grain Original Pancake &amp; Breakfast Sausage Sticks, 2.51 oz.</v>
          </cell>
          <cell r="G154" t="str">
            <v>IW Pancake Wrapped Sausage Breakfast Sticks, 2.51 oz.</v>
          </cell>
          <cell r="H154" t="str">
            <v>WG</v>
          </cell>
          <cell r="I154" t="str">
            <v>-</v>
          </cell>
          <cell r="J154">
            <v>7.53</v>
          </cell>
          <cell r="K154">
            <v>48</v>
          </cell>
          <cell r="L154" t="str">
            <v>1 piece</v>
          </cell>
          <cell r="M154">
            <v>1</v>
          </cell>
          <cell r="N154">
            <v>1</v>
          </cell>
          <cell r="O154" t="str">
            <v>-</v>
          </cell>
          <cell r="P154" t="str">
            <v>200</v>
          </cell>
          <cell r="Q154" t="str">
            <v>11</v>
          </cell>
          <cell r="R154" t="str">
            <v>3</v>
          </cell>
          <cell r="S154" t="str">
            <v>380</v>
          </cell>
          <cell r="T154" t="str">
            <v>19</v>
          </cell>
          <cell r="U154" t="str">
            <v>6</v>
          </cell>
          <cell r="V154" t="str">
            <v>Yes</v>
          </cell>
          <cell r="W154" t="str">
            <v>-</v>
          </cell>
          <cell r="Y154" t="str">
            <v>-</v>
          </cell>
          <cell r="Z154" t="str">
            <v>-</v>
          </cell>
          <cell r="AA154" t="str">
            <v>-</v>
          </cell>
          <cell r="AB154" t="str">
            <v>-</v>
          </cell>
          <cell r="AC154" t="str">
            <v>CL</v>
          </cell>
          <cell r="AD154" t="str">
            <v>-</v>
          </cell>
          <cell r="AE154" t="str">
            <v>-</v>
          </cell>
          <cell r="AF154" t="str">
            <v>-</v>
          </cell>
          <cell r="AG154" t="str">
            <v>-</v>
          </cell>
          <cell r="AH154" t="str">
            <v/>
          </cell>
          <cell r="AI154" t="str">
            <v/>
          </cell>
          <cell r="AJ154" t="str">
            <v/>
          </cell>
          <cell r="AK154" t="str">
            <v>-</v>
          </cell>
          <cell r="AL154" t="str">
            <v>Yes</v>
          </cell>
          <cell r="AM154" t="str">
            <v>Yes</v>
          </cell>
          <cell r="AN154" t="str">
            <v>Yes</v>
          </cell>
          <cell r="AO154" t="str">
            <v>yes</v>
          </cell>
          <cell r="AP154" t="str">
            <v>Yes</v>
          </cell>
          <cell r="AQ154" t="str">
            <v>-</v>
          </cell>
          <cell r="AR154" t="str">
            <v>-</v>
          </cell>
          <cell r="AS154" t="str">
            <v>-</v>
          </cell>
          <cell r="AT154" t="str">
            <v>270</v>
          </cell>
          <cell r="AU154" t="str">
            <v>48</v>
          </cell>
          <cell r="AV154" t="str">
            <v>IW</v>
          </cell>
          <cell r="AW154" t="str">
            <v>-</v>
          </cell>
          <cell r="AX154" t="str">
            <v>Yes</v>
          </cell>
          <cell r="AY154" t="str">
            <v>Yes</v>
          </cell>
          <cell r="AZ154" t="str">
            <v>Yes</v>
          </cell>
          <cell r="BA154" t="str">
            <v>ACT</v>
          </cell>
          <cell r="BB154" t="str">
            <v>ACT</v>
          </cell>
          <cell r="BC154" t="str">
            <v>Prepared</v>
          </cell>
          <cell r="BD154" t="str">
            <v>BFAST/COP/HANDHELD</v>
          </cell>
          <cell r="BE154" t="str">
            <v>FSV SNACKING MBU</v>
          </cell>
          <cell r="BF154" t="str">
            <v>Breakfast</v>
          </cell>
          <cell r="BG154" t="str">
            <v>Breakfast Sticks</v>
          </cell>
          <cell r="BH154" t="str">
            <v>IW - Breakfast Sticks</v>
          </cell>
          <cell r="BI154" t="str">
            <v>Original</v>
          </cell>
          <cell r="BJ154" t="str">
            <v>C&amp;F</v>
          </cell>
          <cell r="BK154" t="str">
            <v>Beef, Pork &amp; Turkey</v>
          </cell>
          <cell r="BL154" t="str">
            <v>BAKE: Conventional Oven
375°  Thawed 6-10 Minutes  Frozen 16-18 Minutes
Heat to an internal temperature of 160°F. Hold at 140°F or above. Heating times may vary with each oven.
Convection: Convection Oven
350°  Thawed 6-8 Minutes  Frozen 14-16 Minutes
Hea</v>
          </cell>
          <cell r="BM154" t="str">
            <v xml:space="preserve">Pancake Batter: Water, Whole Grain Wheat Flour, Enriched Wheat Flour (Enriched With Niacin, Reduced Iron,
Thiamine Mononitrate, Riboflavin, Folic Acid), Sugar, Contains 2% Or Less: Soybean Oil, Salt, Dextrose, Leavening (Sodium
Acid Pyrophosphate, Sodium </v>
          </cell>
          <cell r="BN154" t="str">
            <v>-</v>
          </cell>
          <cell r="BR154" t="str">
            <v>10077900190084</v>
          </cell>
          <cell r="BS154" t="str">
            <v>-</v>
          </cell>
          <cell r="BT154" t="str">
            <v>Stocked</v>
          </cell>
          <cell r="BU154" t="str">
            <v>-</v>
          </cell>
          <cell r="BV154" t="str">
            <v>-</v>
          </cell>
          <cell r="BW154">
            <v>777571</v>
          </cell>
          <cell r="BX154">
            <v>8968192</v>
          </cell>
          <cell r="BY154" t="str">
            <v>-</v>
          </cell>
        </row>
        <row r="155">
          <cell r="B155">
            <v>10000070609</v>
          </cell>
          <cell r="C155" t="str">
            <v>Jimmy Dean®</v>
          </cell>
          <cell r="E155">
            <v>130</v>
          </cell>
          <cell r="F155" t="str">
            <v>Jimmy Dean® Individually Wrapped Whole Grain Blueberry Pancake &amp; Turkey Sausage Breakfast Sticks, 2.51 oz.</v>
          </cell>
          <cell r="G155" t="str">
            <v>IW Blueberry Pancakes &amp; Turkey Sausage Breakfast Sticks, 2.51 oz.</v>
          </cell>
          <cell r="H155" t="str">
            <v>WG</v>
          </cell>
          <cell r="I155" t="str">
            <v>-</v>
          </cell>
          <cell r="J155">
            <v>6.28</v>
          </cell>
          <cell r="K155">
            <v>40</v>
          </cell>
          <cell r="L155" t="str">
            <v>1 piece</v>
          </cell>
          <cell r="M155">
            <v>1</v>
          </cell>
          <cell r="N155">
            <v>1</v>
          </cell>
          <cell r="O155" t="str">
            <v>-</v>
          </cell>
          <cell r="P155" t="str">
            <v>160</v>
          </cell>
          <cell r="Q155" t="str">
            <v>6</v>
          </cell>
          <cell r="R155" t="str">
            <v>1.5</v>
          </cell>
          <cell r="S155" t="str">
            <v>360</v>
          </cell>
          <cell r="T155" t="str">
            <v>17</v>
          </cell>
          <cell r="U155" t="str">
            <v>8</v>
          </cell>
          <cell r="V155" t="str">
            <v>Yes</v>
          </cell>
          <cell r="W155" t="str">
            <v>KTKA</v>
          </cell>
          <cell r="Y155" t="str">
            <v>-</v>
          </cell>
          <cell r="Z155" t="str">
            <v>-</v>
          </cell>
          <cell r="AA155" t="str">
            <v>-</v>
          </cell>
          <cell r="AB155" t="str">
            <v>-</v>
          </cell>
          <cell r="AC155" t="str">
            <v>CL</v>
          </cell>
          <cell r="AD155" t="str">
            <v>-</v>
          </cell>
          <cell r="AE155" t="str">
            <v>SS</v>
          </cell>
          <cell r="AF155" t="str">
            <v>-</v>
          </cell>
          <cell r="AG155" t="str">
            <v>-</v>
          </cell>
          <cell r="AH155" t="str">
            <v/>
          </cell>
          <cell r="AI155" t="str">
            <v/>
          </cell>
          <cell r="AJ155" t="str">
            <v/>
          </cell>
          <cell r="AK155" t="str">
            <v>-</v>
          </cell>
          <cell r="AL155" t="str">
            <v>Yes</v>
          </cell>
          <cell r="AM155" t="str">
            <v>Yes</v>
          </cell>
          <cell r="AN155" t="str">
            <v>Yes</v>
          </cell>
          <cell r="AO155" t="str">
            <v>Yes</v>
          </cell>
          <cell r="AP155" t="str">
            <v>Yes</v>
          </cell>
          <cell r="AQ155" t="str">
            <v>-</v>
          </cell>
          <cell r="AR155" t="str">
            <v>-</v>
          </cell>
          <cell r="AS155" t="str">
            <v>-</v>
          </cell>
          <cell r="AT155" t="str">
            <v>365</v>
          </cell>
          <cell r="AU155" t="str">
            <v>40</v>
          </cell>
          <cell r="AV155" t="str">
            <v>IW</v>
          </cell>
          <cell r="AW155" t="str">
            <v>-</v>
          </cell>
          <cell r="AX155" t="str">
            <v>Yes</v>
          </cell>
          <cell r="AY155" t="str">
            <v>Yes</v>
          </cell>
          <cell r="AZ155" t="str">
            <v>Yes</v>
          </cell>
          <cell r="BA155" t="str">
            <v>ACT</v>
          </cell>
          <cell r="BB155" t="str">
            <v>DNB SY21-22</v>
          </cell>
          <cell r="BC155" t="str">
            <v>Prepared</v>
          </cell>
          <cell r="BD155" t="str">
            <v>BFAST/COP/HANDHELD</v>
          </cell>
          <cell r="BE155" t="str">
            <v>FSV SNACKING MBU</v>
          </cell>
          <cell r="BF155" t="str">
            <v>Breakfast</v>
          </cell>
          <cell r="BG155" t="str">
            <v>Breakfast Sticks</v>
          </cell>
          <cell r="BH155" t="str">
            <v>IW - Breakfast Sticks</v>
          </cell>
          <cell r="BI155" t="str">
            <v>Blueberry</v>
          </cell>
          <cell r="BJ155" t="str">
            <v>C&amp;F</v>
          </cell>
          <cell r="BK155" t="str">
            <v>Turkey</v>
          </cell>
          <cell r="BL155" t="str">
            <v xml:space="preserve">BAKE: HEATING INSTRUCTIONS: FROM FROZEN
Conventional Oven
1. Preheat Conventional Oven: 375°F. 
2. Place Breakfast Sticks in film on baking pan(s). Do not open or puncture film.
3. Bake for 20-25 minutes or until at least 165°F.
NOTE: Product may be held </v>
          </cell>
          <cell r="BM155" t="str">
            <v>Precooked Turkey and Vegetable Protein Product Link, BHA, BHT and Citric Acid Added To Help Protect Flavor: Turkey, Mechanically Separated Turkey, Water, Textured Vegetable Protein Product (Soy Protein Concentrate, Zinc Oxide, Niacinamide, Ferrous Sulfate</v>
          </cell>
          <cell r="BN155" t="str">
            <v>-</v>
          </cell>
          <cell r="BR155" t="str">
            <v>10071068706095</v>
          </cell>
          <cell r="BS155" t="str">
            <v>-</v>
          </cell>
          <cell r="BT155" t="str">
            <v>Stocked</v>
          </cell>
          <cell r="BU155" t="str">
            <v>-</v>
          </cell>
          <cell r="BV155" t="str">
            <v>-</v>
          </cell>
          <cell r="BW155">
            <v>512964</v>
          </cell>
          <cell r="BX155">
            <v>8968103</v>
          </cell>
          <cell r="BY155" t="str">
            <v>-</v>
          </cell>
        </row>
        <row r="156">
          <cell r="B156">
            <v>10000070610</v>
          </cell>
          <cell r="C156" t="str">
            <v>Jimmy Dean®</v>
          </cell>
          <cell r="E156" t="str">
            <v>-</v>
          </cell>
          <cell r="F156" t="str">
            <v>Jimmy Dean® Individually Wrapped Whole Grain Apple Cinnamon Pancake &amp; Turkey Sausage Breakfast Sticks, 2.51 oz.</v>
          </cell>
          <cell r="G156" t="str">
            <v>IW Apple Cinnamon Pancakes &amp; Turkey Sausage Breakfast Sticks, 2.51 oz.</v>
          </cell>
          <cell r="H156" t="str">
            <v>WG</v>
          </cell>
          <cell r="I156" t="str">
            <v>-</v>
          </cell>
          <cell r="J156">
            <v>6.28</v>
          </cell>
          <cell r="K156">
            <v>40</v>
          </cell>
          <cell r="L156" t="str">
            <v>1 piece</v>
          </cell>
          <cell r="M156">
            <v>1</v>
          </cell>
          <cell r="N156">
            <v>1</v>
          </cell>
          <cell r="O156" t="str">
            <v>-</v>
          </cell>
          <cell r="P156" t="str">
            <v>-</v>
          </cell>
          <cell r="Q156" t="str">
            <v>-</v>
          </cell>
          <cell r="R156" t="str">
            <v>-</v>
          </cell>
          <cell r="S156" t="str">
            <v>-</v>
          </cell>
          <cell r="T156" t="str">
            <v>-</v>
          </cell>
          <cell r="U156" t="str">
            <v>-</v>
          </cell>
          <cell r="V156" t="str">
            <v>Yes</v>
          </cell>
          <cell r="W156" t="str">
            <v>KTKA</v>
          </cell>
          <cell r="Y156" t="str">
            <v>-</v>
          </cell>
          <cell r="Z156" t="str">
            <v>-</v>
          </cell>
          <cell r="AA156" t="str">
            <v>-</v>
          </cell>
          <cell r="AB156" t="str">
            <v>-</v>
          </cell>
          <cell r="AC156" t="str">
            <v>CL</v>
          </cell>
          <cell r="AD156" t="str">
            <v>-</v>
          </cell>
          <cell r="AE156" t="str">
            <v>SS</v>
          </cell>
          <cell r="AF156" t="str">
            <v>-</v>
          </cell>
          <cell r="AG156" t="str">
            <v>-</v>
          </cell>
          <cell r="AH156" t="str">
            <v/>
          </cell>
          <cell r="AI156" t="str">
            <v/>
          </cell>
          <cell r="AJ156" t="str">
            <v/>
          </cell>
          <cell r="AK156" t="str">
            <v>-</v>
          </cell>
          <cell r="AL156" t="str">
            <v>Yes</v>
          </cell>
          <cell r="AM156" t="str">
            <v>Yes</v>
          </cell>
          <cell r="AN156" t="str">
            <v>Yes</v>
          </cell>
          <cell r="AO156" t="str">
            <v>Yes</v>
          </cell>
          <cell r="AP156" t="str">
            <v>Yes</v>
          </cell>
          <cell r="AQ156" t="str">
            <v>-</v>
          </cell>
          <cell r="AR156" t="str">
            <v>-</v>
          </cell>
          <cell r="AS156" t="str">
            <v>-</v>
          </cell>
          <cell r="AT156" t="str">
            <v>-</v>
          </cell>
          <cell r="AU156" t="str">
            <v>-</v>
          </cell>
          <cell r="AV156" t="str">
            <v>IW</v>
          </cell>
          <cell r="AW156" t="str">
            <v>-</v>
          </cell>
          <cell r="AX156" t="str">
            <v>-</v>
          </cell>
          <cell r="AY156" t="str">
            <v>-</v>
          </cell>
          <cell r="AZ156" t="str">
            <v>-</v>
          </cell>
          <cell r="BA156" t="str">
            <v>DNB SY19-20</v>
          </cell>
          <cell r="BB156" t="str">
            <v>DNB SY19-20</v>
          </cell>
          <cell r="BC156" t="str">
            <v>Prepared</v>
          </cell>
          <cell r="BD156" t="str">
            <v>BFAST/COP/HANDHELD</v>
          </cell>
          <cell r="BE156" t="str">
            <v>FSV SNACKING MBU</v>
          </cell>
          <cell r="BF156" t="str">
            <v>Breakfast</v>
          </cell>
          <cell r="BG156" t="str">
            <v>Breakfast Sticks</v>
          </cell>
          <cell r="BH156" t="str">
            <v>IW - Breakfast Sticks</v>
          </cell>
          <cell r="BI156" t="str">
            <v>Apple Cinnamon</v>
          </cell>
          <cell r="BJ156" t="str">
            <v>C&amp;F</v>
          </cell>
          <cell r="BK156" t="str">
            <v>Turkey</v>
          </cell>
          <cell r="BL156" t="str">
            <v>-</v>
          </cell>
          <cell r="BM156" t="str">
            <v>-</v>
          </cell>
          <cell r="BN156" t="str">
            <v>-</v>
          </cell>
          <cell r="BR156" t="str">
            <v>-</v>
          </cell>
          <cell r="BS156" t="str">
            <v>-</v>
          </cell>
          <cell r="BT156" t="str">
            <v>Special Order</v>
          </cell>
          <cell r="BU156" t="str">
            <v>-</v>
          </cell>
          <cell r="BV156" t="str">
            <v>-</v>
          </cell>
          <cell r="BW156" t="str">
            <v>-</v>
          </cell>
          <cell r="BX156">
            <v>8968100</v>
          </cell>
          <cell r="BY156" t="str">
            <v>-</v>
          </cell>
        </row>
        <row r="157">
          <cell r="B157">
            <v>10000070613</v>
          </cell>
          <cell r="C157" t="str">
            <v>Jimmy Dean®</v>
          </cell>
          <cell r="E157">
            <v>130</v>
          </cell>
          <cell r="F157" t="str">
            <v>Jimmy Dean® Individually Wrapped Whole Grain Original Pancake &amp; Turkey Sausage Breakfast Sticks, 2.51 oz.</v>
          </cell>
          <cell r="G157" t="str">
            <v>IW Original Pancakes &amp; Turkey Sausage Breakfast Sticks, 2.51 oz.</v>
          </cell>
          <cell r="H157" t="str">
            <v>WG</v>
          </cell>
          <cell r="I157" t="str">
            <v>-</v>
          </cell>
          <cell r="J157">
            <v>6.28</v>
          </cell>
          <cell r="K157">
            <v>40</v>
          </cell>
          <cell r="L157" t="str">
            <v>1 piece</v>
          </cell>
          <cell r="M157">
            <v>1</v>
          </cell>
          <cell r="N157">
            <v>1</v>
          </cell>
          <cell r="O157" t="str">
            <v>-</v>
          </cell>
          <cell r="P157" t="str">
            <v>140</v>
          </cell>
          <cell r="Q157" t="str">
            <v>5</v>
          </cell>
          <cell r="R157" t="str">
            <v>1.5</v>
          </cell>
          <cell r="S157" t="str">
            <v>360</v>
          </cell>
          <cell r="T157" t="str">
            <v>16</v>
          </cell>
          <cell r="U157" t="str">
            <v>8</v>
          </cell>
          <cell r="V157" t="str">
            <v>Yes</v>
          </cell>
          <cell r="W157" t="str">
            <v>KTKA</v>
          </cell>
          <cell r="Y157" t="str">
            <v>-</v>
          </cell>
          <cell r="Z157" t="str">
            <v>-</v>
          </cell>
          <cell r="AA157" t="str">
            <v>-</v>
          </cell>
          <cell r="AB157" t="str">
            <v>-</v>
          </cell>
          <cell r="AC157" t="str">
            <v>CL</v>
          </cell>
          <cell r="AD157" t="str">
            <v>-</v>
          </cell>
          <cell r="AE157" t="str">
            <v>SS</v>
          </cell>
          <cell r="AF157" t="str">
            <v>-</v>
          </cell>
          <cell r="AG157" t="str">
            <v>-</v>
          </cell>
          <cell r="AH157" t="str">
            <v/>
          </cell>
          <cell r="AI157" t="str">
            <v/>
          </cell>
          <cell r="AJ157" t="str">
            <v/>
          </cell>
          <cell r="AK157" t="str">
            <v>-</v>
          </cell>
          <cell r="AL157" t="str">
            <v>Yes</v>
          </cell>
          <cell r="AM157" t="str">
            <v>Yes</v>
          </cell>
          <cell r="AN157" t="str">
            <v>Yes</v>
          </cell>
          <cell r="AO157" t="str">
            <v>Yes</v>
          </cell>
          <cell r="AP157" t="str">
            <v>Yes</v>
          </cell>
          <cell r="AQ157" t="str">
            <v>-</v>
          </cell>
          <cell r="AR157" t="str">
            <v>-</v>
          </cell>
          <cell r="AS157" t="str">
            <v>-</v>
          </cell>
          <cell r="AT157" t="str">
            <v>365</v>
          </cell>
          <cell r="AU157" t="str">
            <v>40</v>
          </cell>
          <cell r="AV157" t="str">
            <v>IW</v>
          </cell>
          <cell r="AW157" t="str">
            <v>-</v>
          </cell>
          <cell r="AX157" t="str">
            <v>Yes</v>
          </cell>
          <cell r="AY157" t="str">
            <v>Yes</v>
          </cell>
          <cell r="AZ157" t="str">
            <v>Yes</v>
          </cell>
          <cell r="BA157" t="str">
            <v>ACT</v>
          </cell>
          <cell r="BB157" t="str">
            <v>ACT</v>
          </cell>
          <cell r="BC157" t="str">
            <v>Prepared</v>
          </cell>
          <cell r="BD157" t="str">
            <v>BFAST/COP/HANDHELD</v>
          </cell>
          <cell r="BE157" t="str">
            <v>FSV SNACKING MBU</v>
          </cell>
          <cell r="BF157" t="str">
            <v>Breakfast</v>
          </cell>
          <cell r="BG157" t="str">
            <v>Breakfast Sticks</v>
          </cell>
          <cell r="BH157" t="str">
            <v>IW - Breakfast Sticks</v>
          </cell>
          <cell r="BI157" t="str">
            <v>Original</v>
          </cell>
          <cell r="BJ157" t="str">
            <v>C&amp;F</v>
          </cell>
          <cell r="BK157" t="str">
            <v>Turkey</v>
          </cell>
          <cell r="BL157" t="str">
            <v>BAKE: HEATING INSTRUCTIONS: FROM FROZEN
Conventional Oven
1. Preheat Conventional Oven: 375°F. Convection Oven: 350°F.
2. Place Breakfast Sticks in film on baking pan(s). Do not open or puncture film.
3. Bake for 20-25 minutes or until at least 165°F.
For</v>
          </cell>
          <cell r="BM157" t="str">
            <v>Precooked Turkey And Vegetable Protein Product Link, BHA, BHT And Citric Acid Added To Help Protect Flavor: Turkey, Mechanically Separated Turkey, Water, Textured Vegetable Protein Product (Soy Protein Concentrate, Zinc Oxide, Niacinamide, Ferrous Sulfate</v>
          </cell>
          <cell r="BN157" t="str">
            <v>-</v>
          </cell>
          <cell r="BO157" t="str">
            <v>Yes</v>
          </cell>
          <cell r="BQ157" t="str">
            <v>Yes</v>
          </cell>
          <cell r="BR157" t="str">
            <v>10071068706132</v>
          </cell>
          <cell r="BS157" t="str">
            <v>-</v>
          </cell>
          <cell r="BT157" t="str">
            <v>Stocked</v>
          </cell>
          <cell r="BU157" t="str">
            <v>-</v>
          </cell>
          <cell r="BV157" t="str">
            <v>-</v>
          </cell>
          <cell r="BW157">
            <v>556982</v>
          </cell>
          <cell r="BX157" t="str">
            <v>-</v>
          </cell>
          <cell r="BY157" t="str">
            <v>-</v>
          </cell>
        </row>
        <row r="158">
          <cell r="B158">
            <v>10000038215</v>
          </cell>
          <cell r="C158" t="str">
            <v>Jimmy Dean®</v>
          </cell>
          <cell r="E158" t="str">
            <v>-</v>
          </cell>
          <cell r="F158" t="str">
            <v>Fully Cooked, Breakfast Stick</v>
          </cell>
          <cell r="G158" t="str">
            <v>Original Pancake &amp; Turkey Sausage Breakfast Sticks, 2.50 oz.</v>
          </cell>
          <cell r="H158" t="str">
            <v>WG</v>
          </cell>
          <cell r="I158" t="str">
            <v>-</v>
          </cell>
          <cell r="J158">
            <v>9.41</v>
          </cell>
          <cell r="K158">
            <v>60</v>
          </cell>
          <cell r="L158" t="str">
            <v>1 piece</v>
          </cell>
          <cell r="M158">
            <v>1</v>
          </cell>
          <cell r="N158">
            <v>1</v>
          </cell>
          <cell r="O158" t="str">
            <v>-</v>
          </cell>
          <cell r="P158" t="str">
            <v>140</v>
          </cell>
          <cell r="Q158" t="str">
            <v>5</v>
          </cell>
          <cell r="R158" t="str">
            <v>1.5</v>
          </cell>
          <cell r="S158" t="str">
            <v>360</v>
          </cell>
          <cell r="T158" t="str">
            <v>16</v>
          </cell>
          <cell r="U158" t="str">
            <v>8</v>
          </cell>
          <cell r="V158" t="str">
            <v>Yes</v>
          </cell>
          <cell r="W158" t="str">
            <v>KTKA</v>
          </cell>
          <cell r="Y158" t="str">
            <v>-</v>
          </cell>
          <cell r="Z158" t="str">
            <v>-</v>
          </cell>
          <cell r="AA158" t="str">
            <v>-</v>
          </cell>
          <cell r="AB158" t="str">
            <v>-</v>
          </cell>
          <cell r="AC158" t="str">
            <v>CL</v>
          </cell>
          <cell r="AD158" t="str">
            <v>-</v>
          </cell>
          <cell r="AE158" t="str">
            <v>-</v>
          </cell>
          <cell r="AF158" t="str">
            <v>-</v>
          </cell>
          <cell r="AG158" t="str">
            <v>-</v>
          </cell>
          <cell r="AH158" t="str">
            <v/>
          </cell>
          <cell r="AI158" t="str">
            <v/>
          </cell>
          <cell r="AJ158" t="str">
            <v/>
          </cell>
          <cell r="AK158" t="str">
            <v>-</v>
          </cell>
          <cell r="AL158" t="str">
            <v>Yes</v>
          </cell>
          <cell r="AM158" t="str">
            <v>Yes</v>
          </cell>
          <cell r="AN158" t="str">
            <v>Yes</v>
          </cell>
          <cell r="AO158" t="str">
            <v>Yes</v>
          </cell>
          <cell r="AP158" t="str">
            <v>Yes</v>
          </cell>
          <cell r="AQ158" t="str">
            <v>-</v>
          </cell>
          <cell r="AR158" t="str">
            <v>-</v>
          </cell>
          <cell r="AS158" t="str">
            <v>-</v>
          </cell>
          <cell r="AT158" t="str">
            <v>365</v>
          </cell>
          <cell r="AU158" t="str">
            <v>1</v>
          </cell>
          <cell r="AV158" t="str">
            <v>Bulk</v>
          </cell>
          <cell r="AW158" t="str">
            <v>-</v>
          </cell>
          <cell r="AX158" t="str">
            <v>-</v>
          </cell>
          <cell r="AY158" t="str">
            <v>-</v>
          </cell>
          <cell r="AZ158" t="str">
            <v>-</v>
          </cell>
          <cell r="BA158" t="str">
            <v>ACT</v>
          </cell>
          <cell r="BB158" t="str">
            <v>ACT</v>
          </cell>
          <cell r="BC158" t="str">
            <v>Prepared</v>
          </cell>
          <cell r="BD158" t="str">
            <v>BFAST/COP/HANDHELD</v>
          </cell>
          <cell r="BE158" t="str">
            <v>FSV SNACKING MBU</v>
          </cell>
          <cell r="BF158" t="str">
            <v>Breakfast</v>
          </cell>
          <cell r="BG158" t="str">
            <v>Breakfast Sticks</v>
          </cell>
          <cell r="BH158" t="str">
            <v>Breakfast Sticks</v>
          </cell>
          <cell r="BI158" t="str">
            <v>Original</v>
          </cell>
          <cell r="BJ158" t="str">
            <v>C&amp;F</v>
          </cell>
          <cell r="BK158" t="str">
            <v>Turkey</v>
          </cell>
          <cell r="BL158" t="str">
            <v xml:space="preserve">BAKE: Ovens vary; cook times may need to be adjusted. 
From frozen or thawed:
Conventional Oven
375°F; Thawed 6-10 minutes. Frozen 16-18 minutes.
Convection: Ovens vary; cook times may need to be adjusted. 
From frozen or thawed:
Convection Oven
350°F; </v>
          </cell>
          <cell r="BM158" t="str">
            <v>Turkey, Mechanically Separated Turkey, water, textured vegetable protein product (soy protein concentrate, zinc oxide, niacinamide, ferrous sulfate, copper gluconate, vitamin A palmitate, calcium pantothenate, thiamine mononitrate [B1], pyridoxine hydroch</v>
          </cell>
          <cell r="BN158" t="str">
            <v>-</v>
          </cell>
          <cell r="BO158" t="str">
            <v>Yes</v>
          </cell>
          <cell r="BR158" t="str">
            <v>00077900000072</v>
          </cell>
          <cell r="BS158" t="str">
            <v>-</v>
          </cell>
          <cell r="BT158" t="str">
            <v>-</v>
          </cell>
          <cell r="BU158" t="str">
            <v>-</v>
          </cell>
          <cell r="BV158" t="str">
            <v>-</v>
          </cell>
          <cell r="BW158" t="str">
            <v>-</v>
          </cell>
          <cell r="BX158" t="str">
            <v>-</v>
          </cell>
          <cell r="BY158" t="str">
            <v>-</v>
          </cell>
        </row>
        <row r="159">
          <cell r="B159">
            <v>13811128600</v>
          </cell>
          <cell r="C159" t="str">
            <v>Ball Park®</v>
          </cell>
          <cell r="E159">
            <v>100</v>
          </cell>
          <cell r="F159" t="str">
            <v>-</v>
          </cell>
          <cell r="G159" t="str">
            <v>Flame Grilled Beef Burger, 2 oz.</v>
          </cell>
          <cell r="H159" t="str">
            <v>-</v>
          </cell>
          <cell r="I159" t="str">
            <v>-</v>
          </cell>
          <cell r="J159">
            <v>10</v>
          </cell>
          <cell r="K159">
            <v>80</v>
          </cell>
          <cell r="L159" t="str">
            <v>1 piece</v>
          </cell>
          <cell r="M159">
            <v>2</v>
          </cell>
          <cell r="N159" t="str">
            <v>-</v>
          </cell>
          <cell r="O159" t="str">
            <v>-</v>
          </cell>
          <cell r="P159" t="str">
            <v>150</v>
          </cell>
          <cell r="Q159" t="str">
            <v>10</v>
          </cell>
          <cell r="R159" t="str">
            <v>4</v>
          </cell>
          <cell r="S159" t="str">
            <v>115</v>
          </cell>
          <cell r="T159" t="str">
            <v>0</v>
          </cell>
          <cell r="U159" t="str">
            <v>14</v>
          </cell>
          <cell r="V159" t="str">
            <v>-</v>
          </cell>
          <cell r="W159" t="str">
            <v>-</v>
          </cell>
          <cell r="Y159" t="str">
            <v>-</v>
          </cell>
          <cell r="Z159" t="str">
            <v>-</v>
          </cell>
          <cell r="AA159" t="str">
            <v>-</v>
          </cell>
          <cell r="AB159" t="str">
            <v>-</v>
          </cell>
          <cell r="AC159" t="str">
            <v>CL</v>
          </cell>
          <cell r="AD159" t="str">
            <v>-</v>
          </cell>
          <cell r="AE159" t="str">
            <v>-</v>
          </cell>
          <cell r="AF159" t="str">
            <v>-</v>
          </cell>
          <cell r="AG159" t="str">
            <v>-</v>
          </cell>
          <cell r="AH159" t="str">
            <v/>
          </cell>
          <cell r="AI159" t="str">
            <v/>
          </cell>
          <cell r="AJ159" t="str">
            <v/>
          </cell>
          <cell r="AK159" t="str">
            <v>-</v>
          </cell>
          <cell r="AL159" t="str">
            <v>-</v>
          </cell>
          <cell r="AM159" t="str">
            <v>-</v>
          </cell>
          <cell r="AN159" t="str">
            <v>-</v>
          </cell>
          <cell r="AO159" t="str">
            <v>-</v>
          </cell>
          <cell r="AP159" t="str">
            <v>-</v>
          </cell>
          <cell r="AQ159" t="str">
            <v>Yes</v>
          </cell>
          <cell r="AR159" t="str">
            <v>-</v>
          </cell>
          <cell r="AS159" t="str">
            <v>-</v>
          </cell>
          <cell r="AT159" t="str">
            <v>365</v>
          </cell>
          <cell r="AU159" t="str">
            <v>1</v>
          </cell>
          <cell r="AV159" t="str">
            <v>Bulk</v>
          </cell>
          <cell r="AW159" t="str">
            <v>-</v>
          </cell>
          <cell r="AX159" t="str">
            <v>-</v>
          </cell>
          <cell r="AY159" t="str">
            <v>-</v>
          </cell>
          <cell r="AZ159" t="str">
            <v>-</v>
          </cell>
          <cell r="BA159" t="str">
            <v>ACT</v>
          </cell>
          <cell r="BB159" t="str">
            <v>ACT</v>
          </cell>
          <cell r="BC159" t="str">
            <v>Prepared</v>
          </cell>
          <cell r="BD159" t="str">
            <v>BFAST/COP/HANDHELD</v>
          </cell>
          <cell r="BE159" t="str">
            <v>BRKFST/COP MBU</v>
          </cell>
          <cell r="BF159" t="str">
            <v>Burgers &amp; Patties</v>
          </cell>
          <cell r="BG159" t="str">
            <v>Burger</v>
          </cell>
          <cell r="BH159" t="str">
            <v>Burgers- All Meat</v>
          </cell>
          <cell r="BI159" t="str">
            <v>Grilled</v>
          </cell>
          <cell r="BJ159" t="str">
            <v>C&amp;F</v>
          </cell>
          <cell r="BL159" t="str">
            <v>BAKE: PREPARATION:  Appliances vary, adjust accordingly.  Heating times are approximate.
INDIVIDUAL BURGER PREPARATION:
Conventional Oven
Heat frozen product at 350°F for 10-13 minutes and thawed product for 8-11 minutes.
Convection: PREPARATION:  Appli</v>
          </cell>
          <cell r="BM159" t="str">
            <v>GROUND BEEF (NOT MORE THAN 30% FAT), SEASONING (SALT, BROWN SUGAR, SUGAR, NATURAL FLAVORS, SPICE), NATURAL FLAVOR.</v>
          </cell>
          <cell r="BN159" t="str">
            <v>-</v>
          </cell>
          <cell r="BR159" t="str">
            <v>10054500101924</v>
          </cell>
          <cell r="BS159" t="str">
            <v>-</v>
          </cell>
          <cell r="BT159" t="str">
            <v>Stocked</v>
          </cell>
          <cell r="BU159" t="str">
            <v>-</v>
          </cell>
          <cell r="BV159" t="str">
            <v>-</v>
          </cell>
          <cell r="BW159" t="str">
            <v>-</v>
          </cell>
          <cell r="BX159" t="str">
            <v>-</v>
          </cell>
          <cell r="BY159" t="str">
            <v>-</v>
          </cell>
        </row>
        <row r="160">
          <cell r="B160">
            <v>13811138600</v>
          </cell>
          <cell r="C160" t="str">
            <v>Ball Park®</v>
          </cell>
          <cell r="E160">
            <v>100</v>
          </cell>
          <cell r="F160" t="str">
            <v>-</v>
          </cell>
          <cell r="G160" t="str">
            <v>Flame Grilled Beef Burger, 3 oz.</v>
          </cell>
          <cell r="H160" t="str">
            <v>-</v>
          </cell>
          <cell r="I160" t="str">
            <v>-</v>
          </cell>
          <cell r="J160">
            <v>10.119999999999999</v>
          </cell>
          <cell r="K160">
            <v>54</v>
          </cell>
          <cell r="L160" t="str">
            <v>1 piece</v>
          </cell>
          <cell r="M160">
            <v>3</v>
          </cell>
          <cell r="N160" t="str">
            <v>-</v>
          </cell>
          <cell r="O160" t="str">
            <v>-</v>
          </cell>
          <cell r="P160" t="str">
            <v>220</v>
          </cell>
          <cell r="Q160" t="str">
            <v>15</v>
          </cell>
          <cell r="R160" t="str">
            <v>6</v>
          </cell>
          <cell r="S160" t="str">
            <v>170</v>
          </cell>
          <cell r="T160" t="str">
            <v>0</v>
          </cell>
          <cell r="U160" t="str">
            <v>21</v>
          </cell>
          <cell r="V160" t="str">
            <v>-</v>
          </cell>
          <cell r="W160" t="str">
            <v>-</v>
          </cell>
          <cell r="Y160" t="str">
            <v>-</v>
          </cell>
          <cell r="Z160" t="str">
            <v>-</v>
          </cell>
          <cell r="AA160" t="str">
            <v>-</v>
          </cell>
          <cell r="AB160" t="str">
            <v>-</v>
          </cell>
          <cell r="AC160" t="str">
            <v>CL</v>
          </cell>
          <cell r="AD160" t="str">
            <v>-</v>
          </cell>
          <cell r="AE160" t="str">
            <v>-</v>
          </cell>
          <cell r="AF160" t="str">
            <v>-</v>
          </cell>
          <cell r="AG160" t="str">
            <v>-</v>
          </cell>
          <cell r="AH160" t="str">
            <v/>
          </cell>
          <cell r="AI160" t="str">
            <v/>
          </cell>
          <cell r="AJ160" t="str">
            <v/>
          </cell>
          <cell r="AK160" t="str">
            <v>-</v>
          </cell>
          <cell r="AL160" t="str">
            <v>-</v>
          </cell>
          <cell r="AM160" t="str">
            <v>-</v>
          </cell>
          <cell r="AN160" t="str">
            <v>-</v>
          </cell>
          <cell r="AO160" t="str">
            <v>-</v>
          </cell>
          <cell r="AP160" t="str">
            <v>-</v>
          </cell>
          <cell r="AQ160" t="str">
            <v>Yes</v>
          </cell>
          <cell r="AR160" t="str">
            <v>-</v>
          </cell>
          <cell r="AS160" t="str">
            <v>-</v>
          </cell>
          <cell r="AT160" t="str">
            <v>365</v>
          </cell>
          <cell r="AU160" t="str">
            <v>1</v>
          </cell>
          <cell r="AV160" t="str">
            <v>Bulk</v>
          </cell>
          <cell r="AW160" t="str">
            <v>-</v>
          </cell>
          <cell r="AX160" t="str">
            <v>-</v>
          </cell>
          <cell r="AY160" t="str">
            <v>-</v>
          </cell>
          <cell r="AZ160" t="str">
            <v>-</v>
          </cell>
          <cell r="BA160" t="str">
            <v>ACT</v>
          </cell>
          <cell r="BB160" t="str">
            <v>ACT</v>
          </cell>
          <cell r="BC160" t="str">
            <v>Prepared</v>
          </cell>
          <cell r="BD160" t="str">
            <v>BFAST/COP/HANDHELD</v>
          </cell>
          <cell r="BE160" t="str">
            <v>BRKFST/COP MBU</v>
          </cell>
          <cell r="BF160" t="str">
            <v>Burgers &amp; Patties</v>
          </cell>
          <cell r="BG160" t="str">
            <v>Burger</v>
          </cell>
          <cell r="BH160" t="str">
            <v>Burgers- All Meat</v>
          </cell>
          <cell r="BI160" t="str">
            <v>Grilled</v>
          </cell>
          <cell r="BJ160" t="str">
            <v>C&amp;F</v>
          </cell>
          <cell r="BL160" t="str">
            <v>BAKE: PREPARATION:  Appliances vary, adjust accordingly.  Heat times are approximate.
INDIVIDUAL BURGER PREPARATION:
Conventional Oven
Heat frozen product at 350°F for 11-14 minutes and thawed product for 9-12 minutes.
Convection: PREPARATION:  Applianc</v>
          </cell>
          <cell r="BM160" t="str">
            <v>GROUND BEEF (NOT MORE THAN 30% FAT), SEASONING (SALT, BROWN SUGAR, SUGAR, NATURAL FLAVORS, SPICE), NATURAL FLAVOR.</v>
          </cell>
          <cell r="BN160" t="str">
            <v>-</v>
          </cell>
          <cell r="BR160" t="str">
            <v>10054500101931</v>
          </cell>
          <cell r="BS160" t="str">
            <v>-</v>
          </cell>
          <cell r="BT160" t="str">
            <v>Stocked</v>
          </cell>
          <cell r="BU160" t="str">
            <v>-</v>
          </cell>
          <cell r="BV160" t="str">
            <v>-</v>
          </cell>
          <cell r="BW160" t="str">
            <v>-</v>
          </cell>
          <cell r="BX160" t="str">
            <v>-</v>
          </cell>
          <cell r="BY160" t="str">
            <v>-</v>
          </cell>
        </row>
        <row r="161">
          <cell r="B161">
            <v>13811148600</v>
          </cell>
          <cell r="C161" t="str">
            <v>Ball Park®</v>
          </cell>
          <cell r="E161">
            <v>100</v>
          </cell>
          <cell r="F161" t="str">
            <v>-</v>
          </cell>
          <cell r="G161" t="str">
            <v>Flame Grilled Beef Burger, 4 oz.</v>
          </cell>
          <cell r="H161" t="str">
            <v>-</v>
          </cell>
          <cell r="I161" t="str">
            <v>-</v>
          </cell>
          <cell r="J161">
            <v>10</v>
          </cell>
          <cell r="K161">
            <v>40</v>
          </cell>
          <cell r="L161" t="str">
            <v>1 piece</v>
          </cell>
          <cell r="M161">
            <v>4</v>
          </cell>
          <cell r="N161" t="str">
            <v>-</v>
          </cell>
          <cell r="O161" t="str">
            <v>-</v>
          </cell>
          <cell r="P161" t="str">
            <v>290</v>
          </cell>
          <cell r="Q161" t="str">
            <v>20</v>
          </cell>
          <cell r="R161" t="str">
            <v>8</v>
          </cell>
          <cell r="S161" t="str">
            <v>230</v>
          </cell>
          <cell r="T161" t="str">
            <v>0</v>
          </cell>
          <cell r="U161" t="str">
            <v>28</v>
          </cell>
          <cell r="V161" t="str">
            <v>-</v>
          </cell>
          <cell r="W161" t="str">
            <v>-</v>
          </cell>
          <cell r="Y161" t="str">
            <v>-</v>
          </cell>
          <cell r="Z161" t="str">
            <v>-</v>
          </cell>
          <cell r="AA161" t="str">
            <v>-</v>
          </cell>
          <cell r="AB161" t="str">
            <v>-</v>
          </cell>
          <cell r="AC161" t="str">
            <v>CL</v>
          </cell>
          <cell r="AD161" t="str">
            <v>-</v>
          </cell>
          <cell r="AE161" t="str">
            <v>-</v>
          </cell>
          <cell r="AF161" t="str">
            <v>-</v>
          </cell>
          <cell r="AG161" t="str">
            <v>-</v>
          </cell>
          <cell r="AH161" t="str">
            <v/>
          </cell>
          <cell r="AI161" t="str">
            <v/>
          </cell>
          <cell r="AJ161" t="str">
            <v/>
          </cell>
          <cell r="AK161" t="str">
            <v>-</v>
          </cell>
          <cell r="AL161" t="str">
            <v>-</v>
          </cell>
          <cell r="AM161" t="str">
            <v>-</v>
          </cell>
          <cell r="AN161" t="str">
            <v>-</v>
          </cell>
          <cell r="AO161" t="str">
            <v>-</v>
          </cell>
          <cell r="AP161" t="str">
            <v>-</v>
          </cell>
          <cell r="AQ161" t="str">
            <v>Yes</v>
          </cell>
          <cell r="AR161" t="str">
            <v>-</v>
          </cell>
          <cell r="AS161" t="str">
            <v>-</v>
          </cell>
          <cell r="AT161" t="str">
            <v>365</v>
          </cell>
          <cell r="AU161" t="str">
            <v>1</v>
          </cell>
          <cell r="AV161" t="str">
            <v>Bulk</v>
          </cell>
          <cell r="AW161" t="str">
            <v>-</v>
          </cell>
          <cell r="AX161" t="str">
            <v>-</v>
          </cell>
          <cell r="AY161" t="str">
            <v>-</v>
          </cell>
          <cell r="AZ161" t="str">
            <v>-</v>
          </cell>
          <cell r="BA161" t="str">
            <v>ACT</v>
          </cell>
          <cell r="BB161" t="str">
            <v>ACT</v>
          </cell>
          <cell r="BC161" t="str">
            <v>Prepared</v>
          </cell>
          <cell r="BD161" t="str">
            <v>BFAST/COP/HANDHELD</v>
          </cell>
          <cell r="BE161" t="str">
            <v>BRKFST/COP MBU</v>
          </cell>
          <cell r="BF161" t="str">
            <v>Burgers &amp; Patties</v>
          </cell>
          <cell r="BG161" t="str">
            <v>Burger</v>
          </cell>
          <cell r="BH161" t="str">
            <v>Burgers- All Meat</v>
          </cell>
          <cell r="BI161" t="str">
            <v>Grilled</v>
          </cell>
          <cell r="BJ161" t="str">
            <v>C&amp;F</v>
          </cell>
          <cell r="BL161" t="str">
            <v>BAKE: PREPARATION:  Appliances vary, adjust accordingly.  Heating times are approximate.
INDIVIDUAL BURGER PREPARATION:
Conventional Oven
Heat frozen product at 350°F for 15-18 minutes and thawed product for 13-16 minutes.
Convection: PREPARATION:  Appl</v>
          </cell>
          <cell r="BM161" t="str">
            <v>Ground beef (not more than 30% fat), seasoning (salt, brown sugar, sugar, natural flavors, spice), natural flavor.</v>
          </cell>
          <cell r="BN161" t="str">
            <v>-</v>
          </cell>
          <cell r="BR161" t="str">
            <v>10054500101948</v>
          </cell>
          <cell r="BS161" t="str">
            <v>-</v>
          </cell>
          <cell r="BT161" t="str">
            <v>Stocked</v>
          </cell>
          <cell r="BU161" t="str">
            <v>-</v>
          </cell>
          <cell r="BV161" t="str">
            <v>-</v>
          </cell>
          <cell r="BW161" t="str">
            <v>-</v>
          </cell>
          <cell r="BX161" t="str">
            <v>-</v>
          </cell>
          <cell r="BY161" t="str">
            <v>-</v>
          </cell>
        </row>
        <row r="162">
          <cell r="B162">
            <v>10227510928</v>
          </cell>
          <cell r="C162" t="str">
            <v>Bonici®</v>
          </cell>
          <cell r="E162">
            <v>100</v>
          </cell>
          <cell r="F162" t="str">
            <v>Bonici® Homestyle Beef Meatballs, 0.5 oz.</v>
          </cell>
          <cell r="G162" t="str">
            <v xml:space="preserve">Homestyle Beef Meatballs, 0.5 oz. </v>
          </cell>
          <cell r="H162" t="str">
            <v>-</v>
          </cell>
          <cell r="I162" t="str">
            <v>-</v>
          </cell>
          <cell r="J162">
            <v>10</v>
          </cell>
          <cell r="K162">
            <v>53</v>
          </cell>
          <cell r="L162" t="str">
            <v>6 pieces</v>
          </cell>
          <cell r="M162">
            <v>2.25</v>
          </cell>
          <cell r="N162" t="str">
            <v>-</v>
          </cell>
          <cell r="O162" t="str">
            <v>-</v>
          </cell>
          <cell r="P162" t="str">
            <v>200</v>
          </cell>
          <cell r="Q162" t="str">
            <v>14</v>
          </cell>
          <cell r="R162" t="str">
            <v>5</v>
          </cell>
          <cell r="S162" t="str">
            <v>280</v>
          </cell>
          <cell r="T162" t="str">
            <v>5</v>
          </cell>
          <cell r="U162" t="str">
            <v>13</v>
          </cell>
          <cell r="V162" t="str">
            <v>Yes</v>
          </cell>
          <cell r="W162" t="str">
            <v>-</v>
          </cell>
          <cell r="Y162" t="str">
            <v>-</v>
          </cell>
          <cell r="Z162" t="str">
            <v>-</v>
          </cell>
          <cell r="AA162" t="str">
            <v>-</v>
          </cell>
          <cell r="AB162" t="str">
            <v>-</v>
          </cell>
          <cell r="AC162" t="str">
            <v>CL</v>
          </cell>
          <cell r="AD162" t="str">
            <v>-</v>
          </cell>
          <cell r="AE162" t="str">
            <v>-</v>
          </cell>
          <cell r="AF162" t="str">
            <v>-</v>
          </cell>
          <cell r="AG162" t="str">
            <v>-</v>
          </cell>
          <cell r="AH162" t="str">
            <v/>
          </cell>
          <cell r="AI162" t="str">
            <v/>
          </cell>
          <cell r="AJ162" t="str">
            <v/>
          </cell>
          <cell r="AK162" t="str">
            <v>-</v>
          </cell>
          <cell r="AL162" t="str">
            <v>Yes</v>
          </cell>
          <cell r="AM162" t="str">
            <v>-</v>
          </cell>
          <cell r="AN162" t="str">
            <v>-</v>
          </cell>
          <cell r="AO162" t="str">
            <v>Yes</v>
          </cell>
          <cell r="AP162" t="str">
            <v>-</v>
          </cell>
          <cell r="AQ162" t="str">
            <v>-</v>
          </cell>
          <cell r="AR162" t="str">
            <v>-</v>
          </cell>
          <cell r="AS162" t="str">
            <v>-</v>
          </cell>
          <cell r="AT162" t="str">
            <v>365</v>
          </cell>
          <cell r="AU162" t="str">
            <v>2</v>
          </cell>
          <cell r="AV162" t="str">
            <v>Bulk</v>
          </cell>
          <cell r="AW162" t="str">
            <v>-</v>
          </cell>
          <cell r="AX162" t="str">
            <v>-</v>
          </cell>
          <cell r="AY162" t="str">
            <v>-</v>
          </cell>
          <cell r="AZ162" t="str">
            <v>-</v>
          </cell>
          <cell r="BA162" t="str">
            <v>ACT</v>
          </cell>
          <cell r="BB162" t="str">
            <v>ACT</v>
          </cell>
          <cell r="BC162" t="str">
            <v>Prepared</v>
          </cell>
          <cell r="BD162" t="str">
            <v>BFAST/COP/HANDHELD</v>
          </cell>
          <cell r="BE162" t="str">
            <v>BRKFST/COP MBU</v>
          </cell>
          <cell r="BF162" t="str">
            <v>Ingredient Meats</v>
          </cell>
          <cell r="BG162" t="str">
            <v>Meatballs</v>
          </cell>
          <cell r="BH162" t="str">
            <v>Meatballs</v>
          </cell>
          <cell r="BI162" t="str">
            <v>Homestyle</v>
          </cell>
          <cell r="BJ162" t="str">
            <v>C&amp;F</v>
          </cell>
          <cell r="BL162" t="str">
            <v>BAKE: Appliances vary. Adjust accordingly. Open bag and place meatballs in single layer on baking tray.
Conventional Oven
14-16 minutes at 350°F from frozen. 12-14 minutes at 350°F from thawed.
Heat from frozen. Adjust accordingly to insure internal tempe</v>
          </cell>
          <cell r="BM162" t="str">
            <v>Ground beef (not more than 30% fat), water, textured vegetable protein (soy protein concentrate, caramel color), onions, tomato puree (tomatoes, citric acid), breadcrumbs (wheat flour, dextrose, salt, yeast, soybean oil), seasoning (salt, dehydrated onion</v>
          </cell>
          <cell r="BN162" t="str">
            <v>-</v>
          </cell>
          <cell r="BR162" t="str">
            <v>30023700038860</v>
          </cell>
          <cell r="BS162" t="str">
            <v>-</v>
          </cell>
          <cell r="BT162" t="str">
            <v>Stocked</v>
          </cell>
          <cell r="BU162" t="str">
            <v>-</v>
          </cell>
          <cell r="BV162" t="str">
            <v>-</v>
          </cell>
          <cell r="BW162">
            <v>571270</v>
          </cell>
          <cell r="BX162" t="str">
            <v>-</v>
          </cell>
          <cell r="BY162" t="str">
            <v>-</v>
          </cell>
        </row>
        <row r="163">
          <cell r="B163">
            <v>10247100928</v>
          </cell>
          <cell r="C163" t="str">
            <v>Bonici®</v>
          </cell>
          <cell r="E163">
            <v>100</v>
          </cell>
          <cell r="F163" t="str">
            <v>Tyson® Homestyle Beef Meatballs, 1 oz.</v>
          </cell>
          <cell r="G163" t="str">
            <v xml:space="preserve">Homestyle Beef Meatballs, 1 oz. </v>
          </cell>
          <cell r="H163" t="str">
            <v>-</v>
          </cell>
          <cell r="I163" t="str">
            <v>-</v>
          </cell>
          <cell r="J163">
            <v>10</v>
          </cell>
          <cell r="K163">
            <v>53</v>
          </cell>
          <cell r="L163" t="str">
            <v>3 pieces</v>
          </cell>
          <cell r="M163">
            <v>2.25</v>
          </cell>
          <cell r="N163" t="str">
            <v>-</v>
          </cell>
          <cell r="O163" t="str">
            <v>-</v>
          </cell>
          <cell r="P163" t="str">
            <v>200</v>
          </cell>
          <cell r="Q163" t="str">
            <v>14</v>
          </cell>
          <cell r="R163" t="str">
            <v>5</v>
          </cell>
          <cell r="S163" t="str">
            <v>300</v>
          </cell>
          <cell r="T163" t="str">
            <v>5</v>
          </cell>
          <cell r="U163" t="str">
            <v>13</v>
          </cell>
          <cell r="V163" t="str">
            <v>Yes</v>
          </cell>
          <cell r="W163" t="str">
            <v>-</v>
          </cell>
          <cell r="Y163" t="str">
            <v>-</v>
          </cell>
          <cell r="Z163" t="str">
            <v>-</v>
          </cell>
          <cell r="AA163" t="str">
            <v>-</v>
          </cell>
          <cell r="AB163" t="str">
            <v>-</v>
          </cell>
          <cell r="AC163" t="str">
            <v>CL</v>
          </cell>
          <cell r="AD163" t="str">
            <v>-</v>
          </cell>
          <cell r="AE163" t="str">
            <v>-</v>
          </cell>
          <cell r="AF163" t="str">
            <v>-</v>
          </cell>
          <cell r="AG163" t="str">
            <v>-</v>
          </cell>
          <cell r="AH163" t="str">
            <v/>
          </cell>
          <cell r="AI163" t="str">
            <v/>
          </cell>
          <cell r="AJ163" t="str">
            <v/>
          </cell>
          <cell r="AK163" t="str">
            <v>-</v>
          </cell>
          <cell r="AL163" t="str">
            <v>Yes</v>
          </cell>
          <cell r="AM163" t="str">
            <v>-</v>
          </cell>
          <cell r="AN163" t="str">
            <v>-</v>
          </cell>
          <cell r="AO163" t="str">
            <v>Yes</v>
          </cell>
          <cell r="AP163" t="str">
            <v>-</v>
          </cell>
          <cell r="AQ163" t="str">
            <v>-</v>
          </cell>
          <cell r="AR163" t="str">
            <v>-</v>
          </cell>
          <cell r="AS163" t="str">
            <v>-</v>
          </cell>
          <cell r="AT163" t="str">
            <v>365</v>
          </cell>
          <cell r="AU163" t="str">
            <v>2</v>
          </cell>
          <cell r="AV163" t="str">
            <v>Bulk</v>
          </cell>
          <cell r="AW163" t="str">
            <v>-</v>
          </cell>
          <cell r="AX163" t="str">
            <v>-</v>
          </cell>
          <cell r="AY163" t="str">
            <v>-</v>
          </cell>
          <cell r="AZ163" t="str">
            <v>-</v>
          </cell>
          <cell r="BA163" t="str">
            <v>ACT</v>
          </cell>
          <cell r="BB163" t="str">
            <v>ACT</v>
          </cell>
          <cell r="BC163" t="str">
            <v>Prepared</v>
          </cell>
          <cell r="BD163" t="str">
            <v>BFAST/COP/HANDHELD</v>
          </cell>
          <cell r="BE163" t="str">
            <v>BRKFST/COP MBU</v>
          </cell>
          <cell r="BF163" t="str">
            <v>Ingredient Meats</v>
          </cell>
          <cell r="BG163" t="str">
            <v>Meatballs</v>
          </cell>
          <cell r="BH163" t="str">
            <v>Meatballs</v>
          </cell>
          <cell r="BI163" t="str">
            <v>Homestyle</v>
          </cell>
          <cell r="BJ163" t="str">
            <v>C&amp;F</v>
          </cell>
          <cell r="BL163" t="str">
            <v>BAKE: Preparation: Appliances vary. Adjust accordingly. Open bag and place meatballs in single layer on baking tray.
Conventional Oven
17-19 minutes at 350°F from frozen. 14-16 minutes at 350°F from thawed.
Heat from frozen. Adjust accordingly to insure i</v>
          </cell>
          <cell r="BM163" t="str">
            <v>Ground beef (not more than 30% fat), water, textured vegetable protein (soy protein concentrate, caramel color), onions, tomato puree (tomatoes, citric acid), breadcrumbs (wheat flour, dextrose, salt, yeast, soybean oil), seasoning (salt, dehydrated onion</v>
          </cell>
          <cell r="BN163" t="str">
            <v>-</v>
          </cell>
          <cell r="BR163" t="str">
            <v>30023700038785</v>
          </cell>
          <cell r="BS163" t="str">
            <v>-</v>
          </cell>
          <cell r="BT163" t="str">
            <v>Stocked</v>
          </cell>
          <cell r="BU163" t="str">
            <v>-</v>
          </cell>
          <cell r="BV163" t="str">
            <v>-</v>
          </cell>
          <cell r="BW163" t="str">
            <v>-</v>
          </cell>
          <cell r="BX163" t="str">
            <v>-</v>
          </cell>
          <cell r="BY163" t="str">
            <v>-</v>
          </cell>
        </row>
        <row r="164">
          <cell r="B164">
            <v>10248080928</v>
          </cell>
          <cell r="C164" t="str">
            <v>Bonici®</v>
          </cell>
          <cell r="E164">
            <v>100</v>
          </cell>
          <cell r="F164" t="str">
            <v>Bonici® Italian Beef Meatballs, 1 oz.</v>
          </cell>
          <cell r="G164" t="str">
            <v xml:space="preserve">Italian Beef Meatballs, 1 oz. </v>
          </cell>
          <cell r="H164" t="str">
            <v>-</v>
          </cell>
          <cell r="I164" t="str">
            <v>-</v>
          </cell>
          <cell r="J164">
            <v>10</v>
          </cell>
          <cell r="K164">
            <v>53</v>
          </cell>
          <cell r="L164" t="str">
            <v>3 pieces</v>
          </cell>
          <cell r="M164">
            <v>2.5</v>
          </cell>
          <cell r="N164" t="str">
            <v>-</v>
          </cell>
          <cell r="O164" t="str">
            <v>-</v>
          </cell>
          <cell r="P164" t="str">
            <v>200</v>
          </cell>
          <cell r="Q164" t="str">
            <v>14</v>
          </cell>
          <cell r="R164" t="str">
            <v>5</v>
          </cell>
          <cell r="S164" t="str">
            <v>360</v>
          </cell>
          <cell r="T164" t="str">
            <v>5</v>
          </cell>
          <cell r="U164" t="str">
            <v>14</v>
          </cell>
          <cell r="V164" t="str">
            <v>Yes</v>
          </cell>
          <cell r="W164" t="str">
            <v>-</v>
          </cell>
          <cell r="Y164" t="str">
            <v>-</v>
          </cell>
          <cell r="Z164" t="str">
            <v>-</v>
          </cell>
          <cell r="AA164" t="str">
            <v>-</v>
          </cell>
          <cell r="AB164" t="str">
            <v>-</v>
          </cell>
          <cell r="AC164" t="str">
            <v>CL</v>
          </cell>
          <cell r="AD164" t="str">
            <v>-</v>
          </cell>
          <cell r="AE164" t="str">
            <v>-</v>
          </cell>
          <cell r="AF164" t="str">
            <v>-</v>
          </cell>
          <cell r="AG164" t="str">
            <v>-</v>
          </cell>
          <cell r="AH164" t="str">
            <v/>
          </cell>
          <cell r="AI164" t="str">
            <v/>
          </cell>
          <cell r="AJ164" t="str">
            <v/>
          </cell>
          <cell r="AK164" t="str">
            <v>-</v>
          </cell>
          <cell r="AL164" t="str">
            <v>Yes</v>
          </cell>
          <cell r="AM164" t="str">
            <v>-</v>
          </cell>
          <cell r="AN164" t="str">
            <v>Yes</v>
          </cell>
          <cell r="AO164" t="str">
            <v>Yes</v>
          </cell>
          <cell r="AP164" t="str">
            <v>-</v>
          </cell>
          <cell r="AQ164" t="str">
            <v>-</v>
          </cell>
          <cell r="AR164" t="str">
            <v>-</v>
          </cell>
          <cell r="AS164" t="str">
            <v>-</v>
          </cell>
          <cell r="AT164" t="str">
            <v>365</v>
          </cell>
          <cell r="AU164" t="str">
            <v>2</v>
          </cell>
          <cell r="AV164" t="str">
            <v>Bulk</v>
          </cell>
          <cell r="AW164" t="str">
            <v>-</v>
          </cell>
          <cell r="AX164" t="str">
            <v>-</v>
          </cell>
          <cell r="AY164" t="str">
            <v>-</v>
          </cell>
          <cell r="AZ164" t="str">
            <v>-</v>
          </cell>
          <cell r="BA164" t="str">
            <v>ACT</v>
          </cell>
          <cell r="BB164" t="str">
            <v>ACT</v>
          </cell>
          <cell r="BC164" t="str">
            <v>Prepared</v>
          </cell>
          <cell r="BD164" t="str">
            <v>BFAST/COP/HANDHELD</v>
          </cell>
          <cell r="BE164" t="str">
            <v>BRKFST/COP MBU</v>
          </cell>
          <cell r="BF164" t="str">
            <v>Ingredient Meats</v>
          </cell>
          <cell r="BG164" t="str">
            <v>Meatballs</v>
          </cell>
          <cell r="BH164" t="str">
            <v>Meatballs</v>
          </cell>
          <cell r="BI164" t="str">
            <v>Italian</v>
          </cell>
          <cell r="BJ164" t="str">
            <v>C&amp;F</v>
          </cell>
          <cell r="BL164" t="str">
            <v>BAKE: Appliances vary. Adjust accordingly. Open bag and place meatballs in single layer on baking tray.
Conventional Oven
17-19 minutes at 350°F from frozen. 14-16 minutes at 350°F from thawed.
Adjust accordingly to insure internal temperature reaches 145</v>
          </cell>
          <cell r="BM164" t="str">
            <v>Ground beef (not more than 30% fat), water, textured vegetable protein (soy flour, caramel color), breadcrumbs (wheat flour, dextrose, salt, yeast, soybean oil), seasoning (salt, dehydrated onion, dehydrated celery, garlic powder, spices, soybean oil), to</v>
          </cell>
          <cell r="BN164" t="str">
            <v>-</v>
          </cell>
          <cell r="BR164" t="str">
            <v>30023700038891</v>
          </cell>
          <cell r="BS164" t="str">
            <v>-</v>
          </cell>
          <cell r="BT164" t="str">
            <v>Special Order</v>
          </cell>
          <cell r="BU164" t="str">
            <v>-</v>
          </cell>
          <cell r="BV164" t="str">
            <v>-</v>
          </cell>
          <cell r="BW164" t="str">
            <v>-</v>
          </cell>
          <cell r="BX164" t="str">
            <v>-</v>
          </cell>
          <cell r="BY164" t="str">
            <v>-</v>
          </cell>
        </row>
        <row r="165">
          <cell r="B165">
            <v>10248090928</v>
          </cell>
          <cell r="C165" t="str">
            <v>Bonici®</v>
          </cell>
          <cell r="E165">
            <v>100</v>
          </cell>
          <cell r="F165" t="str">
            <v>Bonici® Italian Beef Meatballs, 0.5 oz.</v>
          </cell>
          <cell r="G165" t="str">
            <v xml:space="preserve">Italian Beef Meatballs, 0.5 oz. </v>
          </cell>
          <cell r="H165" t="str">
            <v>-</v>
          </cell>
          <cell r="I165" t="str">
            <v>-</v>
          </cell>
          <cell r="J165">
            <v>10</v>
          </cell>
          <cell r="K165">
            <v>53</v>
          </cell>
          <cell r="L165" t="str">
            <v>6 pieces</v>
          </cell>
          <cell r="M165">
            <v>2.5</v>
          </cell>
          <cell r="N165" t="str">
            <v>-</v>
          </cell>
          <cell r="O165" t="str">
            <v>-</v>
          </cell>
          <cell r="P165" t="str">
            <v>200</v>
          </cell>
          <cell r="Q165" t="str">
            <v>14</v>
          </cell>
          <cell r="R165" t="str">
            <v>5</v>
          </cell>
          <cell r="S165" t="str">
            <v>360</v>
          </cell>
          <cell r="T165" t="str">
            <v>5</v>
          </cell>
          <cell r="U165" t="str">
            <v>14</v>
          </cell>
          <cell r="V165" t="str">
            <v>Yes</v>
          </cell>
          <cell r="W165" t="str">
            <v>-</v>
          </cell>
          <cell r="Y165" t="str">
            <v>-</v>
          </cell>
          <cell r="Z165" t="str">
            <v>-</v>
          </cell>
          <cell r="AA165" t="str">
            <v>-</v>
          </cell>
          <cell r="AB165" t="str">
            <v>-</v>
          </cell>
          <cell r="AC165" t="str">
            <v>CL</v>
          </cell>
          <cell r="AD165" t="str">
            <v>-</v>
          </cell>
          <cell r="AE165" t="str">
            <v>-</v>
          </cell>
          <cell r="AF165" t="str">
            <v>-</v>
          </cell>
          <cell r="AG165" t="str">
            <v>-</v>
          </cell>
          <cell r="AH165" t="str">
            <v/>
          </cell>
          <cell r="AI165" t="str">
            <v/>
          </cell>
          <cell r="AJ165" t="str">
            <v/>
          </cell>
          <cell r="AK165" t="str">
            <v>-</v>
          </cell>
          <cell r="AL165" t="str">
            <v>Yes</v>
          </cell>
          <cell r="AM165" t="str">
            <v>-</v>
          </cell>
          <cell r="AN165" t="str">
            <v>Yes</v>
          </cell>
          <cell r="AO165" t="str">
            <v>Yes</v>
          </cell>
          <cell r="AP165" t="str">
            <v>-</v>
          </cell>
          <cell r="AQ165" t="str">
            <v>-</v>
          </cell>
          <cell r="AR165" t="str">
            <v>-</v>
          </cell>
          <cell r="AS165" t="str">
            <v>-</v>
          </cell>
          <cell r="AT165" t="str">
            <v>365</v>
          </cell>
          <cell r="AU165" t="str">
            <v>2</v>
          </cell>
          <cell r="AV165" t="str">
            <v>Bulk</v>
          </cell>
          <cell r="AW165" t="str">
            <v>-</v>
          </cell>
          <cell r="AX165" t="str">
            <v>-</v>
          </cell>
          <cell r="AY165" t="str">
            <v>-</v>
          </cell>
          <cell r="AZ165" t="str">
            <v>-</v>
          </cell>
          <cell r="BA165" t="str">
            <v>ACT</v>
          </cell>
          <cell r="BB165" t="str">
            <v>ACT</v>
          </cell>
          <cell r="BC165" t="str">
            <v>Prepared</v>
          </cell>
          <cell r="BD165" t="str">
            <v>BFAST/COP/HANDHELD</v>
          </cell>
          <cell r="BE165" t="str">
            <v>BRKFST/COP MBU</v>
          </cell>
          <cell r="BF165" t="str">
            <v>Ingredient Meats</v>
          </cell>
          <cell r="BG165" t="str">
            <v>Meatballs</v>
          </cell>
          <cell r="BH165" t="str">
            <v>Meatballs</v>
          </cell>
          <cell r="BI165" t="str">
            <v>Italian</v>
          </cell>
          <cell r="BJ165" t="str">
            <v>C&amp;F</v>
          </cell>
          <cell r="BL165" t="str">
            <v>BAKE: PREPARATION: Appliances vary. Adjust accordingly. Open bag and place meatballs in single layer on baking tray.
Conventional Oven
14-16 minutes at 350°F from frozen. 12-14 minutes at 350°F from thawed.
Adjust accordingly to insure internal temperatur</v>
          </cell>
          <cell r="BM165" t="str">
            <v>Ground beef (not more than 30% fat), water, textured vegetable protein (soy flour, caramel color), breadcrumbs (wheat flour, dextrose, salt, yeast, soybean oil), seasoning (salt, dehydrated onion, dehydrated celery, garlic powder, spices, soybean oil), to</v>
          </cell>
          <cell r="BN165" t="str">
            <v>-</v>
          </cell>
          <cell r="BR165" t="str">
            <v>30023700038921</v>
          </cell>
          <cell r="BS165" t="str">
            <v>-</v>
          </cell>
          <cell r="BT165" t="str">
            <v>Special Order</v>
          </cell>
          <cell r="BU165" t="str">
            <v>-</v>
          </cell>
          <cell r="BV165" t="str">
            <v>-</v>
          </cell>
          <cell r="BW165" t="str">
            <v>-</v>
          </cell>
          <cell r="BX165" t="str">
            <v>-</v>
          </cell>
          <cell r="BY165" t="str">
            <v>-</v>
          </cell>
        </row>
        <row r="166">
          <cell r="B166">
            <v>11020820928</v>
          </cell>
          <cell r="C166" t="str">
            <v>Tyson®</v>
          </cell>
          <cell r="E166">
            <v>100</v>
          </cell>
          <cell r="F166" t="str">
            <v>-</v>
          </cell>
          <cell r="G166" t="str">
            <v xml:space="preserve">Beef Taco Meat, 2.0 oz. </v>
          </cell>
          <cell r="H166" t="str">
            <v>-</v>
          </cell>
          <cell r="I166" t="str">
            <v>-</v>
          </cell>
          <cell r="J166">
            <v>20</v>
          </cell>
          <cell r="K166">
            <v>160</v>
          </cell>
          <cell r="L166" t="str">
            <v>2 oz.</v>
          </cell>
          <cell r="M166">
            <v>1.25</v>
          </cell>
          <cell r="N166" t="str">
            <v>-</v>
          </cell>
          <cell r="O166" t="str">
            <v>-</v>
          </cell>
          <cell r="P166" t="str">
            <v>140</v>
          </cell>
          <cell r="Q166" t="str">
            <v>11</v>
          </cell>
          <cell r="R166" t="str">
            <v>4.5</v>
          </cell>
          <cell r="S166" t="str">
            <v>420</v>
          </cell>
          <cell r="T166" t="str">
            <v>1</v>
          </cell>
          <cell r="U166" t="str">
            <v>10</v>
          </cell>
          <cell r="V166" t="str">
            <v>-</v>
          </cell>
          <cell r="W166" t="str">
            <v>-</v>
          </cell>
          <cell r="Y166" t="str">
            <v>-</v>
          </cell>
          <cell r="Z166" t="str">
            <v>-</v>
          </cell>
          <cell r="AA166" t="str">
            <v>-</v>
          </cell>
          <cell r="AB166" t="str">
            <v>-</v>
          </cell>
          <cell r="AC166" t="str">
            <v>CL</v>
          </cell>
          <cell r="AD166" t="str">
            <v>-</v>
          </cell>
          <cell r="AE166" t="str">
            <v>-</v>
          </cell>
          <cell r="AF166" t="str">
            <v>-</v>
          </cell>
          <cell r="AG166" t="str">
            <v>-</v>
          </cell>
          <cell r="AH166" t="str">
            <v/>
          </cell>
          <cell r="AI166" t="str">
            <v/>
          </cell>
          <cell r="AJ166" t="str">
            <v/>
          </cell>
          <cell r="AK166" t="str">
            <v>-</v>
          </cell>
          <cell r="AL166" t="str">
            <v>-</v>
          </cell>
          <cell r="AM166" t="str">
            <v>-</v>
          </cell>
          <cell r="AN166" t="str">
            <v>-</v>
          </cell>
          <cell r="AO166" t="str">
            <v>-</v>
          </cell>
          <cell r="AP166" t="str">
            <v>-</v>
          </cell>
          <cell r="AQ166" t="str">
            <v>Yes</v>
          </cell>
          <cell r="AR166" t="str">
            <v>-</v>
          </cell>
          <cell r="AS166" t="str">
            <v>-</v>
          </cell>
          <cell r="AT166" t="str">
            <v>365</v>
          </cell>
          <cell r="AU166" t="str">
            <v>4</v>
          </cell>
          <cell r="AV166" t="str">
            <v>Bulk</v>
          </cell>
          <cell r="AW166" t="str">
            <v>-</v>
          </cell>
          <cell r="AX166" t="str">
            <v>-</v>
          </cell>
          <cell r="AY166" t="str">
            <v>-</v>
          </cell>
          <cell r="AZ166" t="str">
            <v>-</v>
          </cell>
          <cell r="BA166" t="str">
            <v>ACT</v>
          </cell>
          <cell r="BB166" t="str">
            <v>ACT</v>
          </cell>
          <cell r="BC166" t="str">
            <v>Prepared</v>
          </cell>
          <cell r="BD166" t="str">
            <v>PIZZA/PHILLY/MEXICAN</v>
          </cell>
          <cell r="BE166" t="str">
            <v>SEASND GRND MEAT MBU</v>
          </cell>
          <cell r="BF166" t="str">
            <v>Ingredient Meats</v>
          </cell>
          <cell r="BG166" t="str">
            <v>Crumbles &amp; Taco Meat</v>
          </cell>
          <cell r="BH166" t="str">
            <v>Taco Meat</v>
          </cell>
          <cell r="BI166" t="str">
            <v>Taco</v>
          </cell>
          <cell r="BJ166" t="str">
            <v>C&amp;F</v>
          </cell>
          <cell r="BL166" t="str">
            <v>Unspecified: Rethermalizer
From Frozen:    Place bag into rethermalizer (185°F. water temperature) and heat for 45 to 60 minutes or until the product reaches 160°F. internal. 
From Thawed:  Thaw product in refrigerator.  Place bag into rethermalizer (185</v>
          </cell>
          <cell r="BM166" t="str">
            <v>Beef, seasoning [tomato powder, flavorings, chili powder (including chili pepper), sugar, spices, soybean oil], salt, diced jalapeno peppers, sodium phosphates.</v>
          </cell>
          <cell r="BR166" t="str">
            <v>00023700602817</v>
          </cell>
          <cell r="BS166" t="str">
            <v>-</v>
          </cell>
          <cell r="BT166" t="str">
            <v>Special Order</v>
          </cell>
          <cell r="BU166" t="str">
            <v>-</v>
          </cell>
          <cell r="BV166" t="str">
            <v>-</v>
          </cell>
          <cell r="BW166" t="str">
            <v>-</v>
          </cell>
          <cell r="BX166">
            <v>9398003</v>
          </cell>
          <cell r="BY166" t="str">
            <v>-</v>
          </cell>
        </row>
        <row r="167">
          <cell r="B167">
            <v>10000034003</v>
          </cell>
          <cell r="C167" t="str">
            <v>Pierre</v>
          </cell>
          <cell r="E167">
            <v>130</v>
          </cell>
          <cell r="F167" t="str">
            <v>AdvancePierre™ Wheat Breadstick, 1.35 oz.</v>
          </cell>
          <cell r="G167" t="str">
            <v>Wheat Breadstick, 1.35 oz.</v>
          </cell>
          <cell r="H167" t="str">
            <v>-</v>
          </cell>
          <cell r="I167" t="str">
            <v>-</v>
          </cell>
          <cell r="J167">
            <v>12.15</v>
          </cell>
          <cell r="K167">
            <v>144</v>
          </cell>
          <cell r="L167" t="str">
            <v>1 stick</v>
          </cell>
          <cell r="M167" t="str">
            <v>-</v>
          </cell>
          <cell r="N167">
            <v>1.25</v>
          </cell>
          <cell r="O167" t="str">
            <v>-</v>
          </cell>
          <cell r="P167" t="str">
            <v>-</v>
          </cell>
          <cell r="Q167" t="str">
            <v>-</v>
          </cell>
          <cell r="R167" t="str">
            <v>-</v>
          </cell>
          <cell r="S167" t="str">
            <v>-</v>
          </cell>
          <cell r="T167" t="str">
            <v>-</v>
          </cell>
          <cell r="U167" t="str">
            <v>-</v>
          </cell>
          <cell r="V167" t="str">
            <v/>
          </cell>
          <cell r="W167" t="str">
            <v>-</v>
          </cell>
          <cell r="Y167" t="str">
            <v>-</v>
          </cell>
          <cell r="Z167" t="str">
            <v>-</v>
          </cell>
          <cell r="AA167" t="str">
            <v>-</v>
          </cell>
          <cell r="AB167" t="str">
            <v>-</v>
          </cell>
          <cell r="AC167" t="str">
            <v>CL</v>
          </cell>
          <cell r="AD167" t="str">
            <v>-</v>
          </cell>
          <cell r="AE167" t="str">
            <v>-</v>
          </cell>
          <cell r="AF167" t="str">
            <v>-</v>
          </cell>
          <cell r="AG167" t="str">
            <v>-</v>
          </cell>
          <cell r="AH167" t="str">
            <v/>
          </cell>
          <cell r="AI167" t="str">
            <v/>
          </cell>
          <cell r="AJ167" t="str">
            <v/>
          </cell>
          <cell r="AK167" t="str">
            <v>-</v>
          </cell>
          <cell r="AL167" t="str">
            <v>-</v>
          </cell>
          <cell r="AM167" t="str">
            <v>-</v>
          </cell>
          <cell r="AN167" t="str">
            <v>-</v>
          </cell>
          <cell r="AO167" t="str">
            <v>Yes</v>
          </cell>
          <cell r="AP167" t="str">
            <v>-</v>
          </cell>
          <cell r="AQ167" t="str">
            <v>-</v>
          </cell>
          <cell r="AR167" t="str">
            <v>-</v>
          </cell>
          <cell r="AS167" t="str">
            <v>-</v>
          </cell>
          <cell r="AT167" t="str">
            <v>-</v>
          </cell>
          <cell r="AU167" t="str">
            <v>-</v>
          </cell>
          <cell r="AV167" t="str">
            <v>Bulk</v>
          </cell>
          <cell r="AW167" t="str">
            <v>-</v>
          </cell>
          <cell r="AX167" t="str">
            <v>-</v>
          </cell>
          <cell r="AY167" t="str">
            <v>-</v>
          </cell>
          <cell r="AZ167" t="str">
            <v>-</v>
          </cell>
          <cell r="BA167" t="str">
            <v>DNB SY20-21</v>
          </cell>
          <cell r="BB167" t="str">
            <v>DNB SY20-21</v>
          </cell>
          <cell r="BC167" t="str">
            <v>Prepared</v>
          </cell>
          <cell r="BD167" t="str">
            <v>BFAST/COP/HANDHELD</v>
          </cell>
          <cell r="BE167" t="str">
            <v>FSV SNACKING MBU</v>
          </cell>
          <cell r="BF167" t="str">
            <v>Stuffed Breadsticks &amp; Filled Tortillas</v>
          </cell>
          <cell r="BG167" t="str">
            <v>Breadsticks</v>
          </cell>
          <cell r="BH167" t="str">
            <v>Breadsticks</v>
          </cell>
          <cell r="BI167" t="str">
            <v>-</v>
          </cell>
          <cell r="BJ167" t="str">
            <v>-</v>
          </cell>
          <cell r="BL167" t="str">
            <v>-</v>
          </cell>
          <cell r="BM167" t="str">
            <v>-</v>
          </cell>
          <cell r="BR167" t="str">
            <v>-</v>
          </cell>
          <cell r="BS167" t="str">
            <v>-</v>
          </cell>
          <cell r="BT167" t="str">
            <v>-</v>
          </cell>
          <cell r="BU167" t="str">
            <v>-</v>
          </cell>
          <cell r="BV167" t="str">
            <v>-</v>
          </cell>
          <cell r="BW167">
            <v>230221</v>
          </cell>
          <cell r="BX167" t="str">
            <v>-</v>
          </cell>
          <cell r="BY167" t="str">
            <v>-</v>
          </cell>
        </row>
        <row r="168">
          <cell r="B168">
            <v>10000034007</v>
          </cell>
          <cell r="C168" t="str">
            <v>Pierre</v>
          </cell>
          <cell r="E168">
            <v>130</v>
          </cell>
          <cell r="F168" t="str">
            <v>-</v>
          </cell>
          <cell r="G168" t="str">
            <v>Whole Wheat Breadstick, 1.5 oz.</v>
          </cell>
          <cell r="H168" t="str">
            <v>WG</v>
          </cell>
          <cell r="I168" t="str">
            <v>-</v>
          </cell>
          <cell r="J168">
            <v>13.5</v>
          </cell>
          <cell r="K168">
            <v>144</v>
          </cell>
          <cell r="L168" t="str">
            <v>1 stick</v>
          </cell>
          <cell r="M168" t="str">
            <v>-</v>
          </cell>
          <cell r="N168">
            <v>1.5</v>
          </cell>
          <cell r="O168" t="str">
            <v>-</v>
          </cell>
          <cell r="P168" t="str">
            <v>-</v>
          </cell>
          <cell r="Q168" t="str">
            <v>-</v>
          </cell>
          <cell r="R168" t="str">
            <v>-</v>
          </cell>
          <cell r="S168" t="str">
            <v>-</v>
          </cell>
          <cell r="T168" t="str">
            <v>-</v>
          </cell>
          <cell r="U168" t="str">
            <v>-</v>
          </cell>
          <cell r="V168" t="str">
            <v>-</v>
          </cell>
          <cell r="W168" t="str">
            <v>-</v>
          </cell>
          <cell r="Y168" t="str">
            <v>-</v>
          </cell>
          <cell r="Z168" t="str">
            <v>-</v>
          </cell>
          <cell r="AA168" t="str">
            <v>-</v>
          </cell>
          <cell r="AB168" t="str">
            <v>-</v>
          </cell>
          <cell r="AC168" t="str">
            <v>CL</v>
          </cell>
          <cell r="AD168" t="str">
            <v>-</v>
          </cell>
          <cell r="AE168" t="str">
            <v>-</v>
          </cell>
          <cell r="AF168" t="str">
            <v>-</v>
          </cell>
          <cell r="AG168" t="str">
            <v>-</v>
          </cell>
          <cell r="AH168" t="str">
            <v/>
          </cell>
          <cell r="AI168" t="str">
            <v/>
          </cell>
          <cell r="AJ168" t="str">
            <v/>
          </cell>
          <cell r="AK168" t="str">
            <v>-</v>
          </cell>
          <cell r="AL168" t="str">
            <v>-</v>
          </cell>
          <cell r="AM168" t="str">
            <v>-</v>
          </cell>
          <cell r="AN168" t="str">
            <v>-</v>
          </cell>
          <cell r="AO168" t="str">
            <v>Yes</v>
          </cell>
          <cell r="AP168" t="str">
            <v>-</v>
          </cell>
          <cell r="AQ168" t="str">
            <v>-</v>
          </cell>
          <cell r="AR168" t="str">
            <v>-</v>
          </cell>
          <cell r="AS168" t="str">
            <v>-</v>
          </cell>
          <cell r="AT168" t="str">
            <v>-</v>
          </cell>
          <cell r="AU168" t="str">
            <v>-</v>
          </cell>
          <cell r="AV168" t="str">
            <v>Bulk</v>
          </cell>
          <cell r="AW168" t="str">
            <v>-</v>
          </cell>
          <cell r="AX168" t="str">
            <v>-</v>
          </cell>
          <cell r="AY168" t="str">
            <v>-</v>
          </cell>
          <cell r="AZ168" t="str">
            <v>-</v>
          </cell>
          <cell r="BA168" t="str">
            <v>HOLD SY20-21</v>
          </cell>
          <cell r="BB168" t="str">
            <v>DNB SY21-22</v>
          </cell>
          <cell r="BC168" t="str">
            <v>Prepared</v>
          </cell>
          <cell r="BD168" t="str">
            <v>BFAST/COP/HANDHELD</v>
          </cell>
          <cell r="BE168" t="str">
            <v>FSV SNACKING MBU</v>
          </cell>
          <cell r="BF168" t="str">
            <v>Stuffed Breadsticks &amp; Filled Tortillas</v>
          </cell>
          <cell r="BG168" t="str">
            <v>Breadsticks</v>
          </cell>
          <cell r="BH168" t="str">
            <v>Breadsticks</v>
          </cell>
          <cell r="BI168" t="str">
            <v>-</v>
          </cell>
          <cell r="BJ168" t="str">
            <v>-</v>
          </cell>
          <cell r="BL168" t="str">
            <v>-</v>
          </cell>
          <cell r="BM168" t="str">
            <v>-</v>
          </cell>
          <cell r="BR168" t="str">
            <v>-</v>
          </cell>
          <cell r="BS168" t="str">
            <v>-</v>
          </cell>
          <cell r="BT168" t="str">
            <v>Special Order</v>
          </cell>
          <cell r="BU168" t="str">
            <v>-</v>
          </cell>
          <cell r="BV168" t="str">
            <v>-</v>
          </cell>
          <cell r="BW168">
            <v>990065</v>
          </cell>
          <cell r="BX168" t="str">
            <v>-</v>
          </cell>
          <cell r="BY168" t="str">
            <v>-</v>
          </cell>
        </row>
        <row r="169">
          <cell r="B169">
            <v>10000034908</v>
          </cell>
          <cell r="C169" t="str">
            <v>Pierre</v>
          </cell>
          <cell r="E169">
            <v>130</v>
          </cell>
          <cell r="F169" t="str">
            <v>AdvancePierre™ White Whole Wheat Breadstick, 1.5 oz.</v>
          </cell>
          <cell r="G169" t="str">
            <v>White Whole Wheat Breadstick, 1.5 oz.</v>
          </cell>
          <cell r="H169" t="str">
            <v>WG</v>
          </cell>
          <cell r="I169" t="str">
            <v>-</v>
          </cell>
          <cell r="J169">
            <v>13.5</v>
          </cell>
          <cell r="K169">
            <v>144</v>
          </cell>
          <cell r="L169" t="str">
            <v>1 stick</v>
          </cell>
          <cell r="M169" t="str">
            <v>-</v>
          </cell>
          <cell r="N169">
            <v>1.5</v>
          </cell>
          <cell r="O169" t="str">
            <v>-</v>
          </cell>
          <cell r="P169" t="str">
            <v>-</v>
          </cell>
          <cell r="Q169" t="str">
            <v>-</v>
          </cell>
          <cell r="R169" t="str">
            <v>-</v>
          </cell>
          <cell r="S169" t="str">
            <v>-</v>
          </cell>
          <cell r="T169" t="str">
            <v>-</v>
          </cell>
          <cell r="U169" t="str">
            <v>-</v>
          </cell>
          <cell r="V169" t="str">
            <v/>
          </cell>
          <cell r="W169" t="str">
            <v>-</v>
          </cell>
          <cell r="Y169" t="str">
            <v>-</v>
          </cell>
          <cell r="Z169" t="str">
            <v>-</v>
          </cell>
          <cell r="AA169" t="str">
            <v>-</v>
          </cell>
          <cell r="AB169" t="str">
            <v>-</v>
          </cell>
          <cell r="AC169" t="str">
            <v>CL</v>
          </cell>
          <cell r="AD169" t="str">
            <v>-</v>
          </cell>
          <cell r="AE169" t="str">
            <v>-</v>
          </cell>
          <cell r="AF169" t="str">
            <v>-</v>
          </cell>
          <cell r="AG169" t="str">
            <v>-</v>
          </cell>
          <cell r="AH169" t="str">
            <v/>
          </cell>
          <cell r="AI169" t="str">
            <v/>
          </cell>
          <cell r="AJ169" t="str">
            <v/>
          </cell>
          <cell r="AK169" t="str">
            <v>-</v>
          </cell>
          <cell r="AL169" t="str">
            <v>-</v>
          </cell>
          <cell r="AM169" t="str">
            <v>-</v>
          </cell>
          <cell r="AN169" t="str">
            <v>-</v>
          </cell>
          <cell r="AO169" t="str">
            <v>Yes</v>
          </cell>
          <cell r="AP169" t="str">
            <v>-</v>
          </cell>
          <cell r="AQ169" t="str">
            <v>-</v>
          </cell>
          <cell r="AR169" t="str">
            <v>-</v>
          </cell>
          <cell r="AS169" t="str">
            <v>-</v>
          </cell>
          <cell r="AT169" t="str">
            <v>-</v>
          </cell>
          <cell r="AU169" t="str">
            <v>-</v>
          </cell>
          <cell r="AV169" t="str">
            <v>Bulk</v>
          </cell>
          <cell r="AW169" t="str">
            <v>-</v>
          </cell>
          <cell r="AX169" t="str">
            <v>-</v>
          </cell>
          <cell r="AY169" t="str">
            <v>-</v>
          </cell>
          <cell r="AZ169" t="str">
            <v>-</v>
          </cell>
          <cell r="BA169" t="str">
            <v>ACT</v>
          </cell>
          <cell r="BB169" t="str">
            <v>ACT</v>
          </cell>
          <cell r="BC169" t="str">
            <v>Prepared</v>
          </cell>
          <cell r="BD169" t="str">
            <v>BFAST/COP/HANDHELD</v>
          </cell>
          <cell r="BE169" t="str">
            <v>FSV SNACKING MBU</v>
          </cell>
          <cell r="BF169" t="str">
            <v>Stuffed Breadsticks &amp; Filled Tortillas</v>
          </cell>
          <cell r="BG169" t="str">
            <v>Breadsticks</v>
          </cell>
          <cell r="BH169" t="str">
            <v>Breadsticks</v>
          </cell>
          <cell r="BI169" t="str">
            <v>-</v>
          </cell>
          <cell r="BJ169" t="str">
            <v>-</v>
          </cell>
          <cell r="BL169" t="str">
            <v>-</v>
          </cell>
          <cell r="BM169" t="str">
            <v>-</v>
          </cell>
          <cell r="BR169" t="str">
            <v>10071421339083</v>
          </cell>
          <cell r="BS169" t="str">
            <v>-</v>
          </cell>
          <cell r="BT169" t="str">
            <v>-</v>
          </cell>
          <cell r="BU169" t="str">
            <v>-</v>
          </cell>
          <cell r="BV169" t="str">
            <v>-</v>
          </cell>
          <cell r="BW169" t="str">
            <v>-</v>
          </cell>
          <cell r="BX169" t="str">
            <v>-</v>
          </cell>
          <cell r="BY169" t="str">
            <v>-</v>
          </cell>
        </row>
        <row r="170">
          <cell r="B170">
            <v>10000001439</v>
          </cell>
          <cell r="C170" t="str">
            <v>Pierre</v>
          </cell>
          <cell r="E170">
            <v>130</v>
          </cell>
          <cell r="F170" t="str">
            <v>AdvancePierre™ Whole Wheat Breadstick, 1.2 oz.</v>
          </cell>
          <cell r="G170" t="str">
            <v>Whole Wheat Breadstick, 1.2 oz.</v>
          </cell>
          <cell r="H170" t="str">
            <v>WG</v>
          </cell>
          <cell r="I170" t="str">
            <v>-</v>
          </cell>
          <cell r="J170">
            <v>16.2</v>
          </cell>
          <cell r="K170">
            <v>216</v>
          </cell>
          <cell r="L170" t="str">
            <v>1 stick</v>
          </cell>
          <cell r="M170" t="str">
            <v>-</v>
          </cell>
          <cell r="N170">
            <v>1</v>
          </cell>
          <cell r="O170" t="str">
            <v>-</v>
          </cell>
          <cell r="P170" t="str">
            <v>-</v>
          </cell>
          <cell r="Q170" t="str">
            <v>-</v>
          </cell>
          <cell r="R170" t="str">
            <v>-</v>
          </cell>
          <cell r="S170" t="str">
            <v>-</v>
          </cell>
          <cell r="T170" t="str">
            <v>-</v>
          </cell>
          <cell r="U170" t="str">
            <v>-</v>
          </cell>
          <cell r="V170" t="str">
            <v/>
          </cell>
          <cell r="W170" t="str">
            <v>-</v>
          </cell>
          <cell r="Y170" t="str">
            <v>-</v>
          </cell>
          <cell r="Z170" t="str">
            <v>-</v>
          </cell>
          <cell r="AA170" t="str">
            <v>-</v>
          </cell>
          <cell r="AB170" t="str">
            <v>-</v>
          </cell>
          <cell r="AC170" t="str">
            <v>CL</v>
          </cell>
          <cell r="AD170" t="str">
            <v>-</v>
          </cell>
          <cell r="AE170" t="str">
            <v>-</v>
          </cell>
          <cell r="AF170" t="str">
            <v>-</v>
          </cell>
          <cell r="AG170" t="str">
            <v>-</v>
          </cell>
          <cell r="AH170" t="str">
            <v/>
          </cell>
          <cell r="AI170" t="str">
            <v/>
          </cell>
          <cell r="AJ170" t="str">
            <v/>
          </cell>
          <cell r="AK170" t="str">
            <v>-</v>
          </cell>
          <cell r="AL170" t="str">
            <v>-</v>
          </cell>
          <cell r="AM170" t="str">
            <v>-</v>
          </cell>
          <cell r="AN170" t="str">
            <v>-</v>
          </cell>
          <cell r="AO170" t="str">
            <v>Yes</v>
          </cell>
          <cell r="AP170" t="str">
            <v>-</v>
          </cell>
          <cell r="AQ170" t="str">
            <v>-</v>
          </cell>
          <cell r="AR170" t="str">
            <v>-</v>
          </cell>
          <cell r="AS170" t="str">
            <v>-</v>
          </cell>
          <cell r="AT170" t="str">
            <v>-</v>
          </cell>
          <cell r="AU170" t="str">
            <v>-</v>
          </cell>
          <cell r="AV170" t="str">
            <v>Bulk</v>
          </cell>
          <cell r="AW170" t="str">
            <v>-</v>
          </cell>
          <cell r="AX170" t="str">
            <v>-</v>
          </cell>
          <cell r="AY170" t="str">
            <v>-</v>
          </cell>
          <cell r="AZ170" t="str">
            <v>-</v>
          </cell>
          <cell r="BA170" t="str">
            <v>DNB SY20-21</v>
          </cell>
          <cell r="BB170" t="str">
            <v>DNB SY20-21</v>
          </cell>
          <cell r="BC170" t="str">
            <v>Prepared</v>
          </cell>
          <cell r="BD170" t="str">
            <v>BFAST/COP/HANDHELD</v>
          </cell>
          <cell r="BE170" t="str">
            <v>FSV SNACKING MBU</v>
          </cell>
          <cell r="BF170" t="str">
            <v>Stuffed Breadsticks &amp; Filled Tortillas</v>
          </cell>
          <cell r="BG170" t="str">
            <v>Breadsticks</v>
          </cell>
          <cell r="BH170" t="str">
            <v>Breadsticks</v>
          </cell>
          <cell r="BI170" t="str">
            <v>-</v>
          </cell>
          <cell r="BJ170" t="str">
            <v>-</v>
          </cell>
          <cell r="BL170" t="str">
            <v>-</v>
          </cell>
          <cell r="BM170" t="str">
            <v>-</v>
          </cell>
          <cell r="BR170" t="str">
            <v>-</v>
          </cell>
          <cell r="BS170" t="str">
            <v>-</v>
          </cell>
          <cell r="BT170" t="str">
            <v>-</v>
          </cell>
          <cell r="BU170" t="str">
            <v>-</v>
          </cell>
          <cell r="BV170" t="str">
            <v>-</v>
          </cell>
          <cell r="BW170" t="str">
            <v>-</v>
          </cell>
          <cell r="BX170" t="str">
            <v>-</v>
          </cell>
          <cell r="BY170" t="str">
            <v>-</v>
          </cell>
        </row>
        <row r="171">
          <cell r="B171">
            <v>10000034032</v>
          </cell>
          <cell r="C171" t="str">
            <v>Pierre</v>
          </cell>
          <cell r="E171">
            <v>130</v>
          </cell>
          <cell r="F171" t="str">
            <v>AdvancePierre™ Breadstick, 1.35 oz.</v>
          </cell>
          <cell r="G171" t="str">
            <v>Breadstick, 1.35 oz.</v>
          </cell>
          <cell r="H171" t="str">
            <v>EG</v>
          </cell>
          <cell r="I171" t="str">
            <v>-</v>
          </cell>
          <cell r="J171">
            <v>12.15</v>
          </cell>
          <cell r="K171">
            <v>144</v>
          </cell>
          <cell r="L171" t="str">
            <v>1 stick</v>
          </cell>
          <cell r="M171" t="str">
            <v>-</v>
          </cell>
          <cell r="N171" t="str">
            <v>-</v>
          </cell>
          <cell r="O171" t="str">
            <v>-</v>
          </cell>
          <cell r="P171" t="str">
            <v>-</v>
          </cell>
          <cell r="Q171" t="str">
            <v>-</v>
          </cell>
          <cell r="R171" t="str">
            <v>-</v>
          </cell>
          <cell r="S171" t="str">
            <v>-</v>
          </cell>
          <cell r="T171" t="str">
            <v>-</v>
          </cell>
          <cell r="U171" t="str">
            <v>-</v>
          </cell>
          <cell r="V171" t="str">
            <v/>
          </cell>
          <cell r="W171" t="str">
            <v>-</v>
          </cell>
          <cell r="Y171" t="str">
            <v>-</v>
          </cell>
          <cell r="Z171" t="str">
            <v>-</v>
          </cell>
          <cell r="AA171" t="str">
            <v>-</v>
          </cell>
          <cell r="AB171" t="str">
            <v>-</v>
          </cell>
          <cell r="AC171" t="str">
            <v>CL</v>
          </cell>
          <cell r="AD171" t="str">
            <v>-</v>
          </cell>
          <cell r="AE171" t="str">
            <v>-</v>
          </cell>
          <cell r="AF171" t="str">
            <v>-</v>
          </cell>
          <cell r="AG171" t="str">
            <v>-</v>
          </cell>
          <cell r="AH171" t="str">
            <v/>
          </cell>
          <cell r="AI171" t="str">
            <v/>
          </cell>
          <cell r="AJ171" t="str">
            <v/>
          </cell>
          <cell r="AK171" t="str">
            <v>-</v>
          </cell>
          <cell r="AL171" t="str">
            <v>-</v>
          </cell>
          <cell r="AM171" t="str">
            <v>-</v>
          </cell>
          <cell r="AN171" t="str">
            <v>-</v>
          </cell>
          <cell r="AO171" t="str">
            <v>Yes</v>
          </cell>
          <cell r="AP171" t="str">
            <v>-</v>
          </cell>
          <cell r="AQ171" t="str">
            <v>-</v>
          </cell>
          <cell r="AR171" t="str">
            <v>-</v>
          </cell>
          <cell r="AS171" t="str">
            <v>-</v>
          </cell>
          <cell r="AT171" t="str">
            <v>-</v>
          </cell>
          <cell r="AU171" t="str">
            <v>-</v>
          </cell>
          <cell r="AV171" t="str">
            <v>Bulk</v>
          </cell>
          <cell r="AW171" t="str">
            <v>-</v>
          </cell>
          <cell r="AX171" t="str">
            <v>-</v>
          </cell>
          <cell r="AY171" t="str">
            <v>-</v>
          </cell>
          <cell r="AZ171" t="str">
            <v>-</v>
          </cell>
          <cell r="BA171" t="str">
            <v>HOLD SY20-21</v>
          </cell>
          <cell r="BB171" t="str">
            <v>DNB SY21-22</v>
          </cell>
          <cell r="BC171" t="str">
            <v>Prepared</v>
          </cell>
          <cell r="BD171" t="str">
            <v>BFAST/COP/HANDHELD</v>
          </cell>
          <cell r="BE171" t="str">
            <v>FSV SNACKING MBU</v>
          </cell>
          <cell r="BF171" t="str">
            <v>Stuffed Breadsticks &amp; Filled Tortillas</v>
          </cell>
          <cell r="BG171" t="str">
            <v>Breadsticks</v>
          </cell>
          <cell r="BH171" t="str">
            <v>Breadsticks</v>
          </cell>
          <cell r="BI171" t="str">
            <v>-</v>
          </cell>
          <cell r="BJ171" t="str">
            <v>-</v>
          </cell>
          <cell r="BL171" t="str">
            <v>-</v>
          </cell>
          <cell r="BM171" t="str">
            <v>-</v>
          </cell>
          <cell r="BR171" t="str">
            <v>10071421339328</v>
          </cell>
          <cell r="BS171" t="str">
            <v>-</v>
          </cell>
          <cell r="BT171" t="str">
            <v>-</v>
          </cell>
          <cell r="BU171" t="str">
            <v>-</v>
          </cell>
          <cell r="BV171" t="str">
            <v>-</v>
          </cell>
          <cell r="BW171">
            <v>909455</v>
          </cell>
          <cell r="BX171" t="str">
            <v>-</v>
          </cell>
          <cell r="BY171" t="str">
            <v>-</v>
          </cell>
        </row>
        <row r="172">
          <cell r="B172">
            <v>10000032924</v>
          </cell>
          <cell r="C172" t="str">
            <v>CLASSICS</v>
          </cell>
          <cell r="E172">
            <v>130</v>
          </cell>
          <cell r="F172" t="str">
            <v>AdvancePierre™ Fully Cooked Whole Grain Biscuit, 1.89 oz</v>
          </cell>
          <cell r="G172" t="str">
            <v>Whole Grain Sliced Biscuit, 1.9 oz.</v>
          </cell>
          <cell r="H172" t="str">
            <v>WG</v>
          </cell>
          <cell r="I172" t="str">
            <v>-</v>
          </cell>
          <cell r="J172">
            <v>11.88</v>
          </cell>
          <cell r="K172">
            <v>100</v>
          </cell>
          <cell r="L172" t="str">
            <v>1 piece</v>
          </cell>
          <cell r="M172" t="str">
            <v>-</v>
          </cell>
          <cell r="N172">
            <v>1.75</v>
          </cell>
          <cell r="O172" t="str">
            <v>-</v>
          </cell>
          <cell r="P172" t="str">
            <v>150</v>
          </cell>
          <cell r="Q172" t="str">
            <v>5</v>
          </cell>
          <cell r="R172" t="str">
            <v>3</v>
          </cell>
          <cell r="S172" t="str">
            <v>290</v>
          </cell>
          <cell r="T172" t="str">
            <v>25</v>
          </cell>
          <cell r="U172" t="str">
            <v>3</v>
          </cell>
          <cell r="V172" t="str">
            <v/>
          </cell>
          <cell r="W172" t="str">
            <v>-</v>
          </cell>
          <cell r="Y172" t="str">
            <v>-</v>
          </cell>
          <cell r="Z172" t="str">
            <v>-</v>
          </cell>
          <cell r="AA172" t="str">
            <v>-</v>
          </cell>
          <cell r="AB172" t="str">
            <v>-</v>
          </cell>
          <cell r="AC172" t="str">
            <v>CL</v>
          </cell>
          <cell r="AD172" t="str">
            <v>-</v>
          </cell>
          <cell r="AE172" t="str">
            <v>-</v>
          </cell>
          <cell r="AF172" t="str">
            <v>-</v>
          </cell>
          <cell r="AG172" t="str">
            <v>-</v>
          </cell>
          <cell r="AH172" t="str">
            <v/>
          </cell>
          <cell r="AI172" t="str">
            <v/>
          </cell>
          <cell r="AJ172" t="str">
            <v/>
          </cell>
          <cell r="AK172" t="str">
            <v>-</v>
          </cell>
          <cell r="AL172" t="str">
            <v>Yes</v>
          </cell>
          <cell r="AM172" t="str">
            <v>-</v>
          </cell>
          <cell r="AN172" t="str">
            <v>Yes</v>
          </cell>
          <cell r="AO172" t="str">
            <v>Yes</v>
          </cell>
          <cell r="AP172" t="str">
            <v>-</v>
          </cell>
          <cell r="AQ172" t="str">
            <v>-</v>
          </cell>
          <cell r="AR172" t="str">
            <v>-</v>
          </cell>
          <cell r="AS172" t="str">
            <v>-</v>
          </cell>
          <cell r="AT172" t="str">
            <v>270</v>
          </cell>
          <cell r="AU172" t="str">
            <v>1</v>
          </cell>
          <cell r="AV172" t="str">
            <v>Bulk</v>
          </cell>
          <cell r="AW172" t="str">
            <v>-</v>
          </cell>
          <cell r="AX172" t="str">
            <v>-</v>
          </cell>
          <cell r="AY172" t="str">
            <v>-</v>
          </cell>
          <cell r="AZ172" t="str">
            <v>-</v>
          </cell>
          <cell r="BA172" t="str">
            <v>DFIN</v>
          </cell>
          <cell r="BB172" t="str">
            <v>DFIN</v>
          </cell>
          <cell r="BC172" t="str">
            <v>Prepared</v>
          </cell>
          <cell r="BD172" t="str">
            <v>BFAST/COP/HANDHELD</v>
          </cell>
          <cell r="BE172" t="str">
            <v>FSV SNACKING MBU</v>
          </cell>
          <cell r="BF172" t="str">
            <v>Breakfast</v>
          </cell>
          <cell r="BG172" t="str">
            <v>Breakfast Sandwiches</v>
          </cell>
          <cell r="BH172" t="str">
            <v>Biscuits</v>
          </cell>
          <cell r="BI172" t="str">
            <v>-</v>
          </cell>
          <cell r="BJ172" t="str">
            <v>-</v>
          </cell>
          <cell r="BL172" t="str">
            <v>BAKE: Product internal temperature should reach 140°F or above. Due to oven variances, adjust time accordingly. 
Conventional Oven
Thawed Overnight (recommended): Preheat oven to 325°F. Place 12 biscuits on 11"x16" sheet tray. Bake at 325°F for 3-5 minute</v>
          </cell>
          <cell r="BM172" t="str">
            <v xml:space="preserve">Water, Whole Wheat Flour, Enriched Bleached Wheat Flour (Niacin, Reduced Iron, Thiamine Mononitrate, Riboflavin, Enzyme, Folic Acid), Buttermilk Powder (Sweet Whey Powder, Calcium Sulfate, Buttermilk Solids, Adipic Acid), Butter Flavored Shortening (Palm </v>
          </cell>
          <cell r="BR172" t="str">
            <v>00071421232929</v>
          </cell>
          <cell r="BS172" t="str">
            <v>-</v>
          </cell>
          <cell r="BT172" t="str">
            <v>Special Order</v>
          </cell>
          <cell r="BU172" t="str">
            <v>-</v>
          </cell>
          <cell r="BV172" t="str">
            <v>-</v>
          </cell>
          <cell r="BW172" t="str">
            <v>-</v>
          </cell>
          <cell r="BX172" t="str">
            <v>-</v>
          </cell>
          <cell r="BY172" t="str">
            <v>-</v>
          </cell>
        </row>
        <row r="173">
          <cell r="B173">
            <v>10000090011</v>
          </cell>
          <cell r="C173" t="str">
            <v>CLASSICS</v>
          </cell>
          <cell r="E173">
            <v>130</v>
          </cell>
          <cell r="F173" t="str">
            <v>Smart Picks(tm)Peanut Butter Cup</v>
          </cell>
          <cell r="G173" t="str">
            <v>Peanut Butter Cup, 1.11 oz.</v>
          </cell>
          <cell r="H173" t="str">
            <v>-</v>
          </cell>
          <cell r="I173" t="str">
            <v>-</v>
          </cell>
          <cell r="J173">
            <v>6.94</v>
          </cell>
          <cell r="K173">
            <v>100</v>
          </cell>
          <cell r="L173" t="str">
            <v>1 cup</v>
          </cell>
          <cell r="M173">
            <v>1</v>
          </cell>
          <cell r="N173" t="str">
            <v>-</v>
          </cell>
          <cell r="O173" t="str">
            <v>-</v>
          </cell>
          <cell r="P173" t="str">
            <v>-</v>
          </cell>
          <cell r="Q173" t="str">
            <v>-</v>
          </cell>
          <cell r="R173" t="str">
            <v>-</v>
          </cell>
          <cell r="S173" t="str">
            <v>-</v>
          </cell>
          <cell r="T173" t="str">
            <v>-</v>
          </cell>
          <cell r="U173" t="str">
            <v>-</v>
          </cell>
          <cell r="V173" t="str">
            <v/>
          </cell>
          <cell r="W173" t="str">
            <v>-</v>
          </cell>
          <cell r="Y173" t="str">
            <v>CSC</v>
          </cell>
          <cell r="Z173" t="str">
            <v>-</v>
          </cell>
          <cell r="AA173" t="str">
            <v>-</v>
          </cell>
          <cell r="AB173" t="str">
            <v>-</v>
          </cell>
          <cell r="AC173" t="str">
            <v>SUB</v>
          </cell>
          <cell r="AD173" t="str">
            <v>-</v>
          </cell>
          <cell r="AE173" t="str">
            <v>-</v>
          </cell>
          <cell r="AF173" t="str">
            <v>-</v>
          </cell>
          <cell r="AG173" t="str">
            <v>-</v>
          </cell>
          <cell r="AH173" t="str">
            <v/>
          </cell>
          <cell r="AI173" t="str">
            <v/>
          </cell>
          <cell r="AJ173" t="str">
            <v/>
          </cell>
          <cell r="AK173" t="str">
            <v>-</v>
          </cell>
          <cell r="AL173" t="str">
            <v>-</v>
          </cell>
          <cell r="AM173" t="str">
            <v>-</v>
          </cell>
          <cell r="AN173" t="str">
            <v>-</v>
          </cell>
          <cell r="AO173" t="str">
            <v>-</v>
          </cell>
          <cell r="AP173" t="str">
            <v>-</v>
          </cell>
          <cell r="AQ173" t="str">
            <v>-</v>
          </cell>
          <cell r="AR173" t="str">
            <v>-</v>
          </cell>
          <cell r="AS173" t="str">
            <v>-</v>
          </cell>
          <cell r="AT173" t="str">
            <v>-</v>
          </cell>
          <cell r="AU173" t="str">
            <v>-</v>
          </cell>
          <cell r="AV173" t="str">
            <v>Bulk</v>
          </cell>
          <cell r="AW173" t="str">
            <v>No</v>
          </cell>
          <cell r="AX173" t="str">
            <v>-</v>
          </cell>
          <cell r="AY173" t="str">
            <v>-</v>
          </cell>
          <cell r="AZ173" t="str">
            <v>-</v>
          </cell>
          <cell r="BA173" t="str">
            <v>DNB SY19-20</v>
          </cell>
          <cell r="BB173" t="str">
            <v>DNB SY19-20</v>
          </cell>
          <cell r="BC173" t="str">
            <v>Prepared</v>
          </cell>
          <cell r="BD173" t="str">
            <v>BFAST/COP/HANDHELD</v>
          </cell>
          <cell r="BE173" t="str">
            <v>FSV SNACKING MBU</v>
          </cell>
          <cell r="BF173" t="str">
            <v>Breakfast</v>
          </cell>
          <cell r="BG173" t="str">
            <v>PB&amp;J</v>
          </cell>
          <cell r="BH173" t="str">
            <v>PB Cup</v>
          </cell>
          <cell r="BI173" t="str">
            <v>-</v>
          </cell>
          <cell r="BJ173" t="str">
            <v>-</v>
          </cell>
          <cell r="BL173" t="str">
            <v>-</v>
          </cell>
          <cell r="BM173" t="str">
            <v>-</v>
          </cell>
          <cell r="BN173" t="str">
            <v>-</v>
          </cell>
          <cell r="BR173" t="str">
            <v>-</v>
          </cell>
          <cell r="BS173" t="str">
            <v>-</v>
          </cell>
          <cell r="BT173" t="str">
            <v>Special Order</v>
          </cell>
          <cell r="BU173" t="str">
            <v>-</v>
          </cell>
          <cell r="BV173" t="str">
            <v>-</v>
          </cell>
          <cell r="BW173">
            <v>651890</v>
          </cell>
          <cell r="BX173">
            <v>9395593</v>
          </cell>
          <cell r="BY173">
            <v>400602</v>
          </cell>
        </row>
        <row r="174">
          <cell r="B174">
            <v>10000090017</v>
          </cell>
          <cell r="C174" t="str">
            <v>CLASSICS</v>
          </cell>
          <cell r="E174" t="str">
            <v>-</v>
          </cell>
          <cell r="F174" t="str">
            <v>Peanut Butter &amp; HFCS Free Grape Jelly Cup</v>
          </cell>
          <cell r="G174" t="str">
            <v>Peanut Butter &amp; HFCS Free Grape Jelly Cup, 2.8 oz.</v>
          </cell>
          <cell r="H174" t="str">
            <v>-</v>
          </cell>
          <cell r="I174" t="str">
            <v>-</v>
          </cell>
          <cell r="J174">
            <v>17.5</v>
          </cell>
          <cell r="K174">
            <v>100</v>
          </cell>
          <cell r="L174" t="str">
            <v>1 cup</v>
          </cell>
          <cell r="M174">
            <v>2</v>
          </cell>
          <cell r="N174" t="str">
            <v>-</v>
          </cell>
          <cell r="O174" t="str">
            <v>-</v>
          </cell>
          <cell r="P174" t="str">
            <v>-</v>
          </cell>
          <cell r="Q174" t="str">
            <v>-</v>
          </cell>
          <cell r="R174" t="str">
            <v>-</v>
          </cell>
          <cell r="S174" t="str">
            <v>-</v>
          </cell>
          <cell r="T174" t="str">
            <v>-</v>
          </cell>
          <cell r="U174" t="str">
            <v>-</v>
          </cell>
          <cell r="V174" t="str">
            <v/>
          </cell>
          <cell r="W174" t="str">
            <v>-</v>
          </cell>
          <cell r="Y174" t="str">
            <v>-</v>
          </cell>
          <cell r="Z174" t="str">
            <v>-</v>
          </cell>
          <cell r="AA174" t="str">
            <v>-</v>
          </cell>
          <cell r="AB174" t="str">
            <v>-</v>
          </cell>
          <cell r="AC174" t="str">
            <v>SUB</v>
          </cell>
          <cell r="AD174" t="str">
            <v>-</v>
          </cell>
          <cell r="AE174" t="str">
            <v>-</v>
          </cell>
          <cell r="AF174" t="str">
            <v>-</v>
          </cell>
          <cell r="AG174" t="str">
            <v>-</v>
          </cell>
          <cell r="AH174" t="str">
            <v/>
          </cell>
          <cell r="AI174" t="str">
            <v/>
          </cell>
          <cell r="AJ174" t="str">
            <v/>
          </cell>
          <cell r="AK174" t="str">
            <v>-</v>
          </cell>
          <cell r="AL174" t="str">
            <v>-</v>
          </cell>
          <cell r="AM174" t="str">
            <v>-</v>
          </cell>
          <cell r="AN174" t="str">
            <v>-</v>
          </cell>
          <cell r="AO174" t="str">
            <v>-</v>
          </cell>
          <cell r="AP174" t="str">
            <v>-</v>
          </cell>
          <cell r="AQ174" t="str">
            <v>-</v>
          </cell>
          <cell r="AR174" t="str">
            <v>-</v>
          </cell>
          <cell r="AS174" t="str">
            <v>-</v>
          </cell>
          <cell r="AT174" t="str">
            <v>-</v>
          </cell>
          <cell r="AU174" t="str">
            <v>-</v>
          </cell>
          <cell r="AV174" t="str">
            <v>Bulk</v>
          </cell>
          <cell r="AW174" t="str">
            <v>No</v>
          </cell>
          <cell r="AX174" t="str">
            <v>-</v>
          </cell>
          <cell r="AY174" t="str">
            <v>-</v>
          </cell>
          <cell r="AZ174" t="str">
            <v>-</v>
          </cell>
          <cell r="BA174" t="str">
            <v>DNB SY19-20</v>
          </cell>
          <cell r="BB174" t="str">
            <v>DNB SY19-20</v>
          </cell>
          <cell r="BC174" t="str">
            <v>Prepared</v>
          </cell>
          <cell r="BD174" t="str">
            <v>BFAST/COP/HANDHELD</v>
          </cell>
          <cell r="BE174" t="str">
            <v>FSV SNACKING MBU</v>
          </cell>
          <cell r="BF174" t="str">
            <v>Breakfast</v>
          </cell>
          <cell r="BG174" t="str">
            <v>PB&amp;J</v>
          </cell>
          <cell r="BH174" t="str">
            <v>PB&amp;J Cup</v>
          </cell>
          <cell r="BI174" t="str">
            <v>-</v>
          </cell>
          <cell r="BJ174" t="str">
            <v>-</v>
          </cell>
          <cell r="BL174" t="str">
            <v>-</v>
          </cell>
          <cell r="BM174" t="str">
            <v>-</v>
          </cell>
          <cell r="BP174" t="str">
            <v>Yes</v>
          </cell>
          <cell r="BR174" t="str">
            <v>-</v>
          </cell>
          <cell r="BS174" t="str">
            <v>-</v>
          </cell>
          <cell r="BT174" t="str">
            <v>Special Order</v>
          </cell>
          <cell r="BU174" t="str">
            <v>-</v>
          </cell>
          <cell r="BV174" t="str">
            <v>-</v>
          </cell>
          <cell r="BW174" t="str">
            <v>-</v>
          </cell>
          <cell r="BX174">
            <v>8024013</v>
          </cell>
          <cell r="BY174">
            <v>402017</v>
          </cell>
        </row>
        <row r="175">
          <cell r="B175">
            <v>10000009945</v>
          </cell>
          <cell r="C175" t="str">
            <v>CLASSICS</v>
          </cell>
          <cell r="E175">
            <v>130</v>
          </cell>
          <cell r="F175" t="str">
            <v>AdvancePierre™ Flame Broiled Chicken Breast Filet with BBQ Sauce, 2.4 oz.</v>
          </cell>
          <cell r="G175" t="str">
            <v xml:space="preserve">Flame Broiled Chicken Breast Filet with BBQ Sauce, 2.4 oz. </v>
          </cell>
          <cell r="H175" t="str">
            <v>-</v>
          </cell>
          <cell r="I175" t="str">
            <v>White</v>
          </cell>
          <cell r="J175">
            <v>15</v>
          </cell>
          <cell r="K175">
            <v>100</v>
          </cell>
          <cell r="L175" t="str">
            <v>1 piece</v>
          </cell>
          <cell r="M175">
            <v>1.5</v>
          </cell>
          <cell r="N175" t="str">
            <v>-</v>
          </cell>
          <cell r="O175" t="str">
            <v>-</v>
          </cell>
          <cell r="P175" t="str">
            <v>-</v>
          </cell>
          <cell r="Q175" t="str">
            <v>-</v>
          </cell>
          <cell r="R175" t="str">
            <v>-</v>
          </cell>
          <cell r="S175" t="str">
            <v>-</v>
          </cell>
          <cell r="T175" t="str">
            <v>-</v>
          </cell>
          <cell r="U175" t="str">
            <v>-</v>
          </cell>
          <cell r="V175" t="str">
            <v/>
          </cell>
          <cell r="W175" t="str">
            <v>-</v>
          </cell>
          <cell r="Y175" t="str">
            <v>-</v>
          </cell>
          <cell r="Z175" t="str">
            <v>-</v>
          </cell>
          <cell r="AA175" t="str">
            <v>-</v>
          </cell>
          <cell r="AB175" t="str">
            <v>-</v>
          </cell>
          <cell r="AC175" t="str">
            <v>CL</v>
          </cell>
          <cell r="AD175" t="str">
            <v>-</v>
          </cell>
          <cell r="AE175" t="str">
            <v>-</v>
          </cell>
          <cell r="AF175" t="str">
            <v>-</v>
          </cell>
          <cell r="AG175" t="str">
            <v>-</v>
          </cell>
          <cell r="AH175" t="str">
            <v/>
          </cell>
          <cell r="AI175" t="str">
            <v/>
          </cell>
          <cell r="AJ175" t="str">
            <v/>
          </cell>
          <cell r="AK175" t="str">
            <v>-</v>
          </cell>
          <cell r="AL175" t="str">
            <v>Yes</v>
          </cell>
          <cell r="AM175" t="str">
            <v>-</v>
          </cell>
          <cell r="AN175" t="str">
            <v>-</v>
          </cell>
          <cell r="AO175" t="str">
            <v>-</v>
          </cell>
          <cell r="AP175" t="str">
            <v>-</v>
          </cell>
          <cell r="AQ175" t="str">
            <v>-</v>
          </cell>
          <cell r="AR175" t="str">
            <v>-</v>
          </cell>
          <cell r="AS175" t="str">
            <v>-</v>
          </cell>
          <cell r="AT175" t="str">
            <v>-</v>
          </cell>
          <cell r="AU175" t="str">
            <v>-</v>
          </cell>
          <cell r="AV175" t="str">
            <v>Bulk</v>
          </cell>
          <cell r="AW175" t="str">
            <v>-</v>
          </cell>
          <cell r="AX175" t="str">
            <v>-</v>
          </cell>
          <cell r="AY175" t="str">
            <v>-</v>
          </cell>
          <cell r="AZ175" t="str">
            <v>-</v>
          </cell>
          <cell r="BA175" t="str">
            <v>DNB SY20-21</v>
          </cell>
          <cell r="BB175" t="str">
            <v>DNB SY20-21</v>
          </cell>
          <cell r="BC175" t="str">
            <v>Poultry</v>
          </cell>
          <cell r="BD175" t="str">
            <v>BIG BIRD</v>
          </cell>
          <cell r="BE175" t="str">
            <v>BIG BIRD MBU</v>
          </cell>
          <cell r="BF175" t="str">
            <v>Chicken Filets &amp; Patties</v>
          </cell>
          <cell r="BG175" t="str">
            <v>Chicken Filets</v>
          </cell>
          <cell r="BH175" t="str">
            <v>Filets</v>
          </cell>
          <cell r="BI175" t="str">
            <v>BBQ</v>
          </cell>
          <cell r="BJ175" t="str">
            <v>C&amp;F</v>
          </cell>
          <cell r="BK175" t="str">
            <v>Chicken</v>
          </cell>
          <cell r="BL175" t="str">
            <v>-</v>
          </cell>
          <cell r="BM175" t="str">
            <v>-</v>
          </cell>
          <cell r="BR175" t="str">
            <v>-</v>
          </cell>
          <cell r="BS175" t="str">
            <v>-</v>
          </cell>
          <cell r="BT175" t="str">
            <v>Special Order</v>
          </cell>
          <cell r="BU175" t="str">
            <v>-</v>
          </cell>
          <cell r="BV175" t="str">
            <v>-</v>
          </cell>
          <cell r="BW175">
            <v>544942</v>
          </cell>
          <cell r="BX175" t="str">
            <v>-</v>
          </cell>
          <cell r="BY175">
            <v>101738</v>
          </cell>
        </row>
        <row r="176">
          <cell r="B176">
            <v>10000015230</v>
          </cell>
          <cell r="C176" t="str">
            <v>AdvancePierre™</v>
          </cell>
          <cell r="E176">
            <v>130</v>
          </cell>
          <cell r="F176" t="str">
            <v>AdvancePierre™ Flame Grilled Beef Steak Burger, 3.0 oz.</v>
          </cell>
          <cell r="G176" t="str">
            <v>Flame Grilled Beef Burger, 3.0 oz.</v>
          </cell>
          <cell r="H176" t="str">
            <v>-</v>
          </cell>
          <cell r="I176" t="str">
            <v>-</v>
          </cell>
          <cell r="J176">
            <v>30</v>
          </cell>
          <cell r="K176">
            <v>160</v>
          </cell>
          <cell r="L176" t="str">
            <v>1 piece</v>
          </cell>
          <cell r="M176">
            <v>3</v>
          </cell>
          <cell r="N176" t="str">
            <v>-</v>
          </cell>
          <cell r="O176" t="str">
            <v>-</v>
          </cell>
          <cell r="P176" t="str">
            <v>190</v>
          </cell>
          <cell r="Q176" t="str">
            <v>13</v>
          </cell>
          <cell r="R176" t="str">
            <v>5</v>
          </cell>
          <cell r="S176" t="str">
            <v>260</v>
          </cell>
          <cell r="T176" t="str">
            <v>0</v>
          </cell>
          <cell r="U176" t="str">
            <v>17</v>
          </cell>
          <cell r="V176" t="str">
            <v/>
          </cell>
          <cell r="W176" t="str">
            <v>-</v>
          </cell>
          <cell r="Y176" t="str">
            <v>-</v>
          </cell>
          <cell r="Z176" t="str">
            <v>-</v>
          </cell>
          <cell r="AA176" t="str">
            <v>-</v>
          </cell>
          <cell r="AB176" t="str">
            <v>-</v>
          </cell>
          <cell r="AC176" t="str">
            <v>CY</v>
          </cell>
          <cell r="AD176">
            <v>10000015030</v>
          </cell>
          <cell r="AE176" t="str">
            <v>-</v>
          </cell>
          <cell r="AF176" t="str">
            <v>-</v>
          </cell>
          <cell r="AG176" t="str">
            <v>-</v>
          </cell>
          <cell r="AH176" t="str">
            <v/>
          </cell>
          <cell r="AI176" t="str">
            <v/>
          </cell>
          <cell r="AJ176" t="str">
            <v/>
          </cell>
          <cell r="AK176" t="str">
            <v>-</v>
          </cell>
          <cell r="AL176" t="str">
            <v>-</v>
          </cell>
          <cell r="AM176" t="str">
            <v>-</v>
          </cell>
          <cell r="AN176" t="str">
            <v>-</v>
          </cell>
          <cell r="AO176" t="str">
            <v>-</v>
          </cell>
          <cell r="AP176" t="str">
            <v>-</v>
          </cell>
          <cell r="AQ176" t="str">
            <v>-</v>
          </cell>
          <cell r="AR176" t="str">
            <v>-</v>
          </cell>
          <cell r="AS176" t="str">
            <v>-</v>
          </cell>
          <cell r="AT176" t="str">
            <v>455</v>
          </cell>
          <cell r="AU176" t="str">
            <v>5</v>
          </cell>
          <cell r="AV176" t="str">
            <v>Bulk</v>
          </cell>
          <cell r="AW176" t="str">
            <v>-</v>
          </cell>
          <cell r="AX176" t="str">
            <v>-</v>
          </cell>
          <cell r="AY176" t="str">
            <v>-</v>
          </cell>
          <cell r="AZ176" t="str">
            <v>-</v>
          </cell>
          <cell r="BA176" t="str">
            <v>ACT</v>
          </cell>
          <cell r="BB176" t="str">
            <v>ACT</v>
          </cell>
          <cell r="BC176" t="str">
            <v>Prepared</v>
          </cell>
          <cell r="BD176" t="str">
            <v>BFAST/COP/HANDHELD</v>
          </cell>
          <cell r="BE176" t="str">
            <v>BRKFST/COP MBU</v>
          </cell>
          <cell r="BF176" t="str">
            <v>Burgers &amp; Patties</v>
          </cell>
          <cell r="BG176" t="str">
            <v>Burger</v>
          </cell>
          <cell r="BH176" t="str">
            <v>Burgers- All Meat</v>
          </cell>
          <cell r="BI176" t="str">
            <v>-</v>
          </cell>
          <cell r="BJ176" t="str">
            <v>C&amp;F</v>
          </cell>
          <cell r="BL176" t="str">
            <v>Unspecified: HEAT PRODUCT TO AN INTERNAL TEMPERATURE OF 165°F AS MEASURED WITH THE USE OF A MEAT THERMOMETER. IF DETAILED PREPARATION INSTRUCTIONS ARE NEEDED, PLEASE VISIT OUR WEBSITE, WWW.ADVANCEPIERRE.COM.</v>
          </cell>
          <cell r="BM176" t="str">
            <v>Beef, Seasoning [Salt, Dextrose, Natural Flavors, Spice], Maltodextrin, Natural Extractives of Spice, Citric Acid.</v>
          </cell>
          <cell r="BR176" t="str">
            <v>00880760034442</v>
          </cell>
          <cell r="BS176" t="str">
            <v>-</v>
          </cell>
          <cell r="BT176" t="str">
            <v>-</v>
          </cell>
          <cell r="BU176" t="str">
            <v>-</v>
          </cell>
          <cell r="BV176" t="str">
            <v>-</v>
          </cell>
          <cell r="BW176">
            <v>233962</v>
          </cell>
          <cell r="BX176">
            <v>8942180</v>
          </cell>
          <cell r="BY176">
            <v>400048</v>
          </cell>
        </row>
        <row r="177">
          <cell r="B177">
            <v>10000015030</v>
          </cell>
          <cell r="C177" t="str">
            <v>AdvancePierre™</v>
          </cell>
          <cell r="E177">
            <v>130</v>
          </cell>
          <cell r="F177" t="str">
            <v>AdvancePierre™ Flame Grilled Beef Steak Burger, 3.0 oz.</v>
          </cell>
          <cell r="G177" t="str">
            <v>Flame Grilled Beef Burger, 3.0 oz.</v>
          </cell>
          <cell r="H177" t="str">
            <v>-</v>
          </cell>
          <cell r="I177" t="str">
            <v>-</v>
          </cell>
          <cell r="J177">
            <v>10</v>
          </cell>
          <cell r="K177">
            <v>53</v>
          </cell>
          <cell r="L177" t="str">
            <v>1 piece</v>
          </cell>
          <cell r="M177">
            <v>2.75</v>
          </cell>
          <cell r="N177" t="str">
            <v>-</v>
          </cell>
          <cell r="O177" t="str">
            <v>-</v>
          </cell>
          <cell r="P177" t="str">
            <v>220</v>
          </cell>
          <cell r="Q177" t="str">
            <v>17</v>
          </cell>
          <cell r="R177" t="str">
            <v>7</v>
          </cell>
          <cell r="S177" t="str">
            <v>290</v>
          </cell>
          <cell r="T177" t="str">
            <v>0</v>
          </cell>
          <cell r="U177" t="str">
            <v>19</v>
          </cell>
          <cell r="V177" t="str">
            <v/>
          </cell>
          <cell r="W177" t="str">
            <v>-</v>
          </cell>
          <cell r="Y177" t="str">
            <v>-</v>
          </cell>
          <cell r="Z177" t="str">
            <v>-</v>
          </cell>
          <cell r="AA177" t="str">
            <v>-</v>
          </cell>
          <cell r="AB177" t="str">
            <v>-</v>
          </cell>
          <cell r="AC177" t="str">
            <v>CL</v>
          </cell>
          <cell r="AD177">
            <v>10000015230</v>
          </cell>
          <cell r="AE177" t="str">
            <v>-</v>
          </cell>
          <cell r="AF177" t="str">
            <v>-</v>
          </cell>
          <cell r="AG177" t="str">
            <v>-</v>
          </cell>
          <cell r="AH177" t="str">
            <v/>
          </cell>
          <cell r="AI177" t="str">
            <v/>
          </cell>
          <cell r="AJ177" t="str">
            <v/>
          </cell>
          <cell r="AK177" t="str">
            <v>-</v>
          </cell>
          <cell r="AL177" t="str">
            <v>-</v>
          </cell>
          <cell r="AM177" t="str">
            <v>-</v>
          </cell>
          <cell r="AN177" t="str">
            <v>-</v>
          </cell>
          <cell r="AO177" t="str">
            <v>-</v>
          </cell>
          <cell r="AP177" t="str">
            <v>-</v>
          </cell>
          <cell r="AQ177" t="str">
            <v>-</v>
          </cell>
          <cell r="AR177" t="str">
            <v>-</v>
          </cell>
          <cell r="AS177" t="str">
            <v>-</v>
          </cell>
          <cell r="AT177" t="str">
            <v>365</v>
          </cell>
          <cell r="AU177" t="str">
            <v>1</v>
          </cell>
          <cell r="AV177" t="str">
            <v>Bulk</v>
          </cell>
          <cell r="AW177" t="str">
            <v>-</v>
          </cell>
          <cell r="AX177" t="str">
            <v>-</v>
          </cell>
          <cell r="AY177" t="str">
            <v>-</v>
          </cell>
          <cell r="AZ177" t="str">
            <v>-</v>
          </cell>
          <cell r="BA177" t="str">
            <v>ACT</v>
          </cell>
          <cell r="BB177" t="str">
            <v>ACT</v>
          </cell>
          <cell r="BC177" t="str">
            <v>Prepared</v>
          </cell>
          <cell r="BD177" t="str">
            <v>BFAST/COP/HANDHELD</v>
          </cell>
          <cell r="BE177" t="str">
            <v>BRKFST/COP MBU</v>
          </cell>
          <cell r="BF177" t="str">
            <v>Burgers &amp; Patties</v>
          </cell>
          <cell r="BG177" t="str">
            <v>Burger</v>
          </cell>
          <cell r="BH177" t="str">
            <v>Burgers- All Meat</v>
          </cell>
          <cell r="BI177" t="str">
            <v>-</v>
          </cell>
          <cell r="BJ177" t="str">
            <v>C&amp;F</v>
          </cell>
          <cell r="BL177" t="str">
            <v>BAKE: Conventional Oven
Preheat oven to 350F and reheat product from frozen for 20-22 minutes
Convection: Convection Oven
Preheat oven to 350F and reheat product from frozen for 9-11minutes.</v>
          </cell>
          <cell r="BM177" t="str">
            <v>Beef, Seasoning (Salt, Dextrose, Natural Flavors, Spice), Natural Flavoring.</v>
          </cell>
          <cell r="BR177" t="str">
            <v>00880760152306</v>
          </cell>
          <cell r="BS177" t="str">
            <v>-</v>
          </cell>
          <cell r="BT177" t="str">
            <v>Special Order</v>
          </cell>
          <cell r="BU177" t="str">
            <v>-</v>
          </cell>
          <cell r="BV177" t="str">
            <v>-</v>
          </cell>
          <cell r="BW177" t="str">
            <v>-</v>
          </cell>
          <cell r="BX177" t="str">
            <v>-</v>
          </cell>
          <cell r="BY177">
            <v>138029</v>
          </cell>
        </row>
        <row r="178">
          <cell r="B178">
            <v>10000015232</v>
          </cell>
          <cell r="C178" t="str">
            <v>AdvancePierre™</v>
          </cell>
          <cell r="E178">
            <v>130</v>
          </cell>
          <cell r="F178" t="str">
            <v>AdvancePierre™ Flame Grilled Beef Steak Burger with Foil Bags, 3.0 oz.</v>
          </cell>
          <cell r="G178" t="str">
            <v>Flame Grilled Beef Burger with Foil Bags, 3.0 oz.</v>
          </cell>
          <cell r="H178" t="str">
            <v>-</v>
          </cell>
          <cell r="I178" t="str">
            <v>-</v>
          </cell>
          <cell r="J178">
            <v>30</v>
          </cell>
          <cell r="K178">
            <v>160</v>
          </cell>
          <cell r="L178" t="str">
            <v>1 piece</v>
          </cell>
          <cell r="M178">
            <v>3</v>
          </cell>
          <cell r="N178" t="str">
            <v>-</v>
          </cell>
          <cell r="O178" t="str">
            <v>-</v>
          </cell>
          <cell r="P178" t="str">
            <v>190</v>
          </cell>
          <cell r="Q178" t="str">
            <v>13</v>
          </cell>
          <cell r="R178" t="str">
            <v>5</v>
          </cell>
          <cell r="S178" t="str">
            <v>260</v>
          </cell>
          <cell r="T178" t="str">
            <v>0</v>
          </cell>
          <cell r="U178" t="str">
            <v>17</v>
          </cell>
          <cell r="V178" t="str">
            <v/>
          </cell>
          <cell r="W178" t="str">
            <v>-</v>
          </cell>
          <cell r="Y178" t="str">
            <v>-</v>
          </cell>
          <cell r="Z178" t="str">
            <v>-</v>
          </cell>
          <cell r="AA178" t="str">
            <v>-</v>
          </cell>
          <cell r="AB178" t="str">
            <v>-</v>
          </cell>
          <cell r="AC178" t="str">
            <v>CY</v>
          </cell>
          <cell r="AD178">
            <v>10000052302</v>
          </cell>
          <cell r="AE178" t="str">
            <v>-</v>
          </cell>
          <cell r="AF178" t="str">
            <v>-</v>
          </cell>
          <cell r="AG178" t="str">
            <v>-</v>
          </cell>
          <cell r="AH178" t="str">
            <v/>
          </cell>
          <cell r="AI178" t="str">
            <v/>
          </cell>
          <cell r="AJ178" t="str">
            <v/>
          </cell>
          <cell r="AK178" t="str">
            <v>-</v>
          </cell>
          <cell r="AL178" t="str">
            <v>-</v>
          </cell>
          <cell r="AM178" t="str">
            <v>-</v>
          </cell>
          <cell r="AN178" t="str">
            <v>-</v>
          </cell>
          <cell r="AO178" t="str">
            <v>-</v>
          </cell>
          <cell r="AP178" t="str">
            <v>-</v>
          </cell>
          <cell r="AQ178" t="str">
            <v>-</v>
          </cell>
          <cell r="AR178" t="str">
            <v>-</v>
          </cell>
          <cell r="AS178" t="str">
            <v>-</v>
          </cell>
          <cell r="AT178" t="str">
            <v>455</v>
          </cell>
          <cell r="AU178" t="str">
            <v>5</v>
          </cell>
          <cell r="AV178" t="str">
            <v>Bulk</v>
          </cell>
          <cell r="AW178" t="str">
            <v>Yes</v>
          </cell>
          <cell r="AX178" t="str">
            <v>-</v>
          </cell>
          <cell r="AY178" t="str">
            <v>-</v>
          </cell>
          <cell r="AZ178" t="str">
            <v>Yes</v>
          </cell>
          <cell r="BA178" t="str">
            <v>ACT</v>
          </cell>
          <cell r="BB178" t="str">
            <v>ACT</v>
          </cell>
          <cell r="BC178" t="str">
            <v>Prepared</v>
          </cell>
          <cell r="BD178" t="str">
            <v>BFAST/COP/HANDHELD</v>
          </cell>
          <cell r="BE178" t="str">
            <v>BRKFST/COP MBU</v>
          </cell>
          <cell r="BF178" t="str">
            <v>Burgers &amp; Patties</v>
          </cell>
          <cell r="BG178" t="str">
            <v>Burger</v>
          </cell>
          <cell r="BH178" t="str">
            <v>Burgers- All Meat</v>
          </cell>
          <cell r="BI178" t="str">
            <v>-</v>
          </cell>
          <cell r="BJ178" t="str">
            <v>C&amp;F</v>
          </cell>
          <cell r="BL178" t="str">
            <v>Unspecified: HEAT PRODUCT TO AN INTERNAL TEMPERATURE OF 165°F AS MEASURED WITH THE USE OF A MEAT THERMOMETER. IF DETAILED PREPARATION INSTRUCTIONS ARE NEEDED, PLEASE VISIT OUR WEBSITE, WWW.ADVANCEPIERRE.COM.</v>
          </cell>
          <cell r="BM178" t="str">
            <v>Beef, Seasoning [Salt, Dextrose, Natural Flavors, Spice], Maltodextrin, Natural Extractives of Spice, Citric Acid.</v>
          </cell>
          <cell r="BR178" t="str">
            <v>00880760038150</v>
          </cell>
          <cell r="BS178" t="str">
            <v>-</v>
          </cell>
          <cell r="BT178" t="str">
            <v>-</v>
          </cell>
          <cell r="BU178" t="str">
            <v>-</v>
          </cell>
          <cell r="BV178" t="str">
            <v>-</v>
          </cell>
          <cell r="BW178" t="str">
            <v>-</v>
          </cell>
          <cell r="BX178">
            <v>8940039</v>
          </cell>
          <cell r="BY178">
            <v>404041</v>
          </cell>
        </row>
        <row r="179">
          <cell r="B179">
            <v>10000005670</v>
          </cell>
          <cell r="C179" t="str">
            <v>AdvancePierre™</v>
          </cell>
          <cell r="E179">
            <v>130</v>
          </cell>
          <cell r="F179" t="str">
            <v>AdvancePierre™ Fully Cooked Flame Grilled Mini Beef Steak Burger 1 oz</v>
          </cell>
          <cell r="G179" t="str">
            <v>Flame Grilled Mini Beef Burger, 1.01 oz.</v>
          </cell>
          <cell r="H179" t="str">
            <v>-</v>
          </cell>
          <cell r="I179" t="str">
            <v>-</v>
          </cell>
          <cell r="J179">
            <v>30</v>
          </cell>
          <cell r="K179">
            <v>475</v>
          </cell>
          <cell r="L179" t="str">
            <v>1 piece</v>
          </cell>
          <cell r="M179">
            <v>1</v>
          </cell>
          <cell r="N179" t="str">
            <v>-</v>
          </cell>
          <cell r="O179" t="str">
            <v>-</v>
          </cell>
          <cell r="P179" t="str">
            <v>70</v>
          </cell>
          <cell r="Q179" t="str">
            <v>4.5</v>
          </cell>
          <cell r="R179" t="str">
            <v>2</v>
          </cell>
          <cell r="S179" t="str">
            <v>40</v>
          </cell>
          <cell r="T179" t="str">
            <v>0</v>
          </cell>
          <cell r="U179" t="str">
            <v>7</v>
          </cell>
          <cell r="V179" t="str">
            <v>Yes</v>
          </cell>
          <cell r="W179" t="str">
            <v>-</v>
          </cell>
          <cell r="Y179" t="str">
            <v>-</v>
          </cell>
          <cell r="Z179" t="str">
            <v>-</v>
          </cell>
          <cell r="AA179" t="str">
            <v>-</v>
          </cell>
          <cell r="AB179" t="str">
            <v>-</v>
          </cell>
          <cell r="AC179" t="str">
            <v>CY</v>
          </cell>
          <cell r="AD179" t="str">
            <v>-</v>
          </cell>
          <cell r="AE179" t="str">
            <v>-</v>
          </cell>
          <cell r="AF179" t="str">
            <v>-</v>
          </cell>
          <cell r="AG179" t="str">
            <v>-</v>
          </cell>
          <cell r="AH179" t="str">
            <v/>
          </cell>
          <cell r="AI179" t="str">
            <v/>
          </cell>
          <cell r="AJ179" t="str">
            <v/>
          </cell>
          <cell r="AK179" t="str">
            <v>-</v>
          </cell>
          <cell r="AL179" t="str">
            <v>-</v>
          </cell>
          <cell r="AM179" t="str">
            <v>-</v>
          </cell>
          <cell r="AN179" t="str">
            <v>-</v>
          </cell>
          <cell r="AO179" t="str">
            <v>-</v>
          </cell>
          <cell r="AP179" t="str">
            <v>-</v>
          </cell>
          <cell r="AQ179" t="str">
            <v>-</v>
          </cell>
          <cell r="AR179" t="str">
            <v>-</v>
          </cell>
          <cell r="AS179" t="str">
            <v>-</v>
          </cell>
          <cell r="AT179" t="str">
            <v>455</v>
          </cell>
          <cell r="AU179" t="str">
            <v>1</v>
          </cell>
          <cell r="AV179" t="str">
            <v>Bulk</v>
          </cell>
          <cell r="AW179" t="str">
            <v>-</v>
          </cell>
          <cell r="AX179" t="str">
            <v>-</v>
          </cell>
          <cell r="AY179" t="str">
            <v>-</v>
          </cell>
          <cell r="AZ179" t="str">
            <v>-</v>
          </cell>
          <cell r="BA179" t="str">
            <v>HOLD SY20-21</v>
          </cell>
          <cell r="BB179" t="str">
            <v>DNB SY21-22</v>
          </cell>
          <cell r="BC179" t="str">
            <v>Prepared</v>
          </cell>
          <cell r="BD179" t="str">
            <v>BFAST/COP/HANDHELD</v>
          </cell>
          <cell r="BE179" t="str">
            <v>BRKFST/COP MBU</v>
          </cell>
          <cell r="BF179" t="str">
            <v>Burgers &amp; Patties</v>
          </cell>
          <cell r="BG179" t="str">
            <v>Burger</v>
          </cell>
          <cell r="BH179" t="str">
            <v>Burgers- All Meat</v>
          </cell>
          <cell r="BI179" t="str">
            <v>-</v>
          </cell>
          <cell r="BJ179" t="str">
            <v>C&amp;F</v>
          </cell>
          <cell r="BL179" t="str">
            <v>BAKE: Conventional Oven
Preheat oven to 375 degrees f. Bake frozen product for 20-25 minutes or until internal temperature reaches 165 degrees f.
Convection: Convection Oven
Preheat oven to 350 degrees f. Bake frozen product for 15-20 minutes or until int</v>
          </cell>
          <cell r="BM179" t="str">
            <v>Ground beef (not more than 20% fat), salt, caramel color.</v>
          </cell>
          <cell r="BR179" t="str">
            <v>00880760040702</v>
          </cell>
          <cell r="BS179" t="str">
            <v>-</v>
          </cell>
          <cell r="BT179" t="str">
            <v>-</v>
          </cell>
          <cell r="BU179" t="str">
            <v>-</v>
          </cell>
          <cell r="BV179" t="str">
            <v>-</v>
          </cell>
          <cell r="BW179">
            <v>546802</v>
          </cell>
          <cell r="BX179">
            <v>8931236</v>
          </cell>
          <cell r="BY179">
            <v>406216</v>
          </cell>
        </row>
        <row r="180">
          <cell r="B180">
            <v>10000015320</v>
          </cell>
          <cell r="C180" t="str">
            <v>AdvancePierre™</v>
          </cell>
          <cell r="E180">
            <v>130</v>
          </cell>
          <cell r="F180" t="str">
            <v>AdvancePierre™ Flame Grilled Beef Steak Burger, 2.01 oz.</v>
          </cell>
          <cell r="G180" t="str">
            <v>Flame Grilled Beef Burger, 2.01 oz.</v>
          </cell>
          <cell r="H180" t="str">
            <v>-</v>
          </cell>
          <cell r="I180" t="str">
            <v>-</v>
          </cell>
          <cell r="J180">
            <v>31.41</v>
          </cell>
          <cell r="K180">
            <v>250</v>
          </cell>
          <cell r="L180" t="str">
            <v>1 piece</v>
          </cell>
          <cell r="M180">
            <v>2</v>
          </cell>
          <cell r="N180" t="str">
            <v>-</v>
          </cell>
          <cell r="O180" t="str">
            <v>-</v>
          </cell>
          <cell r="P180" t="str">
            <v>170</v>
          </cell>
          <cell r="Q180" t="str">
            <v>14</v>
          </cell>
          <cell r="R180" t="str">
            <v>6</v>
          </cell>
          <cell r="S180" t="str">
            <v>85</v>
          </cell>
          <cell r="T180" t="str">
            <v>0</v>
          </cell>
          <cell r="U180" t="str">
            <v>10</v>
          </cell>
          <cell r="V180" t="str">
            <v>Yes</v>
          </cell>
          <cell r="W180" t="str">
            <v>-</v>
          </cell>
          <cell r="Y180" t="str">
            <v>-</v>
          </cell>
          <cell r="Z180" t="str">
            <v>-</v>
          </cell>
          <cell r="AA180" t="str">
            <v>-</v>
          </cell>
          <cell r="AB180" t="str">
            <v>-</v>
          </cell>
          <cell r="AC180" t="str">
            <v>CY</v>
          </cell>
          <cell r="AD180">
            <v>10000015329</v>
          </cell>
          <cell r="AE180" t="str">
            <v>-</v>
          </cell>
          <cell r="AF180" t="str">
            <v>-</v>
          </cell>
          <cell r="AG180" t="str">
            <v>-</v>
          </cell>
          <cell r="AH180" t="str">
            <v/>
          </cell>
          <cell r="AI180" t="str">
            <v/>
          </cell>
          <cell r="AJ180" t="str">
            <v/>
          </cell>
          <cell r="AK180" t="str">
            <v>-</v>
          </cell>
          <cell r="AL180" t="str">
            <v>-</v>
          </cell>
          <cell r="AM180" t="str">
            <v>-</v>
          </cell>
          <cell r="AN180" t="str">
            <v>-</v>
          </cell>
          <cell r="AO180" t="str">
            <v>-</v>
          </cell>
          <cell r="AP180" t="str">
            <v>-</v>
          </cell>
          <cell r="AQ180" t="str">
            <v>-</v>
          </cell>
          <cell r="AR180" t="str">
            <v>-</v>
          </cell>
          <cell r="AS180" t="str">
            <v>-</v>
          </cell>
          <cell r="AT180" t="str">
            <v>455</v>
          </cell>
          <cell r="AU180" t="str">
            <v>10</v>
          </cell>
          <cell r="AV180" t="str">
            <v>Bulk</v>
          </cell>
          <cell r="AW180" t="str">
            <v>-</v>
          </cell>
          <cell r="AX180" t="str">
            <v>-</v>
          </cell>
          <cell r="AY180" t="str">
            <v>-</v>
          </cell>
          <cell r="AZ180" t="str">
            <v>Yes</v>
          </cell>
          <cell r="BA180" t="str">
            <v>ACT</v>
          </cell>
          <cell r="BB180" t="str">
            <v>ACT</v>
          </cell>
          <cell r="BC180" t="str">
            <v>Prepared</v>
          </cell>
          <cell r="BD180" t="str">
            <v>BFAST/COP/HANDHELD</v>
          </cell>
          <cell r="BE180" t="str">
            <v>BRKFST/COP MBU</v>
          </cell>
          <cell r="BF180" t="str">
            <v>Burgers &amp; Patties</v>
          </cell>
          <cell r="BG180" t="str">
            <v>Burger</v>
          </cell>
          <cell r="BH180" t="str">
            <v>Burgers- All Meat</v>
          </cell>
          <cell r="BI180" t="str">
            <v>-</v>
          </cell>
          <cell r="BJ180" t="str">
            <v>C&amp;F</v>
          </cell>
          <cell r="BL180" t="str">
            <v>Convection: Convection Oven
From thawed state: sleeve pack preparation, put a few small holes in top of bag. Place entire bag intact on sheet pan in preheated convection oven at 375 degrees f for 45 minutes. Remove from oven and let stand 3 minutes before</v>
          </cell>
          <cell r="BM180" t="str">
            <v>Ground Beef (Not More Than 20% Fat), Salt, Caramel Color.</v>
          </cell>
          <cell r="BR180" t="str">
            <v>00880760017445</v>
          </cell>
          <cell r="BS180" t="str">
            <v>-</v>
          </cell>
          <cell r="BT180" t="str">
            <v>-</v>
          </cell>
          <cell r="BU180" t="str">
            <v>-</v>
          </cell>
          <cell r="BV180" t="str">
            <v>-</v>
          </cell>
          <cell r="BW180" t="str">
            <v>-</v>
          </cell>
          <cell r="BX180">
            <v>8942183</v>
          </cell>
          <cell r="BY180">
            <v>404014</v>
          </cell>
        </row>
        <row r="181">
          <cell r="B181">
            <v>10000015327</v>
          </cell>
          <cell r="C181" t="str">
            <v>AdvancePierre™</v>
          </cell>
          <cell r="E181">
            <v>130</v>
          </cell>
          <cell r="F181" t="str">
            <v>AdvancePierre™ Flame Grilled Beef Steak Burger, 2.7 oz.</v>
          </cell>
          <cell r="G181" t="str">
            <v>Flame Grilled Beef Burger, 2.7 oz.</v>
          </cell>
          <cell r="H181" t="str">
            <v>-</v>
          </cell>
          <cell r="I181" t="str">
            <v>-</v>
          </cell>
          <cell r="J181">
            <v>29.53</v>
          </cell>
          <cell r="K181">
            <v>175</v>
          </cell>
          <cell r="L181" t="str">
            <v>1 piece</v>
          </cell>
          <cell r="M181">
            <v>2.5</v>
          </cell>
          <cell r="N181" t="str">
            <v>-</v>
          </cell>
          <cell r="O181" t="str">
            <v>-</v>
          </cell>
          <cell r="P181" t="str">
            <v>180</v>
          </cell>
          <cell r="Q181" t="str">
            <v>13</v>
          </cell>
          <cell r="R181" t="str">
            <v>5</v>
          </cell>
          <cell r="S181" t="str">
            <v>115</v>
          </cell>
          <cell r="T181" t="str">
            <v>0</v>
          </cell>
          <cell r="U181" t="str">
            <v>16</v>
          </cell>
          <cell r="V181" t="str">
            <v>Yes</v>
          </cell>
          <cell r="W181" t="str">
            <v>-</v>
          </cell>
          <cell r="Y181" t="str">
            <v>-</v>
          </cell>
          <cell r="Z181" t="str">
            <v>-</v>
          </cell>
          <cell r="AA181" t="str">
            <v>-</v>
          </cell>
          <cell r="AB181" t="str">
            <v>-</v>
          </cell>
          <cell r="AC181" t="str">
            <v>CY</v>
          </cell>
          <cell r="AD181" t="str">
            <v>-</v>
          </cell>
          <cell r="AE181" t="str">
            <v>-</v>
          </cell>
          <cell r="AF181" t="str">
            <v>-</v>
          </cell>
          <cell r="AG181" t="str">
            <v>-</v>
          </cell>
          <cell r="AH181" t="str">
            <v/>
          </cell>
          <cell r="AI181" t="str">
            <v/>
          </cell>
          <cell r="AJ181" t="str">
            <v/>
          </cell>
          <cell r="AK181" t="str">
            <v>-</v>
          </cell>
          <cell r="AL181" t="str">
            <v>-</v>
          </cell>
          <cell r="AM181" t="str">
            <v>-</v>
          </cell>
          <cell r="AN181" t="str">
            <v>-</v>
          </cell>
          <cell r="AO181" t="str">
            <v>-</v>
          </cell>
          <cell r="AP181" t="str">
            <v>-</v>
          </cell>
          <cell r="AQ181" t="str">
            <v>-</v>
          </cell>
          <cell r="AR181" t="str">
            <v>-</v>
          </cell>
          <cell r="AS181" t="str">
            <v>-</v>
          </cell>
          <cell r="AT181" t="str">
            <v>455</v>
          </cell>
          <cell r="AU181" t="str">
            <v>7</v>
          </cell>
          <cell r="AV181" t="str">
            <v>Bulk</v>
          </cell>
          <cell r="AW181" t="str">
            <v>-</v>
          </cell>
          <cell r="AX181" t="str">
            <v>-</v>
          </cell>
          <cell r="AY181" t="str">
            <v>-</v>
          </cell>
          <cell r="AZ181" t="str">
            <v>-</v>
          </cell>
          <cell r="BA181" t="str">
            <v>ACT</v>
          </cell>
          <cell r="BB181" t="str">
            <v>ACT</v>
          </cell>
          <cell r="BC181" t="str">
            <v>Prepared</v>
          </cell>
          <cell r="BD181" t="str">
            <v>BFAST/COP/HANDHELD</v>
          </cell>
          <cell r="BE181" t="str">
            <v>BRKFST/COP MBU</v>
          </cell>
          <cell r="BF181" t="str">
            <v>Burgers &amp; Patties</v>
          </cell>
          <cell r="BG181" t="str">
            <v>Burger</v>
          </cell>
          <cell r="BH181" t="str">
            <v>Burgers- All Meat</v>
          </cell>
          <cell r="BI181" t="str">
            <v>-</v>
          </cell>
          <cell r="BJ181" t="str">
            <v>C&amp;F</v>
          </cell>
          <cell r="BL181" t="str">
            <v>Convection: Convection Oven
From thawed state: sleeve pack preparation, put a few small holes in top of bag. Place entire bag intact on sheet pan in preheated convection oven at 375 degrees f for 45 minutes. Remove from oven and let stand 3 minutes before</v>
          </cell>
          <cell r="BM181" t="str">
            <v>Ground Beef (Not More Than 20% Fat), Salt, Caramel Color.</v>
          </cell>
          <cell r="BR181" t="str">
            <v>00880760016981</v>
          </cell>
          <cell r="BS181" t="str">
            <v>-</v>
          </cell>
          <cell r="BT181" t="str">
            <v>-</v>
          </cell>
          <cell r="BU181" t="str">
            <v>-</v>
          </cell>
          <cell r="BV181" t="str">
            <v>-</v>
          </cell>
          <cell r="BW181" t="str">
            <v>-</v>
          </cell>
          <cell r="BX181">
            <v>8942181</v>
          </cell>
          <cell r="BY181">
            <v>405476</v>
          </cell>
        </row>
        <row r="182">
          <cell r="B182">
            <v>10000055415</v>
          </cell>
          <cell r="C182" t="str">
            <v>AdvancePierre™</v>
          </cell>
          <cell r="E182">
            <v>130</v>
          </cell>
          <cell r="F182" t="str">
            <v>AdvancePierre™ Flame Grilled Beef Pattie, 1.8 oz.</v>
          </cell>
          <cell r="G182" t="str">
            <v>Flame Grilled Beef Pattie, 1.8 oz.</v>
          </cell>
          <cell r="H182" t="str">
            <v>-</v>
          </cell>
          <cell r="I182" t="str">
            <v>-</v>
          </cell>
          <cell r="J182">
            <v>20.25</v>
          </cell>
          <cell r="K182">
            <v>180</v>
          </cell>
          <cell r="L182" t="str">
            <v>1 piece</v>
          </cell>
          <cell r="M182">
            <v>1.5</v>
          </cell>
          <cell r="N182" t="str">
            <v>-</v>
          </cell>
          <cell r="O182" t="str">
            <v>-</v>
          </cell>
          <cell r="P182" t="str">
            <v>90</v>
          </cell>
          <cell r="Q182" t="str">
            <v>6</v>
          </cell>
          <cell r="R182" t="str">
            <v>2.5</v>
          </cell>
          <cell r="S182" t="str">
            <v>200</v>
          </cell>
          <cell r="T182" t="str">
            <v>1</v>
          </cell>
          <cell r="U182" t="str">
            <v>9</v>
          </cell>
          <cell r="V182" t="str">
            <v>Yes</v>
          </cell>
          <cell r="W182" t="str">
            <v>-</v>
          </cell>
          <cell r="Y182" t="str">
            <v>-</v>
          </cell>
          <cell r="Z182" t="str">
            <v>-</v>
          </cell>
          <cell r="AA182" t="str">
            <v>-</v>
          </cell>
          <cell r="AB182" t="str">
            <v>-</v>
          </cell>
          <cell r="AC182" t="str">
            <v>CY</v>
          </cell>
          <cell r="AD182" t="str">
            <v>-</v>
          </cell>
          <cell r="AE182" t="str">
            <v>-</v>
          </cell>
          <cell r="AF182" t="str">
            <v>-</v>
          </cell>
          <cell r="AG182" t="str">
            <v>-</v>
          </cell>
          <cell r="AH182" t="str">
            <v/>
          </cell>
          <cell r="AI182" t="str">
            <v/>
          </cell>
          <cell r="AJ182" t="str">
            <v/>
          </cell>
          <cell r="AK182" t="str">
            <v>-</v>
          </cell>
          <cell r="AL182" t="str">
            <v>Yes</v>
          </cell>
          <cell r="AM182" t="str">
            <v>-</v>
          </cell>
          <cell r="AN182" t="str">
            <v>-</v>
          </cell>
          <cell r="AO182" t="str">
            <v>-</v>
          </cell>
          <cell r="AP182" t="str">
            <v>-</v>
          </cell>
          <cell r="AQ182" t="str">
            <v>-</v>
          </cell>
          <cell r="AR182" t="str">
            <v>-</v>
          </cell>
          <cell r="AS182" t="str">
            <v>-</v>
          </cell>
          <cell r="AT182" t="str">
            <v>455</v>
          </cell>
          <cell r="AU182" t="str">
            <v>1</v>
          </cell>
          <cell r="AV182" t="str">
            <v>Bulk</v>
          </cell>
          <cell r="AW182" t="str">
            <v>-</v>
          </cell>
          <cell r="AX182" t="str">
            <v>-</v>
          </cell>
          <cell r="AY182" t="str">
            <v>-</v>
          </cell>
          <cell r="AZ182" t="str">
            <v>-</v>
          </cell>
          <cell r="BA182" t="str">
            <v>DNB SY20-21</v>
          </cell>
          <cell r="BB182" t="str">
            <v>DNB SY20-21</v>
          </cell>
          <cell r="BC182" t="str">
            <v>Prepared</v>
          </cell>
          <cell r="BD182" t="str">
            <v>BFAST/COP/HANDHELD</v>
          </cell>
          <cell r="BE182" t="str">
            <v>BRKFST/COP MBU</v>
          </cell>
          <cell r="BF182" t="str">
            <v>Burgers &amp; Patties</v>
          </cell>
          <cell r="BG182" t="str">
            <v>Patties</v>
          </cell>
          <cell r="BH182" t="str">
            <v>Patties</v>
          </cell>
          <cell r="BI182" t="str">
            <v>-</v>
          </cell>
          <cell r="BJ182" t="str">
            <v>C&amp;F</v>
          </cell>
          <cell r="BL182" t="str">
            <v>Convection: Convection Oven
From thawed state: sleeve pack preparation, put a few small holes in top of bag. Place entire bag intact on sheet pan in preheated convection oven at 375 degrees f for 45 minutes. Remove from oven and let stand 3 minutes before</v>
          </cell>
          <cell r="BM182" t="str">
            <v>Ground Beef (Not More Than 20% Fat), Water, Textured Vegetable Protein Product [Soy Protein Concentrate, Caramel Color, Zinc Oxide, Niacinamide, Ferrous Sulfate, Copper Gluconate, Vitamin A Palmitate, Calcium Pantothenate, Thiamine Mononitrate (B1), Pyrid</v>
          </cell>
          <cell r="BR182" t="str">
            <v>00071421514551</v>
          </cell>
          <cell r="BS182" t="str">
            <v>-</v>
          </cell>
          <cell r="BT182" t="str">
            <v>-</v>
          </cell>
          <cell r="BU182" t="str">
            <v>-</v>
          </cell>
          <cell r="BV182" t="str">
            <v>-</v>
          </cell>
          <cell r="BW182">
            <v>545950</v>
          </cell>
          <cell r="BX182" t="str">
            <v>-</v>
          </cell>
          <cell r="BY182" t="str">
            <v>-</v>
          </cell>
        </row>
        <row r="183">
          <cell r="B183">
            <v>10000055425</v>
          </cell>
          <cell r="C183" t="str">
            <v>AdvancePierre™</v>
          </cell>
          <cell r="E183">
            <v>130</v>
          </cell>
          <cell r="F183" t="str">
            <v>AdvancePierre™ Flame Grilled Beef Pattie, 2.5 oz.</v>
          </cell>
          <cell r="G183" t="str">
            <v>Flame Grilled Beef Pattie, 2.5 oz.</v>
          </cell>
          <cell r="H183" t="str">
            <v>-</v>
          </cell>
          <cell r="I183" t="str">
            <v>-</v>
          </cell>
          <cell r="J183">
            <v>31.25</v>
          </cell>
          <cell r="K183">
            <v>200</v>
          </cell>
          <cell r="L183" t="str">
            <v>1 piece</v>
          </cell>
          <cell r="M183">
            <v>2</v>
          </cell>
          <cell r="N183" t="str">
            <v>-</v>
          </cell>
          <cell r="O183" t="str">
            <v>-</v>
          </cell>
          <cell r="P183" t="str">
            <v>110</v>
          </cell>
          <cell r="Q183" t="str">
            <v>6</v>
          </cell>
          <cell r="R183" t="str">
            <v>2.5</v>
          </cell>
          <cell r="S183" t="str">
            <v>270</v>
          </cell>
          <cell r="T183" t="str">
            <v>2</v>
          </cell>
          <cell r="U183" t="str">
            <v>14</v>
          </cell>
          <cell r="V183" t="str">
            <v>Yes</v>
          </cell>
          <cell r="W183" t="str">
            <v>-</v>
          </cell>
          <cell r="Y183" t="str">
            <v>-</v>
          </cell>
          <cell r="Z183" t="str">
            <v>-</v>
          </cell>
          <cell r="AA183" t="str">
            <v>-</v>
          </cell>
          <cell r="AB183" t="str">
            <v>-</v>
          </cell>
          <cell r="AC183" t="str">
            <v>CY</v>
          </cell>
          <cell r="AD183">
            <v>10000042520</v>
          </cell>
          <cell r="AE183" t="str">
            <v>-</v>
          </cell>
          <cell r="AF183" t="str">
            <v>-</v>
          </cell>
          <cell r="AG183" t="str">
            <v>-</v>
          </cell>
          <cell r="AH183" t="str">
            <v/>
          </cell>
          <cell r="AI183" t="str">
            <v/>
          </cell>
          <cell r="AJ183" t="str">
            <v/>
          </cell>
          <cell r="AK183" t="str">
            <v>-</v>
          </cell>
          <cell r="AL183" t="str">
            <v>Yes</v>
          </cell>
          <cell r="AM183" t="str">
            <v>-</v>
          </cell>
          <cell r="AN183" t="str">
            <v>-</v>
          </cell>
          <cell r="AO183" t="str">
            <v>-</v>
          </cell>
          <cell r="AP183" t="str">
            <v>-</v>
          </cell>
          <cell r="AQ183" t="str">
            <v>-</v>
          </cell>
          <cell r="AR183" t="str">
            <v>-</v>
          </cell>
          <cell r="AS183" t="str">
            <v>-</v>
          </cell>
          <cell r="AT183" t="str">
            <v>455</v>
          </cell>
          <cell r="AU183" t="str">
            <v>6</v>
          </cell>
          <cell r="AV183" t="str">
            <v>Bulk</v>
          </cell>
          <cell r="AW183" t="str">
            <v>Yes</v>
          </cell>
          <cell r="AX183" t="str">
            <v>-</v>
          </cell>
          <cell r="AY183" t="str">
            <v>-</v>
          </cell>
          <cell r="AZ183" t="str">
            <v>Yes</v>
          </cell>
          <cell r="BA183" t="str">
            <v>ACT</v>
          </cell>
          <cell r="BB183" t="str">
            <v>ACT</v>
          </cell>
          <cell r="BC183" t="str">
            <v>Prepared</v>
          </cell>
          <cell r="BD183" t="str">
            <v>BFAST/COP/HANDHELD</v>
          </cell>
          <cell r="BE183" t="str">
            <v>BRKFST/COP MBU</v>
          </cell>
          <cell r="BF183" t="str">
            <v>Burgers &amp; Patties</v>
          </cell>
          <cell r="BG183" t="str">
            <v>Patties</v>
          </cell>
          <cell r="BH183" t="str">
            <v>Patties</v>
          </cell>
          <cell r="BI183" t="str">
            <v>-</v>
          </cell>
          <cell r="BJ183" t="str">
            <v>C&amp;F</v>
          </cell>
          <cell r="BL183" t="str">
            <v xml:space="preserve">BAKE: Conventional Oven
From frozen state: sleeve pack preparation. Put a few small holes in top of bag. Place entire bag intact on sheet pan in preheated oven 375-400 degrees f for 60 minutes. Remove from oven and let stand 3 minutes before opening bag. </v>
          </cell>
          <cell r="BM183" t="str">
            <v>Ground Beef (Not More Than 20% Fat), Water, Vegetable Protein Product [Soy Protein Concentrate, Caramel Color, Zinc Oxide, Niacinamide, Ferrous Sulfate, Copper Gluconate, Vitamin A Palmitate, Calcium Pantothenate, Thiamine Mononitrate (B1), Pyridoxine Hyd</v>
          </cell>
          <cell r="BQ183" t="str">
            <v>Yes</v>
          </cell>
          <cell r="BR183" t="str">
            <v>00880760043161</v>
          </cell>
          <cell r="BS183" t="str">
            <v>-</v>
          </cell>
          <cell r="BT183" t="str">
            <v>-</v>
          </cell>
          <cell r="BU183" t="str">
            <v>-</v>
          </cell>
          <cell r="BV183" t="str">
            <v>-</v>
          </cell>
          <cell r="BW183">
            <v>644950</v>
          </cell>
          <cell r="BX183">
            <v>8958245</v>
          </cell>
          <cell r="BY183" t="str">
            <v>-</v>
          </cell>
        </row>
        <row r="184">
          <cell r="B184">
            <v>10000003725</v>
          </cell>
          <cell r="C184" t="str">
            <v>AdvancePierre™</v>
          </cell>
          <cell r="E184">
            <v>130</v>
          </cell>
          <cell r="F184" t="str">
            <v>AdvancePierre™ Flame Grilled Beef Pattie, 2.5 oz.</v>
          </cell>
          <cell r="G184" t="str">
            <v>Flame Grilled Beef Pattie, 2.5 oz.</v>
          </cell>
          <cell r="H184" t="str">
            <v>-</v>
          </cell>
          <cell r="I184" t="str">
            <v>-</v>
          </cell>
          <cell r="J184">
            <v>31.25</v>
          </cell>
          <cell r="K184">
            <v>200</v>
          </cell>
          <cell r="L184" t="str">
            <v>1 piece</v>
          </cell>
          <cell r="M184">
            <v>2</v>
          </cell>
          <cell r="N184" t="str">
            <v>-</v>
          </cell>
          <cell r="O184" t="str">
            <v>-</v>
          </cell>
          <cell r="P184" t="str">
            <v>110</v>
          </cell>
          <cell r="Q184" t="str">
            <v>5</v>
          </cell>
          <cell r="R184" t="str">
            <v>2</v>
          </cell>
          <cell r="S184" t="str">
            <v>270</v>
          </cell>
          <cell r="T184" t="str">
            <v>1</v>
          </cell>
          <cell r="U184" t="str">
            <v>14</v>
          </cell>
          <cell r="V184" t="str">
            <v>Yes</v>
          </cell>
          <cell r="W184" t="str">
            <v>-</v>
          </cell>
          <cell r="Y184" t="str">
            <v>-</v>
          </cell>
          <cell r="Z184" t="str">
            <v>-</v>
          </cell>
          <cell r="AA184" t="str">
            <v>-</v>
          </cell>
          <cell r="AB184" t="str">
            <v>-</v>
          </cell>
          <cell r="AC184" t="str">
            <v>CY</v>
          </cell>
          <cell r="AD184">
            <v>10000005252</v>
          </cell>
          <cell r="AE184" t="str">
            <v>-</v>
          </cell>
          <cell r="AF184" t="str">
            <v>-</v>
          </cell>
          <cell r="AG184" t="str">
            <v>-</v>
          </cell>
          <cell r="AH184" t="str">
            <v/>
          </cell>
          <cell r="AI184" t="str">
            <v/>
          </cell>
          <cell r="AJ184" t="str">
            <v/>
          </cell>
          <cell r="AK184" t="str">
            <v>-</v>
          </cell>
          <cell r="AL184" t="str">
            <v>Yes</v>
          </cell>
          <cell r="AM184" t="str">
            <v>-</v>
          </cell>
          <cell r="AN184" t="str">
            <v>-</v>
          </cell>
          <cell r="AO184" t="str">
            <v>-</v>
          </cell>
          <cell r="AP184" t="str">
            <v>-</v>
          </cell>
          <cell r="AQ184" t="str">
            <v>-</v>
          </cell>
          <cell r="AR184" t="str">
            <v>-</v>
          </cell>
          <cell r="AS184" t="str">
            <v>-</v>
          </cell>
          <cell r="AT184" t="str">
            <v>455</v>
          </cell>
          <cell r="AU184" t="str">
            <v>6</v>
          </cell>
          <cell r="AV184" t="str">
            <v>Bulk</v>
          </cell>
          <cell r="AW184" t="str">
            <v>Yes</v>
          </cell>
          <cell r="AX184" t="str">
            <v>-</v>
          </cell>
          <cell r="AY184" t="str">
            <v>-</v>
          </cell>
          <cell r="AZ184" t="str">
            <v>-</v>
          </cell>
          <cell r="BA184" t="str">
            <v>ACT</v>
          </cell>
          <cell r="BB184" t="str">
            <v>ACT</v>
          </cell>
          <cell r="BC184" t="str">
            <v>Prepared</v>
          </cell>
          <cell r="BD184" t="str">
            <v>BFAST/COP/HANDHELD</v>
          </cell>
          <cell r="BE184" t="str">
            <v>BRKFST/COP MBU</v>
          </cell>
          <cell r="BF184" t="str">
            <v>Burgers &amp; Patties</v>
          </cell>
          <cell r="BG184" t="str">
            <v>Patties</v>
          </cell>
          <cell r="BH184" t="str">
            <v>Patties</v>
          </cell>
          <cell r="BI184" t="str">
            <v>-</v>
          </cell>
          <cell r="BJ184" t="str">
            <v>C&amp;F</v>
          </cell>
          <cell r="BL184" t="str">
            <v>BAKE: Conventional Oven
From frozen state sleeve pack preparation put a few small holes in top of bag. Place entire bag intact on sheet pan in preheated oven 375-400 degrees f for 60 minutes. Remove from oven and let stand 3 minutes before opening bag. Al</v>
          </cell>
          <cell r="BM184" t="str">
            <v>Ground Beef (Not More Than 20% Fat), Water, Textured Vegetable Protein Product [Soy Protein Concentrate, Caramel Color, Zinc Oxide, Niacinamide, Ferrous Sulfate, Copper Gluconate, Vitamin A Palmitate, Calcium Pantothenate, Thiamine Mononitrate (B1), Pyrid</v>
          </cell>
          <cell r="BR184" t="str">
            <v>00880760017254</v>
          </cell>
          <cell r="BS184" t="str">
            <v>-</v>
          </cell>
          <cell r="BT184" t="str">
            <v>-</v>
          </cell>
          <cell r="BU184" t="str">
            <v>-</v>
          </cell>
          <cell r="BV184" t="str">
            <v>-</v>
          </cell>
          <cell r="BW184">
            <v>203270</v>
          </cell>
          <cell r="BX184">
            <v>8958220</v>
          </cell>
          <cell r="BY184">
            <v>400050</v>
          </cell>
        </row>
        <row r="185">
          <cell r="B185">
            <v>10000055820</v>
          </cell>
          <cell r="C185" t="str">
            <v>AdvancePierre™</v>
          </cell>
          <cell r="E185">
            <v>130</v>
          </cell>
          <cell r="F185" t="str">
            <v>AdvancePierre™ Flame Grilled Beef Pattie, 1.95 oz.</v>
          </cell>
          <cell r="G185" t="str">
            <v>Flame Grilled Beef Pattie, 1.95 oz.</v>
          </cell>
          <cell r="H185" t="str">
            <v>-</v>
          </cell>
          <cell r="I185" t="str">
            <v>-</v>
          </cell>
          <cell r="J185">
            <v>30.47</v>
          </cell>
          <cell r="K185">
            <v>250</v>
          </cell>
          <cell r="L185" t="str">
            <v>1 piece</v>
          </cell>
          <cell r="M185">
            <v>1.5</v>
          </cell>
          <cell r="N185" t="str">
            <v>-</v>
          </cell>
          <cell r="O185" t="str">
            <v>-</v>
          </cell>
          <cell r="P185" t="str">
            <v>90</v>
          </cell>
          <cell r="Q185" t="str">
            <v>4.5</v>
          </cell>
          <cell r="R185" t="str">
            <v>1.5</v>
          </cell>
          <cell r="S185" t="str">
            <v>210</v>
          </cell>
          <cell r="T185" t="str">
            <v>1</v>
          </cell>
          <cell r="U185" t="str">
            <v>11</v>
          </cell>
          <cell r="V185" t="str">
            <v>Yes</v>
          </cell>
          <cell r="W185" t="str">
            <v>-</v>
          </cell>
          <cell r="Y185" t="str">
            <v>-</v>
          </cell>
          <cell r="Z185" t="str">
            <v>-</v>
          </cell>
          <cell r="AA185" t="str">
            <v>-</v>
          </cell>
          <cell r="AB185" t="str">
            <v>-</v>
          </cell>
          <cell r="AC185" t="str">
            <v>CY</v>
          </cell>
          <cell r="AD185">
            <v>10000008200</v>
          </cell>
          <cell r="AE185" t="str">
            <v>-</v>
          </cell>
          <cell r="AF185" t="str">
            <v>-</v>
          </cell>
          <cell r="AG185" t="str">
            <v>-</v>
          </cell>
          <cell r="AH185" t="str">
            <v/>
          </cell>
          <cell r="AI185" t="str">
            <v/>
          </cell>
          <cell r="AJ185" t="str">
            <v/>
          </cell>
          <cell r="AK185" t="str">
            <v>-</v>
          </cell>
          <cell r="AL185" t="str">
            <v>Yes</v>
          </cell>
          <cell r="AM185" t="str">
            <v>-</v>
          </cell>
          <cell r="AN185" t="str">
            <v>-</v>
          </cell>
          <cell r="AO185" t="str">
            <v>-</v>
          </cell>
          <cell r="AP185" t="str">
            <v>-</v>
          </cell>
          <cell r="AQ185" t="str">
            <v>-</v>
          </cell>
          <cell r="AR185" t="str">
            <v>-</v>
          </cell>
          <cell r="AS185" t="str">
            <v>-</v>
          </cell>
          <cell r="AT185" t="str">
            <v>455</v>
          </cell>
          <cell r="AU185" t="str">
            <v>6</v>
          </cell>
          <cell r="AV185" t="str">
            <v>Bulk</v>
          </cell>
          <cell r="AW185" t="str">
            <v>-</v>
          </cell>
          <cell r="AX185" t="str">
            <v>-</v>
          </cell>
          <cell r="AY185" t="str">
            <v>-</v>
          </cell>
          <cell r="AZ185" t="str">
            <v>-</v>
          </cell>
          <cell r="BA185" t="str">
            <v>HOLD SY20-21</v>
          </cell>
          <cell r="BB185" t="str">
            <v>DNB SY21-22</v>
          </cell>
          <cell r="BC185" t="str">
            <v>Prepared</v>
          </cell>
          <cell r="BD185" t="str">
            <v>BFAST/COP/HANDHELD</v>
          </cell>
          <cell r="BE185" t="str">
            <v>BRKFST/COP MBU</v>
          </cell>
          <cell r="BF185" t="str">
            <v>Burgers &amp; Patties</v>
          </cell>
          <cell r="BG185" t="str">
            <v>Patties</v>
          </cell>
          <cell r="BH185" t="str">
            <v>Patties</v>
          </cell>
          <cell r="BI185" t="str">
            <v>-</v>
          </cell>
          <cell r="BJ185" t="str">
            <v>C&amp;F</v>
          </cell>
          <cell r="BL185" t="str">
            <v>BAKE: Conventional Oven
From frozen state sleeve pack preparation put a few small holes in top of bag. Place entire bag intact on sheet pan in preheated oven 375-400 degrees f for 60 minutes. Remove from oven and let stand 3 minutes before opening bag. Al</v>
          </cell>
          <cell r="BM185" t="str">
            <v>Ground Beef (Not More Than 20% Fat), Water, Textured Vegetable Protein Product [Soy Protein Concentrate, Caramel Color, Zinc Oxide, Niacinamide, Ferrous Sulfate, Copper Gluconate, Vitamin A Palmitate, Calcium Pantothenate, Thiamine Mononitrate (B1), Pyrid</v>
          </cell>
          <cell r="BR185" t="str">
            <v>00880760037238</v>
          </cell>
          <cell r="BS185" t="str">
            <v>-</v>
          </cell>
          <cell r="BT185" t="str">
            <v>-</v>
          </cell>
          <cell r="BU185" t="str">
            <v>-</v>
          </cell>
          <cell r="BV185" t="str">
            <v>-</v>
          </cell>
          <cell r="BW185">
            <v>187220</v>
          </cell>
          <cell r="BX185">
            <v>9011063</v>
          </cell>
          <cell r="BY185">
            <v>403391</v>
          </cell>
        </row>
        <row r="186">
          <cell r="B186">
            <v>10000055825</v>
          </cell>
          <cell r="C186" t="str">
            <v>AdvancePierre™</v>
          </cell>
          <cell r="E186">
            <v>130</v>
          </cell>
          <cell r="F186" t="str">
            <v>AdvancePierre™ Flame Grilled Beef Pattie, 2.5 oz.</v>
          </cell>
          <cell r="G186" t="str">
            <v>Flame Grilled Beef Pattie, 2.5 oz.</v>
          </cell>
          <cell r="H186" t="str">
            <v>-</v>
          </cell>
          <cell r="I186" t="str">
            <v>-</v>
          </cell>
          <cell r="J186">
            <v>31.25</v>
          </cell>
          <cell r="K186">
            <v>200</v>
          </cell>
          <cell r="L186" t="str">
            <v>1 piece</v>
          </cell>
          <cell r="M186">
            <v>2</v>
          </cell>
          <cell r="N186" t="str">
            <v>-</v>
          </cell>
          <cell r="O186" t="str">
            <v>-</v>
          </cell>
          <cell r="P186" t="str">
            <v>-</v>
          </cell>
          <cell r="Q186" t="str">
            <v>-</v>
          </cell>
          <cell r="R186" t="str">
            <v>-</v>
          </cell>
          <cell r="S186" t="str">
            <v>-</v>
          </cell>
          <cell r="T186" t="str">
            <v>-</v>
          </cell>
          <cell r="U186" t="str">
            <v>-</v>
          </cell>
          <cell r="V186" t="str">
            <v>Yes</v>
          </cell>
          <cell r="W186" t="str">
            <v>-</v>
          </cell>
          <cell r="Y186" t="str">
            <v>-</v>
          </cell>
          <cell r="Z186" t="str">
            <v>-</v>
          </cell>
          <cell r="AA186" t="str">
            <v>-</v>
          </cell>
          <cell r="AB186" t="str">
            <v>-</v>
          </cell>
          <cell r="AC186" t="str">
            <v>CY</v>
          </cell>
          <cell r="AD186" t="str">
            <v>-</v>
          </cell>
          <cell r="AE186" t="str">
            <v>-</v>
          </cell>
          <cell r="AF186" t="str">
            <v>-</v>
          </cell>
          <cell r="AG186" t="str">
            <v>-</v>
          </cell>
          <cell r="AH186" t="str">
            <v/>
          </cell>
          <cell r="AI186" t="str">
            <v/>
          </cell>
          <cell r="AJ186" t="str">
            <v/>
          </cell>
          <cell r="AK186" t="str">
            <v>-</v>
          </cell>
          <cell r="AL186" t="str">
            <v>Yes</v>
          </cell>
          <cell r="AM186" t="str">
            <v>-</v>
          </cell>
          <cell r="AN186" t="str">
            <v>-</v>
          </cell>
          <cell r="AO186" t="str">
            <v>-</v>
          </cell>
          <cell r="AP186" t="str">
            <v>-</v>
          </cell>
          <cell r="AQ186" t="str">
            <v>-</v>
          </cell>
          <cell r="AR186" t="str">
            <v>-</v>
          </cell>
          <cell r="AS186" t="str">
            <v>-</v>
          </cell>
          <cell r="AT186" t="str">
            <v>-</v>
          </cell>
          <cell r="AU186" t="str">
            <v>-</v>
          </cell>
          <cell r="AV186" t="str">
            <v>Bulk</v>
          </cell>
          <cell r="AW186" t="str">
            <v>-</v>
          </cell>
          <cell r="AX186" t="str">
            <v>-</v>
          </cell>
          <cell r="AY186" t="str">
            <v>-</v>
          </cell>
          <cell r="AZ186" t="str">
            <v>-</v>
          </cell>
          <cell r="BA186" t="str">
            <v>DNB SY20-21</v>
          </cell>
          <cell r="BB186" t="str">
            <v>DNB SY20-21</v>
          </cell>
          <cell r="BC186" t="str">
            <v>Prepared</v>
          </cell>
          <cell r="BD186" t="str">
            <v>BFAST/COP/HANDHELD</v>
          </cell>
          <cell r="BE186" t="str">
            <v>BRKFST/COP MBU</v>
          </cell>
          <cell r="BF186" t="str">
            <v>Burgers &amp; Patties</v>
          </cell>
          <cell r="BG186" t="str">
            <v>Patties</v>
          </cell>
          <cell r="BH186" t="str">
            <v>Patties</v>
          </cell>
          <cell r="BI186" t="str">
            <v>-</v>
          </cell>
          <cell r="BJ186" t="str">
            <v>C&amp;F</v>
          </cell>
          <cell r="BL186" t="str">
            <v>-</v>
          </cell>
          <cell r="BM186" t="str">
            <v>-</v>
          </cell>
          <cell r="BR186" t="str">
            <v>-</v>
          </cell>
          <cell r="BS186" t="str">
            <v>-</v>
          </cell>
          <cell r="BT186" t="str">
            <v>-</v>
          </cell>
          <cell r="BU186" t="str">
            <v>-</v>
          </cell>
          <cell r="BV186" t="str">
            <v>-</v>
          </cell>
          <cell r="BW186" t="str">
            <v>-</v>
          </cell>
          <cell r="BX186">
            <v>8931242</v>
          </cell>
          <cell r="BY186" t="str">
            <v>-</v>
          </cell>
        </row>
        <row r="187">
          <cell r="B187">
            <v>10000015924</v>
          </cell>
          <cell r="C187" t="str">
            <v>AdvancePierre™</v>
          </cell>
          <cell r="E187">
            <v>130</v>
          </cell>
          <cell r="F187" t="str">
            <v>AdvancePierre™ Flame Grilled Beef Steak Burger, 2.4 oz.</v>
          </cell>
          <cell r="G187" t="str">
            <v>Flame Grilled Beef Burger, 2.4 oz.</v>
          </cell>
          <cell r="H187" t="str">
            <v>-</v>
          </cell>
          <cell r="I187" t="str">
            <v>-</v>
          </cell>
          <cell r="J187">
            <v>30</v>
          </cell>
          <cell r="K187">
            <v>200</v>
          </cell>
          <cell r="L187" t="str">
            <v>1 piece</v>
          </cell>
          <cell r="M187">
            <v>2.25</v>
          </cell>
          <cell r="N187" t="str">
            <v>-</v>
          </cell>
          <cell r="O187" t="str">
            <v>-</v>
          </cell>
          <cell r="P187" t="str">
            <v>160</v>
          </cell>
          <cell r="Q187" t="str">
            <v>11</v>
          </cell>
          <cell r="R187" t="str">
            <v>4.5</v>
          </cell>
          <cell r="S187" t="str">
            <v>100</v>
          </cell>
          <cell r="T187" t="str">
            <v>0</v>
          </cell>
          <cell r="U187" t="str">
            <v>14</v>
          </cell>
          <cell r="V187" t="str">
            <v>Yes</v>
          </cell>
          <cell r="W187" t="str">
            <v>-</v>
          </cell>
          <cell r="Y187" t="str">
            <v>-</v>
          </cell>
          <cell r="Z187" t="str">
            <v>-</v>
          </cell>
          <cell r="AA187" t="str">
            <v>-</v>
          </cell>
          <cell r="AB187" t="str">
            <v>-</v>
          </cell>
          <cell r="AC187" t="str">
            <v>CY</v>
          </cell>
          <cell r="AD187" t="str">
            <v>-</v>
          </cell>
          <cell r="AE187" t="str">
            <v>-</v>
          </cell>
          <cell r="AF187" t="str">
            <v>-</v>
          </cell>
          <cell r="AG187" t="str">
            <v>-</v>
          </cell>
          <cell r="AH187" t="str">
            <v/>
          </cell>
          <cell r="AI187" t="str">
            <v/>
          </cell>
          <cell r="AJ187" t="str">
            <v/>
          </cell>
          <cell r="AK187" t="str">
            <v>-</v>
          </cell>
          <cell r="AL187" t="str">
            <v>-</v>
          </cell>
          <cell r="AM187" t="str">
            <v>-</v>
          </cell>
          <cell r="AN187" t="str">
            <v>-</v>
          </cell>
          <cell r="AO187" t="str">
            <v>-</v>
          </cell>
          <cell r="AP187" t="str">
            <v>-</v>
          </cell>
          <cell r="AQ187" t="str">
            <v>-</v>
          </cell>
          <cell r="AR187" t="str">
            <v>-</v>
          </cell>
          <cell r="AS187" t="str">
            <v>-</v>
          </cell>
          <cell r="AT187" t="str">
            <v>455</v>
          </cell>
          <cell r="AU187" t="str">
            <v>6</v>
          </cell>
          <cell r="AV187" t="str">
            <v>Bulk</v>
          </cell>
          <cell r="AW187" t="str">
            <v>-</v>
          </cell>
          <cell r="AX187" t="str">
            <v>-</v>
          </cell>
          <cell r="AY187" t="str">
            <v>-</v>
          </cell>
          <cell r="AZ187" t="str">
            <v>-</v>
          </cell>
          <cell r="BA187" t="str">
            <v>ACT</v>
          </cell>
          <cell r="BB187" t="str">
            <v>ACT</v>
          </cell>
          <cell r="BC187" t="str">
            <v>Prepared</v>
          </cell>
          <cell r="BD187" t="str">
            <v>BFAST/COP/HANDHELD</v>
          </cell>
          <cell r="BE187" t="str">
            <v>BRKFST/COP MBU</v>
          </cell>
          <cell r="BF187" t="str">
            <v>Burgers &amp; Patties</v>
          </cell>
          <cell r="BG187" t="str">
            <v>Burger</v>
          </cell>
          <cell r="BH187" t="str">
            <v>Burgers- All Meat</v>
          </cell>
          <cell r="BI187" t="str">
            <v>-</v>
          </cell>
          <cell r="BJ187" t="str">
            <v>C&amp;F</v>
          </cell>
          <cell r="BL187" t="str">
            <v>Convection: Convection Oven
From thawed state: sleeve pack preparation, put a few small holes in top of bag. Place entire bag intact on sheet pan in preheated convection oven at 375 degrees f for 45 minutes. Remove from oven and let stand 3 minutes before</v>
          </cell>
          <cell r="BM187" t="str">
            <v>Ground Beef (Not More Than 20% Fat), Salt, Caramel Color.</v>
          </cell>
          <cell r="BR187" t="str">
            <v>00880760016998</v>
          </cell>
          <cell r="BS187" t="str">
            <v>-</v>
          </cell>
          <cell r="BT187" t="str">
            <v>-</v>
          </cell>
          <cell r="BU187" t="str">
            <v>-</v>
          </cell>
          <cell r="BV187" t="str">
            <v>-</v>
          </cell>
          <cell r="BW187" t="str">
            <v>-</v>
          </cell>
          <cell r="BX187">
            <v>9010051</v>
          </cell>
          <cell r="BY187">
            <v>406116</v>
          </cell>
        </row>
        <row r="188">
          <cell r="B188">
            <v>10000015932</v>
          </cell>
          <cell r="C188" t="str">
            <v>AdvancePierre™</v>
          </cell>
          <cell r="E188">
            <v>130</v>
          </cell>
          <cell r="F188" t="str">
            <v>AdvancePierre™ Flame Grilled Beef Steak Burger, 3.0 oz.</v>
          </cell>
          <cell r="G188" t="str">
            <v>Flame Grilled Beef Burger, 3.0 oz.</v>
          </cell>
          <cell r="H188" t="str">
            <v>-</v>
          </cell>
          <cell r="I188" t="str">
            <v>-</v>
          </cell>
          <cell r="J188">
            <v>30</v>
          </cell>
          <cell r="K188">
            <v>160</v>
          </cell>
          <cell r="L188" t="str">
            <v>1 piece</v>
          </cell>
          <cell r="M188">
            <v>2.75</v>
          </cell>
          <cell r="N188" t="str">
            <v>-</v>
          </cell>
          <cell r="O188" t="str">
            <v>-</v>
          </cell>
          <cell r="P188" t="str">
            <v>200</v>
          </cell>
          <cell r="Q188" t="str">
            <v>14</v>
          </cell>
          <cell r="R188" t="str">
            <v>6</v>
          </cell>
          <cell r="S188" t="str">
            <v>130</v>
          </cell>
          <cell r="T188" t="str">
            <v>0</v>
          </cell>
          <cell r="U188" t="str">
            <v>18</v>
          </cell>
          <cell r="V188" t="str">
            <v>Yes</v>
          </cell>
          <cell r="W188" t="str">
            <v>-</v>
          </cell>
          <cell r="Y188" t="str">
            <v>-</v>
          </cell>
          <cell r="Z188" t="str">
            <v>-</v>
          </cell>
          <cell r="AA188" t="str">
            <v>-</v>
          </cell>
          <cell r="AB188" t="str">
            <v>-</v>
          </cell>
          <cell r="AC188" t="str">
            <v>CY</v>
          </cell>
          <cell r="AD188">
            <v>10000033009</v>
          </cell>
          <cell r="AE188" t="str">
            <v>-</v>
          </cell>
          <cell r="AF188" t="str">
            <v>-</v>
          </cell>
          <cell r="AG188" t="str">
            <v>-</v>
          </cell>
          <cell r="AH188" t="str">
            <v/>
          </cell>
          <cell r="AI188" t="str">
            <v/>
          </cell>
          <cell r="AJ188" t="str">
            <v/>
          </cell>
          <cell r="AK188" t="str">
            <v>-</v>
          </cell>
          <cell r="AL188" t="str">
            <v>-</v>
          </cell>
          <cell r="AM188" t="str">
            <v>-</v>
          </cell>
          <cell r="AN188" t="str">
            <v>-</v>
          </cell>
          <cell r="AO188" t="str">
            <v>-</v>
          </cell>
          <cell r="AP188" t="str">
            <v>-</v>
          </cell>
          <cell r="AQ188" t="str">
            <v>-</v>
          </cell>
          <cell r="AR188" t="str">
            <v>-</v>
          </cell>
          <cell r="AS188" t="str">
            <v>-</v>
          </cell>
          <cell r="AT188" t="str">
            <v>455</v>
          </cell>
          <cell r="AU188" t="str">
            <v>8</v>
          </cell>
          <cell r="AV188" t="str">
            <v>Bulk</v>
          </cell>
          <cell r="AW188" t="str">
            <v>-</v>
          </cell>
          <cell r="AX188" t="str">
            <v>-</v>
          </cell>
          <cell r="AY188" t="str">
            <v>-</v>
          </cell>
          <cell r="AZ188" t="str">
            <v>-</v>
          </cell>
          <cell r="BA188" t="str">
            <v>ACT</v>
          </cell>
          <cell r="BB188" t="str">
            <v>ACT</v>
          </cell>
          <cell r="BC188" t="str">
            <v>Prepared</v>
          </cell>
          <cell r="BD188" t="str">
            <v>BFAST/COP/HANDHELD</v>
          </cell>
          <cell r="BE188" t="str">
            <v>BRKFST/COP MBU</v>
          </cell>
          <cell r="BF188" t="str">
            <v>Burgers &amp; Patties</v>
          </cell>
          <cell r="BG188" t="str">
            <v>Burger</v>
          </cell>
          <cell r="BH188" t="str">
            <v>Burgers- All Meat</v>
          </cell>
          <cell r="BI188" t="str">
            <v>-</v>
          </cell>
          <cell r="BJ188" t="str">
            <v>C&amp;F</v>
          </cell>
          <cell r="BL188" t="str">
            <v>Convection: Convection Oven
From thawed state: sleeve pack preparation, put a few small holes in top of bag. Place entire bag intact on sheet pan in preheated convection oven at 375 degrees f for 45 minutes. Remove from oven and let stand 3 minutes before</v>
          </cell>
          <cell r="BM188" t="str">
            <v>Ground Beef (Not More Than 20% Fat), Salt, Caramel Color.</v>
          </cell>
          <cell r="BR188" t="str">
            <v>00880760017186</v>
          </cell>
          <cell r="BS188" t="str">
            <v>-</v>
          </cell>
          <cell r="BT188" t="str">
            <v>-</v>
          </cell>
          <cell r="BU188" t="str">
            <v>-</v>
          </cell>
          <cell r="BV188" t="str">
            <v>-</v>
          </cell>
          <cell r="BW188">
            <v>203260</v>
          </cell>
          <cell r="BX188">
            <v>8954998</v>
          </cell>
          <cell r="BY188">
            <v>400054</v>
          </cell>
        </row>
        <row r="189">
          <cell r="B189">
            <v>10000025824</v>
          </cell>
          <cell r="C189" t="str">
            <v>AdvancePierre™</v>
          </cell>
          <cell r="E189" t="str">
            <v>-</v>
          </cell>
          <cell r="F189" t="str">
            <v>AdvancePierre™ Flame Grilled Beef Pattie Island Burger, BBQ Flavor , 2.4 oz.</v>
          </cell>
          <cell r="G189" t="str">
            <v>Flame Grilled Beef Pattie Island Burger, BBQ Flavor , 2.4 oz.</v>
          </cell>
          <cell r="H189" t="str">
            <v>-</v>
          </cell>
          <cell r="I189" t="str">
            <v>-</v>
          </cell>
          <cell r="J189">
            <v>30</v>
          </cell>
          <cell r="K189">
            <v>200</v>
          </cell>
          <cell r="L189" t="str">
            <v>1 piece</v>
          </cell>
          <cell r="M189">
            <v>2</v>
          </cell>
          <cell r="N189" t="str">
            <v>-</v>
          </cell>
          <cell r="O189" t="str">
            <v>-</v>
          </cell>
          <cell r="P189" t="str">
            <v>-</v>
          </cell>
          <cell r="Q189" t="str">
            <v>-</v>
          </cell>
          <cell r="R189" t="str">
            <v>-</v>
          </cell>
          <cell r="S189" t="str">
            <v>-</v>
          </cell>
          <cell r="T189" t="str">
            <v>-</v>
          </cell>
          <cell r="U189" t="str">
            <v>-</v>
          </cell>
          <cell r="V189" t="str">
            <v>Yes</v>
          </cell>
          <cell r="W189" t="str">
            <v>-</v>
          </cell>
          <cell r="Y189" t="str">
            <v>-</v>
          </cell>
          <cell r="Z189" t="str">
            <v>-</v>
          </cell>
          <cell r="AA189" t="str">
            <v>-</v>
          </cell>
          <cell r="AB189" t="str">
            <v>-</v>
          </cell>
          <cell r="AC189" t="str">
            <v>CY</v>
          </cell>
          <cell r="AD189" t="str">
            <v>-</v>
          </cell>
          <cell r="AE189" t="str">
            <v>-</v>
          </cell>
          <cell r="AF189" t="str">
            <v>-</v>
          </cell>
          <cell r="AG189" t="str">
            <v>-</v>
          </cell>
          <cell r="AH189" t="str">
            <v/>
          </cell>
          <cell r="AI189" t="str">
            <v/>
          </cell>
          <cell r="AJ189" t="str">
            <v/>
          </cell>
          <cell r="AK189" t="str">
            <v>-</v>
          </cell>
          <cell r="AL189" t="str">
            <v>Yes</v>
          </cell>
          <cell r="AM189" t="str">
            <v>-</v>
          </cell>
          <cell r="AN189" t="str">
            <v>-</v>
          </cell>
          <cell r="AO189" t="str">
            <v>Yes</v>
          </cell>
          <cell r="AP189" t="str">
            <v>-</v>
          </cell>
          <cell r="AQ189" t="str">
            <v>-</v>
          </cell>
          <cell r="AR189" t="str">
            <v>-</v>
          </cell>
          <cell r="AS189" t="str">
            <v>-</v>
          </cell>
          <cell r="AT189" t="str">
            <v>-</v>
          </cell>
          <cell r="AU189" t="str">
            <v>-</v>
          </cell>
          <cell r="AV189" t="str">
            <v>Bulk</v>
          </cell>
          <cell r="AW189" t="str">
            <v>-</v>
          </cell>
          <cell r="AX189" t="str">
            <v>-</v>
          </cell>
          <cell r="AY189" t="str">
            <v>-</v>
          </cell>
          <cell r="AZ189" t="str">
            <v>-</v>
          </cell>
          <cell r="BA189" t="str">
            <v>DNB SY19-20</v>
          </cell>
          <cell r="BB189" t="str">
            <v>DNB SY19-20</v>
          </cell>
          <cell r="BC189" t="str">
            <v>Prepared</v>
          </cell>
          <cell r="BD189" t="str">
            <v>BFAST/COP/HANDHELD</v>
          </cell>
          <cell r="BE189" t="str">
            <v>BRKFST/COP MBU</v>
          </cell>
          <cell r="BF189" t="str">
            <v>Burgers &amp; Patties</v>
          </cell>
          <cell r="BG189" t="str">
            <v>Patties</v>
          </cell>
          <cell r="BH189" t="str">
            <v>Patties</v>
          </cell>
          <cell r="BI189" t="str">
            <v>BBQ</v>
          </cell>
          <cell r="BJ189" t="str">
            <v>C&amp;F</v>
          </cell>
          <cell r="BL189" t="str">
            <v>-</v>
          </cell>
          <cell r="BM189" t="str">
            <v>-</v>
          </cell>
          <cell r="BR189" t="str">
            <v>-</v>
          </cell>
          <cell r="BS189" t="str">
            <v>-</v>
          </cell>
          <cell r="BT189" t="str">
            <v>-</v>
          </cell>
          <cell r="BU189" t="str">
            <v>-</v>
          </cell>
          <cell r="BV189" t="str">
            <v>-</v>
          </cell>
          <cell r="BW189" t="str">
            <v>-</v>
          </cell>
          <cell r="BX189" t="str">
            <v>-</v>
          </cell>
          <cell r="BY189">
            <v>400064</v>
          </cell>
        </row>
        <row r="190">
          <cell r="B190">
            <v>10000097871</v>
          </cell>
          <cell r="C190" t="str">
            <v>AdvancePierre™</v>
          </cell>
          <cell r="E190" t="str">
            <v>-</v>
          </cell>
          <cell r="F190" t="str">
            <v>-</v>
          </cell>
          <cell r="G190" t="str">
            <v>Flame Grilled Beef Pattie Island Burger, BBQ Flavor , 2.4 oz.</v>
          </cell>
          <cell r="H190" t="str">
            <v>-</v>
          </cell>
          <cell r="I190" t="str">
            <v>-</v>
          </cell>
          <cell r="J190">
            <v>30</v>
          </cell>
          <cell r="K190">
            <v>200</v>
          </cell>
          <cell r="L190" t="str">
            <v>1 piece</v>
          </cell>
          <cell r="M190">
            <v>2</v>
          </cell>
          <cell r="N190" t="str">
            <v>-</v>
          </cell>
          <cell r="O190" t="str">
            <v>-</v>
          </cell>
          <cell r="P190" t="str">
            <v>-</v>
          </cell>
          <cell r="Q190" t="str">
            <v>-</v>
          </cell>
          <cell r="R190" t="str">
            <v>-</v>
          </cell>
          <cell r="S190" t="str">
            <v>-</v>
          </cell>
          <cell r="T190" t="str">
            <v>-</v>
          </cell>
          <cell r="U190" t="str">
            <v>-</v>
          </cell>
          <cell r="V190" t="str">
            <v>-</v>
          </cell>
          <cell r="W190" t="str">
            <v>-</v>
          </cell>
          <cell r="Y190" t="str">
            <v>-</v>
          </cell>
          <cell r="Z190" t="str">
            <v>-</v>
          </cell>
          <cell r="AA190" t="str">
            <v>-</v>
          </cell>
          <cell r="AB190" t="str">
            <v>-</v>
          </cell>
          <cell r="AC190" t="str">
            <v>CL</v>
          </cell>
          <cell r="AD190" t="str">
            <v>-</v>
          </cell>
          <cell r="AE190" t="str">
            <v>-</v>
          </cell>
          <cell r="AF190" t="str">
            <v>-</v>
          </cell>
          <cell r="AG190" t="str">
            <v>-</v>
          </cell>
          <cell r="AH190" t="str">
            <v/>
          </cell>
          <cell r="AI190" t="str">
            <v/>
          </cell>
          <cell r="AJ190" t="str">
            <v/>
          </cell>
          <cell r="AK190" t="str">
            <v>-</v>
          </cell>
          <cell r="AL190" t="str">
            <v>Yes</v>
          </cell>
          <cell r="AM190" t="str">
            <v>-</v>
          </cell>
          <cell r="AN190" t="str">
            <v>-</v>
          </cell>
          <cell r="AO190" t="str">
            <v>Yes</v>
          </cell>
          <cell r="AP190" t="str">
            <v>-</v>
          </cell>
          <cell r="AQ190" t="str">
            <v>-</v>
          </cell>
          <cell r="AR190" t="str">
            <v>-</v>
          </cell>
          <cell r="AS190" t="str">
            <v>-</v>
          </cell>
          <cell r="AT190" t="str">
            <v>-</v>
          </cell>
          <cell r="AU190" t="str">
            <v>-</v>
          </cell>
          <cell r="AV190" t="str">
            <v>Bulk</v>
          </cell>
          <cell r="AW190" t="str">
            <v>-</v>
          </cell>
          <cell r="AX190" t="str">
            <v>-</v>
          </cell>
          <cell r="AY190" t="str">
            <v>-</v>
          </cell>
          <cell r="AZ190" t="str">
            <v>-</v>
          </cell>
          <cell r="BA190" t="str">
            <v>DNB SY19-20</v>
          </cell>
          <cell r="BB190" t="str">
            <v>DNB SY19-20</v>
          </cell>
          <cell r="BC190" t="str">
            <v>Prepared</v>
          </cell>
          <cell r="BD190" t="str">
            <v>BFAST/COP/HANDHELD</v>
          </cell>
          <cell r="BE190" t="str">
            <v>BRKFST/COP MBU</v>
          </cell>
          <cell r="BF190" t="str">
            <v>Burgers &amp; Patties</v>
          </cell>
          <cell r="BG190" t="str">
            <v>Patties</v>
          </cell>
          <cell r="BH190" t="str">
            <v>Patties</v>
          </cell>
          <cell r="BI190" t="str">
            <v>BBQ</v>
          </cell>
          <cell r="BJ190" t="str">
            <v>C&amp;F</v>
          </cell>
          <cell r="BL190" t="str">
            <v>-</v>
          </cell>
          <cell r="BM190" t="str">
            <v>-</v>
          </cell>
          <cell r="BR190" t="str">
            <v>-</v>
          </cell>
          <cell r="BS190" t="str">
            <v>-</v>
          </cell>
          <cell r="BT190" t="str">
            <v>-</v>
          </cell>
          <cell r="BU190" t="str">
            <v>-</v>
          </cell>
          <cell r="BV190" t="str">
            <v>-</v>
          </cell>
          <cell r="BW190" t="str">
            <v>-</v>
          </cell>
          <cell r="BX190" t="str">
            <v>-</v>
          </cell>
          <cell r="BY190" t="str">
            <v>-</v>
          </cell>
        </row>
        <row r="191">
          <cell r="B191">
            <v>10000052302</v>
          </cell>
          <cell r="C191" t="str">
            <v>AdvancePierre™</v>
          </cell>
          <cell r="D191" t="str">
            <v>The Pub Steak Brgr Original</v>
          </cell>
          <cell r="E191">
            <v>130</v>
          </cell>
          <cell r="F191" t="str">
            <v>AdvancePierre™ Fully Cooked Flamebroiled Beef Steak Burger, 3.00 oz</v>
          </cell>
          <cell r="G191" t="str">
            <v>Flame Grilled Beef Burger with Foil Bags, 3.0 oz.</v>
          </cell>
          <cell r="H191" t="str">
            <v>-</v>
          </cell>
          <cell r="I191" t="str">
            <v>-</v>
          </cell>
          <cell r="J191">
            <v>30</v>
          </cell>
          <cell r="K191">
            <v>160</v>
          </cell>
          <cell r="L191" t="str">
            <v>1 piece</v>
          </cell>
          <cell r="M191">
            <v>2.75</v>
          </cell>
          <cell r="N191" t="str">
            <v>-</v>
          </cell>
          <cell r="O191" t="str">
            <v>-</v>
          </cell>
          <cell r="P191" t="str">
            <v>220</v>
          </cell>
          <cell r="Q191" t="str">
            <v>17</v>
          </cell>
          <cell r="R191" t="str">
            <v>7</v>
          </cell>
          <cell r="S191" t="str">
            <v>290</v>
          </cell>
          <cell r="T191" t="str">
            <v>0</v>
          </cell>
          <cell r="U191" t="str">
            <v>19</v>
          </cell>
          <cell r="V191" t="str">
            <v/>
          </cell>
          <cell r="W191" t="str">
            <v>-</v>
          </cell>
          <cell r="Y191" t="str">
            <v>-</v>
          </cell>
          <cell r="Z191" t="str">
            <v>-</v>
          </cell>
          <cell r="AA191" t="str">
            <v>CSC</v>
          </cell>
          <cell r="AB191" t="str">
            <v>CSC</v>
          </cell>
          <cell r="AC191" t="str">
            <v>CL</v>
          </cell>
          <cell r="AD191">
            <v>10000015232</v>
          </cell>
          <cell r="AE191" t="str">
            <v>-</v>
          </cell>
          <cell r="AF191" t="str">
            <v>-</v>
          </cell>
          <cell r="AG191" t="str">
            <v>-</v>
          </cell>
          <cell r="AH191" t="str">
            <v/>
          </cell>
          <cell r="AI191" t="str">
            <v/>
          </cell>
          <cell r="AJ191" t="str">
            <v/>
          </cell>
          <cell r="AK191" t="str">
            <v>-</v>
          </cell>
          <cell r="AL191" t="str">
            <v>-</v>
          </cell>
          <cell r="AM191" t="str">
            <v>-</v>
          </cell>
          <cell r="AN191" t="str">
            <v>-</v>
          </cell>
          <cell r="AO191" t="str">
            <v>-</v>
          </cell>
          <cell r="AP191" t="str">
            <v>-</v>
          </cell>
          <cell r="AQ191" t="str">
            <v>-</v>
          </cell>
          <cell r="AR191" t="str">
            <v>-</v>
          </cell>
          <cell r="AS191" t="str">
            <v>-</v>
          </cell>
          <cell r="AT191" t="str">
            <v>365</v>
          </cell>
          <cell r="AU191" t="str">
            <v>1</v>
          </cell>
          <cell r="AV191" t="str">
            <v>Bulk</v>
          </cell>
          <cell r="AW191" t="str">
            <v>Yes</v>
          </cell>
          <cell r="AX191" t="str">
            <v>Yes</v>
          </cell>
          <cell r="AY191" t="str">
            <v>Yes</v>
          </cell>
          <cell r="AZ191" t="str">
            <v>Yes</v>
          </cell>
          <cell r="BA191" t="str">
            <v>ACT</v>
          </cell>
          <cell r="BB191" t="str">
            <v>ACT</v>
          </cell>
          <cell r="BC191" t="str">
            <v>Prepared</v>
          </cell>
          <cell r="BD191" t="str">
            <v>BFAST/COP/HANDHELD</v>
          </cell>
          <cell r="BE191" t="str">
            <v>BRKFST/COP MBU</v>
          </cell>
          <cell r="BF191" t="str">
            <v>Burgers &amp; Patties</v>
          </cell>
          <cell r="BG191" t="str">
            <v>Burger</v>
          </cell>
          <cell r="BH191" t="str">
            <v>Burgers- All Meat</v>
          </cell>
          <cell r="BI191" t="str">
            <v>-</v>
          </cell>
          <cell r="BJ191" t="str">
            <v>C&amp;F</v>
          </cell>
          <cell r="BL191" t="str">
            <v>BAKE: Conventional Oven
Preheat oven to 350F and reheat product from frozen for 20-22 minutes
Convection: Convection Oven
Preheat oven to 350F and reheat product from frozen for 9-11minutes.</v>
          </cell>
          <cell r="BM191" t="str">
            <v>Beef, seasoning (salt, dextrose, natural flavors, spice), natural flavoring.</v>
          </cell>
          <cell r="BR191" t="str">
            <v>00880760038167</v>
          </cell>
          <cell r="BS191" t="str">
            <v>-</v>
          </cell>
          <cell r="BT191" t="str">
            <v>Special Order</v>
          </cell>
          <cell r="BU191" t="str">
            <v>-</v>
          </cell>
          <cell r="BV191" t="str">
            <v>-</v>
          </cell>
          <cell r="BW191">
            <v>235081</v>
          </cell>
          <cell r="BX191">
            <v>8940040</v>
          </cell>
          <cell r="BY191" t="str">
            <v>-</v>
          </cell>
        </row>
        <row r="192">
          <cell r="B192">
            <v>10000014500</v>
          </cell>
          <cell r="C192" t="str">
            <v>AdvancePierre™</v>
          </cell>
          <cell r="D192" t="str">
            <v>The Pub Steak Brgr Original</v>
          </cell>
          <cell r="E192">
            <v>130</v>
          </cell>
          <cell r="F192" t="str">
            <v>AdvancePierre™ The Pub Steak Burger® Fully Cooked Flame Grilled Mini Beef Steak Burger 1.21 oz</v>
          </cell>
          <cell r="G192" t="str">
            <v>Flame Grilled Mini Beef Burger, 1.2 oz.</v>
          </cell>
          <cell r="H192" t="str">
            <v>-</v>
          </cell>
          <cell r="I192" t="str">
            <v>-</v>
          </cell>
          <cell r="J192">
            <v>10.119999999999999</v>
          </cell>
          <cell r="K192">
            <v>135</v>
          </cell>
          <cell r="L192" t="str">
            <v>1 piece</v>
          </cell>
          <cell r="M192">
            <v>1</v>
          </cell>
          <cell r="N192" t="str">
            <v>-</v>
          </cell>
          <cell r="O192" t="str">
            <v>-</v>
          </cell>
          <cell r="P192" t="str">
            <v>210</v>
          </cell>
          <cell r="Q192" t="str">
            <v>17</v>
          </cell>
          <cell r="R192" t="str">
            <v>7</v>
          </cell>
          <cell r="S192" t="str">
            <v>230</v>
          </cell>
          <cell r="T192" t="str">
            <v>0</v>
          </cell>
          <cell r="U192" t="str">
            <v>13</v>
          </cell>
          <cell r="V192" t="str">
            <v>Yes</v>
          </cell>
          <cell r="W192" t="str">
            <v>-</v>
          </cell>
          <cell r="Y192" t="str">
            <v>-</v>
          </cell>
          <cell r="Z192" t="str">
            <v>-</v>
          </cell>
          <cell r="AA192" t="str">
            <v>-</v>
          </cell>
          <cell r="AB192" t="str">
            <v>-</v>
          </cell>
          <cell r="AC192" t="str">
            <v>CL</v>
          </cell>
          <cell r="AD192" t="str">
            <v>-</v>
          </cell>
          <cell r="AE192" t="str">
            <v>-</v>
          </cell>
          <cell r="AF192" t="str">
            <v>-</v>
          </cell>
          <cell r="AG192" t="str">
            <v>-</v>
          </cell>
          <cell r="AH192" t="str">
            <v/>
          </cell>
          <cell r="AI192" t="str">
            <v/>
          </cell>
          <cell r="AJ192" t="str">
            <v/>
          </cell>
          <cell r="AK192" t="str">
            <v>-</v>
          </cell>
          <cell r="AL192" t="str">
            <v>-</v>
          </cell>
          <cell r="AM192" t="str">
            <v>-</v>
          </cell>
          <cell r="AN192" t="str">
            <v>-</v>
          </cell>
          <cell r="AO192" t="str">
            <v>-</v>
          </cell>
          <cell r="AP192" t="str">
            <v>-</v>
          </cell>
          <cell r="AQ192" t="str">
            <v>-</v>
          </cell>
          <cell r="AR192" t="str">
            <v>-</v>
          </cell>
          <cell r="AS192" t="str">
            <v>-</v>
          </cell>
          <cell r="AT192" t="str">
            <v>365</v>
          </cell>
          <cell r="AU192" t="str">
            <v>1</v>
          </cell>
          <cell r="AV192" t="str">
            <v>Sleeve</v>
          </cell>
          <cell r="AW192" t="str">
            <v>-</v>
          </cell>
          <cell r="AX192" t="str">
            <v>-</v>
          </cell>
          <cell r="AY192" t="str">
            <v>-</v>
          </cell>
          <cell r="AZ192" t="str">
            <v>-</v>
          </cell>
          <cell r="BA192" t="str">
            <v>HOLD SY20-21</v>
          </cell>
          <cell r="BB192" t="str">
            <v>DNB SY21-22</v>
          </cell>
          <cell r="BC192" t="str">
            <v>Prepared</v>
          </cell>
          <cell r="BD192" t="str">
            <v>BFAST/COP/HANDHELD</v>
          </cell>
          <cell r="BE192" t="str">
            <v>BRKFST/COP MBU</v>
          </cell>
          <cell r="BF192" t="str">
            <v>Burgers &amp; Patties</v>
          </cell>
          <cell r="BG192" t="str">
            <v>Burger</v>
          </cell>
          <cell r="BH192" t="str">
            <v>Burgers- All Meat</v>
          </cell>
          <cell r="BI192" t="str">
            <v>-</v>
          </cell>
          <cell r="BJ192" t="str">
            <v>C&amp;F</v>
          </cell>
          <cell r="BL192" t="str">
            <v>BAKE: Conventional Oven
Preheat oven to 350 degrees f. Heat frozen product for 10-15 minutes or until internal temperature reaches 165 degrees f.
Convection: Convection Oven
Preheat oven to 350 degrees f. Heat frozen product for 6-8 minutes or until inter</v>
          </cell>
          <cell r="BM192" t="str">
            <v>Ground beef (not more than 30% fat), salt, caramel color.</v>
          </cell>
          <cell r="BR192" t="str">
            <v>00880760045004</v>
          </cell>
          <cell r="BS192" t="str">
            <v>-</v>
          </cell>
          <cell r="BT192" t="str">
            <v>Special Order</v>
          </cell>
          <cell r="BU192" t="str">
            <v>-</v>
          </cell>
          <cell r="BV192" t="str">
            <v>-</v>
          </cell>
          <cell r="BW192" t="str">
            <v>-</v>
          </cell>
          <cell r="BX192" t="str">
            <v>-</v>
          </cell>
          <cell r="BY192" t="str">
            <v>-</v>
          </cell>
        </row>
        <row r="193">
          <cell r="B193">
            <v>10000015329</v>
          </cell>
          <cell r="C193" t="str">
            <v>AdvancePierre™</v>
          </cell>
          <cell r="D193" t="str">
            <v>The Pub Steak Brgr Original</v>
          </cell>
          <cell r="E193">
            <v>130</v>
          </cell>
          <cell r="F193" t="str">
            <v>AdvancePierre™ The Pub Steak Burger® Fully Cooked Flame Grilled Beef Steak Burger 2.00 oz</v>
          </cell>
          <cell r="G193" t="str">
            <v>Flame Grilled Beef Burger, 2.01 oz.</v>
          </cell>
          <cell r="H193" t="str">
            <v>-</v>
          </cell>
          <cell r="I193" t="str">
            <v>-</v>
          </cell>
          <cell r="J193">
            <v>14.32</v>
          </cell>
          <cell r="K193">
            <v>114</v>
          </cell>
          <cell r="L193" t="str">
            <v>1 piece</v>
          </cell>
          <cell r="M193">
            <v>2</v>
          </cell>
          <cell r="N193" t="str">
            <v>-</v>
          </cell>
          <cell r="O193" t="str">
            <v>-</v>
          </cell>
          <cell r="P193" t="str">
            <v>170</v>
          </cell>
          <cell r="Q193" t="str">
            <v>14</v>
          </cell>
          <cell r="R193" t="str">
            <v>6</v>
          </cell>
          <cell r="S193" t="str">
            <v>85</v>
          </cell>
          <cell r="T193" t="str">
            <v>0</v>
          </cell>
          <cell r="U193" t="str">
            <v>10</v>
          </cell>
          <cell r="V193" t="str">
            <v>Yes</v>
          </cell>
          <cell r="W193" t="str">
            <v>-</v>
          </cell>
          <cell r="Y193" t="str">
            <v>-</v>
          </cell>
          <cell r="Z193" t="str">
            <v>-</v>
          </cell>
          <cell r="AA193" t="str">
            <v>-</v>
          </cell>
          <cell r="AB193" t="str">
            <v>-</v>
          </cell>
          <cell r="AC193" t="str">
            <v>CL</v>
          </cell>
          <cell r="AD193">
            <v>10000015320</v>
          </cell>
          <cell r="AE193" t="str">
            <v>-</v>
          </cell>
          <cell r="AF193" t="str">
            <v>-</v>
          </cell>
          <cell r="AG193" t="str">
            <v>-</v>
          </cell>
          <cell r="AH193" t="str">
            <v/>
          </cell>
          <cell r="AI193" t="str">
            <v/>
          </cell>
          <cell r="AJ193" t="str">
            <v/>
          </cell>
          <cell r="AK193" t="str">
            <v>-</v>
          </cell>
          <cell r="AL193" t="str">
            <v>-</v>
          </cell>
          <cell r="AM193" t="str">
            <v>-</v>
          </cell>
          <cell r="AN193" t="str">
            <v>-</v>
          </cell>
          <cell r="AO193" t="str">
            <v>-</v>
          </cell>
          <cell r="AP193" t="str">
            <v>-</v>
          </cell>
          <cell r="AQ193" t="str">
            <v>-</v>
          </cell>
          <cell r="AR193" t="str">
            <v>-</v>
          </cell>
          <cell r="AS193" t="str">
            <v>-</v>
          </cell>
          <cell r="AT193" t="str">
            <v>455</v>
          </cell>
          <cell r="AU193" t="str">
            <v>6</v>
          </cell>
          <cell r="AV193" t="str">
            <v>Sleeve</v>
          </cell>
          <cell r="AW193" t="str">
            <v>-</v>
          </cell>
          <cell r="AX193" t="str">
            <v>-</v>
          </cell>
          <cell r="AY193" t="str">
            <v>-</v>
          </cell>
          <cell r="AZ193" t="str">
            <v>-</v>
          </cell>
          <cell r="BA193" t="str">
            <v>ACT</v>
          </cell>
          <cell r="BB193" t="str">
            <v>ACT</v>
          </cell>
          <cell r="BC193" t="str">
            <v>Prepared</v>
          </cell>
          <cell r="BD193" t="str">
            <v>BFAST/COP/HANDHELD</v>
          </cell>
          <cell r="BE193" t="str">
            <v>BRKFST/COP MBU</v>
          </cell>
          <cell r="BF193" t="str">
            <v>Burgers &amp; Patties</v>
          </cell>
          <cell r="BG193" t="str">
            <v>Burger</v>
          </cell>
          <cell r="BH193" t="str">
            <v>Burgers- All Meat</v>
          </cell>
          <cell r="BI193" t="str">
            <v>-</v>
          </cell>
          <cell r="BJ193" t="str">
            <v>C&amp;F</v>
          </cell>
          <cell r="BL193" t="str">
            <v>Convection: Convection Oven
From thawed state: sleeve pack preparation, put a few small holes in top of bag. Place entire bag intact on sheet pan in preheated convection oven at 375 degrees f for 45 minutes. Remove from oven and let stand 3 minutes before</v>
          </cell>
          <cell r="BM193" t="str">
            <v>Ground beef (not more than 30% fat), salt, caramel color.</v>
          </cell>
          <cell r="BR193" t="str">
            <v>00880760011412</v>
          </cell>
          <cell r="BS193" t="str">
            <v>-</v>
          </cell>
          <cell r="BT193" t="str">
            <v>Special Order</v>
          </cell>
          <cell r="BU193" t="str">
            <v>-</v>
          </cell>
          <cell r="BV193" t="str">
            <v>-</v>
          </cell>
          <cell r="BW193" t="str">
            <v>-</v>
          </cell>
          <cell r="BX193">
            <v>8941585</v>
          </cell>
          <cell r="BY193">
            <v>138502</v>
          </cell>
        </row>
        <row r="194">
          <cell r="B194">
            <v>10000015324</v>
          </cell>
          <cell r="C194" t="str">
            <v>AdvancePierre™</v>
          </cell>
          <cell r="D194" t="str">
            <v>The Pub Steak Brgr Original</v>
          </cell>
          <cell r="E194">
            <v>130</v>
          </cell>
          <cell r="F194" t="str">
            <v>AdvancePierre™ The Pub Steak Burger® Fully Cooked Flame Grilled Beef Steak Burger 2.39 oz</v>
          </cell>
          <cell r="G194" t="str">
            <v>Flame Grilled Beef Burger, 2.4 oz.</v>
          </cell>
          <cell r="H194" t="str">
            <v>-</v>
          </cell>
          <cell r="I194" t="str">
            <v>-</v>
          </cell>
          <cell r="J194">
            <v>13.5</v>
          </cell>
          <cell r="K194">
            <v>90</v>
          </cell>
          <cell r="L194" t="str">
            <v>1 piece</v>
          </cell>
          <cell r="M194">
            <v>2.25</v>
          </cell>
          <cell r="N194" t="str">
            <v>-</v>
          </cell>
          <cell r="O194" t="str">
            <v>-</v>
          </cell>
          <cell r="P194" t="str">
            <v>200</v>
          </cell>
          <cell r="Q194" t="str">
            <v>16</v>
          </cell>
          <cell r="R194" t="str">
            <v>7</v>
          </cell>
          <cell r="S194" t="str">
            <v>100</v>
          </cell>
          <cell r="T194" t="str">
            <v>0</v>
          </cell>
          <cell r="U194" t="str">
            <v>12</v>
          </cell>
          <cell r="V194" t="str">
            <v>Yes</v>
          </cell>
          <cell r="W194" t="str">
            <v>-</v>
          </cell>
          <cell r="Y194" t="str">
            <v>-</v>
          </cell>
          <cell r="Z194" t="str">
            <v>-</v>
          </cell>
          <cell r="AA194" t="str">
            <v>-</v>
          </cell>
          <cell r="AB194" t="str">
            <v>-</v>
          </cell>
          <cell r="AC194" t="str">
            <v>CL</v>
          </cell>
          <cell r="AD194" t="str">
            <v>-</v>
          </cell>
          <cell r="AE194" t="str">
            <v>-</v>
          </cell>
          <cell r="AF194" t="str">
            <v>-</v>
          </cell>
          <cell r="AG194" t="str">
            <v>-</v>
          </cell>
          <cell r="AH194" t="str">
            <v/>
          </cell>
          <cell r="AI194" t="str">
            <v/>
          </cell>
          <cell r="AJ194" t="str">
            <v/>
          </cell>
          <cell r="AK194" t="str">
            <v>-</v>
          </cell>
          <cell r="AL194" t="str">
            <v>-</v>
          </cell>
          <cell r="AM194" t="str">
            <v>-</v>
          </cell>
          <cell r="AN194" t="str">
            <v>-</v>
          </cell>
          <cell r="AO194" t="str">
            <v>-</v>
          </cell>
          <cell r="AP194" t="str">
            <v>-</v>
          </cell>
          <cell r="AQ194" t="str">
            <v>-</v>
          </cell>
          <cell r="AR194" t="str">
            <v>-</v>
          </cell>
          <cell r="AS194" t="str">
            <v>-</v>
          </cell>
          <cell r="AT194" t="str">
            <v>455</v>
          </cell>
          <cell r="AU194" t="str">
            <v>3</v>
          </cell>
          <cell r="AV194" t="str">
            <v>Bulk</v>
          </cell>
          <cell r="AW194" t="str">
            <v>Yes</v>
          </cell>
          <cell r="AX194" t="str">
            <v>-</v>
          </cell>
          <cell r="AY194" t="str">
            <v>-</v>
          </cell>
          <cell r="AZ194" t="str">
            <v>-</v>
          </cell>
          <cell r="BA194" t="str">
            <v>ACT</v>
          </cell>
          <cell r="BB194" t="str">
            <v>ACT</v>
          </cell>
          <cell r="BC194" t="str">
            <v>Prepared</v>
          </cell>
          <cell r="BD194" t="str">
            <v>BFAST/COP/HANDHELD</v>
          </cell>
          <cell r="BE194" t="str">
            <v>BRKFST/COP MBU</v>
          </cell>
          <cell r="BF194" t="str">
            <v>Burgers &amp; Patties</v>
          </cell>
          <cell r="BG194" t="str">
            <v>Burger</v>
          </cell>
          <cell r="BH194" t="str">
            <v>Burgers- All Meat</v>
          </cell>
          <cell r="BI194" t="str">
            <v>-</v>
          </cell>
          <cell r="BJ194" t="str">
            <v>C&amp;F</v>
          </cell>
          <cell r="BL194" t="str">
            <v>Convection: Convection Oven
From thawed state: sleeve pack preparation, put a few small holes in top of bag. Place entire bag intact on sheet pan in preheated convection oven at 375 degrees f for 45 minutes. Remove from oven and let stand 3 minutes before</v>
          </cell>
          <cell r="BM194" t="str">
            <v>Ground beef (not more than 30% fat), salt, caramel color.</v>
          </cell>
          <cell r="BR194" t="str">
            <v>00880760004933</v>
          </cell>
          <cell r="BS194" t="str">
            <v>-</v>
          </cell>
          <cell r="BT194" t="str">
            <v>Special Order</v>
          </cell>
          <cell r="BU194" t="str">
            <v>-</v>
          </cell>
          <cell r="BV194" t="str">
            <v>-</v>
          </cell>
          <cell r="BW194" t="str">
            <v>-</v>
          </cell>
          <cell r="BX194">
            <v>8942185</v>
          </cell>
          <cell r="BY194" t="str">
            <v>-</v>
          </cell>
        </row>
        <row r="195">
          <cell r="B195">
            <v>10000032709</v>
          </cell>
          <cell r="C195" t="str">
            <v>AdvancePierre™</v>
          </cell>
          <cell r="E195">
            <v>130</v>
          </cell>
          <cell r="F195" t="str">
            <v>AdvancePierre™ Fully Cooked Flame Grilled Beef Steak Burger, 2.71oz</v>
          </cell>
          <cell r="G195" t="str">
            <v>Flame Grilled Beef Burger, 2.7 oz.</v>
          </cell>
          <cell r="H195" t="str">
            <v>-</v>
          </cell>
          <cell r="I195" t="str">
            <v>-</v>
          </cell>
          <cell r="J195">
            <v>14.85</v>
          </cell>
          <cell r="K195">
            <v>88</v>
          </cell>
          <cell r="L195" t="str">
            <v>1 piece</v>
          </cell>
          <cell r="M195">
            <v>2.5</v>
          </cell>
          <cell r="N195" t="str">
            <v>-</v>
          </cell>
          <cell r="O195" t="str">
            <v>-</v>
          </cell>
          <cell r="P195" t="str">
            <v>220</v>
          </cell>
          <cell r="Q195" t="str">
            <v>18</v>
          </cell>
          <cell r="R195" t="str">
            <v>7</v>
          </cell>
          <cell r="S195" t="str">
            <v>115</v>
          </cell>
          <cell r="T195" t="str">
            <v>0</v>
          </cell>
          <cell r="U195" t="str">
            <v>14</v>
          </cell>
          <cell r="V195" t="str">
            <v>Yes</v>
          </cell>
          <cell r="W195" t="str">
            <v>-</v>
          </cell>
          <cell r="Y195" t="str">
            <v>-</v>
          </cell>
          <cell r="Z195" t="str">
            <v>-</v>
          </cell>
          <cell r="AA195" t="str">
            <v>-</v>
          </cell>
          <cell r="AB195" t="str">
            <v>-</v>
          </cell>
          <cell r="AC195" t="str">
            <v>CL</v>
          </cell>
          <cell r="AD195" t="str">
            <v>-</v>
          </cell>
          <cell r="AE195" t="str">
            <v>-</v>
          </cell>
          <cell r="AF195" t="str">
            <v>-</v>
          </cell>
          <cell r="AG195" t="str">
            <v>-</v>
          </cell>
          <cell r="AH195" t="str">
            <v/>
          </cell>
          <cell r="AI195" t="str">
            <v/>
          </cell>
          <cell r="AJ195" t="str">
            <v/>
          </cell>
          <cell r="AK195" t="str">
            <v>-</v>
          </cell>
          <cell r="AL195" t="str">
            <v>-</v>
          </cell>
          <cell r="AM195" t="str">
            <v>-</v>
          </cell>
          <cell r="AN195" t="str">
            <v>-</v>
          </cell>
          <cell r="AO195" t="str">
            <v>-</v>
          </cell>
          <cell r="AP195" t="str">
            <v>-</v>
          </cell>
          <cell r="AQ195" t="str">
            <v>-</v>
          </cell>
          <cell r="AR195" t="str">
            <v>-</v>
          </cell>
          <cell r="AS195" t="str">
            <v>-</v>
          </cell>
          <cell r="AT195" t="str">
            <v>455</v>
          </cell>
          <cell r="AU195" t="str">
            <v>3</v>
          </cell>
          <cell r="AV195" t="str">
            <v>Sleeve</v>
          </cell>
          <cell r="AW195" t="str">
            <v>-</v>
          </cell>
          <cell r="AX195" t="str">
            <v>-</v>
          </cell>
          <cell r="AY195" t="str">
            <v>-</v>
          </cell>
          <cell r="AZ195" t="str">
            <v>-</v>
          </cell>
          <cell r="BA195" t="str">
            <v>ACT</v>
          </cell>
          <cell r="BB195" t="str">
            <v>ACT</v>
          </cell>
          <cell r="BC195" t="str">
            <v>Prepared</v>
          </cell>
          <cell r="BD195" t="str">
            <v>BFAST/COP/HANDHELD</v>
          </cell>
          <cell r="BE195" t="str">
            <v>BRKFST/COP MBU</v>
          </cell>
          <cell r="BF195" t="str">
            <v>Burgers &amp; Patties</v>
          </cell>
          <cell r="BG195" t="str">
            <v>Burger</v>
          </cell>
          <cell r="BH195" t="str">
            <v>Burgers- All Meat</v>
          </cell>
          <cell r="BI195" t="str">
            <v>-</v>
          </cell>
          <cell r="BJ195" t="str">
            <v>C&amp;F</v>
          </cell>
          <cell r="BL195" t="str">
            <v>Convection: Convection Oven
From thawed state: sleeve pack preparation, put a few small holes in top of bag. Place entire bag intact on sheet pan in preheated convection oven at 375 degrees f for 45 minutes. Remove from oven and let stand 3 minutes before</v>
          </cell>
          <cell r="BM195" t="str">
            <v>Ground Beef (Not More Than 30% Fat), Salt, Caramel Color.</v>
          </cell>
          <cell r="BR195" t="str">
            <v>00880760011429</v>
          </cell>
          <cell r="BS195" t="str">
            <v>-</v>
          </cell>
          <cell r="BT195" t="str">
            <v>Special Order</v>
          </cell>
          <cell r="BU195" t="str">
            <v>-</v>
          </cell>
          <cell r="BV195" t="str">
            <v>-</v>
          </cell>
          <cell r="BW195">
            <v>578331</v>
          </cell>
          <cell r="BX195">
            <v>8955193</v>
          </cell>
          <cell r="BY195" t="str">
            <v>-</v>
          </cell>
        </row>
        <row r="196">
          <cell r="B196">
            <v>10000033009</v>
          </cell>
          <cell r="C196" t="str">
            <v>AdvancePierre™</v>
          </cell>
          <cell r="D196" t="str">
            <v>The Pub Steak Brgr Original</v>
          </cell>
          <cell r="E196">
            <v>130</v>
          </cell>
          <cell r="F196" t="str">
            <v>AdvancePierre™ The Pub Steak Burger® Fully Cooked Flamebroiled Beef Steak Burger, 3 oz</v>
          </cell>
          <cell r="G196" t="str">
            <v>Flame Grilled Beef Burger, 3.0 oz.</v>
          </cell>
          <cell r="H196" t="str">
            <v>-</v>
          </cell>
          <cell r="I196" t="str">
            <v>-</v>
          </cell>
          <cell r="J196">
            <v>15.19</v>
          </cell>
          <cell r="K196">
            <v>81</v>
          </cell>
          <cell r="L196" t="str">
            <v>1 piece</v>
          </cell>
          <cell r="M196">
            <v>2.75</v>
          </cell>
          <cell r="N196" t="str">
            <v>-</v>
          </cell>
          <cell r="O196" t="str">
            <v>-</v>
          </cell>
          <cell r="P196" t="str">
            <v>250</v>
          </cell>
          <cell r="Q196" t="str">
            <v>20</v>
          </cell>
          <cell r="R196" t="str">
            <v>8</v>
          </cell>
          <cell r="S196" t="str">
            <v>125</v>
          </cell>
          <cell r="T196" t="str">
            <v>0</v>
          </cell>
          <cell r="U196" t="str">
            <v>15</v>
          </cell>
          <cell r="V196" t="str">
            <v>Yes</v>
          </cell>
          <cell r="W196" t="str">
            <v>-</v>
          </cell>
          <cell r="Y196" t="str">
            <v>-</v>
          </cell>
          <cell r="Z196" t="str">
            <v>-</v>
          </cell>
          <cell r="AA196" t="str">
            <v>-</v>
          </cell>
          <cell r="AB196" t="str">
            <v>-</v>
          </cell>
          <cell r="AC196" t="str">
            <v>CL</v>
          </cell>
          <cell r="AD196">
            <v>10000015932</v>
          </cell>
          <cell r="AE196" t="str">
            <v>-</v>
          </cell>
          <cell r="AF196" t="str">
            <v>-</v>
          </cell>
          <cell r="AG196" t="str">
            <v>-</v>
          </cell>
          <cell r="AH196" t="str">
            <v/>
          </cell>
          <cell r="AI196" t="str">
            <v/>
          </cell>
          <cell r="AJ196" t="str">
            <v/>
          </cell>
          <cell r="AK196" t="str">
            <v>-</v>
          </cell>
          <cell r="AL196" t="str">
            <v>-</v>
          </cell>
          <cell r="AM196" t="str">
            <v>-</v>
          </cell>
          <cell r="AN196" t="str">
            <v>-</v>
          </cell>
          <cell r="AO196" t="str">
            <v>-</v>
          </cell>
          <cell r="AP196" t="str">
            <v>-</v>
          </cell>
          <cell r="AQ196" t="str">
            <v>-</v>
          </cell>
          <cell r="AR196" t="str">
            <v>-</v>
          </cell>
          <cell r="AS196" t="str">
            <v>-</v>
          </cell>
          <cell r="AT196" t="str">
            <v>455</v>
          </cell>
          <cell r="AU196" t="str">
            <v>3</v>
          </cell>
          <cell r="AV196" t="str">
            <v>Bulk</v>
          </cell>
          <cell r="AW196" t="str">
            <v>-</v>
          </cell>
          <cell r="AX196" t="str">
            <v>-</v>
          </cell>
          <cell r="AY196" t="str">
            <v>-</v>
          </cell>
          <cell r="AZ196" t="str">
            <v>-</v>
          </cell>
          <cell r="BA196" t="str">
            <v>ACT</v>
          </cell>
          <cell r="BB196" t="str">
            <v>ACT</v>
          </cell>
          <cell r="BC196" t="str">
            <v>Prepared</v>
          </cell>
          <cell r="BD196" t="str">
            <v>BFAST/COP/HANDHELD</v>
          </cell>
          <cell r="BE196" t="str">
            <v>BRKFST/COP MBU</v>
          </cell>
          <cell r="BF196" t="str">
            <v>Burgers &amp; Patties</v>
          </cell>
          <cell r="BG196" t="str">
            <v>Burger</v>
          </cell>
          <cell r="BH196" t="str">
            <v>Burgers- All Meat</v>
          </cell>
          <cell r="BI196" t="str">
            <v>-</v>
          </cell>
          <cell r="BJ196" t="str">
            <v>C&amp;F</v>
          </cell>
          <cell r="BL196" t="str">
            <v>Convection: Convection Oven
From thawed state: sleeve pack preparation, put a few small holes in top of bag. Place entire bag intact on sheet pan in preheated convection oven at 375 degrees f for 45 minutes. Remove from oven and let stand 3 minutes before</v>
          </cell>
          <cell r="BM196" t="str">
            <v>Ground beef (not more than 30% fat), salt, caramel color.</v>
          </cell>
          <cell r="BR196" t="str">
            <v>00880760004483</v>
          </cell>
          <cell r="BS196" t="str">
            <v>-</v>
          </cell>
          <cell r="BT196" t="str">
            <v>Stocked</v>
          </cell>
          <cell r="BU196" t="str">
            <v>-</v>
          </cell>
          <cell r="BV196" t="str">
            <v>-</v>
          </cell>
          <cell r="BW196" t="str">
            <v>-</v>
          </cell>
          <cell r="BX196">
            <v>8941825</v>
          </cell>
          <cell r="BY196" t="str">
            <v>-</v>
          </cell>
        </row>
        <row r="197">
          <cell r="B197">
            <v>10000053389</v>
          </cell>
          <cell r="C197" t="str">
            <v>AdvancePierre™</v>
          </cell>
          <cell r="D197" t="str">
            <v>The Pub Steak Brgr Original</v>
          </cell>
          <cell r="E197">
            <v>130</v>
          </cell>
          <cell r="F197" t="str">
            <v>AdvancePierre™ Fully Cooked Charbroiled Rib Shaped Pork Pattie with BBQ Sauce, 3.79 oz</v>
          </cell>
          <cell r="G197" t="str">
            <v>Flame Grilled Beef Burger, 3.8 oz.</v>
          </cell>
          <cell r="H197" t="str">
            <v>-</v>
          </cell>
          <cell r="I197" t="str">
            <v>-</v>
          </cell>
          <cell r="J197">
            <v>15.91</v>
          </cell>
          <cell r="K197">
            <v>67</v>
          </cell>
          <cell r="L197" t="str">
            <v>1 piece</v>
          </cell>
          <cell r="M197">
            <v>3.75</v>
          </cell>
          <cell r="N197" t="str">
            <v>-</v>
          </cell>
          <cell r="O197" t="str">
            <v>-</v>
          </cell>
          <cell r="P197" t="str">
            <v>-</v>
          </cell>
          <cell r="Q197" t="str">
            <v>-</v>
          </cell>
          <cell r="R197" t="str">
            <v>-</v>
          </cell>
          <cell r="S197" t="str">
            <v>-</v>
          </cell>
          <cell r="T197" t="str">
            <v>-</v>
          </cell>
          <cell r="U197" t="str">
            <v>-</v>
          </cell>
          <cell r="V197" t="str">
            <v>Yes</v>
          </cell>
          <cell r="W197" t="str">
            <v>-</v>
          </cell>
          <cell r="Y197" t="str">
            <v>-</v>
          </cell>
          <cell r="Z197" t="str">
            <v>-</v>
          </cell>
          <cell r="AA197" t="str">
            <v>-</v>
          </cell>
          <cell r="AB197" t="str">
            <v>-</v>
          </cell>
          <cell r="AC197" t="str">
            <v>CL</v>
          </cell>
          <cell r="AD197" t="str">
            <v>-</v>
          </cell>
          <cell r="AE197" t="str">
            <v>-</v>
          </cell>
          <cell r="AF197" t="str">
            <v>-</v>
          </cell>
          <cell r="AG197" t="str">
            <v>-</v>
          </cell>
          <cell r="AH197" t="str">
            <v/>
          </cell>
          <cell r="AI197" t="str">
            <v/>
          </cell>
          <cell r="AJ197" t="str">
            <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Bulk</v>
          </cell>
          <cell r="AW197" t="str">
            <v>-</v>
          </cell>
          <cell r="AX197" t="str">
            <v>-</v>
          </cell>
          <cell r="AY197" t="str">
            <v>-</v>
          </cell>
          <cell r="AZ197" t="str">
            <v>-</v>
          </cell>
          <cell r="BA197" t="str">
            <v>DNB SY20-21</v>
          </cell>
          <cell r="BB197" t="str">
            <v>DNB SY20-21</v>
          </cell>
          <cell r="BC197" t="str">
            <v>Prepared</v>
          </cell>
          <cell r="BD197" t="str">
            <v>BFAST/COP/HANDHELD</v>
          </cell>
          <cell r="BE197" t="str">
            <v>BRKFST/COP MBU</v>
          </cell>
          <cell r="BF197" t="str">
            <v>Burgers &amp; Patties</v>
          </cell>
          <cell r="BG197" t="str">
            <v>Burger</v>
          </cell>
          <cell r="BH197" t="str">
            <v>Burgers- All Meat</v>
          </cell>
          <cell r="BI197" t="str">
            <v>-</v>
          </cell>
          <cell r="BJ197" t="str">
            <v>C&amp;F</v>
          </cell>
          <cell r="BL197" t="str">
            <v>-</v>
          </cell>
          <cell r="BM197" t="str">
            <v>-</v>
          </cell>
          <cell r="BR197" t="str">
            <v>-</v>
          </cell>
          <cell r="BS197" t="str">
            <v>-</v>
          </cell>
          <cell r="BT197" t="str">
            <v>Stocked</v>
          </cell>
          <cell r="BU197" t="str">
            <v>-</v>
          </cell>
          <cell r="BV197" t="str">
            <v>-</v>
          </cell>
          <cell r="BW197" t="str">
            <v>-</v>
          </cell>
          <cell r="BX197" t="str">
            <v>-</v>
          </cell>
          <cell r="BY197" t="str">
            <v>-</v>
          </cell>
        </row>
        <row r="198">
          <cell r="B198">
            <v>10000042520</v>
          </cell>
          <cell r="C198" t="str">
            <v>AdvancePierre™</v>
          </cell>
          <cell r="E198">
            <v>130</v>
          </cell>
          <cell r="F198" t="str">
            <v>AdvancePierre™ Fully Cooked Flamebroiled Beef Patties made with Applesauce, 2.50 oz</v>
          </cell>
          <cell r="G198" t="str">
            <v>Flame Grilled Beef Pattie, 2.5 oz.</v>
          </cell>
          <cell r="H198" t="str">
            <v>-</v>
          </cell>
          <cell r="I198" t="str">
            <v>-</v>
          </cell>
          <cell r="J198">
            <v>31.25</v>
          </cell>
          <cell r="K198">
            <v>200</v>
          </cell>
          <cell r="L198" t="str">
            <v>1 piece</v>
          </cell>
          <cell r="M198">
            <v>2</v>
          </cell>
          <cell r="N198" t="str">
            <v>-</v>
          </cell>
          <cell r="O198" t="str">
            <v>-</v>
          </cell>
          <cell r="P198" t="str">
            <v>130</v>
          </cell>
          <cell r="Q198" t="str">
            <v>8</v>
          </cell>
          <cell r="R198" t="str">
            <v>3.5</v>
          </cell>
          <cell r="S198" t="str">
            <v>280</v>
          </cell>
          <cell r="T198" t="str">
            <v>2</v>
          </cell>
          <cell r="U198" t="str">
            <v>13</v>
          </cell>
          <cell r="V198" t="str">
            <v>Yes</v>
          </cell>
          <cell r="W198" t="str">
            <v>-</v>
          </cell>
          <cell r="Y198" t="str">
            <v>CSC</v>
          </cell>
          <cell r="Z198" t="str">
            <v>CSC</v>
          </cell>
          <cell r="AA198" t="str">
            <v>-</v>
          </cell>
          <cell r="AB198" t="str">
            <v>-</v>
          </cell>
          <cell r="AC198" t="str">
            <v>CL</v>
          </cell>
          <cell r="AD198">
            <v>10000055425</v>
          </cell>
          <cell r="AE198" t="str">
            <v>-</v>
          </cell>
          <cell r="AF198" t="str">
            <v>-</v>
          </cell>
          <cell r="AG198" t="str">
            <v>-</v>
          </cell>
          <cell r="AH198" t="str">
            <v/>
          </cell>
          <cell r="AI198" t="str">
            <v/>
          </cell>
          <cell r="AJ198" t="str">
            <v/>
          </cell>
          <cell r="AK198" t="str">
            <v>-</v>
          </cell>
          <cell r="AL198" t="str">
            <v>Yes</v>
          </cell>
          <cell r="AM198" t="str">
            <v>-</v>
          </cell>
          <cell r="AN198" t="str">
            <v>-</v>
          </cell>
          <cell r="AO198" t="str">
            <v>-</v>
          </cell>
          <cell r="AP198" t="str">
            <v>-</v>
          </cell>
          <cell r="AQ198" t="str">
            <v>-</v>
          </cell>
          <cell r="AR198" t="str">
            <v>-</v>
          </cell>
          <cell r="AS198" t="str">
            <v>-</v>
          </cell>
          <cell r="AT198" t="str">
            <v>455</v>
          </cell>
          <cell r="AU198" t="str">
            <v>6</v>
          </cell>
          <cell r="AV198" t="str">
            <v>Sleeve</v>
          </cell>
          <cell r="AW198" t="str">
            <v>Yes</v>
          </cell>
          <cell r="AX198" t="str">
            <v>-</v>
          </cell>
          <cell r="AY198" t="str">
            <v>-</v>
          </cell>
          <cell r="AZ198" t="str">
            <v>-</v>
          </cell>
          <cell r="BA198" t="str">
            <v>ACT</v>
          </cell>
          <cell r="BB198" t="str">
            <v>ACT</v>
          </cell>
          <cell r="BC198" t="str">
            <v>Prepared</v>
          </cell>
          <cell r="BD198" t="str">
            <v>BFAST/COP/HANDHELD</v>
          </cell>
          <cell r="BE198" t="str">
            <v>BRKFST/COP MBU</v>
          </cell>
          <cell r="BF198" t="str">
            <v>Burgers &amp; Patties</v>
          </cell>
          <cell r="BG198" t="str">
            <v>Patties</v>
          </cell>
          <cell r="BH198" t="str">
            <v>Patties</v>
          </cell>
          <cell r="BI198" t="str">
            <v>-</v>
          </cell>
          <cell r="BJ198" t="str">
            <v>C&amp;F</v>
          </cell>
          <cell r="BL198" t="str">
            <v>Unspecified: Not Applicable.</v>
          </cell>
          <cell r="BM198" t="str">
            <v>Ground beef (not more than 20% fat), water, textured vegetable protein product [soy protein concentrate, caramel color, zinc oxide, niacinamide, ferrous sulfate, copper gluconate, vitamin a palmitate, calcium pantothenate, thiamine mononitrate (b1), pyrid</v>
          </cell>
          <cell r="BQ198" t="str">
            <v>Yes</v>
          </cell>
          <cell r="BR198" t="str">
            <v>00880760041662</v>
          </cell>
          <cell r="BS198" t="str">
            <v>-</v>
          </cell>
          <cell r="BT198" t="str">
            <v>Special Order</v>
          </cell>
          <cell r="BU198" t="str">
            <v>-</v>
          </cell>
          <cell r="BV198" t="str">
            <v>-</v>
          </cell>
          <cell r="BW198">
            <v>565041</v>
          </cell>
          <cell r="BX198">
            <v>8942578</v>
          </cell>
          <cell r="BY198" t="str">
            <v>-</v>
          </cell>
        </row>
        <row r="199">
          <cell r="B199">
            <v>10000002125</v>
          </cell>
          <cell r="C199" t="str">
            <v>AdvancePierre™</v>
          </cell>
          <cell r="E199">
            <v>130</v>
          </cell>
          <cell r="F199" t="str">
            <v>AdvancePierre™ Flame Grilled Beef Pattie, 2.0 oz.</v>
          </cell>
          <cell r="G199" t="str">
            <v>Flame Grilled Beef Pattie, 2.0 oz.</v>
          </cell>
          <cell r="H199" t="str">
            <v>-</v>
          </cell>
          <cell r="I199" t="str">
            <v>-</v>
          </cell>
          <cell r="J199">
            <v>12.5</v>
          </cell>
          <cell r="K199">
            <v>100</v>
          </cell>
          <cell r="L199" t="str">
            <v>1 piece</v>
          </cell>
          <cell r="M199">
            <v>1.75</v>
          </cell>
          <cell r="N199" t="str">
            <v>-</v>
          </cell>
          <cell r="O199" t="str">
            <v>-</v>
          </cell>
          <cell r="P199" t="str">
            <v>-</v>
          </cell>
          <cell r="Q199" t="str">
            <v>-</v>
          </cell>
          <cell r="R199" t="str">
            <v>-</v>
          </cell>
          <cell r="S199" t="str">
            <v>-</v>
          </cell>
          <cell r="T199" t="str">
            <v>-</v>
          </cell>
          <cell r="U199" t="str">
            <v>-</v>
          </cell>
          <cell r="V199" t="str">
            <v>Yes</v>
          </cell>
          <cell r="W199" t="str">
            <v>-</v>
          </cell>
          <cell r="Y199" t="str">
            <v>-</v>
          </cell>
          <cell r="Z199" t="str">
            <v>-</v>
          </cell>
          <cell r="AA199" t="str">
            <v>-</v>
          </cell>
          <cell r="AB199" t="str">
            <v>-</v>
          </cell>
          <cell r="AC199" t="str">
            <v>CL</v>
          </cell>
          <cell r="AD199" t="str">
            <v>-</v>
          </cell>
          <cell r="AE199" t="str">
            <v>-</v>
          </cell>
          <cell r="AF199" t="str">
            <v>-</v>
          </cell>
          <cell r="AG199" t="str">
            <v>-</v>
          </cell>
          <cell r="AH199" t="str">
            <v/>
          </cell>
          <cell r="AI199" t="str">
            <v/>
          </cell>
          <cell r="AJ199" t="str">
            <v/>
          </cell>
          <cell r="AK199" t="str">
            <v>-</v>
          </cell>
          <cell r="AL199" t="str">
            <v>Yes</v>
          </cell>
          <cell r="AM199" t="str">
            <v>-</v>
          </cell>
          <cell r="AN199" t="str">
            <v>-</v>
          </cell>
          <cell r="AO199" t="str">
            <v>-</v>
          </cell>
          <cell r="AP199" t="str">
            <v>-</v>
          </cell>
          <cell r="AQ199" t="str">
            <v>-</v>
          </cell>
          <cell r="AR199" t="str">
            <v>-</v>
          </cell>
          <cell r="AS199" t="str">
            <v>-</v>
          </cell>
          <cell r="AT199" t="str">
            <v>-</v>
          </cell>
          <cell r="AU199" t="str">
            <v>-</v>
          </cell>
          <cell r="AV199" t="str">
            <v>Bulk</v>
          </cell>
          <cell r="AW199" t="str">
            <v>-</v>
          </cell>
          <cell r="AX199" t="str">
            <v>-</v>
          </cell>
          <cell r="AY199" t="str">
            <v>-</v>
          </cell>
          <cell r="AZ199" t="str">
            <v>-</v>
          </cell>
          <cell r="BA199" t="str">
            <v>DNB SY20-21</v>
          </cell>
          <cell r="BB199" t="str">
            <v>DNB SY20-21</v>
          </cell>
          <cell r="BC199" t="str">
            <v>Prepared</v>
          </cell>
          <cell r="BD199" t="str">
            <v>BFAST/COP/HANDHELD</v>
          </cell>
          <cell r="BE199" t="str">
            <v>BRKFST/COP MBU</v>
          </cell>
          <cell r="BF199" t="str">
            <v>Burgers &amp; Patties</v>
          </cell>
          <cell r="BG199" t="str">
            <v>Patties</v>
          </cell>
          <cell r="BH199" t="str">
            <v>Patties</v>
          </cell>
          <cell r="BI199" t="str">
            <v>-</v>
          </cell>
          <cell r="BJ199" t="str">
            <v>C&amp;F</v>
          </cell>
          <cell r="BL199" t="str">
            <v>-</v>
          </cell>
          <cell r="BM199" t="str">
            <v>-</v>
          </cell>
          <cell r="BR199" t="str">
            <v>-</v>
          </cell>
          <cell r="BS199" t="str">
            <v>-</v>
          </cell>
          <cell r="BT199" t="str">
            <v>-</v>
          </cell>
          <cell r="BU199" t="str">
            <v>-</v>
          </cell>
          <cell r="BV199" t="str">
            <v>-</v>
          </cell>
          <cell r="BW199">
            <v>238381</v>
          </cell>
          <cell r="BX199" t="str">
            <v>-</v>
          </cell>
          <cell r="BY199" t="str">
            <v>-</v>
          </cell>
        </row>
        <row r="200">
          <cell r="B200">
            <v>10000055525</v>
          </cell>
          <cell r="C200" t="str">
            <v>AdvancePierre™</v>
          </cell>
          <cell r="E200">
            <v>130</v>
          </cell>
          <cell r="F200" t="str">
            <v>AdvancePierre™ Fully Cooked Flamebroiled Beef Patties, 2.50 oz</v>
          </cell>
          <cell r="G200" t="str">
            <v>Flame Grilled Beef Pattie, 2.5 oz.</v>
          </cell>
          <cell r="H200" t="str">
            <v>-</v>
          </cell>
          <cell r="I200" t="str">
            <v>-</v>
          </cell>
          <cell r="J200">
            <v>14.06</v>
          </cell>
          <cell r="K200">
            <v>90</v>
          </cell>
          <cell r="L200" t="str">
            <v>1 piece</v>
          </cell>
          <cell r="M200">
            <v>2</v>
          </cell>
          <cell r="N200" t="str">
            <v>-</v>
          </cell>
          <cell r="O200" t="str">
            <v>-</v>
          </cell>
          <cell r="P200" t="str">
            <v>170</v>
          </cell>
          <cell r="Q200" t="str">
            <v>13</v>
          </cell>
          <cell r="R200" t="str">
            <v>5</v>
          </cell>
          <cell r="S200" t="str">
            <v>220</v>
          </cell>
          <cell r="T200" t="str">
            <v>2</v>
          </cell>
          <cell r="U200" t="str">
            <v>12</v>
          </cell>
          <cell r="V200" t="str">
            <v>Yes</v>
          </cell>
          <cell r="W200" t="str">
            <v>-</v>
          </cell>
          <cell r="Y200" t="str">
            <v>-</v>
          </cell>
          <cell r="Z200" t="str">
            <v>-</v>
          </cell>
          <cell r="AA200" t="str">
            <v>-</v>
          </cell>
          <cell r="AB200" t="str">
            <v>-</v>
          </cell>
          <cell r="AC200" t="str">
            <v>CL</v>
          </cell>
          <cell r="AD200" t="str">
            <v>-</v>
          </cell>
          <cell r="AE200" t="str">
            <v>-</v>
          </cell>
          <cell r="AF200" t="str">
            <v>-</v>
          </cell>
          <cell r="AG200" t="str">
            <v>-</v>
          </cell>
          <cell r="AH200" t="str">
            <v/>
          </cell>
          <cell r="AI200" t="str">
            <v/>
          </cell>
          <cell r="AJ200" t="str">
            <v/>
          </cell>
          <cell r="AK200" t="str">
            <v>-</v>
          </cell>
          <cell r="AL200" t="str">
            <v>Yes</v>
          </cell>
          <cell r="AM200" t="str">
            <v>-</v>
          </cell>
          <cell r="AN200" t="str">
            <v>-</v>
          </cell>
          <cell r="AO200" t="str">
            <v>-</v>
          </cell>
          <cell r="AP200" t="str">
            <v>-</v>
          </cell>
          <cell r="AQ200" t="str">
            <v>-</v>
          </cell>
          <cell r="AR200" t="str">
            <v>-</v>
          </cell>
          <cell r="AS200" t="str">
            <v>-</v>
          </cell>
          <cell r="AT200" t="str">
            <v>455</v>
          </cell>
          <cell r="AU200" t="str">
            <v>3</v>
          </cell>
          <cell r="AV200" t="str">
            <v>Bulk</v>
          </cell>
          <cell r="AW200" t="str">
            <v>-</v>
          </cell>
          <cell r="AX200" t="str">
            <v>-</v>
          </cell>
          <cell r="AY200" t="str">
            <v>-</v>
          </cell>
          <cell r="AZ200" t="str">
            <v>-</v>
          </cell>
          <cell r="BA200" t="str">
            <v>ACT</v>
          </cell>
          <cell r="BB200" t="str">
            <v>ACT</v>
          </cell>
          <cell r="BC200" t="str">
            <v>Prepared</v>
          </cell>
          <cell r="BD200" t="str">
            <v>BFAST/COP/HANDHELD</v>
          </cell>
          <cell r="BE200" t="str">
            <v>BRKFST/COP MBU</v>
          </cell>
          <cell r="BF200" t="str">
            <v>Burgers &amp; Patties</v>
          </cell>
          <cell r="BG200" t="str">
            <v>Patties</v>
          </cell>
          <cell r="BH200" t="str">
            <v>Patties</v>
          </cell>
          <cell r="BI200" t="str">
            <v>-</v>
          </cell>
          <cell r="BJ200" t="str">
            <v>C&amp;F</v>
          </cell>
          <cell r="BL200" t="str">
            <v>Unspecified: Not Applicable.</v>
          </cell>
          <cell r="BM200" t="str">
            <v>Ground beef (not more than 30% fat), water, textured vegetable protein product [soy protein concentrate, caramel color, zinc oxide, niacinamide, ferrous sulfate, copper gluconate, vitamin a palmitate, calcium pantothenate, thiamine mononitrate (b1), pyrid</v>
          </cell>
          <cell r="BR200" t="str">
            <v>00880760004599</v>
          </cell>
          <cell r="BS200" t="str">
            <v>-</v>
          </cell>
          <cell r="BT200" t="str">
            <v>Special Order</v>
          </cell>
          <cell r="BU200" t="str">
            <v>-</v>
          </cell>
          <cell r="BV200" t="str">
            <v>-</v>
          </cell>
          <cell r="BW200">
            <v>238391</v>
          </cell>
          <cell r="BX200">
            <v>8952186</v>
          </cell>
          <cell r="BY200">
            <v>134619</v>
          </cell>
        </row>
        <row r="201">
          <cell r="B201">
            <v>10000005252</v>
          </cell>
          <cell r="C201" t="str">
            <v>AdvancePierre™</v>
          </cell>
          <cell r="D201" t="str">
            <v>Smart Picks™</v>
          </cell>
          <cell r="E201">
            <v>130</v>
          </cell>
          <cell r="F201" t="str">
            <v>AdvancePierre™ Flame Grilled Beef Patties, 2.5 oz.</v>
          </cell>
          <cell r="G201" t="str">
            <v>Flame Grilled Beef Patties, 2.5 oz.</v>
          </cell>
          <cell r="H201" t="str">
            <v>-</v>
          </cell>
          <cell r="I201" t="str">
            <v>-</v>
          </cell>
          <cell r="J201">
            <v>14.06</v>
          </cell>
          <cell r="K201">
            <v>90</v>
          </cell>
          <cell r="L201" t="str">
            <v>1 piece</v>
          </cell>
          <cell r="M201">
            <v>2</v>
          </cell>
          <cell r="N201" t="str">
            <v>-</v>
          </cell>
          <cell r="O201" t="str">
            <v>-</v>
          </cell>
          <cell r="P201" t="str">
            <v>150</v>
          </cell>
          <cell r="Q201" t="str">
            <v>9</v>
          </cell>
          <cell r="R201" t="str">
            <v>4</v>
          </cell>
          <cell r="S201" t="str">
            <v>270</v>
          </cell>
          <cell r="T201" t="str">
            <v>2</v>
          </cell>
          <cell r="U201" t="str">
            <v>14</v>
          </cell>
          <cell r="V201" t="str">
            <v>Yes</v>
          </cell>
          <cell r="W201" t="str">
            <v>-</v>
          </cell>
          <cell r="Y201" t="str">
            <v>-</v>
          </cell>
          <cell r="Z201" t="str">
            <v>-</v>
          </cell>
          <cell r="AA201" t="str">
            <v>CSC</v>
          </cell>
          <cell r="AB201" t="str">
            <v>CSC</v>
          </cell>
          <cell r="AC201" t="str">
            <v>CL</v>
          </cell>
          <cell r="AD201">
            <v>10000003725</v>
          </cell>
          <cell r="AE201" t="str">
            <v>-</v>
          </cell>
          <cell r="AF201" t="str">
            <v>-</v>
          </cell>
          <cell r="AG201" t="str">
            <v>-</v>
          </cell>
          <cell r="AH201" t="str">
            <v/>
          </cell>
          <cell r="AI201" t="str">
            <v/>
          </cell>
          <cell r="AJ201" t="str">
            <v/>
          </cell>
          <cell r="AK201" t="str">
            <v>-</v>
          </cell>
          <cell r="AL201" t="str">
            <v>Yes</v>
          </cell>
          <cell r="AM201" t="str">
            <v>-</v>
          </cell>
          <cell r="AN201" t="str">
            <v>-</v>
          </cell>
          <cell r="AO201" t="str">
            <v>-</v>
          </cell>
          <cell r="AP201" t="str">
            <v>-</v>
          </cell>
          <cell r="AQ201" t="str">
            <v>-</v>
          </cell>
          <cell r="AR201" t="str">
            <v>-</v>
          </cell>
          <cell r="AS201" t="str">
            <v>-</v>
          </cell>
          <cell r="AT201" t="str">
            <v>455</v>
          </cell>
          <cell r="AU201" t="str">
            <v>3</v>
          </cell>
          <cell r="AV201" t="str">
            <v>Sleeve</v>
          </cell>
          <cell r="AW201" t="str">
            <v>Yes</v>
          </cell>
          <cell r="AX201" t="str">
            <v>Yes</v>
          </cell>
          <cell r="AY201" t="str">
            <v>Yes</v>
          </cell>
          <cell r="AZ201" t="str">
            <v>Yes</v>
          </cell>
          <cell r="BA201" t="str">
            <v>ACT</v>
          </cell>
          <cell r="BB201" t="str">
            <v>ACT</v>
          </cell>
          <cell r="BC201" t="str">
            <v>Prepared</v>
          </cell>
          <cell r="BD201" t="str">
            <v>BFAST/COP/HANDHELD</v>
          </cell>
          <cell r="BE201" t="str">
            <v>BRKFST/COP MBU</v>
          </cell>
          <cell r="BF201" t="str">
            <v>Burgers &amp; Patties</v>
          </cell>
          <cell r="BG201" t="str">
            <v>Patties</v>
          </cell>
          <cell r="BH201" t="str">
            <v>Patties</v>
          </cell>
          <cell r="BI201" t="str">
            <v>-</v>
          </cell>
          <cell r="BJ201" t="str">
            <v>C&amp;F</v>
          </cell>
          <cell r="BL201" t="str">
            <v>Convection: Convection Oven
From thawed state: sleeve pack preparation, put a few small holes in top of bag. Place entire bag intact on sheet pan in preheated convection oven at 375 degrees f for 45 minutes. Remove from oven and let stand 3 minutes before</v>
          </cell>
          <cell r="BM201" t="str">
            <v>Ground beef (not more than 20% fat), water, textured vegetable protein product [soy protein concentrate, caramel color, zinc oxide, niacinamide, ferrous sulfate, copper gluconate, vitamin a palmitate, calcium pantothenate, thiamine mononitrate (B1), pyrid</v>
          </cell>
          <cell r="BR201" t="str">
            <v>00880760011030</v>
          </cell>
          <cell r="BS201" t="str">
            <v>-</v>
          </cell>
          <cell r="BT201" t="str">
            <v>-</v>
          </cell>
          <cell r="BU201" t="str">
            <v>-</v>
          </cell>
          <cell r="BV201" t="str">
            <v>-</v>
          </cell>
          <cell r="BW201">
            <v>525470</v>
          </cell>
          <cell r="BX201">
            <v>8953175</v>
          </cell>
          <cell r="BY201" t="str">
            <v>-</v>
          </cell>
        </row>
        <row r="202">
          <cell r="B202">
            <v>10000001411</v>
          </cell>
          <cell r="C202" t="str">
            <v>AdvancePierre™</v>
          </cell>
          <cell r="D202" t="str">
            <v>Tenderbroil</v>
          </cell>
          <cell r="E202">
            <v>130</v>
          </cell>
          <cell r="F202" t="str">
            <v>AdvancePierre™ Fully Cooked Flamebroiled Beef Patties, 2.79 oz</v>
          </cell>
          <cell r="G202" t="str">
            <v>Flame Grilled Beef Pattie, 2.8 oz.</v>
          </cell>
          <cell r="H202" t="str">
            <v>-</v>
          </cell>
          <cell r="I202" t="str">
            <v>-</v>
          </cell>
          <cell r="J202">
            <v>14.7</v>
          </cell>
          <cell r="K202">
            <v>84</v>
          </cell>
          <cell r="L202" t="str">
            <v>1 piece</v>
          </cell>
          <cell r="M202">
            <v>2.25</v>
          </cell>
          <cell r="N202" t="str">
            <v>-</v>
          </cell>
          <cell r="O202" t="str">
            <v>-</v>
          </cell>
          <cell r="P202" t="str">
            <v>-</v>
          </cell>
          <cell r="Q202" t="str">
            <v>-</v>
          </cell>
          <cell r="R202" t="str">
            <v>-</v>
          </cell>
          <cell r="S202" t="str">
            <v>-</v>
          </cell>
          <cell r="T202" t="str">
            <v>-</v>
          </cell>
          <cell r="U202" t="str">
            <v>-</v>
          </cell>
          <cell r="V202" t="str">
            <v>Yes</v>
          </cell>
          <cell r="W202" t="str">
            <v>-</v>
          </cell>
          <cell r="Y202" t="str">
            <v>-</v>
          </cell>
          <cell r="Z202" t="str">
            <v>-</v>
          </cell>
          <cell r="AA202" t="str">
            <v>-</v>
          </cell>
          <cell r="AB202" t="str">
            <v>-</v>
          </cell>
          <cell r="AC202" t="str">
            <v>CL</v>
          </cell>
          <cell r="AD202" t="str">
            <v>-</v>
          </cell>
          <cell r="AE202" t="str">
            <v>-</v>
          </cell>
          <cell r="AF202" t="str">
            <v>-</v>
          </cell>
          <cell r="AG202" t="str">
            <v>-</v>
          </cell>
          <cell r="AH202" t="str">
            <v/>
          </cell>
          <cell r="AI202" t="str">
            <v/>
          </cell>
          <cell r="AJ202" t="str">
            <v/>
          </cell>
          <cell r="AK202" t="str">
            <v>-</v>
          </cell>
          <cell r="AL202" t="str">
            <v>Yes</v>
          </cell>
          <cell r="AM202" t="str">
            <v>-</v>
          </cell>
          <cell r="AN202" t="str">
            <v>-</v>
          </cell>
          <cell r="AO202" t="str">
            <v>-</v>
          </cell>
          <cell r="AP202" t="str">
            <v>-</v>
          </cell>
          <cell r="AQ202" t="str">
            <v>-</v>
          </cell>
          <cell r="AR202" t="str">
            <v>-</v>
          </cell>
          <cell r="AS202" t="str">
            <v>-</v>
          </cell>
          <cell r="AT202" t="str">
            <v>-</v>
          </cell>
          <cell r="AU202" t="str">
            <v>-</v>
          </cell>
          <cell r="AV202" t="str">
            <v>Bulk</v>
          </cell>
          <cell r="AW202" t="str">
            <v>-</v>
          </cell>
          <cell r="AX202" t="str">
            <v>-</v>
          </cell>
          <cell r="AY202" t="str">
            <v>-</v>
          </cell>
          <cell r="AZ202" t="str">
            <v>-</v>
          </cell>
          <cell r="BA202" t="str">
            <v>DNB SY20-21</v>
          </cell>
          <cell r="BB202" t="str">
            <v>DNB SY20-21</v>
          </cell>
          <cell r="BC202" t="str">
            <v>Prepared</v>
          </cell>
          <cell r="BD202" t="str">
            <v>BFAST/COP/HANDHELD</v>
          </cell>
          <cell r="BE202" t="str">
            <v>BRKFST/COP MBU</v>
          </cell>
          <cell r="BF202" t="str">
            <v>Burgers &amp; Patties</v>
          </cell>
          <cell r="BG202" t="str">
            <v>Patties</v>
          </cell>
          <cell r="BH202" t="str">
            <v>Patties</v>
          </cell>
          <cell r="BI202" t="str">
            <v>-</v>
          </cell>
          <cell r="BJ202" t="str">
            <v>C&amp;F</v>
          </cell>
          <cell r="BL202" t="str">
            <v>-</v>
          </cell>
          <cell r="BM202" t="str">
            <v>-</v>
          </cell>
          <cell r="BR202" t="str">
            <v>-</v>
          </cell>
          <cell r="BS202" t="str">
            <v>-</v>
          </cell>
          <cell r="BT202" t="str">
            <v>Special Order</v>
          </cell>
          <cell r="BU202" t="str">
            <v>-</v>
          </cell>
          <cell r="BV202" t="str">
            <v>-</v>
          </cell>
          <cell r="BW202" t="str">
            <v>-</v>
          </cell>
          <cell r="BX202" t="str">
            <v>-</v>
          </cell>
          <cell r="BY202" t="str">
            <v>-</v>
          </cell>
        </row>
        <row r="203">
          <cell r="B203">
            <v>10000008200</v>
          </cell>
          <cell r="C203" t="str">
            <v>AdvancePierre™</v>
          </cell>
          <cell r="E203">
            <v>130</v>
          </cell>
          <cell r="F203" t="str">
            <v>AdvancePierre™ Fully Cooked Flamebroiled Beef Patties, 1.96 oz</v>
          </cell>
          <cell r="G203" t="str">
            <v>Flame Grilled Beef Pattie, 1.95 oz.</v>
          </cell>
          <cell r="H203" t="str">
            <v>-</v>
          </cell>
          <cell r="I203" t="str">
            <v>-</v>
          </cell>
          <cell r="J203">
            <v>17.55</v>
          </cell>
          <cell r="K203">
            <v>144</v>
          </cell>
          <cell r="L203" t="str">
            <v>1 piece</v>
          </cell>
          <cell r="M203">
            <v>1.5</v>
          </cell>
          <cell r="N203" t="str">
            <v>-</v>
          </cell>
          <cell r="O203" t="str">
            <v>-</v>
          </cell>
          <cell r="P203" t="str">
            <v>130</v>
          </cell>
          <cell r="Q203" t="str">
            <v>10</v>
          </cell>
          <cell r="R203" t="str">
            <v>4</v>
          </cell>
          <cell r="S203" t="str">
            <v>170</v>
          </cell>
          <cell r="T203" t="str">
            <v>1</v>
          </cell>
          <cell r="U203" t="str">
            <v>9</v>
          </cell>
          <cell r="V203" t="str">
            <v>Yes</v>
          </cell>
          <cell r="W203" t="str">
            <v>-</v>
          </cell>
          <cell r="Y203" t="str">
            <v>-</v>
          </cell>
          <cell r="Z203" t="str">
            <v>-</v>
          </cell>
          <cell r="AA203" t="str">
            <v>-</v>
          </cell>
          <cell r="AB203" t="str">
            <v>-</v>
          </cell>
          <cell r="AC203" t="str">
            <v>CL</v>
          </cell>
          <cell r="AD203" t="str">
            <v>-</v>
          </cell>
          <cell r="AE203" t="str">
            <v>-</v>
          </cell>
          <cell r="AF203" t="str">
            <v>-</v>
          </cell>
          <cell r="AG203" t="str">
            <v>-</v>
          </cell>
          <cell r="AH203" t="str">
            <v/>
          </cell>
          <cell r="AI203" t="str">
            <v/>
          </cell>
          <cell r="AJ203" t="str">
            <v/>
          </cell>
          <cell r="AK203" t="str">
            <v>-</v>
          </cell>
          <cell r="AL203" t="str">
            <v>Yes</v>
          </cell>
          <cell r="AM203" t="str">
            <v>-</v>
          </cell>
          <cell r="AN203" t="str">
            <v>-</v>
          </cell>
          <cell r="AO203" t="str">
            <v>-</v>
          </cell>
          <cell r="AP203" t="str">
            <v>-</v>
          </cell>
          <cell r="AQ203" t="str">
            <v>-</v>
          </cell>
          <cell r="AR203" t="str">
            <v>-</v>
          </cell>
          <cell r="AS203" t="str">
            <v>-</v>
          </cell>
          <cell r="AT203" t="str">
            <v>455</v>
          </cell>
          <cell r="AU203" t="str">
            <v>4</v>
          </cell>
          <cell r="AV203" t="str">
            <v>Sleeve</v>
          </cell>
          <cell r="AW203" t="str">
            <v>-</v>
          </cell>
          <cell r="AX203" t="str">
            <v>-</v>
          </cell>
          <cell r="AY203" t="str">
            <v>-</v>
          </cell>
          <cell r="AZ203" t="str">
            <v>-</v>
          </cell>
          <cell r="BA203" t="str">
            <v>ACT</v>
          </cell>
          <cell r="BB203" t="str">
            <v>ACT</v>
          </cell>
          <cell r="BC203" t="str">
            <v>Prepared</v>
          </cell>
          <cell r="BD203" t="str">
            <v>BFAST/COP/HANDHELD</v>
          </cell>
          <cell r="BE203" t="str">
            <v>BRKFST/COP MBU</v>
          </cell>
          <cell r="BF203" t="str">
            <v>Burgers &amp; Patties</v>
          </cell>
          <cell r="BG203" t="str">
            <v>Patties</v>
          </cell>
          <cell r="BH203" t="str">
            <v>Patties</v>
          </cell>
          <cell r="BI203" t="str">
            <v>-</v>
          </cell>
          <cell r="BJ203" t="str">
            <v>C&amp;F</v>
          </cell>
          <cell r="BL203" t="str">
            <v>Convection: Convection Oven
From thawed state: sleeve pack preparation, put a few small holes in top of bag. Place entire bag intact on sheet pan in preheated convection oven at 375 degrees f for 45 minutes. Remove from oven and let stand 3 minutes before</v>
          </cell>
          <cell r="BM203" t="str">
            <v>Ground beef (not more than 30% fat), water, textured vegetable protein product [soy protein concentrate, caramel color, zinc oxide, niacinamide, ferrous sulfate, copper gluconate, vitamin a palmitate, calcium pantothenate, thiamine mononitrate (B1), pyrid</v>
          </cell>
          <cell r="BR203" t="str">
            <v>00880760005763</v>
          </cell>
          <cell r="BS203" t="str">
            <v>-</v>
          </cell>
          <cell r="BT203" t="str">
            <v>Special Order</v>
          </cell>
          <cell r="BU203" t="str">
            <v>-</v>
          </cell>
          <cell r="BV203" t="str">
            <v>-</v>
          </cell>
          <cell r="BW203">
            <v>238371</v>
          </cell>
          <cell r="BX203">
            <v>8942138</v>
          </cell>
          <cell r="BY203" t="str">
            <v>-</v>
          </cell>
        </row>
        <row r="204">
          <cell r="B204">
            <v>10000011105</v>
          </cell>
          <cell r="C204" t="str">
            <v>AdvancePierre™</v>
          </cell>
          <cell r="E204">
            <v>130</v>
          </cell>
          <cell r="F204" t="str">
            <v>AdvancePierre™ Fully Cooked Flamebroiled Beef Patties, 2.50 oz</v>
          </cell>
          <cell r="G204" t="str">
            <v>Flame Grilled Beef Pattie, 2.5 oz.</v>
          </cell>
          <cell r="H204" t="str">
            <v>-</v>
          </cell>
          <cell r="I204" t="str">
            <v>-</v>
          </cell>
          <cell r="J204">
            <v>14.06</v>
          </cell>
          <cell r="K204">
            <v>90</v>
          </cell>
          <cell r="L204" t="str">
            <v>1 piece</v>
          </cell>
          <cell r="M204">
            <v>2</v>
          </cell>
          <cell r="N204" t="str">
            <v>-</v>
          </cell>
          <cell r="O204" t="str">
            <v>-</v>
          </cell>
          <cell r="P204" t="str">
            <v>-</v>
          </cell>
          <cell r="Q204" t="str">
            <v>-</v>
          </cell>
          <cell r="R204" t="str">
            <v>-</v>
          </cell>
          <cell r="S204" t="str">
            <v>-</v>
          </cell>
          <cell r="T204" t="str">
            <v>-</v>
          </cell>
          <cell r="U204" t="str">
            <v>-</v>
          </cell>
          <cell r="V204" t="str">
            <v>Yes</v>
          </cell>
          <cell r="W204" t="str">
            <v>-</v>
          </cell>
          <cell r="Y204" t="str">
            <v>-</v>
          </cell>
          <cell r="Z204" t="str">
            <v>-</v>
          </cell>
          <cell r="AA204" t="str">
            <v>-</v>
          </cell>
          <cell r="AB204" t="str">
            <v>-</v>
          </cell>
          <cell r="AC204" t="str">
            <v>CL</v>
          </cell>
          <cell r="AD204" t="str">
            <v>-</v>
          </cell>
          <cell r="AE204" t="str">
            <v>-</v>
          </cell>
          <cell r="AF204" t="str">
            <v>-</v>
          </cell>
          <cell r="AG204" t="str">
            <v>-</v>
          </cell>
          <cell r="AH204" t="str">
            <v/>
          </cell>
          <cell r="AI204" t="str">
            <v/>
          </cell>
          <cell r="AJ204" t="str">
            <v/>
          </cell>
          <cell r="AK204" t="str">
            <v>-</v>
          </cell>
          <cell r="AL204" t="str">
            <v>Yes</v>
          </cell>
          <cell r="AM204" t="str">
            <v>-</v>
          </cell>
          <cell r="AN204" t="str">
            <v>-</v>
          </cell>
          <cell r="AO204" t="str">
            <v>-</v>
          </cell>
          <cell r="AP204" t="str">
            <v>-</v>
          </cell>
          <cell r="AQ204" t="str">
            <v>-</v>
          </cell>
          <cell r="AR204" t="str">
            <v>-</v>
          </cell>
          <cell r="AS204" t="str">
            <v>-</v>
          </cell>
          <cell r="AT204" t="str">
            <v>-</v>
          </cell>
          <cell r="AU204" t="str">
            <v>-</v>
          </cell>
          <cell r="AV204" t="str">
            <v>Bulk</v>
          </cell>
          <cell r="AW204" t="str">
            <v>-</v>
          </cell>
          <cell r="AX204" t="str">
            <v>-</v>
          </cell>
          <cell r="AY204" t="str">
            <v>-</v>
          </cell>
          <cell r="AZ204" t="str">
            <v>-</v>
          </cell>
          <cell r="BA204" t="str">
            <v>DNB SY20-21</v>
          </cell>
          <cell r="BB204" t="str">
            <v>DNB SY20-21</v>
          </cell>
          <cell r="BC204" t="str">
            <v>Prepared</v>
          </cell>
          <cell r="BD204" t="str">
            <v>BFAST/COP/HANDHELD</v>
          </cell>
          <cell r="BE204" t="str">
            <v>BRKFST/COP MBU</v>
          </cell>
          <cell r="BF204" t="str">
            <v>Burgers &amp; Patties</v>
          </cell>
          <cell r="BG204" t="str">
            <v>Patties</v>
          </cell>
          <cell r="BH204" t="str">
            <v>Patties</v>
          </cell>
          <cell r="BI204" t="str">
            <v>-</v>
          </cell>
          <cell r="BJ204" t="str">
            <v>C&amp;F</v>
          </cell>
          <cell r="BL204" t="str">
            <v>-</v>
          </cell>
          <cell r="BM204" t="str">
            <v>-</v>
          </cell>
          <cell r="BR204" t="str">
            <v>-</v>
          </cell>
          <cell r="BS204" t="str">
            <v>-</v>
          </cell>
          <cell r="BT204" t="str">
            <v>-</v>
          </cell>
          <cell r="BU204" t="str">
            <v>-</v>
          </cell>
          <cell r="BV204" t="str">
            <v>-</v>
          </cell>
          <cell r="BW204" t="str">
            <v>-</v>
          </cell>
          <cell r="BX204" t="str">
            <v>-</v>
          </cell>
          <cell r="BY204" t="str">
            <v>-</v>
          </cell>
        </row>
        <row r="205">
          <cell r="B205">
            <v>10000022290</v>
          </cell>
          <cell r="C205" t="str">
            <v>AdvancePierre™</v>
          </cell>
          <cell r="E205">
            <v>130</v>
          </cell>
          <cell r="F205" t="str">
            <v>AdvancePierre™ Flame Grilled Beef Pattie, 2.0 oz.</v>
          </cell>
          <cell r="G205" t="str">
            <v>Flame Grilled Beef Pattie, 2.0 oz.</v>
          </cell>
          <cell r="H205" t="str">
            <v>-</v>
          </cell>
          <cell r="I205" t="str">
            <v>-</v>
          </cell>
          <cell r="J205">
            <v>15</v>
          </cell>
          <cell r="K205">
            <v>120</v>
          </cell>
          <cell r="L205" t="str">
            <v>1 piece</v>
          </cell>
          <cell r="M205">
            <v>1.75</v>
          </cell>
          <cell r="N205" t="str">
            <v>-</v>
          </cell>
          <cell r="O205" t="str">
            <v>-</v>
          </cell>
          <cell r="P205" t="str">
            <v>140</v>
          </cell>
          <cell r="Q205" t="str">
            <v>10</v>
          </cell>
          <cell r="R205" t="str">
            <v>4.5</v>
          </cell>
          <cell r="S205" t="str">
            <v>180</v>
          </cell>
          <cell r="T205" t="str">
            <v>1</v>
          </cell>
          <cell r="U205" t="str">
            <v>10</v>
          </cell>
          <cell r="V205" t="str">
            <v>Yes</v>
          </cell>
          <cell r="W205" t="str">
            <v>-</v>
          </cell>
          <cell r="Y205" t="str">
            <v>-</v>
          </cell>
          <cell r="Z205" t="str">
            <v>-</v>
          </cell>
          <cell r="AA205" t="str">
            <v>-</v>
          </cell>
          <cell r="AB205" t="str">
            <v>-</v>
          </cell>
          <cell r="AC205" t="str">
            <v>CL</v>
          </cell>
          <cell r="AD205" t="str">
            <v>-</v>
          </cell>
          <cell r="AE205" t="str">
            <v>-</v>
          </cell>
          <cell r="AF205" t="str">
            <v>-</v>
          </cell>
          <cell r="AG205" t="str">
            <v>-</v>
          </cell>
          <cell r="AH205" t="str">
            <v/>
          </cell>
          <cell r="AI205" t="str">
            <v/>
          </cell>
          <cell r="AJ205" t="str">
            <v/>
          </cell>
          <cell r="AK205" t="str">
            <v>-</v>
          </cell>
          <cell r="AL205" t="str">
            <v>Yes</v>
          </cell>
          <cell r="AM205" t="str">
            <v>-</v>
          </cell>
          <cell r="AN205" t="str">
            <v>-</v>
          </cell>
          <cell r="AO205" t="str">
            <v>-</v>
          </cell>
          <cell r="AP205" t="str">
            <v>-</v>
          </cell>
          <cell r="AQ205" t="str">
            <v>-</v>
          </cell>
          <cell r="AR205" t="str">
            <v>-</v>
          </cell>
          <cell r="AS205" t="str">
            <v>-</v>
          </cell>
          <cell r="AT205" t="str">
            <v>455</v>
          </cell>
          <cell r="AU205" t="str">
            <v>4</v>
          </cell>
          <cell r="AV205" t="str">
            <v>Bulk</v>
          </cell>
          <cell r="AW205" t="str">
            <v>-</v>
          </cell>
          <cell r="AX205" t="str">
            <v>-</v>
          </cell>
          <cell r="AY205" t="str">
            <v>-</v>
          </cell>
          <cell r="AZ205" t="str">
            <v>-</v>
          </cell>
          <cell r="BA205" t="str">
            <v>HOLD SY20-21</v>
          </cell>
          <cell r="BB205" t="str">
            <v>DNB SY21-22</v>
          </cell>
          <cell r="BC205" t="str">
            <v>Prepared</v>
          </cell>
          <cell r="BD205" t="str">
            <v>BFAST/COP/HANDHELD</v>
          </cell>
          <cell r="BE205" t="str">
            <v>BRKFST/COP MBU</v>
          </cell>
          <cell r="BF205" t="str">
            <v>Burgers &amp; Patties</v>
          </cell>
          <cell r="BG205" t="str">
            <v>Patties</v>
          </cell>
          <cell r="BH205" t="str">
            <v>Patties</v>
          </cell>
          <cell r="BI205" t="str">
            <v>-</v>
          </cell>
          <cell r="BJ205" t="str">
            <v>C&amp;F</v>
          </cell>
          <cell r="BL205" t="str">
            <v>Convection: Convection Oven
From thawed state: sleeve pack preparation, put a few small holes in top of bag. Place entire bag intact on sheet pan in preheated convection oven at 375 degrees f for 45 minutes. Remove from oven and let stand 3 minutes before</v>
          </cell>
          <cell r="BM205" t="str">
            <v>Ground beef (not more than 30% fat), water, textured vegetable protein product [soy protein concentrate, caramel color, zinc oxide, niacinamide, ferrous sulfate, copper gluconate, vitamin a palmitate, calcium pantothenate, thiamine mononitrate (b1), pyrid</v>
          </cell>
          <cell r="BR205" t="str">
            <v>00080939221905</v>
          </cell>
          <cell r="BS205" t="str">
            <v>-</v>
          </cell>
          <cell r="BT205" t="str">
            <v>-</v>
          </cell>
          <cell r="BU205" t="str">
            <v>-</v>
          </cell>
          <cell r="BV205" t="str">
            <v>-</v>
          </cell>
          <cell r="BW205" t="str">
            <v>-</v>
          </cell>
          <cell r="BX205" t="str">
            <v>-</v>
          </cell>
          <cell r="BY205" t="str">
            <v>-</v>
          </cell>
        </row>
        <row r="206">
          <cell r="B206">
            <v>10000022191</v>
          </cell>
          <cell r="C206" t="str">
            <v>AdvancePierre™</v>
          </cell>
          <cell r="E206">
            <v>130</v>
          </cell>
          <cell r="F206" t="str">
            <v>AdvancePierre™ Flame Grilled Beef Pattie, 2.5 oz.</v>
          </cell>
          <cell r="G206" t="str">
            <v>Flame Grilled Beef Pattie, 2.5 oz.</v>
          </cell>
          <cell r="H206" t="str">
            <v>-</v>
          </cell>
          <cell r="I206" t="str">
            <v>-</v>
          </cell>
          <cell r="J206">
            <v>15.94</v>
          </cell>
          <cell r="K206">
            <v>102</v>
          </cell>
          <cell r="L206" t="str">
            <v>1 piece</v>
          </cell>
          <cell r="M206">
            <v>2</v>
          </cell>
          <cell r="N206" t="str">
            <v>-</v>
          </cell>
          <cell r="O206" t="str">
            <v>-</v>
          </cell>
          <cell r="P206" t="str">
            <v>170</v>
          </cell>
          <cell r="Q206" t="str">
            <v>13</v>
          </cell>
          <cell r="R206" t="str">
            <v>5</v>
          </cell>
          <cell r="S206" t="str">
            <v>220</v>
          </cell>
          <cell r="T206" t="str">
            <v>2</v>
          </cell>
          <cell r="U206" t="str">
            <v>12</v>
          </cell>
          <cell r="V206" t="str">
            <v>Yes</v>
          </cell>
          <cell r="W206" t="str">
            <v>-</v>
          </cell>
          <cell r="Y206" t="str">
            <v>-</v>
          </cell>
          <cell r="Z206" t="str">
            <v>-</v>
          </cell>
          <cell r="AA206" t="str">
            <v>-</v>
          </cell>
          <cell r="AB206" t="str">
            <v>-</v>
          </cell>
          <cell r="AC206" t="str">
            <v>CL</v>
          </cell>
          <cell r="AD206" t="str">
            <v>-</v>
          </cell>
          <cell r="AE206" t="str">
            <v>-</v>
          </cell>
          <cell r="AF206" t="str">
            <v>-</v>
          </cell>
          <cell r="AG206" t="str">
            <v>-</v>
          </cell>
          <cell r="AH206" t="str">
            <v/>
          </cell>
          <cell r="AI206" t="str">
            <v/>
          </cell>
          <cell r="AJ206" t="str">
            <v/>
          </cell>
          <cell r="AK206" t="str">
            <v>-</v>
          </cell>
          <cell r="AL206" t="str">
            <v>Yes</v>
          </cell>
          <cell r="AM206" t="str">
            <v>-</v>
          </cell>
          <cell r="AN206" t="str">
            <v>-</v>
          </cell>
          <cell r="AO206" t="str">
            <v>-</v>
          </cell>
          <cell r="AP206" t="str">
            <v>-</v>
          </cell>
          <cell r="AQ206" t="str">
            <v>-</v>
          </cell>
          <cell r="AR206" t="str">
            <v>-</v>
          </cell>
          <cell r="AS206" t="str">
            <v>-</v>
          </cell>
          <cell r="AT206" t="str">
            <v>455</v>
          </cell>
          <cell r="AU206" t="str">
            <v>3</v>
          </cell>
          <cell r="AV206" t="str">
            <v>Bulk</v>
          </cell>
          <cell r="AW206" t="str">
            <v>-</v>
          </cell>
          <cell r="AX206" t="str">
            <v>-</v>
          </cell>
          <cell r="AY206" t="str">
            <v>-</v>
          </cell>
          <cell r="AZ206" t="str">
            <v>-</v>
          </cell>
          <cell r="BA206" t="str">
            <v>ACT</v>
          </cell>
          <cell r="BB206" t="str">
            <v>ACT</v>
          </cell>
          <cell r="BC206" t="str">
            <v>Prepared</v>
          </cell>
          <cell r="BD206" t="str">
            <v>BFAST/COP/HANDHELD</v>
          </cell>
          <cell r="BE206" t="str">
            <v>BRKFST/COP MBU</v>
          </cell>
          <cell r="BF206" t="str">
            <v>Burgers &amp; Patties</v>
          </cell>
          <cell r="BG206" t="str">
            <v>Patties</v>
          </cell>
          <cell r="BH206" t="str">
            <v>Patties</v>
          </cell>
          <cell r="BI206" t="str">
            <v>-</v>
          </cell>
          <cell r="BJ206" t="str">
            <v>C&amp;F</v>
          </cell>
          <cell r="BL206" t="str">
            <v>Unspecified: Not Applicable.</v>
          </cell>
          <cell r="BM206" t="str">
            <v>Ground beef (not more than 30% fat), water, textured vegetable protein product [soy protein concentrate, caramel color, zinc oxide, niacinamide, ferrous sulfate, copper gluconate, vitamin a palmitate, calcium pantothenate, thiamine mononitrate (b1), pyrid</v>
          </cell>
          <cell r="BR206" t="str">
            <v>00080939221912</v>
          </cell>
          <cell r="BS206" t="str">
            <v>-</v>
          </cell>
          <cell r="BT206" t="str">
            <v>-</v>
          </cell>
          <cell r="BU206" t="str">
            <v>-</v>
          </cell>
          <cell r="BV206" t="str">
            <v>-</v>
          </cell>
          <cell r="BW206" t="str">
            <v>-</v>
          </cell>
          <cell r="BX206" t="str">
            <v>-</v>
          </cell>
          <cell r="BY206" t="str">
            <v>-</v>
          </cell>
        </row>
        <row r="207">
          <cell r="B207">
            <v>10000022193</v>
          </cell>
          <cell r="C207" t="str">
            <v>AdvancePierre™</v>
          </cell>
          <cell r="D207" t="str">
            <v>Tenderbroil</v>
          </cell>
          <cell r="E207">
            <v>130</v>
          </cell>
          <cell r="F207" t="str">
            <v>AdvancePierre™ Flame Grilled Beef Pattie, 3.0 oz.</v>
          </cell>
          <cell r="G207" t="str">
            <v>Flame Grilled Beef Pattie, 3.0 oz.</v>
          </cell>
          <cell r="H207" t="str">
            <v>-</v>
          </cell>
          <cell r="I207" t="str">
            <v>-</v>
          </cell>
          <cell r="J207">
            <v>16.88</v>
          </cell>
          <cell r="K207">
            <v>102</v>
          </cell>
          <cell r="L207" t="str">
            <v>1 piece</v>
          </cell>
          <cell r="M207">
            <v>2</v>
          </cell>
          <cell r="N207" t="str">
            <v>-</v>
          </cell>
          <cell r="O207" t="str">
            <v>-</v>
          </cell>
          <cell r="P207" t="str">
            <v>200</v>
          </cell>
          <cell r="Q207" t="str">
            <v>16</v>
          </cell>
          <cell r="R207" t="str">
            <v>6</v>
          </cell>
          <cell r="S207" t="str">
            <v>270</v>
          </cell>
          <cell r="T207" t="str">
            <v>2</v>
          </cell>
          <cell r="U207" t="str">
            <v>14</v>
          </cell>
          <cell r="V207" t="str">
            <v>Yes</v>
          </cell>
          <cell r="W207" t="str">
            <v>-</v>
          </cell>
          <cell r="Y207" t="str">
            <v>-</v>
          </cell>
          <cell r="Z207" t="str">
            <v>-</v>
          </cell>
          <cell r="AA207" t="str">
            <v>-</v>
          </cell>
          <cell r="AB207" t="str">
            <v>-</v>
          </cell>
          <cell r="AC207" t="str">
            <v>CL</v>
          </cell>
          <cell r="AD207" t="str">
            <v>-</v>
          </cell>
          <cell r="AE207" t="str">
            <v>-</v>
          </cell>
          <cell r="AF207" t="str">
            <v>-</v>
          </cell>
          <cell r="AG207" t="str">
            <v>-</v>
          </cell>
          <cell r="AH207" t="str">
            <v/>
          </cell>
          <cell r="AI207" t="str">
            <v/>
          </cell>
          <cell r="AJ207" t="str">
            <v/>
          </cell>
          <cell r="AK207" t="str">
            <v>-</v>
          </cell>
          <cell r="AL207" t="str">
            <v>Yes</v>
          </cell>
          <cell r="AM207" t="str">
            <v>-</v>
          </cell>
          <cell r="AN207" t="str">
            <v>-</v>
          </cell>
          <cell r="AO207" t="str">
            <v>-</v>
          </cell>
          <cell r="AP207" t="str">
            <v>-</v>
          </cell>
          <cell r="AQ207" t="str">
            <v>-</v>
          </cell>
          <cell r="AR207" t="str">
            <v>-</v>
          </cell>
          <cell r="AS207" t="str">
            <v>-</v>
          </cell>
          <cell r="AT207" t="str">
            <v>455</v>
          </cell>
          <cell r="AU207" t="str">
            <v>3</v>
          </cell>
          <cell r="AV207" t="str">
            <v>Bulk</v>
          </cell>
          <cell r="AW207" t="str">
            <v>-</v>
          </cell>
          <cell r="AX207" t="str">
            <v>-</v>
          </cell>
          <cell r="AY207" t="str">
            <v>-</v>
          </cell>
          <cell r="AZ207" t="str">
            <v>-</v>
          </cell>
          <cell r="BA207" t="str">
            <v>ACT</v>
          </cell>
          <cell r="BB207" t="str">
            <v>ACT</v>
          </cell>
          <cell r="BC207" t="str">
            <v>Prepared</v>
          </cell>
          <cell r="BD207" t="str">
            <v>BFAST/COP/HANDHELD</v>
          </cell>
          <cell r="BE207" t="str">
            <v>BRKFST/COP MBU</v>
          </cell>
          <cell r="BF207" t="str">
            <v>Burgers &amp; Patties</v>
          </cell>
          <cell r="BG207" t="str">
            <v>Patties</v>
          </cell>
          <cell r="BH207" t="str">
            <v>Patties</v>
          </cell>
          <cell r="BI207" t="str">
            <v>-</v>
          </cell>
          <cell r="BJ207" t="str">
            <v>C&amp;F</v>
          </cell>
          <cell r="BL207" t="str">
            <v>BAKE: Conventional Oven
From frozen state sleeve pack preparation put a few small holes in top of bag. Place entire bag intact on sheet pan in preheated oven 375-400 degrees f for 60 minutes. Remove from oven and let stand for 3 minutes before opening bag</v>
          </cell>
          <cell r="BM207" t="str">
            <v>Ground beef (not more than 30% fat), water, textured vegetable protein product [soy protein concentrate, caramel color, zinc oxide, niacinamide, ferrous sulfate, copper gluconate, vitamin a palmitate, calcium pantothenate, thiamine mononitrate (b1), pyrid</v>
          </cell>
          <cell r="BR207" t="str">
            <v>00080939221936</v>
          </cell>
          <cell r="BS207" t="str">
            <v>-</v>
          </cell>
          <cell r="BT207" t="str">
            <v>Stocked</v>
          </cell>
          <cell r="BU207" t="str">
            <v>-</v>
          </cell>
          <cell r="BV207" t="str">
            <v>-</v>
          </cell>
          <cell r="BW207" t="str">
            <v>-</v>
          </cell>
          <cell r="BX207" t="str">
            <v>-</v>
          </cell>
          <cell r="BY207" t="str">
            <v>-</v>
          </cell>
        </row>
        <row r="208">
          <cell r="B208">
            <v>10000022763</v>
          </cell>
          <cell r="C208" t="str">
            <v>AdvancePierre™</v>
          </cell>
          <cell r="D208" t="str">
            <v>Tenderbroil</v>
          </cell>
          <cell r="E208">
            <v>130</v>
          </cell>
          <cell r="F208" t="str">
            <v>AdvancePierre™ Flame Grilled Beef Pattie, 3.0 oz.</v>
          </cell>
          <cell r="G208" t="str">
            <v>Flame Grilled Beef Pattie, 3.0 oz.</v>
          </cell>
          <cell r="H208" t="str">
            <v>-</v>
          </cell>
          <cell r="I208" t="str">
            <v>-</v>
          </cell>
          <cell r="J208">
            <v>16.88</v>
          </cell>
          <cell r="K208">
            <v>90</v>
          </cell>
          <cell r="L208" t="str">
            <v>1 piece</v>
          </cell>
          <cell r="M208">
            <v>2.25</v>
          </cell>
          <cell r="N208" t="str">
            <v>-</v>
          </cell>
          <cell r="O208" t="str">
            <v>-</v>
          </cell>
          <cell r="P208" t="str">
            <v>-</v>
          </cell>
          <cell r="Q208" t="str">
            <v>-</v>
          </cell>
          <cell r="R208" t="str">
            <v>-</v>
          </cell>
          <cell r="S208" t="str">
            <v>-</v>
          </cell>
          <cell r="T208" t="str">
            <v>-</v>
          </cell>
          <cell r="U208" t="str">
            <v>-</v>
          </cell>
          <cell r="V208" t="str">
            <v>Yes</v>
          </cell>
          <cell r="W208" t="str">
            <v>-</v>
          </cell>
          <cell r="Y208" t="str">
            <v>-</v>
          </cell>
          <cell r="Z208" t="str">
            <v>-</v>
          </cell>
          <cell r="AA208" t="str">
            <v>-</v>
          </cell>
          <cell r="AB208" t="str">
            <v>-</v>
          </cell>
          <cell r="AC208" t="str">
            <v>CL</v>
          </cell>
          <cell r="AD208" t="str">
            <v>-</v>
          </cell>
          <cell r="AE208" t="str">
            <v>-</v>
          </cell>
          <cell r="AF208" t="str">
            <v>-</v>
          </cell>
          <cell r="AG208" t="str">
            <v>-</v>
          </cell>
          <cell r="AH208" t="str">
            <v/>
          </cell>
          <cell r="AI208" t="str">
            <v/>
          </cell>
          <cell r="AJ208" t="str">
            <v/>
          </cell>
          <cell r="AK208" t="str">
            <v>-</v>
          </cell>
          <cell r="AL208" t="str">
            <v>Yes</v>
          </cell>
          <cell r="AM208" t="str">
            <v>-</v>
          </cell>
          <cell r="AN208" t="str">
            <v>-</v>
          </cell>
          <cell r="AO208" t="str">
            <v>-</v>
          </cell>
          <cell r="AP208" t="str">
            <v>-</v>
          </cell>
          <cell r="AQ208" t="str">
            <v>-</v>
          </cell>
          <cell r="AR208" t="str">
            <v>-</v>
          </cell>
          <cell r="AS208" t="str">
            <v>-</v>
          </cell>
          <cell r="AT208" t="str">
            <v>-</v>
          </cell>
          <cell r="AU208" t="str">
            <v>-</v>
          </cell>
          <cell r="AV208" t="str">
            <v>Bulk</v>
          </cell>
          <cell r="AW208" t="str">
            <v>-</v>
          </cell>
          <cell r="AX208" t="str">
            <v>-</v>
          </cell>
          <cell r="AY208" t="str">
            <v>-</v>
          </cell>
          <cell r="AZ208" t="str">
            <v>-</v>
          </cell>
          <cell r="BA208" t="str">
            <v>DNB SY20-21</v>
          </cell>
          <cell r="BB208" t="str">
            <v>DNB SY20-21</v>
          </cell>
          <cell r="BC208" t="str">
            <v>Prepared</v>
          </cell>
          <cell r="BD208" t="str">
            <v>BFAST/COP/HANDHELD</v>
          </cell>
          <cell r="BE208" t="str">
            <v>BRKFST/COP MBU</v>
          </cell>
          <cell r="BF208" t="str">
            <v>Burgers &amp; Patties</v>
          </cell>
          <cell r="BG208" t="str">
            <v>Patties</v>
          </cell>
          <cell r="BH208" t="str">
            <v>Patties</v>
          </cell>
          <cell r="BI208" t="str">
            <v>-</v>
          </cell>
          <cell r="BJ208" t="str">
            <v>C&amp;F</v>
          </cell>
          <cell r="BL208" t="str">
            <v>-</v>
          </cell>
          <cell r="BM208" t="str">
            <v>-</v>
          </cell>
          <cell r="BR208" t="str">
            <v>-</v>
          </cell>
          <cell r="BS208" t="str">
            <v>-</v>
          </cell>
          <cell r="BT208" t="str">
            <v>Special Order</v>
          </cell>
          <cell r="BU208" t="str">
            <v>-</v>
          </cell>
          <cell r="BV208" t="str">
            <v>-</v>
          </cell>
          <cell r="BW208" t="str">
            <v>-</v>
          </cell>
          <cell r="BX208" t="str">
            <v>-</v>
          </cell>
          <cell r="BY208" t="str">
            <v>-</v>
          </cell>
        </row>
        <row r="209">
          <cell r="B209">
            <v>10000028113</v>
          </cell>
          <cell r="C209" t="str">
            <v>AdvancePierre™</v>
          </cell>
          <cell r="D209" t="str">
            <v>Tenderbroil</v>
          </cell>
          <cell r="E209">
            <v>130</v>
          </cell>
          <cell r="F209" t="str">
            <v>AdvancePierre™ Flame Grilled Beef Pattie, 2.66 oz.</v>
          </cell>
          <cell r="G209" t="str">
            <v>Flame Grilled Beef Pattie, 2.66 oz.</v>
          </cell>
          <cell r="H209" t="str">
            <v>-</v>
          </cell>
          <cell r="I209" t="str">
            <v>-</v>
          </cell>
          <cell r="J209">
            <v>16.96</v>
          </cell>
          <cell r="K209">
            <v>102</v>
          </cell>
          <cell r="L209" t="str">
            <v>1 piece</v>
          </cell>
          <cell r="M209">
            <v>2</v>
          </cell>
          <cell r="N209" t="str">
            <v>-</v>
          </cell>
          <cell r="O209" t="str">
            <v>-</v>
          </cell>
          <cell r="P209" t="str">
            <v>-</v>
          </cell>
          <cell r="Q209" t="str">
            <v>-</v>
          </cell>
          <cell r="R209" t="str">
            <v>-</v>
          </cell>
          <cell r="S209" t="str">
            <v>-</v>
          </cell>
          <cell r="T209" t="str">
            <v>-</v>
          </cell>
          <cell r="U209" t="str">
            <v>-</v>
          </cell>
          <cell r="V209" t="str">
            <v>Yes</v>
          </cell>
          <cell r="W209" t="str">
            <v>-</v>
          </cell>
          <cell r="Y209" t="str">
            <v>-</v>
          </cell>
          <cell r="Z209" t="str">
            <v>-</v>
          </cell>
          <cell r="AA209" t="str">
            <v>-</v>
          </cell>
          <cell r="AB209" t="str">
            <v>-</v>
          </cell>
          <cell r="AC209" t="str">
            <v>CL</v>
          </cell>
          <cell r="AD209" t="str">
            <v>-</v>
          </cell>
          <cell r="AE209" t="str">
            <v>-</v>
          </cell>
          <cell r="AF209" t="str">
            <v>-</v>
          </cell>
          <cell r="AG209" t="str">
            <v>-</v>
          </cell>
          <cell r="AH209" t="str">
            <v/>
          </cell>
          <cell r="AI209" t="str">
            <v/>
          </cell>
          <cell r="AJ209" t="str">
            <v/>
          </cell>
          <cell r="AK209" t="str">
            <v>-</v>
          </cell>
          <cell r="AL209" t="str">
            <v>Yes</v>
          </cell>
          <cell r="AM209" t="str">
            <v>-</v>
          </cell>
          <cell r="AN209" t="str">
            <v>-</v>
          </cell>
          <cell r="AO209" t="str">
            <v>-</v>
          </cell>
          <cell r="AP209" t="str">
            <v>-</v>
          </cell>
          <cell r="AQ209" t="str">
            <v>-</v>
          </cell>
          <cell r="AR209" t="str">
            <v>-</v>
          </cell>
          <cell r="AS209" t="str">
            <v>-</v>
          </cell>
          <cell r="AT209" t="str">
            <v>-</v>
          </cell>
          <cell r="AU209" t="str">
            <v>-</v>
          </cell>
          <cell r="AV209" t="str">
            <v>Bulk</v>
          </cell>
          <cell r="AW209" t="str">
            <v>-</v>
          </cell>
          <cell r="AX209" t="str">
            <v>-</v>
          </cell>
          <cell r="AY209" t="str">
            <v>-</v>
          </cell>
          <cell r="AZ209" t="str">
            <v>-</v>
          </cell>
          <cell r="BA209" t="str">
            <v>DNB SY20-21</v>
          </cell>
          <cell r="BB209" t="str">
            <v>DNB SY20-21</v>
          </cell>
          <cell r="BC209" t="str">
            <v>Prepared</v>
          </cell>
          <cell r="BD209" t="str">
            <v>BFAST/COP/HANDHELD</v>
          </cell>
          <cell r="BE209" t="str">
            <v>BRKFST/COP MBU</v>
          </cell>
          <cell r="BF209" t="str">
            <v>Burgers &amp; Patties</v>
          </cell>
          <cell r="BG209" t="str">
            <v>Patties</v>
          </cell>
          <cell r="BH209" t="str">
            <v>Patties</v>
          </cell>
          <cell r="BI209" t="str">
            <v>-</v>
          </cell>
          <cell r="BJ209" t="str">
            <v>C&amp;F</v>
          </cell>
          <cell r="BL209" t="str">
            <v>-</v>
          </cell>
          <cell r="BM209" t="str">
            <v>-</v>
          </cell>
          <cell r="BR209" t="str">
            <v>-</v>
          </cell>
          <cell r="BS209" t="str">
            <v>-</v>
          </cell>
          <cell r="BT209" t="str">
            <v>Special Order</v>
          </cell>
          <cell r="BU209" t="str">
            <v>-</v>
          </cell>
          <cell r="BV209" t="str">
            <v>-</v>
          </cell>
          <cell r="BW209" t="str">
            <v>-</v>
          </cell>
          <cell r="BX209" t="str">
            <v>-</v>
          </cell>
          <cell r="BY209" t="str">
            <v>-</v>
          </cell>
        </row>
        <row r="210">
          <cell r="B210">
            <v>10000028133</v>
          </cell>
          <cell r="C210" t="str">
            <v>AdvancePierre™</v>
          </cell>
          <cell r="E210">
            <v>130</v>
          </cell>
          <cell r="F210" t="str">
            <v>AdvancePierre™ Flame Grilled Beef Pattie, 2.5 oz.</v>
          </cell>
          <cell r="G210" t="str">
            <v>Flame Grilled Beef Pattie, 2.5 oz.</v>
          </cell>
          <cell r="H210" t="str">
            <v>-</v>
          </cell>
          <cell r="I210" t="str">
            <v>-</v>
          </cell>
          <cell r="J210">
            <v>15.94</v>
          </cell>
          <cell r="K210">
            <v>102</v>
          </cell>
          <cell r="L210" t="str">
            <v>1 piece</v>
          </cell>
          <cell r="M210">
            <v>2</v>
          </cell>
          <cell r="N210" t="str">
            <v>-</v>
          </cell>
          <cell r="O210" t="str">
            <v>-</v>
          </cell>
          <cell r="P210" t="str">
            <v>-</v>
          </cell>
          <cell r="Q210" t="str">
            <v>-</v>
          </cell>
          <cell r="R210" t="str">
            <v>-</v>
          </cell>
          <cell r="S210" t="str">
            <v>-</v>
          </cell>
          <cell r="T210" t="str">
            <v>-</v>
          </cell>
          <cell r="U210" t="str">
            <v>-</v>
          </cell>
          <cell r="V210" t="str">
            <v>Yes</v>
          </cell>
          <cell r="W210" t="str">
            <v>-</v>
          </cell>
          <cell r="Y210" t="str">
            <v>-</v>
          </cell>
          <cell r="Z210" t="str">
            <v>-</v>
          </cell>
          <cell r="AA210" t="str">
            <v>-</v>
          </cell>
          <cell r="AB210" t="str">
            <v>-</v>
          </cell>
          <cell r="AC210" t="str">
            <v>CL</v>
          </cell>
          <cell r="AD210" t="str">
            <v>-</v>
          </cell>
          <cell r="AE210" t="str">
            <v>-</v>
          </cell>
          <cell r="AF210" t="str">
            <v>-</v>
          </cell>
          <cell r="AG210" t="str">
            <v>-</v>
          </cell>
          <cell r="AH210" t="str">
            <v/>
          </cell>
          <cell r="AI210" t="str">
            <v/>
          </cell>
          <cell r="AJ210" t="str">
            <v/>
          </cell>
          <cell r="AK210" t="str">
            <v>-</v>
          </cell>
          <cell r="AL210" t="str">
            <v>Yes</v>
          </cell>
          <cell r="AM210" t="str">
            <v>-</v>
          </cell>
          <cell r="AN210" t="str">
            <v>-</v>
          </cell>
          <cell r="AO210" t="str">
            <v>-</v>
          </cell>
          <cell r="AP210" t="str">
            <v>-</v>
          </cell>
          <cell r="AQ210" t="str">
            <v>-</v>
          </cell>
          <cell r="AR210" t="str">
            <v>-</v>
          </cell>
          <cell r="AS210" t="str">
            <v>-</v>
          </cell>
          <cell r="AT210" t="str">
            <v>-</v>
          </cell>
          <cell r="AU210" t="str">
            <v>-</v>
          </cell>
          <cell r="AV210" t="str">
            <v>Bulk</v>
          </cell>
          <cell r="AW210" t="str">
            <v>-</v>
          </cell>
          <cell r="AX210" t="str">
            <v>-</v>
          </cell>
          <cell r="AY210" t="str">
            <v>-</v>
          </cell>
          <cell r="AZ210" t="str">
            <v>-</v>
          </cell>
          <cell r="BA210" t="str">
            <v>DNB SY20-21</v>
          </cell>
          <cell r="BB210" t="str">
            <v>DNB SY20-21</v>
          </cell>
          <cell r="BC210" t="str">
            <v>Prepared</v>
          </cell>
          <cell r="BD210" t="str">
            <v>BFAST/COP/HANDHELD</v>
          </cell>
          <cell r="BE210" t="str">
            <v>BRKFST/COP MBU</v>
          </cell>
          <cell r="BF210" t="str">
            <v>Burgers &amp; Patties</v>
          </cell>
          <cell r="BG210" t="str">
            <v>Patties</v>
          </cell>
          <cell r="BH210" t="str">
            <v>Patties</v>
          </cell>
          <cell r="BI210" t="str">
            <v>-</v>
          </cell>
          <cell r="BJ210" t="str">
            <v>C&amp;F</v>
          </cell>
          <cell r="BL210" t="str">
            <v>-</v>
          </cell>
          <cell r="BM210" t="str">
            <v>-</v>
          </cell>
          <cell r="BR210" t="str">
            <v>-</v>
          </cell>
          <cell r="BS210" t="str">
            <v>-</v>
          </cell>
          <cell r="BT210" t="str">
            <v>-</v>
          </cell>
          <cell r="BU210" t="str">
            <v>-</v>
          </cell>
          <cell r="BV210" t="str">
            <v>-</v>
          </cell>
          <cell r="BW210" t="str">
            <v>-</v>
          </cell>
          <cell r="BX210" t="str">
            <v>-</v>
          </cell>
          <cell r="BY210" t="str">
            <v>-</v>
          </cell>
        </row>
        <row r="211">
          <cell r="B211">
            <v>10000031532</v>
          </cell>
          <cell r="C211" t="str">
            <v>AdvancePierre™</v>
          </cell>
          <cell r="D211" t="str">
            <v>The Pub Steak Brgr Original</v>
          </cell>
          <cell r="E211">
            <v>130</v>
          </cell>
          <cell r="F211" t="str">
            <v>AdvancePierre™ The Pub Steak Burger® Fully Cooked Flamebroiled Beef Steak Burger, 2.39 oz.</v>
          </cell>
          <cell r="G211" t="str">
            <v>Flame Grilled Beef Burger, 2.4 oz.</v>
          </cell>
          <cell r="H211" t="str">
            <v>-</v>
          </cell>
          <cell r="I211" t="str">
            <v>-</v>
          </cell>
          <cell r="J211">
            <v>30</v>
          </cell>
          <cell r="K211">
            <v>200</v>
          </cell>
          <cell r="L211" t="str">
            <v>1 piece</v>
          </cell>
          <cell r="M211">
            <v>2.25</v>
          </cell>
          <cell r="N211" t="str">
            <v>-</v>
          </cell>
          <cell r="O211" t="str">
            <v>-</v>
          </cell>
          <cell r="P211" t="str">
            <v>-</v>
          </cell>
          <cell r="Q211" t="str">
            <v>-</v>
          </cell>
          <cell r="R211" t="str">
            <v>-</v>
          </cell>
          <cell r="S211" t="str">
            <v>-</v>
          </cell>
          <cell r="T211" t="str">
            <v>-</v>
          </cell>
          <cell r="U211" t="str">
            <v>-</v>
          </cell>
          <cell r="V211" t="str">
            <v>Yes</v>
          </cell>
          <cell r="W211" t="str">
            <v>-</v>
          </cell>
          <cell r="Y211" t="str">
            <v>-</v>
          </cell>
          <cell r="Z211" t="str">
            <v>-</v>
          </cell>
          <cell r="AA211" t="str">
            <v>-</v>
          </cell>
          <cell r="AB211" t="str">
            <v>-</v>
          </cell>
          <cell r="AC211" t="str">
            <v>CL</v>
          </cell>
          <cell r="AD211">
            <v>10000015924</v>
          </cell>
          <cell r="AE211" t="str">
            <v>-</v>
          </cell>
          <cell r="AF211" t="str">
            <v>-</v>
          </cell>
          <cell r="AG211" t="str">
            <v>-</v>
          </cell>
          <cell r="AH211" t="str">
            <v/>
          </cell>
          <cell r="AI211" t="str">
            <v/>
          </cell>
          <cell r="AJ211" t="str">
            <v/>
          </cell>
          <cell r="AK211" t="str">
            <v>-</v>
          </cell>
          <cell r="AL211" t="str">
            <v>-</v>
          </cell>
          <cell r="AM211" t="str">
            <v>-</v>
          </cell>
          <cell r="AN211" t="str">
            <v>-</v>
          </cell>
          <cell r="AO211" t="str">
            <v>-</v>
          </cell>
          <cell r="AP211" t="str">
            <v>-</v>
          </cell>
          <cell r="AQ211" t="str">
            <v>-</v>
          </cell>
          <cell r="AR211" t="str">
            <v>-</v>
          </cell>
          <cell r="AS211" t="str">
            <v>-</v>
          </cell>
          <cell r="AT211" t="str">
            <v>-</v>
          </cell>
          <cell r="AU211" t="str">
            <v>-</v>
          </cell>
          <cell r="AV211" t="str">
            <v>Sleeve</v>
          </cell>
          <cell r="AW211" t="str">
            <v>Yes</v>
          </cell>
          <cell r="AX211" t="str">
            <v>-</v>
          </cell>
          <cell r="AY211" t="str">
            <v>-</v>
          </cell>
          <cell r="AZ211" t="str">
            <v>-</v>
          </cell>
          <cell r="BA211" t="str">
            <v>DNB SY20-21</v>
          </cell>
          <cell r="BB211" t="str">
            <v>DNB SY20-21</v>
          </cell>
          <cell r="BC211" t="str">
            <v>Prepared</v>
          </cell>
          <cell r="BD211" t="str">
            <v>BFAST/COP/HANDHELD</v>
          </cell>
          <cell r="BE211" t="str">
            <v>BRKFST/COP MBU</v>
          </cell>
          <cell r="BF211" t="str">
            <v>Burgers &amp; Patties</v>
          </cell>
          <cell r="BG211" t="str">
            <v>Burger</v>
          </cell>
          <cell r="BH211" t="str">
            <v>Burgers- All Meat</v>
          </cell>
          <cell r="BI211" t="str">
            <v>-</v>
          </cell>
          <cell r="BJ211" t="str">
            <v>C&amp;F</v>
          </cell>
          <cell r="BL211" t="str">
            <v>-</v>
          </cell>
          <cell r="BM211" t="str">
            <v>-</v>
          </cell>
          <cell r="BR211" t="str">
            <v>-</v>
          </cell>
          <cell r="BS211" t="str">
            <v>-</v>
          </cell>
          <cell r="BT211" t="str">
            <v>Special Order</v>
          </cell>
          <cell r="BU211" t="str">
            <v>-</v>
          </cell>
          <cell r="BV211" t="str">
            <v>-</v>
          </cell>
          <cell r="BW211" t="str">
            <v>-</v>
          </cell>
          <cell r="BX211" t="str">
            <v>-</v>
          </cell>
          <cell r="BY211" t="str">
            <v>-</v>
          </cell>
        </row>
        <row r="212">
          <cell r="B212">
            <v>10000015552</v>
          </cell>
          <cell r="C212" t="str">
            <v>AdvancePierre™</v>
          </cell>
          <cell r="E212">
            <v>130</v>
          </cell>
          <cell r="F212" t="str">
            <v>AdvancePierre™ Fully Cooked Flamebroiled Beef Patties, 2.50 oz</v>
          </cell>
          <cell r="G212" t="str">
            <v>Flame Grilled Beef Pattie, 2.5 oz.</v>
          </cell>
          <cell r="H212" t="str">
            <v>-</v>
          </cell>
          <cell r="I212" t="str">
            <v>-</v>
          </cell>
          <cell r="J212">
            <v>31.25</v>
          </cell>
          <cell r="K212">
            <v>200</v>
          </cell>
          <cell r="L212" t="str">
            <v>1 piece</v>
          </cell>
          <cell r="M212">
            <v>2</v>
          </cell>
          <cell r="N212" t="str">
            <v>-</v>
          </cell>
          <cell r="O212" t="str">
            <v>-</v>
          </cell>
          <cell r="P212" t="str">
            <v>170</v>
          </cell>
          <cell r="Q212" t="str">
            <v>13</v>
          </cell>
          <cell r="R212" t="str">
            <v>5</v>
          </cell>
          <cell r="S212" t="str">
            <v>220</v>
          </cell>
          <cell r="T212" t="str">
            <v>2</v>
          </cell>
          <cell r="U212" t="str">
            <v>12</v>
          </cell>
          <cell r="V212" t="str">
            <v>Yes</v>
          </cell>
          <cell r="W212" t="str">
            <v>-</v>
          </cell>
          <cell r="Y212" t="str">
            <v>-</v>
          </cell>
          <cell r="Z212" t="str">
            <v>-</v>
          </cell>
          <cell r="AA212" t="str">
            <v>-</v>
          </cell>
          <cell r="AB212" t="str">
            <v>-</v>
          </cell>
          <cell r="AC212" t="str">
            <v>CL</v>
          </cell>
          <cell r="AD212" t="str">
            <v>-</v>
          </cell>
          <cell r="AE212" t="str">
            <v>-</v>
          </cell>
          <cell r="AF212" t="str">
            <v>-</v>
          </cell>
          <cell r="AG212" t="str">
            <v>-</v>
          </cell>
          <cell r="AH212" t="str">
            <v/>
          </cell>
          <cell r="AI212" t="str">
            <v/>
          </cell>
          <cell r="AJ212" t="str">
            <v/>
          </cell>
          <cell r="AK212" t="str">
            <v>-</v>
          </cell>
          <cell r="AL212" t="str">
            <v>Yes</v>
          </cell>
          <cell r="AM212" t="str">
            <v>-</v>
          </cell>
          <cell r="AN212" t="str">
            <v>-</v>
          </cell>
          <cell r="AO212" t="str">
            <v>-</v>
          </cell>
          <cell r="AP212" t="str">
            <v>-</v>
          </cell>
          <cell r="AQ212" t="str">
            <v>-</v>
          </cell>
          <cell r="AR212" t="str">
            <v>-</v>
          </cell>
          <cell r="AS212" t="str">
            <v>-</v>
          </cell>
          <cell r="AT212" t="str">
            <v>455</v>
          </cell>
          <cell r="AU212" t="str">
            <v>6</v>
          </cell>
          <cell r="AV212" t="str">
            <v>Bulk</v>
          </cell>
          <cell r="AW212" t="str">
            <v>-</v>
          </cell>
          <cell r="AX212" t="str">
            <v>-</v>
          </cell>
          <cell r="AY212" t="str">
            <v>-</v>
          </cell>
          <cell r="AZ212" t="str">
            <v>-</v>
          </cell>
          <cell r="BA212" t="str">
            <v>ACT</v>
          </cell>
          <cell r="BB212" t="str">
            <v>ACT</v>
          </cell>
          <cell r="BC212" t="str">
            <v>Prepared</v>
          </cell>
          <cell r="BD212" t="str">
            <v>BFAST/COP/HANDHELD</v>
          </cell>
          <cell r="BE212" t="str">
            <v>BRKFST/COP MBU</v>
          </cell>
          <cell r="BF212" t="str">
            <v>Burgers &amp; Patties</v>
          </cell>
          <cell r="BG212" t="str">
            <v>Patties</v>
          </cell>
          <cell r="BH212" t="str">
            <v>Patties</v>
          </cell>
          <cell r="BI212" t="str">
            <v>-</v>
          </cell>
          <cell r="BJ212" t="str">
            <v>C&amp;F</v>
          </cell>
          <cell r="BL212" t="str">
            <v>Unspecified: Not Applicable.</v>
          </cell>
          <cell r="BM212" t="str">
            <v>Ground beef (not more than 30% fat), water, textured vegetable protein product [soy protein concentrate, caramel color, zinc oxide, niacinamide, ferrous sulfate, copper gluconate, vitamin a palmitate, calcium pantothenate, thiamine mononitrate (b1), pyrid</v>
          </cell>
          <cell r="BR212" t="str">
            <v>00880760036217</v>
          </cell>
          <cell r="BS212" t="str">
            <v>-</v>
          </cell>
          <cell r="BT212" t="str">
            <v>-</v>
          </cell>
          <cell r="BU212" t="str">
            <v>-</v>
          </cell>
          <cell r="BV212" t="str">
            <v>-</v>
          </cell>
          <cell r="BW212" t="str">
            <v>-</v>
          </cell>
          <cell r="BX212">
            <v>8942576</v>
          </cell>
          <cell r="BY212" t="str">
            <v>-</v>
          </cell>
        </row>
        <row r="213">
          <cell r="B213">
            <v>10000003018</v>
          </cell>
          <cell r="C213" t="str">
            <v>AdvancePierre™</v>
          </cell>
          <cell r="E213">
            <v>130</v>
          </cell>
          <cell r="F213" t="str">
            <v>AdvancePierre™ Fully Cooked Flamebroiled Beef Patties, 2.50 oz</v>
          </cell>
          <cell r="G213" t="str">
            <v>Flame Grilled Beef Pattie, 2.5 oz.</v>
          </cell>
          <cell r="H213" t="str">
            <v>-</v>
          </cell>
          <cell r="I213" t="str">
            <v>-</v>
          </cell>
          <cell r="J213">
            <v>31.25</v>
          </cell>
          <cell r="K213">
            <v>200</v>
          </cell>
          <cell r="L213" t="str">
            <v>1 piece</v>
          </cell>
          <cell r="M213">
            <v>2</v>
          </cell>
          <cell r="N213" t="str">
            <v>-</v>
          </cell>
          <cell r="O213" t="str">
            <v>-</v>
          </cell>
          <cell r="P213" t="str">
            <v>-</v>
          </cell>
          <cell r="Q213" t="str">
            <v>-</v>
          </cell>
          <cell r="R213" t="str">
            <v>-</v>
          </cell>
          <cell r="S213" t="str">
            <v>-</v>
          </cell>
          <cell r="T213" t="str">
            <v>-</v>
          </cell>
          <cell r="U213" t="str">
            <v>-</v>
          </cell>
          <cell r="V213" t="str">
            <v>Yes</v>
          </cell>
          <cell r="W213" t="str">
            <v>-</v>
          </cell>
          <cell r="Y213" t="str">
            <v>-</v>
          </cell>
          <cell r="Z213" t="str">
            <v>-</v>
          </cell>
          <cell r="AA213" t="str">
            <v>-</v>
          </cell>
          <cell r="AB213" t="str">
            <v>-</v>
          </cell>
          <cell r="AC213" t="str">
            <v>CL</v>
          </cell>
          <cell r="AD213" t="str">
            <v>-</v>
          </cell>
          <cell r="AE213" t="str">
            <v>-</v>
          </cell>
          <cell r="AF213" t="str">
            <v>-</v>
          </cell>
          <cell r="AG213" t="str">
            <v>-</v>
          </cell>
          <cell r="AH213" t="str">
            <v/>
          </cell>
          <cell r="AI213" t="str">
            <v/>
          </cell>
          <cell r="AJ213" t="str">
            <v/>
          </cell>
          <cell r="AK213" t="str">
            <v>-</v>
          </cell>
          <cell r="AL213" t="str">
            <v>Yes</v>
          </cell>
          <cell r="AM213" t="str">
            <v>-</v>
          </cell>
          <cell r="AN213" t="str">
            <v>-</v>
          </cell>
          <cell r="AO213" t="str">
            <v>-</v>
          </cell>
          <cell r="AP213" t="str">
            <v>-</v>
          </cell>
          <cell r="AQ213" t="str">
            <v>-</v>
          </cell>
          <cell r="AR213" t="str">
            <v>-</v>
          </cell>
          <cell r="AS213" t="str">
            <v>-</v>
          </cell>
          <cell r="AT213" t="str">
            <v>-</v>
          </cell>
          <cell r="AU213" t="str">
            <v>-</v>
          </cell>
          <cell r="AV213" t="str">
            <v>Bulk</v>
          </cell>
          <cell r="AW213" t="str">
            <v>-</v>
          </cell>
          <cell r="AX213" t="str">
            <v>-</v>
          </cell>
          <cell r="AY213" t="str">
            <v>-</v>
          </cell>
          <cell r="AZ213" t="str">
            <v>-</v>
          </cell>
          <cell r="BA213" t="str">
            <v>DNB SY20-21</v>
          </cell>
          <cell r="BB213" t="str">
            <v>DNB SY20-21</v>
          </cell>
          <cell r="BC213" t="str">
            <v>Prepared</v>
          </cell>
          <cell r="BD213" t="str">
            <v>BFAST/COP/HANDHELD</v>
          </cell>
          <cell r="BE213" t="str">
            <v>BRKFST/COP MBU</v>
          </cell>
          <cell r="BF213" t="str">
            <v>Burgers &amp; Patties</v>
          </cell>
          <cell r="BG213" t="str">
            <v>Patties</v>
          </cell>
          <cell r="BH213" t="str">
            <v>Patties</v>
          </cell>
          <cell r="BI213" t="str">
            <v>-</v>
          </cell>
          <cell r="BJ213" t="str">
            <v>C&amp;F</v>
          </cell>
          <cell r="BL213" t="str">
            <v>-</v>
          </cell>
          <cell r="BM213" t="str">
            <v>-</v>
          </cell>
          <cell r="BR213" t="str">
            <v>-</v>
          </cell>
          <cell r="BS213" t="str">
            <v>-</v>
          </cell>
          <cell r="BT213" t="str">
            <v>-</v>
          </cell>
          <cell r="BU213" t="str">
            <v>-</v>
          </cell>
          <cell r="BV213" t="str">
            <v>-</v>
          </cell>
          <cell r="BW213" t="str">
            <v>-</v>
          </cell>
          <cell r="BX213">
            <v>8942585</v>
          </cell>
          <cell r="BY213" t="str">
            <v>-</v>
          </cell>
        </row>
        <row r="214">
          <cell r="B214">
            <v>10000013715</v>
          </cell>
          <cell r="C214" t="str">
            <v>AdvancePierre™</v>
          </cell>
          <cell r="E214">
            <v>130</v>
          </cell>
          <cell r="F214" t="str">
            <v>AdvancePierre™ Flame Grilled Beef Pattie, 2.4 oz.</v>
          </cell>
          <cell r="G214" t="str">
            <v>Flame Grilled Beef Pattie, 2.4 oz.</v>
          </cell>
          <cell r="H214" t="str">
            <v>-</v>
          </cell>
          <cell r="I214" t="str">
            <v>-</v>
          </cell>
          <cell r="J214">
            <v>20.25</v>
          </cell>
          <cell r="K214">
            <v>135</v>
          </cell>
          <cell r="L214" t="str">
            <v>1 piece</v>
          </cell>
          <cell r="M214">
            <v>2</v>
          </cell>
          <cell r="N214" t="str">
            <v>-</v>
          </cell>
          <cell r="O214" t="str">
            <v>-</v>
          </cell>
          <cell r="P214" t="str">
            <v>130</v>
          </cell>
          <cell r="Q214" t="str">
            <v>8</v>
          </cell>
          <cell r="R214" t="str">
            <v>3</v>
          </cell>
          <cell r="S214" t="str">
            <v>180</v>
          </cell>
          <cell r="T214" t="str">
            <v>1</v>
          </cell>
          <cell r="U214" t="str">
            <v>12</v>
          </cell>
          <cell r="V214" t="str">
            <v>Yes</v>
          </cell>
          <cell r="W214" t="str">
            <v>-</v>
          </cell>
          <cell r="Y214" t="str">
            <v>-</v>
          </cell>
          <cell r="Z214" t="str">
            <v>-</v>
          </cell>
          <cell r="AA214" t="str">
            <v>-</v>
          </cell>
          <cell r="AB214" t="str">
            <v>-</v>
          </cell>
          <cell r="AC214" t="str">
            <v>CY</v>
          </cell>
          <cell r="AD214" t="str">
            <v>-</v>
          </cell>
          <cell r="AE214" t="str">
            <v>-</v>
          </cell>
          <cell r="AF214" t="str">
            <v>-</v>
          </cell>
          <cell r="AG214" t="str">
            <v>-</v>
          </cell>
          <cell r="AH214" t="str">
            <v/>
          </cell>
          <cell r="AI214" t="str">
            <v/>
          </cell>
          <cell r="AJ214" t="str">
            <v/>
          </cell>
          <cell r="AK214" t="str">
            <v>-</v>
          </cell>
          <cell r="AL214" t="str">
            <v>Yes</v>
          </cell>
          <cell r="AM214" t="str">
            <v>-</v>
          </cell>
          <cell r="AN214" t="str">
            <v>-</v>
          </cell>
          <cell r="AO214" t="str">
            <v>-</v>
          </cell>
          <cell r="AP214" t="str">
            <v>-</v>
          </cell>
          <cell r="AQ214" t="str">
            <v>-</v>
          </cell>
          <cell r="AR214" t="str">
            <v>-</v>
          </cell>
          <cell r="AS214" t="str">
            <v>-</v>
          </cell>
          <cell r="AT214" t="str">
            <v>455</v>
          </cell>
          <cell r="AU214" t="str">
            <v>1</v>
          </cell>
          <cell r="AV214" t="str">
            <v>Bulk</v>
          </cell>
          <cell r="AW214" t="str">
            <v>-</v>
          </cell>
          <cell r="AX214" t="str">
            <v>-</v>
          </cell>
          <cell r="AY214" t="str">
            <v>-</v>
          </cell>
          <cell r="AZ214" t="str">
            <v>-</v>
          </cell>
          <cell r="BA214" t="str">
            <v>HOLD SY20-21</v>
          </cell>
          <cell r="BB214" t="str">
            <v>DNB SY21-22</v>
          </cell>
          <cell r="BC214" t="str">
            <v>Prepared</v>
          </cell>
          <cell r="BD214" t="str">
            <v>BFAST/COP/HANDHELD</v>
          </cell>
          <cell r="BE214" t="str">
            <v>BRKFST/COP MBU</v>
          </cell>
          <cell r="BF214" t="str">
            <v>Burgers &amp; Patties</v>
          </cell>
          <cell r="BG214" t="str">
            <v>Patties</v>
          </cell>
          <cell r="BH214" t="str">
            <v>Patties</v>
          </cell>
          <cell r="BI214" t="str">
            <v>-</v>
          </cell>
          <cell r="BJ214" t="str">
            <v>C&amp;F</v>
          </cell>
          <cell r="BL214" t="str">
            <v>BAKE: Conventional Oven
From a frozen state, bake at 350° in a conventional oven for 16-18 minutes.
Convection: Convection Oven
From a frozen state, bake at 350° in a convection oven for 10-12 minutes.</v>
          </cell>
          <cell r="BM214" t="str">
            <v>Ground Beef  (Not More Than 20% Fat), Water, Textured Vegetable Protein Product [Soy Protein Concentrate, Caramel Color, Zinc Oxide, Niacinamide, Ferrous Sulfate, Copper Gluconate, Vitamin A Palmitate, Calcium Pantothenate, Thiamine Mononitrate (B1), Pyri</v>
          </cell>
          <cell r="BR214" t="str">
            <v>00071421037159</v>
          </cell>
          <cell r="BS214" t="str">
            <v>-</v>
          </cell>
          <cell r="BT214" t="str">
            <v>Special Order</v>
          </cell>
          <cell r="BU214" t="str">
            <v>-</v>
          </cell>
          <cell r="BV214" t="str">
            <v>-</v>
          </cell>
          <cell r="BW214" t="str">
            <v>-</v>
          </cell>
          <cell r="BX214">
            <v>8868172</v>
          </cell>
          <cell r="BY214" t="str">
            <v>-</v>
          </cell>
        </row>
        <row r="215">
          <cell r="B215">
            <v>10000097902</v>
          </cell>
          <cell r="C215" t="str">
            <v>AdvancePierre™</v>
          </cell>
          <cell r="E215">
            <v>130</v>
          </cell>
          <cell r="F215" t="str">
            <v>AdvancePierre™ Flame Grilled Low Sodium Beef Pattie, 2.25 oz.</v>
          </cell>
          <cell r="G215" t="str">
            <v>Flame Grilled Low Sodium Beef Pattie, 2.25 oz.</v>
          </cell>
          <cell r="H215" t="str">
            <v>-</v>
          </cell>
          <cell r="I215" t="str">
            <v>-</v>
          </cell>
          <cell r="J215">
            <v>20.25</v>
          </cell>
          <cell r="K215">
            <v>144</v>
          </cell>
          <cell r="L215" t="str">
            <v>1 piece</v>
          </cell>
          <cell r="M215">
            <v>2</v>
          </cell>
          <cell r="N215" t="str">
            <v>-</v>
          </cell>
          <cell r="O215" t="str">
            <v>-</v>
          </cell>
          <cell r="P215" t="str">
            <v>130</v>
          </cell>
          <cell r="Q215" t="str">
            <v>8</v>
          </cell>
          <cell r="R215" t="str">
            <v>3.5</v>
          </cell>
          <cell r="S215" t="str">
            <v>85</v>
          </cell>
          <cell r="T215" t="str">
            <v>1</v>
          </cell>
          <cell r="U215" t="str">
            <v>12</v>
          </cell>
          <cell r="V215" t="str">
            <v>Yes</v>
          </cell>
          <cell r="W215" t="str">
            <v>-</v>
          </cell>
          <cell r="Y215" t="str">
            <v>-</v>
          </cell>
          <cell r="Z215" t="str">
            <v>-</v>
          </cell>
          <cell r="AA215" t="str">
            <v>-</v>
          </cell>
          <cell r="AB215" t="str">
            <v>-</v>
          </cell>
          <cell r="AC215" t="str">
            <v>CY</v>
          </cell>
          <cell r="AD215">
            <v>10000013842</v>
          </cell>
          <cell r="AE215" t="str">
            <v>-</v>
          </cell>
          <cell r="AF215" t="str">
            <v>-</v>
          </cell>
          <cell r="AG215" t="str">
            <v>-</v>
          </cell>
          <cell r="AH215" t="str">
            <v/>
          </cell>
          <cell r="AI215" t="str">
            <v/>
          </cell>
          <cell r="AJ215" t="str">
            <v/>
          </cell>
          <cell r="AK215" t="str">
            <v>-</v>
          </cell>
          <cell r="AL215" t="str">
            <v>Yes</v>
          </cell>
          <cell r="AM215" t="str">
            <v>-</v>
          </cell>
          <cell r="AN215" t="str">
            <v>-</v>
          </cell>
          <cell r="AO215" t="str">
            <v>-</v>
          </cell>
          <cell r="AP215" t="str">
            <v>-</v>
          </cell>
          <cell r="AQ215" t="str">
            <v>-</v>
          </cell>
          <cell r="AR215" t="str">
            <v>-</v>
          </cell>
          <cell r="AS215" t="str">
            <v>-</v>
          </cell>
          <cell r="AT215" t="str">
            <v>455</v>
          </cell>
          <cell r="AU215" t="str">
            <v>1</v>
          </cell>
          <cell r="AV215" t="str">
            <v>Bulk</v>
          </cell>
          <cell r="AW215" t="str">
            <v>Yes</v>
          </cell>
          <cell r="AX215" t="str">
            <v>-</v>
          </cell>
          <cell r="AY215" t="str">
            <v>-</v>
          </cell>
          <cell r="AZ215" t="str">
            <v>-</v>
          </cell>
          <cell r="BA215" t="str">
            <v>ACT</v>
          </cell>
          <cell r="BB215" t="str">
            <v>ACT</v>
          </cell>
          <cell r="BC215" t="str">
            <v>Prepared</v>
          </cell>
          <cell r="BD215" t="str">
            <v>BFAST/COP/HANDHELD</v>
          </cell>
          <cell r="BE215" t="str">
            <v>BRKFST/COP MBU</v>
          </cell>
          <cell r="BF215" t="str">
            <v>Burgers &amp; Patties</v>
          </cell>
          <cell r="BG215" t="str">
            <v>Patties</v>
          </cell>
          <cell r="BH215" t="str">
            <v>Patties</v>
          </cell>
          <cell r="BI215" t="str">
            <v>-</v>
          </cell>
          <cell r="BJ215" t="str">
            <v>C&amp;F</v>
          </cell>
          <cell r="BL215" t="str">
            <v>BAKE: Conventional Oven
Frozen at 375°F for 15-18 minutes, thawed at 375°F for 10-12 minutes.
Heat product to an internal temperature of 165°F as measured with the use of a meat thermometer.
Convection: Convection Oven
Frozen at 350°F for 9-11 minutes, th</v>
          </cell>
          <cell r="BM215" t="str">
            <v>Beef (Not More Than 20% Fat), Water, Textured Vegetable Protein (Soy Protein Concentrate, Caramel Color), Lite Salt (Salt, Potassium Chloride), Onion Powder, Spice, Oleoresin Rosemary.</v>
          </cell>
          <cell r="BR215" t="str">
            <v>00071421037425</v>
          </cell>
          <cell r="BS215" t="str">
            <v>-</v>
          </cell>
          <cell r="BT215" t="str">
            <v>-</v>
          </cell>
          <cell r="BU215" t="str">
            <v>-</v>
          </cell>
          <cell r="BV215" t="str">
            <v>-</v>
          </cell>
          <cell r="BW215">
            <v>226851</v>
          </cell>
          <cell r="BX215">
            <v>8942100</v>
          </cell>
          <cell r="BY215">
            <v>405713</v>
          </cell>
        </row>
        <row r="216">
          <cell r="B216">
            <v>10000003954</v>
          </cell>
          <cell r="C216" t="str">
            <v>AdvancePierre™</v>
          </cell>
          <cell r="D216" t="str">
            <v>Smokie Grill®</v>
          </cell>
          <cell r="E216">
            <v>130</v>
          </cell>
          <cell r="F216" t="str">
            <v>AdvancePierre™ Flame Grilled Chopped Beef Steak Pattie with Sandwich Wrapper, 3.0 oz.</v>
          </cell>
          <cell r="G216" t="str">
            <v>Flame Grilled Chopped Beef Steak Pattie with Sandwich Wrapper, 3.0 oz.</v>
          </cell>
          <cell r="H216" t="str">
            <v>-</v>
          </cell>
          <cell r="I216" t="str">
            <v>-</v>
          </cell>
          <cell r="J216">
            <v>18.75</v>
          </cell>
          <cell r="K216">
            <v>100</v>
          </cell>
          <cell r="L216" t="str">
            <v>1 piece</v>
          </cell>
          <cell r="M216">
            <v>3</v>
          </cell>
          <cell r="N216" t="str">
            <v>-</v>
          </cell>
          <cell r="O216" t="str">
            <v>-</v>
          </cell>
          <cell r="P216" t="str">
            <v>-</v>
          </cell>
          <cell r="Q216" t="str">
            <v>-</v>
          </cell>
          <cell r="R216" t="str">
            <v>-</v>
          </cell>
          <cell r="S216" t="str">
            <v>-</v>
          </cell>
          <cell r="T216" t="str">
            <v>-</v>
          </cell>
          <cell r="U216" t="str">
            <v>-</v>
          </cell>
          <cell r="V216" t="str">
            <v>Yes</v>
          </cell>
          <cell r="W216" t="str">
            <v>-</v>
          </cell>
          <cell r="Y216" t="str">
            <v>-</v>
          </cell>
          <cell r="Z216" t="str">
            <v>-</v>
          </cell>
          <cell r="AA216" t="str">
            <v>-</v>
          </cell>
          <cell r="AB216" t="str">
            <v>-</v>
          </cell>
          <cell r="AC216" t="str">
            <v>CY</v>
          </cell>
          <cell r="AD216" t="str">
            <v>-</v>
          </cell>
          <cell r="AE216" t="str">
            <v>-</v>
          </cell>
          <cell r="AF216" t="str">
            <v>-</v>
          </cell>
          <cell r="AG216" t="str">
            <v>-</v>
          </cell>
          <cell r="AH216" t="str">
            <v/>
          </cell>
          <cell r="AI216" t="str">
            <v/>
          </cell>
          <cell r="AJ216" t="str">
            <v/>
          </cell>
          <cell r="AK216" t="str">
            <v>-</v>
          </cell>
          <cell r="AL216" t="str">
            <v>-</v>
          </cell>
          <cell r="AM216" t="str">
            <v>-</v>
          </cell>
          <cell r="AN216" t="str">
            <v>-</v>
          </cell>
          <cell r="AO216" t="str">
            <v>-</v>
          </cell>
          <cell r="AP216" t="str">
            <v>-</v>
          </cell>
          <cell r="AQ216" t="str">
            <v>-</v>
          </cell>
          <cell r="AR216" t="str">
            <v>-</v>
          </cell>
          <cell r="AS216" t="str">
            <v>-</v>
          </cell>
          <cell r="AT216" t="str">
            <v>-</v>
          </cell>
          <cell r="AU216" t="str">
            <v>-</v>
          </cell>
          <cell r="AV216" t="str">
            <v>Bulk</v>
          </cell>
          <cell r="AW216" t="str">
            <v>-</v>
          </cell>
          <cell r="AX216" t="str">
            <v>-</v>
          </cell>
          <cell r="AY216" t="str">
            <v>-</v>
          </cell>
          <cell r="AZ216" t="str">
            <v>-</v>
          </cell>
          <cell r="BA216" t="str">
            <v>DNB SY20-21</v>
          </cell>
          <cell r="BB216" t="str">
            <v>DNB SY20-21</v>
          </cell>
          <cell r="BC216" t="str">
            <v>Prepared</v>
          </cell>
          <cell r="BD216" t="str">
            <v>BFAST/COP/HANDHELD</v>
          </cell>
          <cell r="BE216" t="str">
            <v>BRKFST/COP MBU</v>
          </cell>
          <cell r="BF216" t="str">
            <v>Burgers &amp; Patties</v>
          </cell>
          <cell r="BG216" t="str">
            <v>Burger</v>
          </cell>
          <cell r="BH216" t="str">
            <v>Burgers- All Meat</v>
          </cell>
          <cell r="BI216" t="str">
            <v>-</v>
          </cell>
          <cell r="BJ216" t="str">
            <v>C&amp;F</v>
          </cell>
          <cell r="BL216" t="str">
            <v>-</v>
          </cell>
          <cell r="BM216" t="str">
            <v>-</v>
          </cell>
          <cell r="BR216" t="str">
            <v>-</v>
          </cell>
          <cell r="BS216" t="str">
            <v>-</v>
          </cell>
          <cell r="BT216" t="str">
            <v>-</v>
          </cell>
          <cell r="BU216" t="str">
            <v>-</v>
          </cell>
          <cell r="BV216" t="str">
            <v>-</v>
          </cell>
          <cell r="BW216" t="str">
            <v>-</v>
          </cell>
          <cell r="BX216" t="str">
            <v>-</v>
          </cell>
          <cell r="BY216" t="str">
            <v>-</v>
          </cell>
        </row>
        <row r="217">
          <cell r="B217">
            <v>10000037600</v>
          </cell>
          <cell r="C217" t="str">
            <v>AdvancePierre™</v>
          </cell>
          <cell r="E217">
            <v>130</v>
          </cell>
          <cell r="F217" t="str">
            <v>AdvancePierre™ Fully Cooked Flamebroiled Beef Steaks, 2.29 oz</v>
          </cell>
          <cell r="G217" t="str">
            <v>Flame Grilled Chopped Beef Burger, 2.3 oz.</v>
          </cell>
          <cell r="H217" t="str">
            <v>-</v>
          </cell>
          <cell r="I217" t="str">
            <v>-</v>
          </cell>
          <cell r="J217">
            <v>20.13</v>
          </cell>
          <cell r="K217">
            <v>140</v>
          </cell>
          <cell r="L217" t="str">
            <v>1 piece</v>
          </cell>
          <cell r="M217">
            <v>2</v>
          </cell>
          <cell r="N217" t="str">
            <v>-</v>
          </cell>
          <cell r="O217" t="str">
            <v>-</v>
          </cell>
          <cell r="P217" t="str">
            <v>150</v>
          </cell>
          <cell r="Q217" t="str">
            <v>11</v>
          </cell>
          <cell r="R217" t="str">
            <v>4.5</v>
          </cell>
          <cell r="S217" t="str">
            <v>260</v>
          </cell>
          <cell r="T217" t="str">
            <v>0</v>
          </cell>
          <cell r="U217" t="str">
            <v>12</v>
          </cell>
          <cell r="V217" t="str">
            <v>Yes</v>
          </cell>
          <cell r="W217" t="str">
            <v>-</v>
          </cell>
          <cell r="Y217" t="str">
            <v>-</v>
          </cell>
          <cell r="Z217" t="str">
            <v>-</v>
          </cell>
          <cell r="AA217" t="str">
            <v>-</v>
          </cell>
          <cell r="AB217" t="str">
            <v>-</v>
          </cell>
          <cell r="AC217" t="str">
            <v>CY</v>
          </cell>
          <cell r="AD217">
            <v>10000013860</v>
          </cell>
          <cell r="AE217" t="str">
            <v>-</v>
          </cell>
          <cell r="AF217" t="str">
            <v>-</v>
          </cell>
          <cell r="AG217" t="str">
            <v>-</v>
          </cell>
          <cell r="AH217" t="str">
            <v/>
          </cell>
          <cell r="AI217" t="str">
            <v/>
          </cell>
          <cell r="AJ217" t="str">
            <v/>
          </cell>
          <cell r="AK217" t="str">
            <v>-</v>
          </cell>
          <cell r="AL217" t="str">
            <v>-</v>
          </cell>
          <cell r="AM217" t="str">
            <v>-</v>
          </cell>
          <cell r="AN217" t="str">
            <v>-</v>
          </cell>
          <cell r="AO217" t="str">
            <v>-</v>
          </cell>
          <cell r="AP217" t="str">
            <v>-</v>
          </cell>
          <cell r="AQ217" t="str">
            <v>-</v>
          </cell>
          <cell r="AR217" t="str">
            <v>Yes</v>
          </cell>
          <cell r="AS217" t="str">
            <v>-</v>
          </cell>
          <cell r="AT217" t="str">
            <v>455</v>
          </cell>
          <cell r="AU217" t="str">
            <v>1</v>
          </cell>
          <cell r="AV217" t="str">
            <v>Bulk</v>
          </cell>
          <cell r="AW217" t="str">
            <v>Yes</v>
          </cell>
          <cell r="AX217" t="str">
            <v>-</v>
          </cell>
          <cell r="AY217" t="str">
            <v>-</v>
          </cell>
          <cell r="AZ217" t="str">
            <v>-</v>
          </cell>
          <cell r="BA217" t="str">
            <v>ACT</v>
          </cell>
          <cell r="BB217" t="str">
            <v>ACT</v>
          </cell>
          <cell r="BC217" t="str">
            <v>Prepared</v>
          </cell>
          <cell r="BD217" t="str">
            <v>BFAST/COP/HANDHELD</v>
          </cell>
          <cell r="BE217" t="str">
            <v>BRKFST/COP MBU</v>
          </cell>
          <cell r="BF217" t="str">
            <v>Burgers &amp; Patties</v>
          </cell>
          <cell r="BG217" t="str">
            <v>Burger</v>
          </cell>
          <cell r="BH217" t="str">
            <v>Burgers- All Meat</v>
          </cell>
          <cell r="BI217" t="str">
            <v>-</v>
          </cell>
          <cell r="BJ217" t="str">
            <v>C&amp;F</v>
          </cell>
          <cell r="BL217" t="str">
            <v>BAKE: Conventional Oven
From a frozen state, bake on a pane in preheated conventional oven at 350 for 12 minutes.
Convection: Convection Oven
From a frozen state, bake on a pane in preheated convection oven at 350 for 8 minutes.
Microwave: Microwave
Micro</v>
          </cell>
          <cell r="BM217" t="str">
            <v>Ground Beef (Not More Than 20% Fat), Seasoning (Hydrolzyed Corn Protein, Dextrose, Salt, Flavorings), Sodium Phosphates, Caramel Color.</v>
          </cell>
          <cell r="BQ217" t="str">
            <v>Yes</v>
          </cell>
          <cell r="BR217" t="str">
            <v>00071421037609</v>
          </cell>
          <cell r="BS217" t="str">
            <v>-</v>
          </cell>
          <cell r="BT217" t="str">
            <v>-</v>
          </cell>
          <cell r="BU217" t="str">
            <v>-</v>
          </cell>
          <cell r="BV217" t="str">
            <v>-</v>
          </cell>
          <cell r="BW217" t="str">
            <v>-</v>
          </cell>
          <cell r="BX217">
            <v>8931210</v>
          </cell>
          <cell r="BY217" t="str">
            <v>-</v>
          </cell>
        </row>
        <row r="218">
          <cell r="B218">
            <v>10000013770</v>
          </cell>
          <cell r="C218" t="str">
            <v>AdvancePierre™</v>
          </cell>
          <cell r="E218">
            <v>130</v>
          </cell>
          <cell r="F218" t="str">
            <v>AdvancePierre™ Flame Grilled Mesquite Flavored Beef Pattie, 2.45 oz.</v>
          </cell>
          <cell r="G218" t="str">
            <v>Flame Grilled Mesquite Flavored Beef Pattie, 2.45 oz.</v>
          </cell>
          <cell r="H218" t="str">
            <v>-</v>
          </cell>
          <cell r="I218" t="str">
            <v>-</v>
          </cell>
          <cell r="J218">
            <v>20.67</v>
          </cell>
          <cell r="K218">
            <v>135</v>
          </cell>
          <cell r="L218" t="str">
            <v>1 piece</v>
          </cell>
          <cell r="M218">
            <v>2</v>
          </cell>
          <cell r="N218" t="str">
            <v>-</v>
          </cell>
          <cell r="O218" t="str">
            <v>-</v>
          </cell>
          <cell r="P218" t="str">
            <v>150</v>
          </cell>
          <cell r="Q218" t="str">
            <v>9</v>
          </cell>
          <cell r="R218" t="str">
            <v>4</v>
          </cell>
          <cell r="S218" t="str">
            <v>250</v>
          </cell>
          <cell r="T218" t="str">
            <v>2</v>
          </cell>
          <cell r="U218" t="str">
            <v>13</v>
          </cell>
          <cell r="V218" t="str">
            <v>Yes</v>
          </cell>
          <cell r="W218" t="str">
            <v>-</v>
          </cell>
          <cell r="Y218" t="str">
            <v>-</v>
          </cell>
          <cell r="Z218" t="str">
            <v>-</v>
          </cell>
          <cell r="AA218" t="str">
            <v>-</v>
          </cell>
          <cell r="AB218" t="str">
            <v>-</v>
          </cell>
          <cell r="AC218" t="str">
            <v>CY</v>
          </cell>
          <cell r="AD218" t="str">
            <v>-</v>
          </cell>
          <cell r="AE218" t="str">
            <v>-</v>
          </cell>
          <cell r="AF218" t="str">
            <v>-</v>
          </cell>
          <cell r="AG218" t="str">
            <v>-</v>
          </cell>
          <cell r="AH218" t="str">
            <v/>
          </cell>
          <cell r="AI218" t="str">
            <v/>
          </cell>
          <cell r="AJ218" t="str">
            <v/>
          </cell>
          <cell r="AK218" t="str">
            <v>-</v>
          </cell>
          <cell r="AL218" t="str">
            <v>Yes</v>
          </cell>
          <cell r="AM218" t="str">
            <v>-</v>
          </cell>
          <cell r="AN218" t="str">
            <v>-</v>
          </cell>
          <cell r="AO218" t="str">
            <v>-</v>
          </cell>
          <cell r="AP218" t="str">
            <v>-</v>
          </cell>
          <cell r="AQ218" t="str">
            <v>-</v>
          </cell>
          <cell r="AR218" t="str">
            <v>-</v>
          </cell>
          <cell r="AS218" t="str">
            <v>-</v>
          </cell>
          <cell r="AT218" t="str">
            <v>455</v>
          </cell>
          <cell r="AU218" t="str">
            <v>1</v>
          </cell>
          <cell r="AV218" t="str">
            <v>Bulk</v>
          </cell>
          <cell r="AW218" t="str">
            <v>-</v>
          </cell>
          <cell r="AX218" t="str">
            <v>-</v>
          </cell>
          <cell r="AY218" t="str">
            <v>-</v>
          </cell>
          <cell r="AZ218" t="str">
            <v>-</v>
          </cell>
          <cell r="BA218" t="str">
            <v>ACT</v>
          </cell>
          <cell r="BB218" t="str">
            <v>ACT</v>
          </cell>
          <cell r="BC218" t="str">
            <v>Prepared</v>
          </cell>
          <cell r="BD218" t="str">
            <v>BFAST/COP/HANDHELD</v>
          </cell>
          <cell r="BE218" t="str">
            <v>BRKFST/COP MBU</v>
          </cell>
          <cell r="BF218" t="str">
            <v>Burgers &amp; Patties</v>
          </cell>
          <cell r="BG218" t="str">
            <v>Patties</v>
          </cell>
          <cell r="BH218" t="str">
            <v>Patties</v>
          </cell>
          <cell r="BI218" t="str">
            <v>-</v>
          </cell>
          <cell r="BJ218" t="str">
            <v>C&amp;F</v>
          </cell>
          <cell r="BL218" t="str">
            <v>BAKE: Conventional Oven
From a frozen state, bake on a pan in preheated conventional oven at 350°F for 12 minutes.
Convection: Convection Oven
From a frozen state, bake on a pan in preheated convection oven at 350°F for 8 minutes.
Microwave: Microwave
Mic</v>
          </cell>
          <cell r="BM218" t="str">
            <v>Ground Beef (Not More Than 20% Fat), Water, Textured Vegetable Protein Product [Soy Protein Concentrate, Caramel Color, Zinc Oxide, Niacinamide, Ferrous Sulfate, Copper Gluconate, Vitamin A Palmitate, Calcium Pantothenate, Thiamine Mononitrate (B1), Pyrid</v>
          </cell>
          <cell r="BR218" t="str">
            <v>00071421037708</v>
          </cell>
          <cell r="BS218" t="str">
            <v>-</v>
          </cell>
          <cell r="BT218" t="str">
            <v>-</v>
          </cell>
          <cell r="BU218" t="str">
            <v>-</v>
          </cell>
          <cell r="BV218" t="str">
            <v>-</v>
          </cell>
          <cell r="BW218" t="str">
            <v>-</v>
          </cell>
          <cell r="BX218">
            <v>9901394</v>
          </cell>
          <cell r="BY218">
            <v>401394</v>
          </cell>
        </row>
        <row r="219">
          <cell r="B219">
            <v>10000013771</v>
          </cell>
          <cell r="C219" t="str">
            <v>AdvancePierre™</v>
          </cell>
          <cell r="E219">
            <v>130</v>
          </cell>
          <cell r="F219" t="str">
            <v>AdvancePierre™ Flame Grilled Beef Pattie, 2.45 oz.</v>
          </cell>
          <cell r="G219" t="str">
            <v>Flame Grilled Beef Pattie, 2.45 oz.</v>
          </cell>
          <cell r="H219" t="str">
            <v>-</v>
          </cell>
          <cell r="I219" t="str">
            <v>-</v>
          </cell>
          <cell r="J219">
            <v>20.67</v>
          </cell>
          <cell r="K219">
            <v>135</v>
          </cell>
          <cell r="L219" t="str">
            <v>1 piece</v>
          </cell>
          <cell r="M219">
            <v>2</v>
          </cell>
          <cell r="N219" t="str">
            <v>-</v>
          </cell>
          <cell r="O219" t="str">
            <v>-</v>
          </cell>
          <cell r="P219" t="str">
            <v>140</v>
          </cell>
          <cell r="Q219" t="str">
            <v>10</v>
          </cell>
          <cell r="R219" t="str">
            <v>4</v>
          </cell>
          <cell r="S219" t="str">
            <v>290</v>
          </cell>
          <cell r="T219" t="str">
            <v>2</v>
          </cell>
          <cell r="U219" t="str">
            <v>12</v>
          </cell>
          <cell r="V219" t="str">
            <v>Yes</v>
          </cell>
          <cell r="W219" t="str">
            <v>-</v>
          </cell>
          <cell r="Y219" t="str">
            <v>-</v>
          </cell>
          <cell r="Z219" t="str">
            <v>-</v>
          </cell>
          <cell r="AA219" t="str">
            <v>-</v>
          </cell>
          <cell r="AB219" t="str">
            <v>-</v>
          </cell>
          <cell r="AC219" t="str">
            <v>CY</v>
          </cell>
          <cell r="AD219" t="str">
            <v>-</v>
          </cell>
          <cell r="AE219" t="str">
            <v>-</v>
          </cell>
          <cell r="AF219" t="str">
            <v>-</v>
          </cell>
          <cell r="AG219" t="str">
            <v>-</v>
          </cell>
          <cell r="AH219" t="str">
            <v/>
          </cell>
          <cell r="AI219" t="str">
            <v/>
          </cell>
          <cell r="AJ219" t="str">
            <v/>
          </cell>
          <cell r="AK219" t="str">
            <v>-</v>
          </cell>
          <cell r="AL219" t="str">
            <v>Yes</v>
          </cell>
          <cell r="AM219" t="str">
            <v>-</v>
          </cell>
          <cell r="AN219" t="str">
            <v>-</v>
          </cell>
          <cell r="AO219" t="str">
            <v>-</v>
          </cell>
          <cell r="AP219" t="str">
            <v>-</v>
          </cell>
          <cell r="AQ219" t="str">
            <v>-</v>
          </cell>
          <cell r="AR219" t="str">
            <v>-</v>
          </cell>
          <cell r="AS219" t="str">
            <v>-</v>
          </cell>
          <cell r="AT219" t="str">
            <v>455</v>
          </cell>
          <cell r="AU219" t="str">
            <v>1</v>
          </cell>
          <cell r="AV219" t="str">
            <v>Bulk</v>
          </cell>
          <cell r="AW219" t="str">
            <v>-</v>
          </cell>
          <cell r="AX219" t="str">
            <v>-</v>
          </cell>
          <cell r="AY219" t="str">
            <v>-</v>
          </cell>
          <cell r="AZ219" t="str">
            <v>-</v>
          </cell>
          <cell r="BA219" t="str">
            <v>ACT</v>
          </cell>
          <cell r="BB219" t="str">
            <v>ACT</v>
          </cell>
          <cell r="BC219" t="str">
            <v>Prepared</v>
          </cell>
          <cell r="BD219" t="str">
            <v>BFAST/COP/HANDHELD</v>
          </cell>
          <cell r="BE219" t="str">
            <v>BRKFST/COP MBU</v>
          </cell>
          <cell r="BF219" t="str">
            <v>Burgers &amp; Patties</v>
          </cell>
          <cell r="BG219" t="str">
            <v>Patties</v>
          </cell>
          <cell r="BH219" t="str">
            <v>Patties</v>
          </cell>
          <cell r="BI219" t="str">
            <v>-</v>
          </cell>
          <cell r="BJ219" t="str">
            <v>C&amp;F</v>
          </cell>
          <cell r="BL219" t="str">
            <v>BAKE: Conventional Oven
From a frozen state, bake at 350 in conventional oven for 12 minutes.
Convection: Convection Oven
From a frozen state, bake at 350 in convection oven for 8 minutes.
Microwave: Microwave
Microwave on full power for 1-2 minutes. Micr</v>
          </cell>
          <cell r="BM219" t="str">
            <v>Ground Beef (Not More Than 20% Fat), Water, Textured Vegetable Protein Product [Soy Protein Concentrate, Caramel Color, Zinc Oxide, Niacinamide, Ferrous Sulfate, Copper Gluconate, Vitamin A Palmitate, Calcium Pantothenate, Thiamine Mononitrate, Pyridoxine</v>
          </cell>
          <cell r="BR219" t="str">
            <v>00071421037715</v>
          </cell>
          <cell r="BS219" t="str">
            <v>-</v>
          </cell>
          <cell r="BT219" t="str">
            <v>-</v>
          </cell>
          <cell r="BU219" t="str">
            <v>-</v>
          </cell>
          <cell r="BV219" t="str">
            <v>-</v>
          </cell>
          <cell r="BW219">
            <v>105880</v>
          </cell>
          <cell r="BX219" t="str">
            <v>-</v>
          </cell>
          <cell r="BY219">
            <v>401396</v>
          </cell>
        </row>
        <row r="220">
          <cell r="B220">
            <v>10000013772</v>
          </cell>
          <cell r="C220" t="str">
            <v>AdvancePierre™</v>
          </cell>
          <cell r="E220">
            <v>130</v>
          </cell>
          <cell r="F220" t="str">
            <v>AdvancePierre™ Flame Grilled Beef Pattie, 2.5 oz.</v>
          </cell>
          <cell r="G220" t="str">
            <v>Flame Grilled Beef Pattie, 2.5 oz.</v>
          </cell>
          <cell r="H220" t="str">
            <v>-</v>
          </cell>
          <cell r="I220" t="str">
            <v>-</v>
          </cell>
          <cell r="J220">
            <v>21.09</v>
          </cell>
          <cell r="K220">
            <v>135</v>
          </cell>
          <cell r="L220" t="str">
            <v>1 piece</v>
          </cell>
          <cell r="M220">
            <v>2</v>
          </cell>
          <cell r="N220" t="str">
            <v>-</v>
          </cell>
          <cell r="O220" t="str">
            <v>-</v>
          </cell>
          <cell r="P220" t="str">
            <v>140</v>
          </cell>
          <cell r="Q220" t="str">
            <v>8</v>
          </cell>
          <cell r="R220" t="str">
            <v>3.5</v>
          </cell>
          <cell r="S220" t="str">
            <v>290</v>
          </cell>
          <cell r="T220" t="str">
            <v>2</v>
          </cell>
          <cell r="U220" t="str">
            <v>13</v>
          </cell>
          <cell r="V220" t="str">
            <v>Yes</v>
          </cell>
          <cell r="W220" t="str">
            <v>-</v>
          </cell>
          <cell r="Y220" t="str">
            <v>-</v>
          </cell>
          <cell r="Z220" t="str">
            <v>-</v>
          </cell>
          <cell r="AA220" t="str">
            <v>-</v>
          </cell>
          <cell r="AB220" t="str">
            <v>-</v>
          </cell>
          <cell r="AC220" t="str">
            <v>CY</v>
          </cell>
          <cell r="AD220" t="str">
            <v>-</v>
          </cell>
          <cell r="AE220" t="str">
            <v>-</v>
          </cell>
          <cell r="AF220" t="str">
            <v>-</v>
          </cell>
          <cell r="AG220" t="str">
            <v>-</v>
          </cell>
          <cell r="AH220" t="str">
            <v/>
          </cell>
          <cell r="AI220" t="str">
            <v/>
          </cell>
          <cell r="AJ220" t="str">
            <v/>
          </cell>
          <cell r="AK220" t="str">
            <v>-</v>
          </cell>
          <cell r="AL220" t="str">
            <v>Yes</v>
          </cell>
          <cell r="AM220" t="str">
            <v>-</v>
          </cell>
          <cell r="AN220" t="str">
            <v>-</v>
          </cell>
          <cell r="AO220" t="str">
            <v>-</v>
          </cell>
          <cell r="AP220" t="str">
            <v>-</v>
          </cell>
          <cell r="AQ220" t="str">
            <v>-</v>
          </cell>
          <cell r="AR220" t="str">
            <v>-</v>
          </cell>
          <cell r="AS220" t="str">
            <v>-</v>
          </cell>
          <cell r="AT220" t="str">
            <v>455</v>
          </cell>
          <cell r="AU220" t="str">
            <v>1</v>
          </cell>
          <cell r="AV220" t="str">
            <v>Bulk</v>
          </cell>
          <cell r="AW220" t="str">
            <v>-</v>
          </cell>
          <cell r="AX220" t="str">
            <v>-</v>
          </cell>
          <cell r="AY220" t="str">
            <v>-</v>
          </cell>
          <cell r="AZ220" t="str">
            <v>-</v>
          </cell>
          <cell r="BA220" t="str">
            <v>HOLD SY20-21</v>
          </cell>
          <cell r="BB220" t="str">
            <v>DNB SY21-22</v>
          </cell>
          <cell r="BC220" t="str">
            <v>Prepared</v>
          </cell>
          <cell r="BD220" t="str">
            <v>BFAST/COP/HANDHELD</v>
          </cell>
          <cell r="BE220" t="str">
            <v>BRKFST/COP MBU</v>
          </cell>
          <cell r="BF220" t="str">
            <v>Burgers &amp; Patties</v>
          </cell>
          <cell r="BG220" t="str">
            <v>Patties</v>
          </cell>
          <cell r="BH220" t="str">
            <v>Patties</v>
          </cell>
          <cell r="BI220" t="str">
            <v>-</v>
          </cell>
          <cell r="BJ220" t="str">
            <v>C&amp;F</v>
          </cell>
          <cell r="BL220" t="str">
            <v>BAKE: Conventional Oven
From a frozen state, bake on a pan in a preheated conventional oven at 350 for 11 minutes.
Convection: Convection Oven
From a frozen state, bake on a pan in a preheated convection oven at 350 for 7 minutes.
Microwave: Microwave
Mic</v>
          </cell>
          <cell r="BM220" t="str">
            <v>Ground Beef (Not More Than 20% Fat), Water, Textured Vegetable Protein Product [Soy Protein Concentrate, Caramel Color, Zinc Oxide, Niacinamide, Ferrous Sulfate, Copper Gluconate, Vitamin A Palmitate, Calcium Pantothenate, Thiamine Mononitrate, Pyridoxine</v>
          </cell>
          <cell r="BR220" t="str">
            <v>00071421037722</v>
          </cell>
          <cell r="BS220" t="str">
            <v>-</v>
          </cell>
          <cell r="BT220" t="str">
            <v>-</v>
          </cell>
          <cell r="BU220" t="str">
            <v>-</v>
          </cell>
          <cell r="BV220" t="str">
            <v>-</v>
          </cell>
          <cell r="BW220" t="str">
            <v>-</v>
          </cell>
          <cell r="BX220" t="str">
            <v>-</v>
          </cell>
          <cell r="BY220" t="str">
            <v>-</v>
          </cell>
        </row>
        <row r="221">
          <cell r="B221">
            <v>10000013773</v>
          </cell>
          <cell r="C221" t="str">
            <v>AdvancePierre™</v>
          </cell>
          <cell r="E221">
            <v>130</v>
          </cell>
          <cell r="F221" t="str">
            <v>AdvancePierre™ Flame Grilled Mesquite Flavored Beef Pattie, 2.5 oz.</v>
          </cell>
          <cell r="G221" t="str">
            <v>Flame Grilled Mesquite Flavored Beef Pattie, 2.5 oz.</v>
          </cell>
          <cell r="H221" t="str">
            <v>-</v>
          </cell>
          <cell r="I221" t="str">
            <v>-</v>
          </cell>
          <cell r="J221">
            <v>21.09</v>
          </cell>
          <cell r="K221">
            <v>135</v>
          </cell>
          <cell r="L221" t="str">
            <v>1 piece</v>
          </cell>
          <cell r="M221">
            <v>2</v>
          </cell>
          <cell r="N221" t="str">
            <v>-</v>
          </cell>
          <cell r="O221" t="str">
            <v>-</v>
          </cell>
          <cell r="P221" t="str">
            <v>130</v>
          </cell>
          <cell r="Q221" t="str">
            <v>8</v>
          </cell>
          <cell r="R221" t="str">
            <v>3</v>
          </cell>
          <cell r="S221" t="str">
            <v>240</v>
          </cell>
          <cell r="T221" t="str">
            <v>2</v>
          </cell>
          <cell r="U221" t="str">
            <v>13</v>
          </cell>
          <cell r="V221" t="str">
            <v>Yes</v>
          </cell>
          <cell r="W221" t="str">
            <v>-</v>
          </cell>
          <cell r="Y221" t="str">
            <v>-</v>
          </cell>
          <cell r="Z221" t="str">
            <v>-</v>
          </cell>
          <cell r="AA221" t="str">
            <v>-</v>
          </cell>
          <cell r="AB221" t="str">
            <v>-</v>
          </cell>
          <cell r="AC221" t="str">
            <v>CY</v>
          </cell>
          <cell r="AD221" t="str">
            <v>-</v>
          </cell>
          <cell r="AE221" t="str">
            <v>-</v>
          </cell>
          <cell r="AF221" t="str">
            <v>-</v>
          </cell>
          <cell r="AG221" t="str">
            <v>-</v>
          </cell>
          <cell r="AH221" t="str">
            <v/>
          </cell>
          <cell r="AI221" t="str">
            <v/>
          </cell>
          <cell r="AJ221" t="str">
            <v/>
          </cell>
          <cell r="AK221" t="str">
            <v>-</v>
          </cell>
          <cell r="AL221" t="str">
            <v>Yes</v>
          </cell>
          <cell r="AM221" t="str">
            <v>-</v>
          </cell>
          <cell r="AN221" t="str">
            <v>-</v>
          </cell>
          <cell r="AO221" t="str">
            <v>-</v>
          </cell>
          <cell r="AP221" t="str">
            <v>-</v>
          </cell>
          <cell r="AQ221" t="str">
            <v>-</v>
          </cell>
          <cell r="AR221" t="str">
            <v>-</v>
          </cell>
          <cell r="AS221" t="str">
            <v>-</v>
          </cell>
          <cell r="AT221" t="str">
            <v>365</v>
          </cell>
          <cell r="AU221" t="str">
            <v>1</v>
          </cell>
          <cell r="AV221" t="str">
            <v>Bulk</v>
          </cell>
          <cell r="AW221" t="str">
            <v>-</v>
          </cell>
          <cell r="AX221" t="str">
            <v>-</v>
          </cell>
          <cell r="AY221" t="str">
            <v>-</v>
          </cell>
          <cell r="AZ221" t="str">
            <v>-</v>
          </cell>
          <cell r="BA221" t="str">
            <v>HOLD SY20-21</v>
          </cell>
          <cell r="BB221" t="str">
            <v>DNB SY21-22</v>
          </cell>
          <cell r="BC221" t="str">
            <v>Prepared</v>
          </cell>
          <cell r="BD221" t="str">
            <v>BFAST/COP/HANDHELD</v>
          </cell>
          <cell r="BE221" t="str">
            <v>BRKFST/COP MBU</v>
          </cell>
          <cell r="BF221" t="str">
            <v>Burgers &amp; Patties</v>
          </cell>
          <cell r="BG221" t="str">
            <v>Patties</v>
          </cell>
          <cell r="BH221" t="str">
            <v>Patties</v>
          </cell>
          <cell r="BI221" t="str">
            <v>-</v>
          </cell>
          <cell r="BJ221" t="str">
            <v>C&amp;F</v>
          </cell>
          <cell r="BL221" t="str">
            <v xml:space="preserve">BAKE: Conventional Oven
From a frozen state, bake at 350 in a conventional oven for 11 minutes.
Convection: Convection Oven
From a frozen state, bake at 350 in a convection oven for 7 minutes.
Microwave: Microwave
Microwave on full power for 1-2 minutes. </v>
          </cell>
          <cell r="BM221" t="str">
            <v>Ground Beef (Not More Than 20% Fat), Water, Vegetable Protein Product [Soy Protein Concentrate, Zinc Oxide, Niacinamide, Ferrous Sulfate, Copper Gluconate, Vitamin A Palmitate, Calcium Pantothenate, Thiamine Mononitrate (B1), Pyridoxine Hydrochloride (B6)</v>
          </cell>
          <cell r="BR221" t="str">
            <v>00071421037739</v>
          </cell>
          <cell r="BS221" t="str">
            <v>-</v>
          </cell>
          <cell r="BT221" t="str">
            <v>-</v>
          </cell>
          <cell r="BU221" t="str">
            <v>-</v>
          </cell>
          <cell r="BV221" t="str">
            <v>-</v>
          </cell>
          <cell r="BW221" t="str">
            <v>-</v>
          </cell>
          <cell r="BX221" t="str">
            <v>-</v>
          </cell>
          <cell r="BY221" t="str">
            <v>-</v>
          </cell>
        </row>
        <row r="222">
          <cell r="B222">
            <v>10000013779</v>
          </cell>
          <cell r="C222" t="str">
            <v>AdvancePierre™</v>
          </cell>
          <cell r="E222">
            <v>130</v>
          </cell>
          <cell r="F222" t="str">
            <v>AdvancePierre™ Flame Grilled Beef Pattie with Onion, 2.6 oz.</v>
          </cell>
          <cell r="G222" t="str">
            <v>Flame Grilled Beef Pattie with Onion, 2.6 oz.</v>
          </cell>
          <cell r="H222" t="str">
            <v>-</v>
          </cell>
          <cell r="I222" t="str">
            <v>-</v>
          </cell>
          <cell r="J222">
            <v>21.94</v>
          </cell>
          <cell r="K222">
            <v>135</v>
          </cell>
          <cell r="L222" t="str">
            <v>1 piece</v>
          </cell>
          <cell r="M222">
            <v>2</v>
          </cell>
          <cell r="N222" t="str">
            <v>-</v>
          </cell>
          <cell r="O222" t="str">
            <v>-</v>
          </cell>
          <cell r="P222" t="str">
            <v>140</v>
          </cell>
          <cell r="Q222" t="str">
            <v>9</v>
          </cell>
          <cell r="R222" t="str">
            <v>3.5</v>
          </cell>
          <cell r="S222" t="str">
            <v>300</v>
          </cell>
          <cell r="T222" t="str">
            <v>2</v>
          </cell>
          <cell r="U222" t="str">
            <v>12</v>
          </cell>
          <cell r="V222" t="str">
            <v>Yes</v>
          </cell>
          <cell r="W222" t="str">
            <v>-</v>
          </cell>
          <cell r="Y222" t="str">
            <v>-</v>
          </cell>
          <cell r="Z222" t="str">
            <v>-</v>
          </cell>
          <cell r="AA222" t="str">
            <v>-</v>
          </cell>
          <cell r="AB222" t="str">
            <v>-</v>
          </cell>
          <cell r="AC222" t="str">
            <v>CY</v>
          </cell>
          <cell r="AD222" t="str">
            <v>-</v>
          </cell>
          <cell r="AE222" t="str">
            <v>-</v>
          </cell>
          <cell r="AF222" t="str">
            <v>-</v>
          </cell>
          <cell r="AG222" t="str">
            <v>-</v>
          </cell>
          <cell r="AH222" t="str">
            <v/>
          </cell>
          <cell r="AI222" t="str">
            <v/>
          </cell>
          <cell r="AJ222" t="str">
            <v/>
          </cell>
          <cell r="AK222" t="str">
            <v>-</v>
          </cell>
          <cell r="AL222" t="str">
            <v>Yes</v>
          </cell>
          <cell r="AM222" t="str">
            <v>-</v>
          </cell>
          <cell r="AN222" t="str">
            <v>-</v>
          </cell>
          <cell r="AO222" t="str">
            <v>-</v>
          </cell>
          <cell r="AP222" t="str">
            <v>-</v>
          </cell>
          <cell r="AQ222" t="str">
            <v>-</v>
          </cell>
          <cell r="AR222" t="str">
            <v>-</v>
          </cell>
          <cell r="AS222" t="str">
            <v>-</v>
          </cell>
          <cell r="AT222" t="str">
            <v>455</v>
          </cell>
          <cell r="AU222" t="str">
            <v>1</v>
          </cell>
          <cell r="AV222" t="str">
            <v>Bulk</v>
          </cell>
          <cell r="AW222" t="str">
            <v>-</v>
          </cell>
          <cell r="AX222" t="str">
            <v>-</v>
          </cell>
          <cell r="AY222" t="str">
            <v>-</v>
          </cell>
          <cell r="AZ222" t="str">
            <v>-</v>
          </cell>
          <cell r="BA222" t="str">
            <v>ACT</v>
          </cell>
          <cell r="BB222" t="str">
            <v>ACT</v>
          </cell>
          <cell r="BC222" t="str">
            <v>Prepared</v>
          </cell>
          <cell r="BD222" t="str">
            <v>BFAST/COP/HANDHELD</v>
          </cell>
          <cell r="BE222" t="str">
            <v>BRKFST/COP MBU</v>
          </cell>
          <cell r="BF222" t="str">
            <v>Burgers &amp; Patties</v>
          </cell>
          <cell r="BG222" t="str">
            <v>Patties</v>
          </cell>
          <cell r="BH222" t="str">
            <v>Patties</v>
          </cell>
          <cell r="BI222" t="str">
            <v>-</v>
          </cell>
          <cell r="BJ222" t="str">
            <v>C&amp;F</v>
          </cell>
          <cell r="BL222" t="str">
            <v xml:space="preserve">BAKE: Conventional Oven
From a frozen state, bake at 350 in a conventional oven for 11 minutes.
Convection: Convection Oven
From a frozen state, bake at 350 in a convection oven for 7 minutes.
Microwave: Microwave
Microwave on full power for 1-2 minutes. </v>
          </cell>
          <cell r="BM222" t="str">
            <v>Ground Beef (Not More Than 20% Fat), Water, Onions, Textured Vegetable Protein Product (Soy Protein Concentrate, Caramel Color, Zinc Oxide, Niacinamide, Ferrous Sulfate, Copper Gluconate, Vitamin A Palmitate, Calcium Pantothenate, Thiamine Mononitrate, Py</v>
          </cell>
          <cell r="BR222" t="str">
            <v>00071421037791</v>
          </cell>
          <cell r="BS222" t="str">
            <v>-</v>
          </cell>
          <cell r="BT222" t="str">
            <v>-</v>
          </cell>
          <cell r="BU222" t="str">
            <v>-</v>
          </cell>
          <cell r="BV222" t="str">
            <v>-</v>
          </cell>
          <cell r="BW222" t="str">
            <v>-</v>
          </cell>
          <cell r="BX222">
            <v>8958222</v>
          </cell>
          <cell r="BY222">
            <v>401400</v>
          </cell>
        </row>
        <row r="223">
          <cell r="B223">
            <v>10000037791</v>
          </cell>
          <cell r="C223" t="str">
            <v>AdvancePierre™</v>
          </cell>
          <cell r="E223">
            <v>130</v>
          </cell>
          <cell r="F223" t="str">
            <v>AdvancePierre™ Fully Cooked Beef &amp; Onion Pattie, 1.86 oz</v>
          </cell>
          <cell r="G223" t="str">
            <v>Flame Grilled Beef Pattie with Onion, 1.85 oz.</v>
          </cell>
          <cell r="H223" t="str">
            <v>-</v>
          </cell>
          <cell r="I223" t="str">
            <v>-</v>
          </cell>
          <cell r="J223">
            <v>23.13</v>
          </cell>
          <cell r="K223">
            <v>200</v>
          </cell>
          <cell r="L223" t="str">
            <v>1 piece</v>
          </cell>
          <cell r="M223">
            <v>1.5</v>
          </cell>
          <cell r="N223" t="str">
            <v>-</v>
          </cell>
          <cell r="O223" t="str">
            <v>-</v>
          </cell>
          <cell r="P223" t="str">
            <v>-</v>
          </cell>
          <cell r="Q223" t="str">
            <v>-</v>
          </cell>
          <cell r="R223" t="str">
            <v>-</v>
          </cell>
          <cell r="S223" t="str">
            <v>-</v>
          </cell>
          <cell r="T223" t="str">
            <v>-</v>
          </cell>
          <cell r="U223" t="str">
            <v>-</v>
          </cell>
          <cell r="V223" t="str">
            <v>Yes</v>
          </cell>
          <cell r="W223" t="str">
            <v>-</v>
          </cell>
          <cell r="Y223" t="str">
            <v>-</v>
          </cell>
          <cell r="Z223" t="str">
            <v>-</v>
          </cell>
          <cell r="AA223" t="str">
            <v>-</v>
          </cell>
          <cell r="AB223" t="str">
            <v>-</v>
          </cell>
          <cell r="AC223" t="str">
            <v>CY</v>
          </cell>
          <cell r="AD223" t="str">
            <v>-</v>
          </cell>
          <cell r="AE223" t="str">
            <v>-</v>
          </cell>
          <cell r="AF223" t="str">
            <v>-</v>
          </cell>
          <cell r="AG223" t="str">
            <v>-</v>
          </cell>
          <cell r="AH223" t="str">
            <v/>
          </cell>
          <cell r="AI223" t="str">
            <v/>
          </cell>
          <cell r="AJ223" t="str">
            <v/>
          </cell>
          <cell r="AK223" t="str">
            <v>-</v>
          </cell>
          <cell r="AL223" t="str">
            <v>Yes</v>
          </cell>
          <cell r="AM223" t="str">
            <v>-</v>
          </cell>
          <cell r="AN223" t="str">
            <v>-</v>
          </cell>
          <cell r="AO223" t="str">
            <v>-</v>
          </cell>
          <cell r="AP223" t="str">
            <v>-</v>
          </cell>
          <cell r="AQ223" t="str">
            <v>-</v>
          </cell>
          <cell r="AR223" t="str">
            <v>-</v>
          </cell>
          <cell r="AS223" t="str">
            <v>-</v>
          </cell>
          <cell r="AT223" t="str">
            <v>-</v>
          </cell>
          <cell r="AU223" t="str">
            <v>-</v>
          </cell>
          <cell r="AV223" t="str">
            <v>Bulk</v>
          </cell>
          <cell r="AW223" t="str">
            <v>-</v>
          </cell>
          <cell r="AX223" t="str">
            <v>-</v>
          </cell>
          <cell r="AY223" t="str">
            <v>-</v>
          </cell>
          <cell r="AZ223" t="str">
            <v>-</v>
          </cell>
          <cell r="BA223" t="str">
            <v>DNB SY20-21</v>
          </cell>
          <cell r="BB223" t="str">
            <v>DNB SY20-21</v>
          </cell>
          <cell r="BC223" t="str">
            <v>Prepared</v>
          </cell>
          <cell r="BD223" t="str">
            <v>BFAST/COP/HANDHELD</v>
          </cell>
          <cell r="BE223" t="str">
            <v>BRKFST/COP MBU</v>
          </cell>
          <cell r="BF223" t="str">
            <v>Burgers &amp; Patties</v>
          </cell>
          <cell r="BG223" t="str">
            <v>Patties</v>
          </cell>
          <cell r="BH223" t="str">
            <v>Patties</v>
          </cell>
          <cell r="BI223" t="str">
            <v>-</v>
          </cell>
          <cell r="BJ223" t="str">
            <v>C&amp;F</v>
          </cell>
          <cell r="BL223" t="str">
            <v>-</v>
          </cell>
          <cell r="BM223" t="str">
            <v>-</v>
          </cell>
          <cell r="BR223" t="str">
            <v>-</v>
          </cell>
          <cell r="BS223" t="str">
            <v>-</v>
          </cell>
          <cell r="BT223" t="str">
            <v>-</v>
          </cell>
          <cell r="BU223" t="str">
            <v>-</v>
          </cell>
          <cell r="BV223" t="str">
            <v>-</v>
          </cell>
          <cell r="BW223" t="str">
            <v>-</v>
          </cell>
          <cell r="BX223" t="str">
            <v>-</v>
          </cell>
          <cell r="BY223" t="str">
            <v>-</v>
          </cell>
        </row>
        <row r="224">
          <cell r="B224">
            <v>10000013782</v>
          </cell>
          <cell r="C224" t="str">
            <v>AdvancePierre™</v>
          </cell>
          <cell r="E224">
            <v>130</v>
          </cell>
          <cell r="F224" t="str">
            <v>AdvancePierre™ Flame Grilled Beef Pattie with Onion, 2.6 oz.</v>
          </cell>
          <cell r="G224" t="str">
            <v>Flame Grilled Beef Pattie with Onion, 2.6 oz.</v>
          </cell>
          <cell r="H224" t="str">
            <v>-</v>
          </cell>
          <cell r="I224" t="str">
            <v>-</v>
          </cell>
          <cell r="J224">
            <v>16.25</v>
          </cell>
          <cell r="K224">
            <v>100</v>
          </cell>
          <cell r="L224" t="str">
            <v>1 piece</v>
          </cell>
          <cell r="M224">
            <v>2</v>
          </cell>
          <cell r="N224" t="str">
            <v>-</v>
          </cell>
          <cell r="O224" t="str">
            <v>-</v>
          </cell>
          <cell r="P224" t="str">
            <v>140</v>
          </cell>
          <cell r="Q224" t="str">
            <v>9</v>
          </cell>
          <cell r="R224" t="str">
            <v>3.5</v>
          </cell>
          <cell r="S224" t="str">
            <v>300</v>
          </cell>
          <cell r="T224" t="str">
            <v>2</v>
          </cell>
          <cell r="U224" t="str">
            <v>12</v>
          </cell>
          <cell r="V224" t="str">
            <v>Yes</v>
          </cell>
          <cell r="W224" t="str">
            <v>-</v>
          </cell>
          <cell r="Y224" t="str">
            <v>-</v>
          </cell>
          <cell r="Z224" t="str">
            <v>-</v>
          </cell>
          <cell r="AA224" t="str">
            <v>-</v>
          </cell>
          <cell r="AB224" t="str">
            <v>-</v>
          </cell>
          <cell r="AC224" t="str">
            <v>CY</v>
          </cell>
          <cell r="AD224" t="str">
            <v>-</v>
          </cell>
          <cell r="AE224" t="str">
            <v>-</v>
          </cell>
          <cell r="AF224" t="str">
            <v>-</v>
          </cell>
          <cell r="AG224" t="str">
            <v>-</v>
          </cell>
          <cell r="AH224" t="str">
            <v/>
          </cell>
          <cell r="AI224" t="str">
            <v/>
          </cell>
          <cell r="AJ224" t="str">
            <v/>
          </cell>
          <cell r="AK224" t="str">
            <v>-</v>
          </cell>
          <cell r="AL224" t="str">
            <v>Yes</v>
          </cell>
          <cell r="AM224" t="str">
            <v>-</v>
          </cell>
          <cell r="AN224" t="str">
            <v>-</v>
          </cell>
          <cell r="AO224" t="str">
            <v>-</v>
          </cell>
          <cell r="AP224" t="str">
            <v>-</v>
          </cell>
          <cell r="AQ224" t="str">
            <v>-</v>
          </cell>
          <cell r="AR224" t="str">
            <v>-</v>
          </cell>
          <cell r="AS224" t="str">
            <v>-</v>
          </cell>
          <cell r="AT224" t="str">
            <v>455</v>
          </cell>
          <cell r="AU224" t="str">
            <v>1</v>
          </cell>
          <cell r="AV224" t="str">
            <v>Bulk</v>
          </cell>
          <cell r="AW224" t="str">
            <v>-</v>
          </cell>
          <cell r="AX224" t="str">
            <v>-</v>
          </cell>
          <cell r="AY224" t="str">
            <v>-</v>
          </cell>
          <cell r="AZ224" t="str">
            <v>-</v>
          </cell>
          <cell r="BA224" t="str">
            <v>ACT</v>
          </cell>
          <cell r="BB224" t="str">
            <v>ACT</v>
          </cell>
          <cell r="BC224" t="str">
            <v>Prepared</v>
          </cell>
          <cell r="BD224" t="str">
            <v>BFAST/COP/HANDHELD</v>
          </cell>
          <cell r="BE224" t="str">
            <v>BRKFST/COP MBU</v>
          </cell>
          <cell r="BF224" t="str">
            <v>Burgers &amp; Patties</v>
          </cell>
          <cell r="BG224" t="str">
            <v>Patties</v>
          </cell>
          <cell r="BH224" t="str">
            <v>Patties</v>
          </cell>
          <cell r="BI224" t="str">
            <v>-</v>
          </cell>
          <cell r="BJ224" t="str">
            <v>C&amp;F</v>
          </cell>
          <cell r="BL224" t="str">
            <v>BAKE: Conventional Oven
From a frozen state, bake on a pan in preheated convectional oven at 350 for 11 minutes.
Convection: Convection Oven
From a frozen state, bake on a pan in preheated convection oven at 350 for 7 minutes.
Microwave: Microwave
Microwa</v>
          </cell>
          <cell r="BM224" t="str">
            <v>Ground Beef (Not More Than 20% Fat), Water, Onions, Textured Vegetable Protein Product [Soy Protein Concentrate, Caramel color, Zinc Oxide, Niacinamide, Ferrous Sulfate, Copper Gluconate, Vitamin A Palmitate, Calcium Pantothenate, Thiamine Mononitrate (B1</v>
          </cell>
          <cell r="BR224" t="str">
            <v>00071421037821</v>
          </cell>
          <cell r="BS224" t="str">
            <v>-</v>
          </cell>
          <cell r="BT224" t="str">
            <v>-</v>
          </cell>
          <cell r="BU224" t="str">
            <v>-</v>
          </cell>
          <cell r="BV224" t="str">
            <v>-</v>
          </cell>
          <cell r="BW224">
            <v>105890</v>
          </cell>
          <cell r="BX224" t="str">
            <v>-</v>
          </cell>
          <cell r="BY224" t="str">
            <v>-</v>
          </cell>
        </row>
        <row r="225">
          <cell r="B225">
            <v>10000023815</v>
          </cell>
          <cell r="C225" t="str">
            <v>AdvancePierre™</v>
          </cell>
          <cell r="D225" t="str">
            <v>Tenderbroil</v>
          </cell>
          <cell r="E225">
            <v>130</v>
          </cell>
          <cell r="F225" t="str">
            <v>AdvancePierre™ Flame Grilled Beef Pattie, 2.4 oz.</v>
          </cell>
          <cell r="G225" t="str">
            <v>Flame Grilled Beef Pattie, 2.4 oz.</v>
          </cell>
          <cell r="H225" t="str">
            <v>-</v>
          </cell>
          <cell r="I225" t="str">
            <v>-</v>
          </cell>
          <cell r="J225">
            <v>20.25</v>
          </cell>
          <cell r="K225">
            <v>135</v>
          </cell>
          <cell r="L225" t="str">
            <v>1 piece</v>
          </cell>
          <cell r="M225">
            <v>2</v>
          </cell>
          <cell r="N225" t="str">
            <v>-</v>
          </cell>
          <cell r="O225" t="str">
            <v>-</v>
          </cell>
          <cell r="P225" t="str">
            <v>120</v>
          </cell>
          <cell r="Q225" t="str">
            <v>8</v>
          </cell>
          <cell r="R225" t="str">
            <v>3.5</v>
          </cell>
          <cell r="S225" t="str">
            <v>190</v>
          </cell>
          <cell r="T225" t="str">
            <v>2</v>
          </cell>
          <cell r="U225" t="str">
            <v>12</v>
          </cell>
          <cell r="V225" t="str">
            <v>Yes</v>
          </cell>
          <cell r="W225" t="str">
            <v>-</v>
          </cell>
          <cell r="Y225" t="str">
            <v>-</v>
          </cell>
          <cell r="Z225" t="str">
            <v>-</v>
          </cell>
          <cell r="AA225" t="str">
            <v>-</v>
          </cell>
          <cell r="AB225" t="str">
            <v>-</v>
          </cell>
          <cell r="AC225" t="str">
            <v>CL</v>
          </cell>
          <cell r="AD225" t="str">
            <v>-</v>
          </cell>
          <cell r="AE225" t="str">
            <v>-</v>
          </cell>
          <cell r="AF225" t="str">
            <v>-</v>
          </cell>
          <cell r="AG225" t="str">
            <v>-</v>
          </cell>
          <cell r="AH225" t="str">
            <v/>
          </cell>
          <cell r="AI225" t="str">
            <v/>
          </cell>
          <cell r="AJ225" t="str">
            <v/>
          </cell>
          <cell r="AK225" t="str">
            <v>-</v>
          </cell>
          <cell r="AL225" t="str">
            <v>Yes</v>
          </cell>
          <cell r="AM225" t="str">
            <v>-</v>
          </cell>
          <cell r="AN225" t="str">
            <v>-</v>
          </cell>
          <cell r="AO225" t="str">
            <v>-</v>
          </cell>
          <cell r="AP225" t="str">
            <v>-</v>
          </cell>
          <cell r="AQ225" t="str">
            <v>-</v>
          </cell>
          <cell r="AR225" t="str">
            <v>-</v>
          </cell>
          <cell r="AS225" t="str">
            <v>-</v>
          </cell>
          <cell r="AT225" t="str">
            <v>455</v>
          </cell>
          <cell r="AU225" t="str">
            <v>1</v>
          </cell>
          <cell r="AV225" t="str">
            <v>Bulk</v>
          </cell>
          <cell r="AW225" t="str">
            <v>-</v>
          </cell>
          <cell r="AX225" t="str">
            <v>-</v>
          </cell>
          <cell r="AY225" t="str">
            <v>-</v>
          </cell>
          <cell r="AZ225" t="str">
            <v>-</v>
          </cell>
          <cell r="BA225" t="str">
            <v>HOLD SY20-21</v>
          </cell>
          <cell r="BB225" t="str">
            <v>DNB SY21-22</v>
          </cell>
          <cell r="BC225" t="str">
            <v>Prepared</v>
          </cell>
          <cell r="BD225" t="str">
            <v>BFAST/COP/HANDHELD</v>
          </cell>
          <cell r="BE225" t="str">
            <v>BRKFST/COP MBU</v>
          </cell>
          <cell r="BF225" t="str">
            <v>Burgers &amp; Patties</v>
          </cell>
          <cell r="BG225" t="str">
            <v>Patties</v>
          </cell>
          <cell r="BH225" t="str">
            <v>Patties</v>
          </cell>
          <cell r="BI225" t="str">
            <v>-</v>
          </cell>
          <cell r="BJ225" t="str">
            <v>C&amp;F</v>
          </cell>
          <cell r="BL225" t="str">
            <v>BAKE: Conventional Oven
From a frozen state, bake at 350 in conventional oven for 16-18 minutes.
Convection: Convection Oven
From a frozen state, bake at 350 in convection oven for 10-12 minutes.</v>
          </cell>
          <cell r="BM225" t="str">
            <v>INGREDIENTS: Ground Beef  (Not More Than 20% Fat), Water, Textured Vegetable Protein Product [Soy Protein Concentrate, Caramel Color, Zinc Oxide, Niacinamide, Ferrous Sulfate, Copper Gluconate, Vitamin A Palmitate, Calcium Pantothenate, Thiamine Mononitra</v>
          </cell>
          <cell r="BR225" t="str">
            <v>00071421038156</v>
          </cell>
          <cell r="BS225" t="str">
            <v>-</v>
          </cell>
          <cell r="BT225" t="str">
            <v>Special Order</v>
          </cell>
          <cell r="BU225" t="str">
            <v>-</v>
          </cell>
          <cell r="BV225" t="str">
            <v>-</v>
          </cell>
          <cell r="BW225" t="str">
            <v>-</v>
          </cell>
          <cell r="BX225" t="str">
            <v>-</v>
          </cell>
          <cell r="BY225" t="str">
            <v>-</v>
          </cell>
        </row>
        <row r="226">
          <cell r="B226">
            <v>10000038151</v>
          </cell>
          <cell r="C226" t="str">
            <v>Pierre</v>
          </cell>
          <cell r="E226">
            <v>130</v>
          </cell>
          <cell r="F226" t="str">
            <v>AdvancePierre™ Fully Cooked Flamebroiled Beef Patties, 1.79 oz</v>
          </cell>
          <cell r="G226" t="str">
            <v>Flame Grilled Beef Pattie, 1.8oz.</v>
          </cell>
          <cell r="H226" t="str">
            <v>-</v>
          </cell>
          <cell r="I226" t="str">
            <v>-</v>
          </cell>
          <cell r="J226">
            <v>22.5</v>
          </cell>
          <cell r="K226">
            <v>200</v>
          </cell>
          <cell r="L226" t="str">
            <v>1 piece</v>
          </cell>
          <cell r="M226">
            <v>1.5</v>
          </cell>
          <cell r="N226" t="str">
            <v>-</v>
          </cell>
          <cell r="O226" t="str">
            <v>-</v>
          </cell>
          <cell r="P226" t="str">
            <v>-</v>
          </cell>
          <cell r="Q226" t="str">
            <v>-</v>
          </cell>
          <cell r="R226" t="str">
            <v>-</v>
          </cell>
          <cell r="S226" t="str">
            <v>-</v>
          </cell>
          <cell r="T226" t="str">
            <v>-</v>
          </cell>
          <cell r="U226" t="str">
            <v>-</v>
          </cell>
          <cell r="V226" t="str">
            <v>Yes</v>
          </cell>
          <cell r="W226" t="str">
            <v>-</v>
          </cell>
          <cell r="Y226" t="str">
            <v>-</v>
          </cell>
          <cell r="Z226" t="str">
            <v>-</v>
          </cell>
          <cell r="AA226" t="str">
            <v>-</v>
          </cell>
          <cell r="AB226" t="str">
            <v>-</v>
          </cell>
          <cell r="AC226" t="str">
            <v>CL</v>
          </cell>
          <cell r="AD226" t="str">
            <v>-</v>
          </cell>
          <cell r="AE226" t="str">
            <v>-</v>
          </cell>
          <cell r="AF226" t="str">
            <v>-</v>
          </cell>
          <cell r="AG226" t="str">
            <v>-</v>
          </cell>
          <cell r="AH226" t="str">
            <v/>
          </cell>
          <cell r="AI226" t="str">
            <v/>
          </cell>
          <cell r="AJ226" t="str">
            <v/>
          </cell>
          <cell r="AK226" t="str">
            <v>-</v>
          </cell>
          <cell r="AL226" t="str">
            <v>Yes</v>
          </cell>
          <cell r="AM226" t="str">
            <v>-</v>
          </cell>
          <cell r="AN226" t="str">
            <v>-</v>
          </cell>
          <cell r="AO226" t="str">
            <v>-</v>
          </cell>
          <cell r="AP226" t="str">
            <v>-</v>
          </cell>
          <cell r="AQ226" t="str">
            <v>-</v>
          </cell>
          <cell r="AR226" t="str">
            <v>-</v>
          </cell>
          <cell r="AS226" t="str">
            <v>-</v>
          </cell>
          <cell r="AT226" t="str">
            <v>-</v>
          </cell>
          <cell r="AU226" t="str">
            <v>-</v>
          </cell>
          <cell r="AV226" t="str">
            <v>Bulk</v>
          </cell>
          <cell r="AW226" t="str">
            <v>-</v>
          </cell>
          <cell r="AX226" t="str">
            <v>-</v>
          </cell>
          <cell r="AY226" t="str">
            <v>-</v>
          </cell>
          <cell r="AZ226" t="str">
            <v>-</v>
          </cell>
          <cell r="BA226" t="str">
            <v>DNB SY20-21</v>
          </cell>
          <cell r="BB226" t="str">
            <v>DNB SY20-21</v>
          </cell>
          <cell r="BC226" t="str">
            <v>Prepared</v>
          </cell>
          <cell r="BD226" t="str">
            <v>BFAST/COP/HANDHELD</v>
          </cell>
          <cell r="BE226" t="str">
            <v>BRKFST/COP MBU</v>
          </cell>
          <cell r="BF226" t="str">
            <v>Burgers &amp; Patties</v>
          </cell>
          <cell r="BG226" t="str">
            <v>Patties</v>
          </cell>
          <cell r="BH226" t="str">
            <v>Patties</v>
          </cell>
          <cell r="BI226" t="str">
            <v>-</v>
          </cell>
          <cell r="BJ226" t="str">
            <v>C&amp;F</v>
          </cell>
          <cell r="BL226" t="str">
            <v>-</v>
          </cell>
          <cell r="BM226" t="str">
            <v>-</v>
          </cell>
          <cell r="BR226" t="str">
            <v>-</v>
          </cell>
          <cell r="BS226" t="str">
            <v>-</v>
          </cell>
          <cell r="BT226" t="str">
            <v>-</v>
          </cell>
          <cell r="BU226" t="str">
            <v>-</v>
          </cell>
          <cell r="BV226" t="str">
            <v>-</v>
          </cell>
          <cell r="BW226" t="str">
            <v>-</v>
          </cell>
          <cell r="BX226" t="str">
            <v>-</v>
          </cell>
          <cell r="BY226" t="str">
            <v>-</v>
          </cell>
        </row>
        <row r="227">
          <cell r="B227">
            <v>10000013842</v>
          </cell>
          <cell r="C227" t="str">
            <v>AdvancePierre™</v>
          </cell>
          <cell r="D227" t="str">
            <v>Smart Picks™</v>
          </cell>
          <cell r="E227">
            <v>130</v>
          </cell>
          <cell r="F227" t="str">
            <v>AdvancePierre™ Low Sodium Flame Grilled Beef Patties, 2.25 oz.</v>
          </cell>
          <cell r="G227" t="str">
            <v>Flame Grilled Beef Patties, 2.25 oz.</v>
          </cell>
          <cell r="H227" t="str">
            <v>-</v>
          </cell>
          <cell r="I227" t="str">
            <v>-</v>
          </cell>
          <cell r="J227">
            <v>20.25</v>
          </cell>
          <cell r="K227">
            <v>144</v>
          </cell>
          <cell r="L227" t="str">
            <v>1 piece</v>
          </cell>
          <cell r="M227">
            <v>2</v>
          </cell>
          <cell r="N227" t="str">
            <v>-</v>
          </cell>
          <cell r="O227" t="str">
            <v>-</v>
          </cell>
          <cell r="P227" t="str">
            <v>130</v>
          </cell>
          <cell r="Q227" t="str">
            <v>8</v>
          </cell>
          <cell r="R227" t="str">
            <v>3.5</v>
          </cell>
          <cell r="S227" t="str">
            <v>85</v>
          </cell>
          <cell r="T227" t="str">
            <v>1</v>
          </cell>
          <cell r="U227" t="str">
            <v>12</v>
          </cell>
          <cell r="V227" t="str">
            <v/>
          </cell>
          <cell r="W227" t="str">
            <v>-</v>
          </cell>
          <cell r="Y227" t="str">
            <v>CSC</v>
          </cell>
          <cell r="Z227" t="str">
            <v>CSC</v>
          </cell>
          <cell r="AA227" t="str">
            <v>CSC</v>
          </cell>
          <cell r="AB227" t="str">
            <v>CSC</v>
          </cell>
          <cell r="AC227" t="str">
            <v>CL</v>
          </cell>
          <cell r="AD227">
            <v>10000097902</v>
          </cell>
          <cell r="AE227" t="str">
            <v>-</v>
          </cell>
          <cell r="AF227" t="str">
            <v>-</v>
          </cell>
          <cell r="AG227" t="str">
            <v>-</v>
          </cell>
          <cell r="AH227" t="str">
            <v/>
          </cell>
          <cell r="AI227" t="str">
            <v/>
          </cell>
          <cell r="AJ227" t="str">
            <v/>
          </cell>
          <cell r="AK227" t="str">
            <v>-</v>
          </cell>
          <cell r="AL227" t="str">
            <v>Yes</v>
          </cell>
          <cell r="AM227" t="str">
            <v>-</v>
          </cell>
          <cell r="AN227" t="str">
            <v>-</v>
          </cell>
          <cell r="AO227" t="str">
            <v>-</v>
          </cell>
          <cell r="AP227" t="str">
            <v>-</v>
          </cell>
          <cell r="AQ227" t="str">
            <v>-</v>
          </cell>
          <cell r="AR227" t="str">
            <v>-</v>
          </cell>
          <cell r="AS227" t="str">
            <v>-</v>
          </cell>
          <cell r="AT227" t="str">
            <v>455</v>
          </cell>
          <cell r="AU227" t="str">
            <v>1</v>
          </cell>
          <cell r="AV227" t="str">
            <v>Bulk</v>
          </cell>
          <cell r="AW227" t="str">
            <v>Yes</v>
          </cell>
          <cell r="AX227" t="str">
            <v>Yes</v>
          </cell>
          <cell r="AY227" t="str">
            <v>Yes</v>
          </cell>
          <cell r="AZ227" t="str">
            <v>Yes</v>
          </cell>
          <cell r="BA227" t="str">
            <v>ACT</v>
          </cell>
          <cell r="BB227" t="str">
            <v>ACT</v>
          </cell>
          <cell r="BC227" t="str">
            <v>Prepared</v>
          </cell>
          <cell r="BD227" t="str">
            <v>BFAST/COP/HANDHELD</v>
          </cell>
          <cell r="BE227" t="str">
            <v>BRKFST/COP MBU</v>
          </cell>
          <cell r="BF227" t="str">
            <v>Burgers &amp; Patties</v>
          </cell>
          <cell r="BG227" t="str">
            <v>Patties</v>
          </cell>
          <cell r="BH227" t="str">
            <v>Patties</v>
          </cell>
          <cell r="BI227" t="str">
            <v>-</v>
          </cell>
          <cell r="BJ227" t="str">
            <v>C&amp;F</v>
          </cell>
          <cell r="BL227" t="str">
            <v>BAKE: Conventional Oven
Frozen at 375°F for 15-18 minutes
Thawed at 375°F for 10-12 minutes
Convection: Convection Oven
Frozen at 350°F for 9-11 minutes
Thawed at 350°F for 10-12 minutes
Grill: Flat Grill
From frozen at 375° (medium-high) for 10-12 minute</v>
          </cell>
          <cell r="BM227" t="str">
            <v>Ground beef (not more than 20% fat), water, textured vegetable protein (soy protein concentrate, caramel color), lite salt (salt, potassium chloride), onion powder, spice, oleoresin rosemary.</v>
          </cell>
          <cell r="BR227" t="str">
            <v>00071421038422</v>
          </cell>
          <cell r="BS227" t="str">
            <v>-</v>
          </cell>
          <cell r="BT227" t="str">
            <v>-</v>
          </cell>
          <cell r="BU227" t="str">
            <v>-</v>
          </cell>
          <cell r="BV227" t="str">
            <v>-</v>
          </cell>
          <cell r="BW227">
            <v>923888</v>
          </cell>
          <cell r="BX227">
            <v>8942573</v>
          </cell>
          <cell r="BY227" t="str">
            <v>-</v>
          </cell>
        </row>
        <row r="228">
          <cell r="B228">
            <v>10000004854</v>
          </cell>
          <cell r="C228" t="str">
            <v>AdvancePierre™</v>
          </cell>
          <cell r="D228" t="str">
            <v>Smokie Grill®</v>
          </cell>
          <cell r="E228" t="str">
            <v>-</v>
          </cell>
          <cell r="F228" t="str">
            <v>AdvancePierre™ Fully Cooked Flamebroiled Beef Steak Patties, 3.00 oz</v>
          </cell>
          <cell r="G228" t="str">
            <v>Flame Broiled Chopped Beef Burger with Sandwich, 3.0 oz. Wrapper, 3.0 oz.</v>
          </cell>
          <cell r="H228" t="str">
            <v>-</v>
          </cell>
          <cell r="I228" t="str">
            <v>-</v>
          </cell>
          <cell r="J228">
            <v>18.75</v>
          </cell>
          <cell r="K228">
            <v>100</v>
          </cell>
          <cell r="L228" t="str">
            <v>1 piece</v>
          </cell>
          <cell r="M228">
            <v>3</v>
          </cell>
          <cell r="N228" t="str">
            <v>-</v>
          </cell>
          <cell r="O228" t="str">
            <v>-</v>
          </cell>
          <cell r="P228" t="str">
            <v>-</v>
          </cell>
          <cell r="Q228" t="str">
            <v>-</v>
          </cell>
          <cell r="R228" t="str">
            <v>-</v>
          </cell>
          <cell r="S228" t="str">
            <v>-</v>
          </cell>
          <cell r="T228" t="str">
            <v>-</v>
          </cell>
          <cell r="U228" t="str">
            <v>-</v>
          </cell>
          <cell r="V228" t="str">
            <v>Yes</v>
          </cell>
          <cell r="W228" t="str">
            <v>-</v>
          </cell>
          <cell r="Y228" t="str">
            <v>-</v>
          </cell>
          <cell r="Z228" t="str">
            <v>-</v>
          </cell>
          <cell r="AA228" t="str">
            <v>-</v>
          </cell>
          <cell r="AB228" t="str">
            <v>-</v>
          </cell>
          <cell r="AC228" t="str">
            <v>CL</v>
          </cell>
          <cell r="AD228" t="str">
            <v>-</v>
          </cell>
          <cell r="AE228" t="str">
            <v>-</v>
          </cell>
          <cell r="AF228" t="str">
            <v>-</v>
          </cell>
          <cell r="AG228" t="str">
            <v>-</v>
          </cell>
          <cell r="AH228" t="str">
            <v/>
          </cell>
          <cell r="AI228" t="str">
            <v/>
          </cell>
          <cell r="AJ228" t="str">
            <v/>
          </cell>
          <cell r="AK228" t="str">
            <v>-</v>
          </cell>
          <cell r="AL228" t="str">
            <v>-</v>
          </cell>
          <cell r="AM228" t="str">
            <v>-</v>
          </cell>
          <cell r="AN228" t="str">
            <v>-</v>
          </cell>
          <cell r="AO228" t="str">
            <v>-</v>
          </cell>
          <cell r="AP228" t="str">
            <v>-</v>
          </cell>
          <cell r="AQ228" t="str">
            <v>-</v>
          </cell>
          <cell r="AR228" t="str">
            <v>-</v>
          </cell>
          <cell r="AS228" t="str">
            <v>-</v>
          </cell>
          <cell r="AT228" t="str">
            <v>-</v>
          </cell>
          <cell r="AU228" t="str">
            <v>-</v>
          </cell>
          <cell r="AV228" t="str">
            <v>Bulk</v>
          </cell>
          <cell r="AW228" t="str">
            <v>-</v>
          </cell>
          <cell r="AX228" t="str">
            <v>-</v>
          </cell>
          <cell r="AY228" t="str">
            <v>-</v>
          </cell>
          <cell r="AZ228" t="str">
            <v>-</v>
          </cell>
          <cell r="BA228" t="str">
            <v>DNB SY19-20</v>
          </cell>
          <cell r="BB228" t="str">
            <v>DNB SY19-20</v>
          </cell>
          <cell r="BC228" t="str">
            <v>Prepared</v>
          </cell>
          <cell r="BD228" t="str">
            <v>BFAST/COP/HANDHELD</v>
          </cell>
          <cell r="BE228" t="str">
            <v>BRKFST/COP MBU</v>
          </cell>
          <cell r="BF228" t="str">
            <v>Burgers &amp; Patties</v>
          </cell>
          <cell r="BG228" t="str">
            <v>Burger</v>
          </cell>
          <cell r="BH228" t="str">
            <v>Burgers- All Meat</v>
          </cell>
          <cell r="BI228" t="str">
            <v>-</v>
          </cell>
          <cell r="BJ228" t="str">
            <v>C&amp;F</v>
          </cell>
          <cell r="BL228" t="str">
            <v>-</v>
          </cell>
          <cell r="BM228" t="str">
            <v>-</v>
          </cell>
          <cell r="BR228" t="str">
            <v>-</v>
          </cell>
          <cell r="BS228" t="str">
            <v>-</v>
          </cell>
          <cell r="BT228" t="str">
            <v>-</v>
          </cell>
          <cell r="BU228" t="str">
            <v>-</v>
          </cell>
          <cell r="BV228" t="str">
            <v>-</v>
          </cell>
          <cell r="BW228" t="str">
            <v>-</v>
          </cell>
          <cell r="BX228" t="str">
            <v>-</v>
          </cell>
          <cell r="BY228" t="str">
            <v>-</v>
          </cell>
        </row>
        <row r="229">
          <cell r="B229">
            <v>10000013860</v>
          </cell>
          <cell r="C229" t="str">
            <v>AdvancePierre™</v>
          </cell>
          <cell r="D229" t="str">
            <v>Smart Picks™</v>
          </cell>
          <cell r="E229">
            <v>130</v>
          </cell>
          <cell r="F229" t="str">
            <v>AdvancePierre™ Fully Cooked Flamebroiled Beef Steak Pattie, 2.29 oz</v>
          </cell>
          <cell r="G229" t="str">
            <v>Gluten Free Flame Grilled Chopped Beef Burger, 2.3 oz.</v>
          </cell>
          <cell r="H229" t="str">
            <v>-</v>
          </cell>
          <cell r="I229" t="str">
            <v>-</v>
          </cell>
          <cell r="J229">
            <v>20.13</v>
          </cell>
          <cell r="K229">
            <v>140</v>
          </cell>
          <cell r="L229" t="str">
            <v>1 piece</v>
          </cell>
          <cell r="M229">
            <v>2</v>
          </cell>
          <cell r="N229" t="str">
            <v>-</v>
          </cell>
          <cell r="O229" t="str">
            <v>-</v>
          </cell>
          <cell r="P229" t="str">
            <v>150</v>
          </cell>
          <cell r="Q229" t="str">
            <v>11</v>
          </cell>
          <cell r="R229" t="str">
            <v>4.5</v>
          </cell>
          <cell r="S229" t="str">
            <v>280</v>
          </cell>
          <cell r="T229" t="str">
            <v>1</v>
          </cell>
          <cell r="U229" t="str">
            <v>12</v>
          </cell>
          <cell r="V229" t="str">
            <v>Yes</v>
          </cell>
          <cell r="W229" t="str">
            <v>-</v>
          </cell>
          <cell r="Y229" t="str">
            <v>CSC</v>
          </cell>
          <cell r="Z229" t="str">
            <v>CSC</v>
          </cell>
          <cell r="AA229" t="str">
            <v>CSC</v>
          </cell>
          <cell r="AB229" t="str">
            <v>CSC</v>
          </cell>
          <cell r="AC229" t="str">
            <v>CL</v>
          </cell>
          <cell r="AD229">
            <v>10000037600</v>
          </cell>
          <cell r="AE229" t="str">
            <v>-</v>
          </cell>
          <cell r="AF229" t="str">
            <v>-</v>
          </cell>
          <cell r="AG229" t="str">
            <v>-</v>
          </cell>
          <cell r="AH229" t="str">
            <v/>
          </cell>
          <cell r="AI229" t="str">
            <v/>
          </cell>
          <cell r="AJ229" t="str">
            <v/>
          </cell>
          <cell r="AK229" t="str">
            <v>-</v>
          </cell>
          <cell r="AL229" t="str">
            <v>-</v>
          </cell>
          <cell r="AM229" t="str">
            <v>-</v>
          </cell>
          <cell r="AN229" t="str">
            <v>-</v>
          </cell>
          <cell r="AO229" t="str">
            <v>-</v>
          </cell>
          <cell r="AP229" t="str">
            <v>-</v>
          </cell>
          <cell r="AQ229" t="str">
            <v>-</v>
          </cell>
          <cell r="AR229" t="str">
            <v>Yes</v>
          </cell>
          <cell r="AS229" t="str">
            <v>-</v>
          </cell>
          <cell r="AT229" t="str">
            <v>455</v>
          </cell>
          <cell r="AU229" t="str">
            <v>1</v>
          </cell>
          <cell r="AV229" t="str">
            <v>Bulk</v>
          </cell>
          <cell r="AW229" t="str">
            <v>Yes</v>
          </cell>
          <cell r="AX229" t="str">
            <v>Yes</v>
          </cell>
          <cell r="AY229" t="str">
            <v>Yes</v>
          </cell>
          <cell r="AZ229" t="str">
            <v>Yes</v>
          </cell>
          <cell r="BA229" t="str">
            <v>ACT</v>
          </cell>
          <cell r="BB229" t="str">
            <v>ACT</v>
          </cell>
          <cell r="BC229" t="str">
            <v>Prepared</v>
          </cell>
          <cell r="BD229" t="str">
            <v>BFAST/COP/HANDHELD</v>
          </cell>
          <cell r="BE229" t="str">
            <v>BRKFST/COP MBU</v>
          </cell>
          <cell r="BF229" t="str">
            <v>Burgers &amp; Patties</v>
          </cell>
          <cell r="BG229" t="str">
            <v>Burger</v>
          </cell>
          <cell r="BH229" t="str">
            <v>Burgers- All Meat</v>
          </cell>
          <cell r="BI229" t="str">
            <v>-</v>
          </cell>
          <cell r="BJ229" t="str">
            <v>C&amp;F</v>
          </cell>
          <cell r="BL229" t="str">
            <v>BAKE: Conventional Oven
From a frozen state, bake on a pan in preheated conventional oven at 350 for 12 minutes.
Convection: Convection Oven
From a frozen state, bake on a pan in preheated convection oven at 350 for 8 minutes.
Microwave: Microwave
Microwa</v>
          </cell>
          <cell r="BM229" t="str">
            <v>Ground beef (not more than 20% fat), seasoning (hydrolyzed corn protein, dextrose, salt, flavorings), sodium  phosphates, caramel color.</v>
          </cell>
          <cell r="BQ229" t="str">
            <v>Yes</v>
          </cell>
          <cell r="BR229" t="str">
            <v>00071421038606</v>
          </cell>
          <cell r="BS229" t="str">
            <v>-</v>
          </cell>
          <cell r="BT229" t="str">
            <v>Special Order</v>
          </cell>
          <cell r="BU229" t="str">
            <v>-</v>
          </cell>
          <cell r="BV229" t="str">
            <v>-</v>
          </cell>
          <cell r="BW229">
            <v>353560</v>
          </cell>
          <cell r="BX229" t="str">
            <v>-</v>
          </cell>
          <cell r="BY229" t="str">
            <v>-</v>
          </cell>
        </row>
        <row r="230">
          <cell r="B230">
            <v>10000005870</v>
          </cell>
          <cell r="C230" t="str">
            <v>AdvancePierre™</v>
          </cell>
          <cell r="E230">
            <v>130</v>
          </cell>
          <cell r="F230" t="str">
            <v>AdvancePierre™ Flame Grilled Beef Pattie, 2.45 oz.</v>
          </cell>
          <cell r="G230" t="str">
            <v>Flame Grilled Beef Pattie, 2.45 oz.</v>
          </cell>
          <cell r="H230" t="str">
            <v>-</v>
          </cell>
          <cell r="I230" t="str">
            <v>-</v>
          </cell>
          <cell r="J230">
            <v>20.67</v>
          </cell>
          <cell r="K230">
            <v>135</v>
          </cell>
          <cell r="L230" t="str">
            <v>1 piece</v>
          </cell>
          <cell r="M230">
            <v>2</v>
          </cell>
          <cell r="N230" t="str">
            <v>-</v>
          </cell>
          <cell r="O230" t="str">
            <v>-</v>
          </cell>
          <cell r="P230" t="str">
            <v>130</v>
          </cell>
          <cell r="Q230" t="str">
            <v>8</v>
          </cell>
          <cell r="R230" t="str">
            <v>3.5</v>
          </cell>
          <cell r="S230" t="str">
            <v>250</v>
          </cell>
          <cell r="T230" t="str">
            <v>2</v>
          </cell>
          <cell r="U230" t="str">
            <v>12</v>
          </cell>
          <cell r="V230" t="str">
            <v>Yes</v>
          </cell>
          <cell r="W230" t="str">
            <v>-</v>
          </cell>
          <cell r="Y230" t="str">
            <v>-</v>
          </cell>
          <cell r="Z230" t="str">
            <v>-</v>
          </cell>
          <cell r="AA230" t="str">
            <v>-</v>
          </cell>
          <cell r="AB230" t="str">
            <v>-</v>
          </cell>
          <cell r="AC230" t="str">
            <v>CL</v>
          </cell>
          <cell r="AD230">
            <v>10000013770</v>
          </cell>
          <cell r="AE230" t="str">
            <v>-</v>
          </cell>
          <cell r="AF230" t="str">
            <v>-</v>
          </cell>
          <cell r="AG230" t="str">
            <v>-</v>
          </cell>
          <cell r="AH230" t="str">
            <v/>
          </cell>
          <cell r="AI230" t="str">
            <v/>
          </cell>
          <cell r="AJ230" t="str">
            <v/>
          </cell>
          <cell r="AK230" t="str">
            <v>-</v>
          </cell>
          <cell r="AL230" t="str">
            <v>Yes</v>
          </cell>
          <cell r="AM230" t="str">
            <v>-</v>
          </cell>
          <cell r="AN230" t="str">
            <v>-</v>
          </cell>
          <cell r="AO230" t="str">
            <v>-</v>
          </cell>
          <cell r="AP230" t="str">
            <v>-</v>
          </cell>
          <cell r="AQ230" t="str">
            <v>-</v>
          </cell>
          <cell r="AR230" t="str">
            <v>-</v>
          </cell>
          <cell r="AS230" t="str">
            <v>-</v>
          </cell>
          <cell r="AT230" t="str">
            <v>455</v>
          </cell>
          <cell r="AU230" t="str">
            <v>1</v>
          </cell>
          <cell r="AV230" t="str">
            <v>Bulk</v>
          </cell>
          <cell r="AW230" t="str">
            <v>-</v>
          </cell>
          <cell r="AX230" t="str">
            <v>-</v>
          </cell>
          <cell r="AY230" t="str">
            <v>-</v>
          </cell>
          <cell r="AZ230" t="str">
            <v>-</v>
          </cell>
          <cell r="BA230" t="str">
            <v>HOLD SY20-21</v>
          </cell>
          <cell r="BB230" t="str">
            <v>DNB SY21-22</v>
          </cell>
          <cell r="BC230" t="str">
            <v>Prepared</v>
          </cell>
          <cell r="BD230" t="str">
            <v>BFAST/COP/HANDHELD</v>
          </cell>
          <cell r="BE230" t="str">
            <v>BRKFST/COP MBU</v>
          </cell>
          <cell r="BF230" t="str">
            <v>Burgers &amp; Patties</v>
          </cell>
          <cell r="BG230" t="str">
            <v>Patties</v>
          </cell>
          <cell r="BH230" t="str">
            <v>Patties</v>
          </cell>
          <cell r="BI230" t="str">
            <v>-</v>
          </cell>
          <cell r="BJ230" t="str">
            <v>C&amp;F</v>
          </cell>
          <cell r="BL230" t="str">
            <v>BAKE: Conventional Oven
From a frozen state, bake on a pan in a preheated conventional oven at 350 for 12 minutes.
Convection: Convection Oven
From a frozen state, bake on a pan in a preheated convection oven at 350 for 8 minutes.
Microwave: Microwave
Mic</v>
          </cell>
          <cell r="BM230" t="str">
            <v>Ground beef (not more than 20% fat), water, textured vegetable protein product,[soy protein concentrate,caramel color, zinc oxide, niacinamide, ferrous sulfate, copper gluconate, vitamin a palmitate, calcium pantothenate,thiamine mononitrate (b1), pyridox</v>
          </cell>
          <cell r="BR230" t="str">
            <v>00071421038705</v>
          </cell>
          <cell r="BS230" t="str">
            <v>-</v>
          </cell>
          <cell r="BT230" t="str">
            <v>-</v>
          </cell>
          <cell r="BU230" t="str">
            <v>-</v>
          </cell>
          <cell r="BV230" t="str">
            <v>-</v>
          </cell>
          <cell r="BW230" t="str">
            <v>-</v>
          </cell>
          <cell r="BX230" t="str">
            <v>-</v>
          </cell>
          <cell r="BY230">
            <v>101692</v>
          </cell>
        </row>
        <row r="231">
          <cell r="B231">
            <v>10000006871</v>
          </cell>
          <cell r="C231" t="str">
            <v>AdvancePierre™</v>
          </cell>
          <cell r="E231">
            <v>130</v>
          </cell>
          <cell r="F231" t="str">
            <v>AdvancePierre™ Flame Grilled Beef Pattie, 2.45 oz.</v>
          </cell>
          <cell r="G231" t="str">
            <v>Flame Grilled Beef Pattie, 2.45 oz.</v>
          </cell>
          <cell r="H231" t="str">
            <v>-</v>
          </cell>
          <cell r="I231" t="str">
            <v>-</v>
          </cell>
          <cell r="J231">
            <v>20.67</v>
          </cell>
          <cell r="K231">
            <v>135</v>
          </cell>
          <cell r="L231" t="str">
            <v>1 piece</v>
          </cell>
          <cell r="M231">
            <v>2</v>
          </cell>
          <cell r="N231" t="str">
            <v>-</v>
          </cell>
          <cell r="O231" t="str">
            <v>-</v>
          </cell>
          <cell r="P231" t="str">
            <v>130</v>
          </cell>
          <cell r="Q231" t="str">
            <v>8</v>
          </cell>
          <cell r="R231" t="str">
            <v>3.5</v>
          </cell>
          <cell r="S231" t="str">
            <v>300</v>
          </cell>
          <cell r="T231" t="str">
            <v>2</v>
          </cell>
          <cell r="U231" t="str">
            <v>12</v>
          </cell>
          <cell r="V231" t="str">
            <v>Yes</v>
          </cell>
          <cell r="W231" t="str">
            <v>-</v>
          </cell>
          <cell r="Y231" t="str">
            <v>-</v>
          </cell>
          <cell r="Z231" t="str">
            <v>-</v>
          </cell>
          <cell r="AA231" t="str">
            <v>-</v>
          </cell>
          <cell r="AB231" t="str">
            <v>-</v>
          </cell>
          <cell r="AC231" t="str">
            <v>CL</v>
          </cell>
          <cell r="AD231">
            <v>10000013771</v>
          </cell>
          <cell r="AE231" t="str">
            <v>-</v>
          </cell>
          <cell r="AF231" t="str">
            <v>-</v>
          </cell>
          <cell r="AG231" t="str">
            <v>-</v>
          </cell>
          <cell r="AH231" t="str">
            <v/>
          </cell>
          <cell r="AI231" t="str">
            <v/>
          </cell>
          <cell r="AJ231" t="str">
            <v/>
          </cell>
          <cell r="AK231" t="str">
            <v>-</v>
          </cell>
          <cell r="AL231" t="str">
            <v>Yes</v>
          </cell>
          <cell r="AM231" t="str">
            <v>-</v>
          </cell>
          <cell r="AN231" t="str">
            <v>-</v>
          </cell>
          <cell r="AO231" t="str">
            <v>-</v>
          </cell>
          <cell r="AP231" t="str">
            <v>-</v>
          </cell>
          <cell r="AQ231" t="str">
            <v>-</v>
          </cell>
          <cell r="AR231" t="str">
            <v>-</v>
          </cell>
          <cell r="AS231" t="str">
            <v>-</v>
          </cell>
          <cell r="AT231" t="str">
            <v>455</v>
          </cell>
          <cell r="AU231" t="str">
            <v>1</v>
          </cell>
          <cell r="AV231" t="str">
            <v>Bulk</v>
          </cell>
          <cell r="AW231" t="str">
            <v>-</v>
          </cell>
          <cell r="AX231" t="str">
            <v>-</v>
          </cell>
          <cell r="AY231" t="str">
            <v>-</v>
          </cell>
          <cell r="AZ231" t="str">
            <v>-</v>
          </cell>
          <cell r="BA231" t="str">
            <v>HOLD SY20-21</v>
          </cell>
          <cell r="BB231" t="str">
            <v>DNB SY21-22</v>
          </cell>
          <cell r="BC231" t="str">
            <v>Prepared</v>
          </cell>
          <cell r="BD231" t="str">
            <v>BFAST/COP/HANDHELD</v>
          </cell>
          <cell r="BE231" t="str">
            <v>BRKFST/COP MBU</v>
          </cell>
          <cell r="BF231" t="str">
            <v>Burgers &amp; Patties</v>
          </cell>
          <cell r="BG231" t="str">
            <v>Patties</v>
          </cell>
          <cell r="BH231" t="str">
            <v>Patties</v>
          </cell>
          <cell r="BI231" t="str">
            <v>-</v>
          </cell>
          <cell r="BJ231" t="str">
            <v>C&amp;F</v>
          </cell>
          <cell r="BL231" t="str">
            <v>BAKE: Conventional Oven
From a frozen state, bake at 350 in a conventional oven for 18 minutes.
Convection: Convection Oven
From a frozen state, bake at 350 in convection oven for 8 minutes.
Microwave: Microwave
Microwave on full power for 1-2 minutes. Mi</v>
          </cell>
          <cell r="BM231" t="str">
            <v>Ground beef (not more than 20% fat), water, textured vegetable protein product [soy protein concentrate, caramel color, zinc oxide, niacinamide, ferrous sulfate, copper gluconate, vitamin a palmitate, calcium pantothenate, thiamine mononitrate(b1), pyrido</v>
          </cell>
          <cell r="BR231" t="str">
            <v>00071421038712</v>
          </cell>
          <cell r="BS231" t="str">
            <v>-</v>
          </cell>
          <cell r="BT231" t="str">
            <v>-</v>
          </cell>
          <cell r="BU231" t="str">
            <v>-</v>
          </cell>
          <cell r="BV231" t="str">
            <v>-</v>
          </cell>
          <cell r="BW231" t="str">
            <v>-</v>
          </cell>
          <cell r="BX231" t="str">
            <v>-</v>
          </cell>
          <cell r="BY231">
            <v>101694</v>
          </cell>
        </row>
        <row r="232">
          <cell r="B232">
            <v>10000006872</v>
          </cell>
          <cell r="C232" t="str">
            <v>AdvancePierre™</v>
          </cell>
          <cell r="E232">
            <v>130</v>
          </cell>
          <cell r="F232" t="str">
            <v>AdvancePierre™ Flame Grilled Beef Pattie, 2.5 oz.</v>
          </cell>
          <cell r="G232" t="str">
            <v>Flame Grilled Beef Pattie, 2.5 oz.</v>
          </cell>
          <cell r="H232" t="str">
            <v>-</v>
          </cell>
          <cell r="I232" t="str">
            <v>-</v>
          </cell>
          <cell r="J232">
            <v>21.09</v>
          </cell>
          <cell r="K232">
            <v>135</v>
          </cell>
          <cell r="L232" t="str">
            <v>1 piece</v>
          </cell>
          <cell r="M232">
            <v>2</v>
          </cell>
          <cell r="N232" t="str">
            <v>-</v>
          </cell>
          <cell r="O232" t="str">
            <v>-</v>
          </cell>
          <cell r="P232" t="str">
            <v>110</v>
          </cell>
          <cell r="Q232" t="str">
            <v>5</v>
          </cell>
          <cell r="R232" t="str">
            <v>2</v>
          </cell>
          <cell r="S232" t="str">
            <v>290</v>
          </cell>
          <cell r="T232" t="str">
            <v>3</v>
          </cell>
          <cell r="U232" t="str">
            <v>14</v>
          </cell>
          <cell r="V232" t="str">
            <v>Yes</v>
          </cell>
          <cell r="W232" t="str">
            <v>-</v>
          </cell>
          <cell r="Y232" t="str">
            <v>-</v>
          </cell>
          <cell r="Z232" t="str">
            <v>-</v>
          </cell>
          <cell r="AA232" t="str">
            <v>-</v>
          </cell>
          <cell r="AB232" t="str">
            <v>-</v>
          </cell>
          <cell r="AC232" t="str">
            <v>CL</v>
          </cell>
          <cell r="AD232" t="str">
            <v>-</v>
          </cell>
          <cell r="AE232" t="str">
            <v>-</v>
          </cell>
          <cell r="AF232" t="str">
            <v>-</v>
          </cell>
          <cell r="AG232" t="str">
            <v>-</v>
          </cell>
          <cell r="AH232" t="str">
            <v/>
          </cell>
          <cell r="AI232" t="str">
            <v/>
          </cell>
          <cell r="AJ232" t="str">
            <v/>
          </cell>
          <cell r="AK232" t="str">
            <v>-</v>
          </cell>
          <cell r="AL232" t="str">
            <v>Yes</v>
          </cell>
          <cell r="AM232" t="str">
            <v>-</v>
          </cell>
          <cell r="AN232" t="str">
            <v>-</v>
          </cell>
          <cell r="AO232" t="str">
            <v>-</v>
          </cell>
          <cell r="AP232" t="str">
            <v>-</v>
          </cell>
          <cell r="AQ232" t="str">
            <v>-</v>
          </cell>
          <cell r="AR232" t="str">
            <v>-</v>
          </cell>
          <cell r="AS232" t="str">
            <v>-</v>
          </cell>
          <cell r="AT232" t="str">
            <v>455</v>
          </cell>
          <cell r="AU232" t="str">
            <v>1</v>
          </cell>
          <cell r="AV232" t="str">
            <v>Bulk</v>
          </cell>
          <cell r="AW232" t="str">
            <v>-</v>
          </cell>
          <cell r="AX232" t="str">
            <v>-</v>
          </cell>
          <cell r="AY232" t="str">
            <v>-</v>
          </cell>
          <cell r="AZ232" t="str">
            <v>-</v>
          </cell>
          <cell r="BA232" t="str">
            <v>HOLD SY20-21</v>
          </cell>
          <cell r="BB232" t="str">
            <v>DNB SY21-22</v>
          </cell>
          <cell r="BC232" t="str">
            <v>Prepared</v>
          </cell>
          <cell r="BD232" t="str">
            <v>BFAST/COP/HANDHELD</v>
          </cell>
          <cell r="BE232" t="str">
            <v>BRKFST/COP MBU</v>
          </cell>
          <cell r="BF232" t="str">
            <v>Burgers &amp; Patties</v>
          </cell>
          <cell r="BG232" t="str">
            <v>Patties</v>
          </cell>
          <cell r="BH232" t="str">
            <v>Patties</v>
          </cell>
          <cell r="BI232" t="str">
            <v>-</v>
          </cell>
          <cell r="BJ232" t="str">
            <v>C&amp;F</v>
          </cell>
          <cell r="BL232" t="str">
            <v>BAKE: Conventional Oven
From a frozen state, bake on a pan in a preheated convectional oven at 350 for 11 minutes.
Convection: Convection Oven
From a frozen state, bake on a pan in a preheated convection oven at 350 for 7 minutes.
Microwave: Microwave
Mic</v>
          </cell>
          <cell r="BM232" t="str">
            <v>Ground Beef (Not More Than 20% Fat), Water, Textured Vegetable Protein Product [Soy Protein Concentrate, Caramel Color, Zinc Oxide, Niacinamide, Ferrous Sulfate, Copper Gluconate, Vitamin A Palmitate, Calcium Pantothenate, Thiamine Mononitrate (B1), Pyrid</v>
          </cell>
          <cell r="BR232" t="str">
            <v>00071421038729</v>
          </cell>
          <cell r="BS232" t="str">
            <v>-</v>
          </cell>
          <cell r="BT232" t="str">
            <v>-</v>
          </cell>
          <cell r="BU232" t="str">
            <v>-</v>
          </cell>
          <cell r="BV232" t="str">
            <v>-</v>
          </cell>
          <cell r="BW232" t="str">
            <v>-</v>
          </cell>
          <cell r="BX232" t="str">
            <v>-</v>
          </cell>
          <cell r="BY232" t="str">
            <v>-</v>
          </cell>
        </row>
        <row r="233">
          <cell r="B233">
            <v>10000097824</v>
          </cell>
          <cell r="C233" t="str">
            <v>AdvancePierre™</v>
          </cell>
          <cell r="E233" t="str">
            <v>-</v>
          </cell>
          <cell r="F233" t="str">
            <v>AdvancePierre™ Fully Cooked Flamebroiled Beef Patties with Mesquite Seasoning, 2.50 oz</v>
          </cell>
          <cell r="G233" t="str">
            <v>Flame Broiled Beef Pattie, 2.5 oz.</v>
          </cell>
          <cell r="H233" t="str">
            <v>-</v>
          </cell>
          <cell r="I233" t="str">
            <v>-</v>
          </cell>
          <cell r="J233">
            <v>21.09</v>
          </cell>
          <cell r="K233">
            <v>135</v>
          </cell>
          <cell r="L233" t="str">
            <v>1 piece</v>
          </cell>
          <cell r="M233">
            <v>2</v>
          </cell>
          <cell r="N233" t="str">
            <v>-</v>
          </cell>
          <cell r="O233" t="str">
            <v>-</v>
          </cell>
          <cell r="P233" t="str">
            <v>-</v>
          </cell>
          <cell r="Q233" t="str">
            <v>-</v>
          </cell>
          <cell r="R233" t="str">
            <v>-</v>
          </cell>
          <cell r="S233" t="str">
            <v>-</v>
          </cell>
          <cell r="T233" t="str">
            <v>-</v>
          </cell>
          <cell r="U233" t="str">
            <v>-</v>
          </cell>
          <cell r="V233" t="str">
            <v>Yes</v>
          </cell>
          <cell r="W233" t="str">
            <v>-</v>
          </cell>
          <cell r="Y233" t="str">
            <v>-</v>
          </cell>
          <cell r="Z233" t="str">
            <v>-</v>
          </cell>
          <cell r="AA233" t="str">
            <v>-</v>
          </cell>
          <cell r="AB233" t="str">
            <v>-</v>
          </cell>
          <cell r="AC233" t="str">
            <v>CL</v>
          </cell>
          <cell r="AD233" t="str">
            <v>-</v>
          </cell>
          <cell r="AE233" t="str">
            <v>-</v>
          </cell>
          <cell r="AF233" t="str">
            <v>-</v>
          </cell>
          <cell r="AG233" t="str">
            <v>-</v>
          </cell>
          <cell r="AH233" t="str">
            <v/>
          </cell>
          <cell r="AI233" t="str">
            <v/>
          </cell>
          <cell r="AJ233" t="str">
            <v/>
          </cell>
          <cell r="AK233" t="str">
            <v>-</v>
          </cell>
          <cell r="AL233" t="str">
            <v>Yes</v>
          </cell>
          <cell r="AM233" t="str">
            <v>-</v>
          </cell>
          <cell r="AN233" t="str">
            <v>-</v>
          </cell>
          <cell r="AO233" t="str">
            <v>-</v>
          </cell>
          <cell r="AP233" t="str">
            <v>-</v>
          </cell>
          <cell r="AQ233" t="str">
            <v>-</v>
          </cell>
          <cell r="AR233" t="str">
            <v>-</v>
          </cell>
          <cell r="AS233" t="str">
            <v>-</v>
          </cell>
          <cell r="AT233" t="str">
            <v>-</v>
          </cell>
          <cell r="AU233" t="str">
            <v>-</v>
          </cell>
          <cell r="AV233" t="str">
            <v>Bulk</v>
          </cell>
          <cell r="AW233" t="str">
            <v>-</v>
          </cell>
          <cell r="AX233" t="str">
            <v>-</v>
          </cell>
          <cell r="AY233" t="str">
            <v>-</v>
          </cell>
          <cell r="AZ233" t="str">
            <v>-</v>
          </cell>
          <cell r="BA233" t="str">
            <v>DNB SY19-20</v>
          </cell>
          <cell r="BB233" t="str">
            <v>DNB SY19-20</v>
          </cell>
          <cell r="BC233" t="str">
            <v>Prepared</v>
          </cell>
          <cell r="BD233" t="str">
            <v>BFAST/COP/HANDHELD</v>
          </cell>
          <cell r="BE233" t="str">
            <v>BRKFST/COP MBU</v>
          </cell>
          <cell r="BF233" t="str">
            <v>Burgers &amp; Patties</v>
          </cell>
          <cell r="BG233" t="str">
            <v>Patties</v>
          </cell>
          <cell r="BH233" t="str">
            <v>Patties</v>
          </cell>
          <cell r="BI233" t="str">
            <v>-</v>
          </cell>
          <cell r="BJ233" t="str">
            <v>C&amp;F</v>
          </cell>
          <cell r="BL233" t="str">
            <v>-</v>
          </cell>
          <cell r="BM233" t="str">
            <v>-</v>
          </cell>
          <cell r="BR233" t="str">
            <v>-</v>
          </cell>
          <cell r="BS233" t="str">
            <v>-</v>
          </cell>
          <cell r="BT233" t="str">
            <v>-</v>
          </cell>
          <cell r="BU233" t="str">
            <v>-</v>
          </cell>
          <cell r="BV233" t="str">
            <v>-</v>
          </cell>
          <cell r="BW233" t="str">
            <v>-</v>
          </cell>
          <cell r="BX233" t="str">
            <v>-</v>
          </cell>
          <cell r="BY233" t="str">
            <v>-</v>
          </cell>
        </row>
        <row r="234">
          <cell r="B234">
            <v>10000005879</v>
          </cell>
          <cell r="C234" t="str">
            <v>AdvancePierre™</v>
          </cell>
          <cell r="D234" t="str">
            <v>Tenderbroil</v>
          </cell>
          <cell r="E234">
            <v>130</v>
          </cell>
          <cell r="F234" t="str">
            <v>AdvancePierre™ Flame Grilled Beef Pattie with Onion, 2.6 oz.</v>
          </cell>
          <cell r="G234" t="str">
            <v>Flame Grilled Beef Pattie with Onion, 2.6 oz.</v>
          </cell>
          <cell r="H234" t="str">
            <v>-</v>
          </cell>
          <cell r="I234" t="str">
            <v>-</v>
          </cell>
          <cell r="J234">
            <v>21.94</v>
          </cell>
          <cell r="K234">
            <v>135</v>
          </cell>
          <cell r="L234" t="str">
            <v>1 piece</v>
          </cell>
          <cell r="M234">
            <v>2</v>
          </cell>
          <cell r="N234" t="str">
            <v>-</v>
          </cell>
          <cell r="O234" t="str">
            <v>-</v>
          </cell>
          <cell r="P234" t="str">
            <v>130</v>
          </cell>
          <cell r="Q234" t="str">
            <v>8</v>
          </cell>
          <cell r="R234" t="str">
            <v>3.5</v>
          </cell>
          <cell r="S234" t="str">
            <v>320</v>
          </cell>
          <cell r="T234" t="str">
            <v>2</v>
          </cell>
          <cell r="U234" t="str">
            <v>12</v>
          </cell>
          <cell r="V234" t="str">
            <v>Yes</v>
          </cell>
          <cell r="W234" t="str">
            <v>-</v>
          </cell>
          <cell r="Y234" t="str">
            <v>-</v>
          </cell>
          <cell r="Z234" t="str">
            <v>-</v>
          </cell>
          <cell r="AA234" t="str">
            <v>-</v>
          </cell>
          <cell r="AB234" t="str">
            <v>-</v>
          </cell>
          <cell r="AC234" t="str">
            <v>CL</v>
          </cell>
          <cell r="AD234">
            <v>10000013779</v>
          </cell>
          <cell r="AE234" t="str">
            <v>-</v>
          </cell>
          <cell r="AF234" t="str">
            <v>-</v>
          </cell>
          <cell r="AG234" t="str">
            <v>-</v>
          </cell>
          <cell r="AH234" t="str">
            <v/>
          </cell>
          <cell r="AI234" t="str">
            <v/>
          </cell>
          <cell r="AJ234" t="str">
            <v/>
          </cell>
          <cell r="AK234" t="str">
            <v>-</v>
          </cell>
          <cell r="AL234" t="str">
            <v>Yes</v>
          </cell>
          <cell r="AM234" t="str">
            <v>-</v>
          </cell>
          <cell r="AN234" t="str">
            <v>-</v>
          </cell>
          <cell r="AO234" t="str">
            <v>-</v>
          </cell>
          <cell r="AP234" t="str">
            <v>-</v>
          </cell>
          <cell r="AQ234" t="str">
            <v>-</v>
          </cell>
          <cell r="AR234" t="str">
            <v>-</v>
          </cell>
          <cell r="AS234" t="str">
            <v>-</v>
          </cell>
          <cell r="AT234" t="str">
            <v>455</v>
          </cell>
          <cell r="AU234" t="str">
            <v>1</v>
          </cell>
          <cell r="AV234" t="str">
            <v>Bulk</v>
          </cell>
          <cell r="AW234" t="str">
            <v>-</v>
          </cell>
          <cell r="AX234" t="str">
            <v>-</v>
          </cell>
          <cell r="AY234" t="str">
            <v>-</v>
          </cell>
          <cell r="AZ234" t="str">
            <v>-</v>
          </cell>
          <cell r="BA234" t="str">
            <v>HOLD SY20-21</v>
          </cell>
          <cell r="BB234" t="str">
            <v>DNB SY21-22</v>
          </cell>
          <cell r="BC234" t="str">
            <v>Prepared</v>
          </cell>
          <cell r="BD234" t="str">
            <v>BFAST/COP/HANDHELD</v>
          </cell>
          <cell r="BE234" t="str">
            <v>BRKFST/COP MBU</v>
          </cell>
          <cell r="BF234" t="str">
            <v>Burgers &amp; Patties</v>
          </cell>
          <cell r="BG234" t="str">
            <v>Patties</v>
          </cell>
          <cell r="BH234" t="str">
            <v>Patties</v>
          </cell>
          <cell r="BI234" t="str">
            <v>-</v>
          </cell>
          <cell r="BJ234" t="str">
            <v>C&amp;F</v>
          </cell>
          <cell r="BL234" t="str">
            <v>BAKE: Conventional Oven
From a frozen state, bake at 350 in conventional oven for 11 minutes.
Convection: Convection Oven
From a frozen state, bake at 350 in convection oven for 7 minutes.
Microwave: Microwave
Microwave on full power for 1-2 minutes. Micr</v>
          </cell>
          <cell r="BM234" t="str">
            <v>Ground Beef (Not More Than 20% Fat), Water, Textured Vegetable Protein Product [Soy Protein Concentrate, Caramel Color, Zinc Oxide, Niacinamide, Ferrous Sulfate, Copper Gluconate, Vitamin A Palmitate, Calcium Pantothenate, Thiamine Mononitrate (B1), Pyrid</v>
          </cell>
          <cell r="BR234" t="str">
            <v>00071421038798</v>
          </cell>
          <cell r="BS234" t="str">
            <v>-</v>
          </cell>
          <cell r="BT234" t="str">
            <v>Special Order</v>
          </cell>
          <cell r="BU234" t="str">
            <v>-</v>
          </cell>
          <cell r="BV234" t="str">
            <v>-</v>
          </cell>
          <cell r="BW234" t="str">
            <v>-</v>
          </cell>
          <cell r="BX234" t="str">
            <v>-</v>
          </cell>
          <cell r="BY234" t="str">
            <v>-</v>
          </cell>
        </row>
        <row r="235">
          <cell r="B235">
            <v>10000005497</v>
          </cell>
          <cell r="C235" t="str">
            <v>Pierre</v>
          </cell>
          <cell r="E235" t="str">
            <v>-</v>
          </cell>
          <cell r="F235" t="str">
            <v>AdvancePierre™ Flame Grilled Beef Pattie with Onion, 1.85 oz.</v>
          </cell>
          <cell r="G235" t="str">
            <v>Flame Grilled Beef Pattie with Onion, 1.85 oz.</v>
          </cell>
          <cell r="H235" t="str">
            <v>-</v>
          </cell>
          <cell r="I235" t="str">
            <v>-</v>
          </cell>
          <cell r="J235">
            <v>23.125</v>
          </cell>
          <cell r="K235">
            <v>200</v>
          </cell>
          <cell r="L235" t="str">
            <v>1 piece</v>
          </cell>
          <cell r="M235">
            <v>1.5</v>
          </cell>
          <cell r="N235" t="str">
            <v>-</v>
          </cell>
          <cell r="O235" t="str">
            <v>-</v>
          </cell>
          <cell r="P235" t="str">
            <v>-</v>
          </cell>
          <cell r="Q235" t="str">
            <v>-</v>
          </cell>
          <cell r="R235" t="str">
            <v>-</v>
          </cell>
          <cell r="S235" t="str">
            <v>-</v>
          </cell>
          <cell r="T235" t="str">
            <v>-</v>
          </cell>
          <cell r="U235" t="str">
            <v>-</v>
          </cell>
          <cell r="V235" t="str">
            <v>Yes</v>
          </cell>
          <cell r="W235" t="str">
            <v>-</v>
          </cell>
          <cell r="Y235" t="str">
            <v>-</v>
          </cell>
          <cell r="Z235" t="str">
            <v>-</v>
          </cell>
          <cell r="AA235" t="str">
            <v>-</v>
          </cell>
          <cell r="AB235" t="str">
            <v>-</v>
          </cell>
          <cell r="AC235" t="str">
            <v>CL</v>
          </cell>
          <cell r="AD235" t="str">
            <v>-</v>
          </cell>
          <cell r="AE235" t="str">
            <v>-</v>
          </cell>
          <cell r="AF235" t="str">
            <v>-</v>
          </cell>
          <cell r="AG235" t="str">
            <v>-</v>
          </cell>
          <cell r="AH235" t="str">
            <v/>
          </cell>
          <cell r="AI235" t="str">
            <v/>
          </cell>
          <cell r="AJ235" t="str">
            <v/>
          </cell>
          <cell r="AK235" t="str">
            <v>-</v>
          </cell>
          <cell r="AL235" t="str">
            <v>Yes</v>
          </cell>
          <cell r="AM235" t="str">
            <v>-</v>
          </cell>
          <cell r="AN235" t="str">
            <v>-</v>
          </cell>
          <cell r="AO235" t="str">
            <v>-</v>
          </cell>
          <cell r="AP235" t="str">
            <v>-</v>
          </cell>
          <cell r="AQ235" t="str">
            <v>-</v>
          </cell>
          <cell r="AR235" t="str">
            <v>-</v>
          </cell>
          <cell r="AS235" t="str">
            <v>-</v>
          </cell>
          <cell r="AT235" t="str">
            <v>-</v>
          </cell>
          <cell r="AU235" t="str">
            <v>-</v>
          </cell>
          <cell r="AV235" t="str">
            <v>Bulk</v>
          </cell>
          <cell r="AW235" t="str">
            <v>-</v>
          </cell>
          <cell r="AX235" t="str">
            <v>-</v>
          </cell>
          <cell r="AY235" t="str">
            <v>-</v>
          </cell>
          <cell r="AZ235" t="str">
            <v>-</v>
          </cell>
          <cell r="BA235" t="str">
            <v>DNB SY19-20</v>
          </cell>
          <cell r="BB235" t="str">
            <v>DNB SY19-20</v>
          </cell>
          <cell r="BC235" t="str">
            <v>Prepared</v>
          </cell>
          <cell r="BD235" t="str">
            <v>BFAST/COP/HANDHELD</v>
          </cell>
          <cell r="BE235" t="str">
            <v>BRKFST/COP MBU</v>
          </cell>
          <cell r="BF235" t="str">
            <v>Burgers &amp; Patties</v>
          </cell>
          <cell r="BG235" t="str">
            <v>Patties</v>
          </cell>
          <cell r="BH235" t="str">
            <v>Patties</v>
          </cell>
          <cell r="BI235" t="str">
            <v>-</v>
          </cell>
          <cell r="BJ235" t="str">
            <v>C&amp;F</v>
          </cell>
          <cell r="BL235" t="str">
            <v>-</v>
          </cell>
          <cell r="BM235" t="str">
            <v>-</v>
          </cell>
          <cell r="BR235" t="str">
            <v>-</v>
          </cell>
          <cell r="BS235" t="str">
            <v>-</v>
          </cell>
          <cell r="BT235" t="str">
            <v>-</v>
          </cell>
          <cell r="BU235" t="str">
            <v>-</v>
          </cell>
          <cell r="BV235" t="str">
            <v>-</v>
          </cell>
          <cell r="BW235" t="str">
            <v>-</v>
          </cell>
          <cell r="BX235" t="str">
            <v>-</v>
          </cell>
          <cell r="BY235" t="str">
            <v>-</v>
          </cell>
        </row>
        <row r="236">
          <cell r="B236">
            <v>10000044425</v>
          </cell>
          <cell r="C236" t="str">
            <v>AdvancePierre™</v>
          </cell>
          <cell r="E236">
            <v>130</v>
          </cell>
          <cell r="F236" t="str">
            <v>AdvancePierre™ Fully Cooked Charbroiled Turkey Patties with Applesauce, 2.5 oz</v>
          </cell>
          <cell r="G236" t="str">
            <v>Flame Grilled Turkey Pattie, 2.5 oz.</v>
          </cell>
          <cell r="H236" t="str">
            <v>-</v>
          </cell>
          <cell r="I236" t="str">
            <v>-</v>
          </cell>
          <cell r="J236">
            <v>14.06</v>
          </cell>
          <cell r="K236">
            <v>90</v>
          </cell>
          <cell r="L236" t="str">
            <v>1 piece</v>
          </cell>
          <cell r="M236">
            <v>2</v>
          </cell>
          <cell r="N236" t="str">
            <v>-</v>
          </cell>
          <cell r="O236" t="str">
            <v>-</v>
          </cell>
          <cell r="P236" t="str">
            <v>140</v>
          </cell>
          <cell r="Q236" t="str">
            <v>9</v>
          </cell>
          <cell r="R236" t="str">
            <v>2.5</v>
          </cell>
          <cell r="S236" t="str">
            <v>240</v>
          </cell>
          <cell r="T236" t="str">
            <v>3</v>
          </cell>
          <cell r="U236" t="str">
            <v>14</v>
          </cell>
          <cell r="V236" t="str">
            <v>Yes</v>
          </cell>
          <cell r="W236" t="str">
            <v>-</v>
          </cell>
          <cell r="Y236" t="str">
            <v>-</v>
          </cell>
          <cell r="Z236" t="str">
            <v>-</v>
          </cell>
          <cell r="AA236" t="str">
            <v>-</v>
          </cell>
          <cell r="AB236" t="str">
            <v>-</v>
          </cell>
          <cell r="AC236" t="str">
            <v>CL</v>
          </cell>
          <cell r="AD236" t="str">
            <v>-</v>
          </cell>
          <cell r="AE236" t="str">
            <v>-</v>
          </cell>
          <cell r="AF236" t="str">
            <v>-</v>
          </cell>
          <cell r="AG236" t="str">
            <v>-</v>
          </cell>
          <cell r="AH236" t="str">
            <v/>
          </cell>
          <cell r="AI236" t="str">
            <v/>
          </cell>
          <cell r="AJ236" t="str">
            <v/>
          </cell>
          <cell r="AK236" t="str">
            <v>-</v>
          </cell>
          <cell r="AL236" t="str">
            <v>Yes</v>
          </cell>
          <cell r="AM236" t="str">
            <v>-</v>
          </cell>
          <cell r="AN236" t="str">
            <v>-</v>
          </cell>
          <cell r="AO236" t="str">
            <v>-</v>
          </cell>
          <cell r="AP236" t="str">
            <v>-</v>
          </cell>
          <cell r="AQ236" t="str">
            <v>-</v>
          </cell>
          <cell r="AR236" t="str">
            <v>-</v>
          </cell>
          <cell r="AS236" t="str">
            <v>-</v>
          </cell>
          <cell r="AT236" t="str">
            <v>365</v>
          </cell>
          <cell r="AU236" t="str">
            <v>3</v>
          </cell>
          <cell r="AV236" t="str">
            <v>Bulk</v>
          </cell>
          <cell r="AW236" t="str">
            <v>-</v>
          </cell>
          <cell r="AX236" t="str">
            <v>-</v>
          </cell>
          <cell r="AY236" t="str">
            <v>-</v>
          </cell>
          <cell r="AZ236" t="str">
            <v>-</v>
          </cell>
          <cell r="BA236" t="str">
            <v>ACT</v>
          </cell>
          <cell r="BB236" t="str">
            <v>ACT</v>
          </cell>
          <cell r="BC236" t="str">
            <v>Prepared</v>
          </cell>
          <cell r="BD236" t="str">
            <v>BFAST/COP/HANDHELD</v>
          </cell>
          <cell r="BE236" t="str">
            <v>BRKFST/COP MBU</v>
          </cell>
          <cell r="BF236" t="str">
            <v>Burgers &amp; Patties</v>
          </cell>
          <cell r="BG236" t="str">
            <v>Patties</v>
          </cell>
          <cell r="BH236" t="str">
            <v>Patties</v>
          </cell>
          <cell r="BI236" t="str">
            <v>-</v>
          </cell>
          <cell r="BJ236" t="str">
            <v>C&amp;F</v>
          </cell>
          <cell r="BL236" t="str">
            <v>Convection: Convection Oven
From thawed state: sleeve pack preparation, put a few small holes in top of bag. Place entire bag intact on sheet pan in preheated convection oven at 375 degrees f for 45 minutes. Remove from oven and let stand 3 minutes before</v>
          </cell>
          <cell r="BM236" t="str">
            <v>Turkey, water, vegetable protein product (soy protein concentrate, caramel color, zinc oxide, niacinamide, ferrous suflate, copper gluconate, vitamin a palmitate, calcium pantothenate, thiamine mononitrate (b1), pyridoxine hydrochloride (b6),riboflavin (b</v>
          </cell>
          <cell r="BO236" t="str">
            <v>Yes</v>
          </cell>
          <cell r="BR236" t="str">
            <v>00880760090776</v>
          </cell>
          <cell r="BS236" t="str">
            <v>-</v>
          </cell>
          <cell r="BT236" t="str">
            <v>Special Order</v>
          </cell>
          <cell r="BU236" t="str">
            <v>-</v>
          </cell>
          <cell r="BV236" t="str">
            <v>-</v>
          </cell>
          <cell r="BW236">
            <v>897690</v>
          </cell>
          <cell r="BX236">
            <v>9407263</v>
          </cell>
          <cell r="BY236" t="str">
            <v>-</v>
          </cell>
        </row>
        <row r="237">
          <cell r="B237">
            <v>10000014512</v>
          </cell>
          <cell r="C237" t="str">
            <v>AdvancePierre™</v>
          </cell>
          <cell r="E237">
            <v>130</v>
          </cell>
          <cell r="F237" t="str">
            <v>AdvancePierre™ Flame Grilled Beef Pattie, 2.4 oz.</v>
          </cell>
          <cell r="G237" t="str">
            <v>Flame Grilled Beef Pattie, 2.4 oz.</v>
          </cell>
          <cell r="H237" t="str">
            <v>-</v>
          </cell>
          <cell r="I237" t="str">
            <v>-</v>
          </cell>
          <cell r="J237">
            <v>21</v>
          </cell>
          <cell r="K237">
            <v>140</v>
          </cell>
          <cell r="L237" t="str">
            <v>1 piece</v>
          </cell>
          <cell r="M237">
            <v>2</v>
          </cell>
          <cell r="N237" t="str">
            <v>-</v>
          </cell>
          <cell r="O237" t="str">
            <v>-</v>
          </cell>
          <cell r="P237" t="str">
            <v>140</v>
          </cell>
          <cell r="Q237" t="str">
            <v>10</v>
          </cell>
          <cell r="R237" t="str">
            <v>4.5</v>
          </cell>
          <cell r="S237" t="str">
            <v>260</v>
          </cell>
          <cell r="T237" t="str">
            <v>2</v>
          </cell>
          <cell r="U237" t="str">
            <v>11</v>
          </cell>
          <cell r="V237" t="str">
            <v>Yes</v>
          </cell>
          <cell r="W237" t="str">
            <v>-</v>
          </cell>
          <cell r="Y237" t="str">
            <v>-</v>
          </cell>
          <cell r="Z237" t="str">
            <v>-</v>
          </cell>
          <cell r="AA237" t="str">
            <v>-</v>
          </cell>
          <cell r="AB237" t="str">
            <v>-</v>
          </cell>
          <cell r="AC237" t="str">
            <v>CL</v>
          </cell>
          <cell r="AD237" t="str">
            <v>-</v>
          </cell>
          <cell r="AE237" t="str">
            <v>-</v>
          </cell>
          <cell r="AF237" t="str">
            <v>-</v>
          </cell>
          <cell r="AG237" t="str">
            <v>-</v>
          </cell>
          <cell r="AH237" t="str">
            <v/>
          </cell>
          <cell r="AI237" t="str">
            <v/>
          </cell>
          <cell r="AJ237" t="str">
            <v/>
          </cell>
          <cell r="AK237" t="str">
            <v>-</v>
          </cell>
          <cell r="AL237" t="str">
            <v>Yes</v>
          </cell>
          <cell r="AM237" t="str">
            <v>-</v>
          </cell>
          <cell r="AN237" t="str">
            <v>-</v>
          </cell>
          <cell r="AO237" t="str">
            <v>-</v>
          </cell>
          <cell r="AP237" t="str">
            <v>-</v>
          </cell>
          <cell r="AQ237" t="str">
            <v>-</v>
          </cell>
          <cell r="AR237" t="str">
            <v>-</v>
          </cell>
          <cell r="AS237" t="str">
            <v>-</v>
          </cell>
          <cell r="AT237" t="str">
            <v>455</v>
          </cell>
          <cell r="AU237" t="str">
            <v>1</v>
          </cell>
          <cell r="AV237" t="str">
            <v>Bulk</v>
          </cell>
          <cell r="AW237" t="str">
            <v>-</v>
          </cell>
          <cell r="AX237" t="str">
            <v>-</v>
          </cell>
          <cell r="AY237" t="str">
            <v>-</v>
          </cell>
          <cell r="AZ237" t="str">
            <v>-</v>
          </cell>
          <cell r="BA237" t="str">
            <v>HOLD SY20-21</v>
          </cell>
          <cell r="BB237" t="str">
            <v>DNB SY21-22</v>
          </cell>
          <cell r="BC237" t="str">
            <v>Prepared</v>
          </cell>
          <cell r="BD237" t="str">
            <v>BFAST/COP/HANDHELD</v>
          </cell>
          <cell r="BE237" t="str">
            <v>BRKFST/COP MBU</v>
          </cell>
          <cell r="BF237" t="str">
            <v>Burgers &amp; Patties</v>
          </cell>
          <cell r="BG237" t="str">
            <v>Patties</v>
          </cell>
          <cell r="BH237" t="str">
            <v>Patties</v>
          </cell>
          <cell r="BI237" t="str">
            <v>-</v>
          </cell>
          <cell r="BJ237" t="str">
            <v>C&amp;F</v>
          </cell>
          <cell r="BL237" t="str">
            <v>BAKE: Conventional Oven
From the frozen state, bake at 350 for 17-19 minutes.
Convection: Convection Oven
From the frozen state bake at 350 degrees for 7-9 minutes.
Microwave: Microwave
Heat on full power for 70-90 seconds. Microwave ovens vary. Times giv</v>
          </cell>
          <cell r="BM237" t="str">
            <v>Ground beef (no more than 30% fat), water, textured vegetable protein product [soy protein concentrate, caramel color, zinc oxide, niacinamide, ferrous sulfate, copper gluconate, vitamin a palmitate, calcium pantothenate, thiamine mononitrate (b1), pyrido</v>
          </cell>
          <cell r="BR237" t="str">
            <v>00071421045123</v>
          </cell>
          <cell r="BS237" t="str">
            <v>-</v>
          </cell>
          <cell r="BT237" t="str">
            <v>-</v>
          </cell>
          <cell r="BU237" t="str">
            <v>-</v>
          </cell>
          <cell r="BV237" t="str">
            <v>-</v>
          </cell>
          <cell r="BW237" t="str">
            <v>-</v>
          </cell>
          <cell r="BX237" t="str">
            <v>-</v>
          </cell>
          <cell r="BY237" t="str">
            <v>-</v>
          </cell>
        </row>
        <row r="238">
          <cell r="B238">
            <v>10000069101</v>
          </cell>
          <cell r="C238" t="str">
            <v>AdvancePierre™</v>
          </cell>
          <cell r="E238">
            <v>130</v>
          </cell>
          <cell r="F238" t="str">
            <v>AdvancePierre™ Fully Cooked Flame Grilled Beef Steak Burger, 1.61 oz</v>
          </cell>
          <cell r="G238" t="str">
            <v>Flame Grilled Beef Burger, 1.6 oz.</v>
          </cell>
          <cell r="H238" t="str">
            <v>-</v>
          </cell>
          <cell r="I238" t="str">
            <v>-</v>
          </cell>
          <cell r="J238">
            <v>21</v>
          </cell>
          <cell r="K238">
            <v>210</v>
          </cell>
          <cell r="L238" t="str">
            <v>1 piece</v>
          </cell>
          <cell r="M238">
            <v>1.5</v>
          </cell>
          <cell r="N238" t="str">
            <v>-</v>
          </cell>
          <cell r="O238" t="str">
            <v>-</v>
          </cell>
          <cell r="P238" t="str">
            <v>110</v>
          </cell>
          <cell r="Q238" t="str">
            <v>8</v>
          </cell>
          <cell r="R238" t="str">
            <v>3.5</v>
          </cell>
          <cell r="S238" t="str">
            <v>90</v>
          </cell>
          <cell r="T238" t="str">
            <v>0</v>
          </cell>
          <cell r="U238" t="str">
            <v>8</v>
          </cell>
          <cell r="V238" t="str">
            <v>Yes</v>
          </cell>
          <cell r="W238" t="str">
            <v>-</v>
          </cell>
          <cell r="Y238" t="str">
            <v>-</v>
          </cell>
          <cell r="Z238" t="str">
            <v>-</v>
          </cell>
          <cell r="AA238" t="str">
            <v>-</v>
          </cell>
          <cell r="AB238" t="str">
            <v>-</v>
          </cell>
          <cell r="AC238" t="str">
            <v>CL</v>
          </cell>
          <cell r="AD238">
            <v>10000069001</v>
          </cell>
          <cell r="AE238" t="str">
            <v>-</v>
          </cell>
          <cell r="AF238" t="str">
            <v>-</v>
          </cell>
          <cell r="AG238" t="str">
            <v>-</v>
          </cell>
          <cell r="AH238" t="str">
            <v/>
          </cell>
          <cell r="AI238" t="str">
            <v/>
          </cell>
          <cell r="AJ238" t="str">
            <v/>
          </cell>
          <cell r="AK238" t="str">
            <v>-</v>
          </cell>
          <cell r="AL238" t="str">
            <v>-</v>
          </cell>
          <cell r="AM238" t="str">
            <v>-</v>
          </cell>
          <cell r="AN238" t="str">
            <v>-</v>
          </cell>
          <cell r="AO238" t="str">
            <v>-</v>
          </cell>
          <cell r="AP238" t="str">
            <v>-</v>
          </cell>
          <cell r="AQ238" t="str">
            <v>-</v>
          </cell>
          <cell r="AR238" t="str">
            <v>-</v>
          </cell>
          <cell r="AS238" t="str">
            <v>-</v>
          </cell>
          <cell r="AT238" t="str">
            <v>365</v>
          </cell>
          <cell r="AU238" t="str">
            <v>1</v>
          </cell>
          <cell r="AV238" t="str">
            <v>Bulk</v>
          </cell>
          <cell r="AW238" t="str">
            <v>-</v>
          </cell>
          <cell r="AX238" t="str">
            <v>-</v>
          </cell>
          <cell r="AY238" t="str">
            <v>-</v>
          </cell>
          <cell r="AZ238" t="str">
            <v>-</v>
          </cell>
          <cell r="BA238" t="str">
            <v>ACT</v>
          </cell>
          <cell r="BB238" t="str">
            <v>ACT</v>
          </cell>
          <cell r="BC238" t="str">
            <v>Prepared</v>
          </cell>
          <cell r="BD238" t="str">
            <v>BFAST/COP/HANDHELD</v>
          </cell>
          <cell r="BE238" t="str">
            <v>BRKFST/COP MBU</v>
          </cell>
          <cell r="BF238" t="str">
            <v>Burgers &amp; Patties</v>
          </cell>
          <cell r="BG238" t="str">
            <v>Burger</v>
          </cell>
          <cell r="BH238" t="str">
            <v>Burgers- All Meat</v>
          </cell>
          <cell r="BI238" t="str">
            <v>-</v>
          </cell>
          <cell r="BJ238" t="str">
            <v>C&amp;F</v>
          </cell>
          <cell r="BL238" t="str">
            <v>BAKE: Conventional Oven
From a frozen state, preheat oven to 350°F for 13-14 minutes.
Convection: Convection Oven
From a frozen state, preheat oven to 350°F for 6-7 minutes.
Microwave: Microwave
Microwave on high for 50-55 seconds. Microwaves vary, adjust</v>
          </cell>
          <cell r="BM238" t="str">
            <v>Ground Beef (Not More Than 20% Fat), Salt, Flavor, Natural Flavor.</v>
          </cell>
          <cell r="BR238" t="str">
            <v>00071421690019</v>
          </cell>
          <cell r="BS238" t="str">
            <v>-</v>
          </cell>
          <cell r="BT238" t="str">
            <v>-</v>
          </cell>
          <cell r="BU238" t="str">
            <v>-</v>
          </cell>
          <cell r="BV238" t="str">
            <v>-</v>
          </cell>
          <cell r="BW238" t="str">
            <v>-</v>
          </cell>
          <cell r="BX238" t="str">
            <v>-</v>
          </cell>
          <cell r="BY238">
            <v>138501</v>
          </cell>
        </row>
        <row r="239">
          <cell r="B239">
            <v>10000068050</v>
          </cell>
          <cell r="C239" t="str">
            <v>AdvancePierre™</v>
          </cell>
          <cell r="D239" t="str">
            <v>Smart Picks™</v>
          </cell>
          <cell r="E239">
            <v>130</v>
          </cell>
          <cell r="F239" t="str">
            <v>AdvancePierre™ Fully Cooked Flame Grilled Beef Steak Burger 2.0 oz</v>
          </cell>
          <cell r="G239" t="str">
            <v>Gluten Free Flame Grilled Beef Burger, 2.0 oz.</v>
          </cell>
          <cell r="H239" t="str">
            <v>-</v>
          </cell>
          <cell r="I239" t="str">
            <v>-</v>
          </cell>
          <cell r="J239">
            <v>21.25</v>
          </cell>
          <cell r="K239">
            <v>170</v>
          </cell>
          <cell r="L239" t="str">
            <v>1 piece</v>
          </cell>
          <cell r="M239">
            <v>2</v>
          </cell>
          <cell r="N239" t="str">
            <v>-</v>
          </cell>
          <cell r="O239" t="str">
            <v>-</v>
          </cell>
          <cell r="P239" t="str">
            <v>140</v>
          </cell>
          <cell r="Q239" t="str">
            <v>11</v>
          </cell>
          <cell r="R239" t="str">
            <v>5</v>
          </cell>
          <cell r="S239" t="str">
            <v>110</v>
          </cell>
          <cell r="T239" t="str">
            <v>0</v>
          </cell>
          <cell r="U239" t="str">
            <v>10</v>
          </cell>
          <cell r="V239" t="str">
            <v>Yes</v>
          </cell>
          <cell r="W239" t="str">
            <v>-</v>
          </cell>
          <cell r="Y239" t="str">
            <v>CSC</v>
          </cell>
          <cell r="Z239" t="str">
            <v>CSC</v>
          </cell>
          <cell r="AA239" t="str">
            <v>CSC</v>
          </cell>
          <cell r="AB239" t="str">
            <v>CSC</v>
          </cell>
          <cell r="AC239" t="str">
            <v>CL</v>
          </cell>
          <cell r="AD239">
            <v>10000069050</v>
          </cell>
          <cell r="AE239" t="str">
            <v>-</v>
          </cell>
          <cell r="AF239" t="str">
            <v>-</v>
          </cell>
          <cell r="AG239" t="str">
            <v>-</v>
          </cell>
          <cell r="AH239" t="str">
            <v/>
          </cell>
          <cell r="AI239" t="str">
            <v/>
          </cell>
          <cell r="AJ239" t="str">
            <v/>
          </cell>
          <cell r="AK239" t="str">
            <v>-</v>
          </cell>
          <cell r="AL239" t="str">
            <v>-</v>
          </cell>
          <cell r="AM239" t="str">
            <v>-</v>
          </cell>
          <cell r="AN239" t="str">
            <v>-</v>
          </cell>
          <cell r="AO239" t="str">
            <v>-</v>
          </cell>
          <cell r="AP239" t="str">
            <v>-</v>
          </cell>
          <cell r="AQ239" t="str">
            <v>-</v>
          </cell>
          <cell r="AR239" t="str">
            <v>Yes</v>
          </cell>
          <cell r="AS239" t="str">
            <v>-</v>
          </cell>
          <cell r="AT239" t="str">
            <v>365</v>
          </cell>
          <cell r="AU239" t="str">
            <v>1</v>
          </cell>
          <cell r="AV239" t="str">
            <v>Bulk</v>
          </cell>
          <cell r="AW239" t="str">
            <v>Yes</v>
          </cell>
          <cell r="AX239" t="str">
            <v>Yes</v>
          </cell>
          <cell r="AY239" t="str">
            <v>Yes</v>
          </cell>
          <cell r="AZ239" t="str">
            <v>Yes</v>
          </cell>
          <cell r="BA239" t="str">
            <v>ACT</v>
          </cell>
          <cell r="BB239" t="str">
            <v>ACT</v>
          </cell>
          <cell r="BC239" t="str">
            <v>Prepared</v>
          </cell>
          <cell r="BD239" t="str">
            <v>BFAST/COP/HANDHELD</v>
          </cell>
          <cell r="BE239" t="str">
            <v>BRKFST/COP MBU</v>
          </cell>
          <cell r="BF239" t="str">
            <v>Burgers &amp; Patties</v>
          </cell>
          <cell r="BG239" t="str">
            <v>Burger</v>
          </cell>
          <cell r="BH239" t="str">
            <v>Burgers- All Meat</v>
          </cell>
          <cell r="BI239" t="str">
            <v>-</v>
          </cell>
          <cell r="BJ239" t="str">
            <v>C&amp;F</v>
          </cell>
          <cell r="BL239" t="str">
            <v>BAKE: Conventional Oven
From frozen state: preheat oven to 350 degrees f. Bake for 11-12 minutes.
Convection: Convection Oven
From frozen state: preheat oven to 350 degrees f. Bake for 8-9 minutes.
Microwave: Microwave
From frozen state: heat on high powe</v>
          </cell>
          <cell r="BM239" t="str">
            <v>Ground Beef (Not More Than 20% Fat), Salt, Flavor, Natural Flavor.</v>
          </cell>
          <cell r="BQ239" t="str">
            <v>Yes</v>
          </cell>
          <cell r="BR239" t="str">
            <v>00071421680508</v>
          </cell>
          <cell r="BS239" t="str">
            <v>-</v>
          </cell>
          <cell r="BT239" t="str">
            <v>Special Order</v>
          </cell>
          <cell r="BU239" t="str">
            <v>-</v>
          </cell>
          <cell r="BV239" t="str">
            <v>-</v>
          </cell>
          <cell r="BW239" t="str">
            <v>-</v>
          </cell>
          <cell r="BX239">
            <v>8931244</v>
          </cell>
          <cell r="BY239" t="str">
            <v>-</v>
          </cell>
        </row>
        <row r="240">
          <cell r="B240">
            <v>10000068075</v>
          </cell>
          <cell r="C240" t="str">
            <v>AdvancePierre™</v>
          </cell>
          <cell r="E240">
            <v>130</v>
          </cell>
          <cell r="F240" t="str">
            <v>AdvancePierre™ Fully Cooked Flamebroiled Beef Patties with Mushrooms, 2.39 oz</v>
          </cell>
          <cell r="G240" t="str">
            <v>Beef and Mushroom Pattie, 2.4 oz.</v>
          </cell>
          <cell r="H240" t="str">
            <v>-</v>
          </cell>
          <cell r="I240" t="str">
            <v>-</v>
          </cell>
          <cell r="J240">
            <v>31.95</v>
          </cell>
          <cell r="K240">
            <v>213</v>
          </cell>
          <cell r="L240" t="str">
            <v>1 piece</v>
          </cell>
          <cell r="M240">
            <v>2</v>
          </cell>
          <cell r="N240" t="str">
            <v>-</v>
          </cell>
          <cell r="O240">
            <v>0.12</v>
          </cell>
          <cell r="P240" t="str">
            <v>140</v>
          </cell>
          <cell r="Q240" t="str">
            <v>7</v>
          </cell>
          <cell r="R240" t="str">
            <v>3</v>
          </cell>
          <cell r="S240" t="str">
            <v>180</v>
          </cell>
          <cell r="T240" t="str">
            <v>3</v>
          </cell>
          <cell r="U240" t="str">
            <v>12</v>
          </cell>
          <cell r="V240" t="str">
            <v>Yes</v>
          </cell>
          <cell r="W240" t="str">
            <v>-</v>
          </cell>
          <cell r="Y240" t="str">
            <v>CSC</v>
          </cell>
          <cell r="Z240" t="str">
            <v>CSC</v>
          </cell>
          <cell r="AA240" t="str">
            <v>CSC</v>
          </cell>
          <cell r="AB240" t="str">
            <v>CSC</v>
          </cell>
          <cell r="AC240" t="str">
            <v>CL</v>
          </cell>
          <cell r="AD240" t="str">
            <v>-</v>
          </cell>
          <cell r="AE240" t="str">
            <v>-</v>
          </cell>
          <cell r="AF240" t="str">
            <v>-</v>
          </cell>
          <cell r="AG240" t="str">
            <v>-</v>
          </cell>
          <cell r="AH240" t="str">
            <v/>
          </cell>
          <cell r="AI240" t="str">
            <v/>
          </cell>
          <cell r="AJ240" t="str">
            <v/>
          </cell>
          <cell r="AK240" t="str">
            <v>-</v>
          </cell>
          <cell r="AL240" t="str">
            <v>Yes</v>
          </cell>
          <cell r="AM240" t="str">
            <v>-</v>
          </cell>
          <cell r="AN240" t="str">
            <v>-</v>
          </cell>
          <cell r="AO240" t="str">
            <v>-</v>
          </cell>
          <cell r="AP240" t="str">
            <v>-</v>
          </cell>
          <cell r="AQ240" t="str">
            <v>-</v>
          </cell>
          <cell r="AR240" t="str">
            <v>-</v>
          </cell>
          <cell r="AS240" t="str">
            <v>-</v>
          </cell>
          <cell r="AT240" t="str">
            <v>365</v>
          </cell>
          <cell r="AU240" t="str">
            <v>1</v>
          </cell>
          <cell r="AV240" t="str">
            <v>Bulk</v>
          </cell>
          <cell r="AW240" t="str">
            <v>Yes</v>
          </cell>
          <cell r="AX240" t="str">
            <v>-</v>
          </cell>
          <cell r="AY240" t="str">
            <v>-</v>
          </cell>
          <cell r="AZ240" t="str">
            <v>-</v>
          </cell>
          <cell r="BA240" t="str">
            <v>ACT</v>
          </cell>
          <cell r="BB240" t="str">
            <v>ACT</v>
          </cell>
          <cell r="BC240" t="str">
            <v>Prepared</v>
          </cell>
          <cell r="BD240" t="str">
            <v>BFAST/COP/HANDHELD</v>
          </cell>
          <cell r="BE240" t="str">
            <v>BRKFST/COP MBU</v>
          </cell>
          <cell r="BF240" t="str">
            <v>Burgers &amp; Patties</v>
          </cell>
          <cell r="BG240" t="str">
            <v>Patties</v>
          </cell>
          <cell r="BH240" t="str">
            <v>Patties</v>
          </cell>
          <cell r="BI240" t="str">
            <v>-</v>
          </cell>
          <cell r="BJ240" t="str">
            <v>C&amp;F</v>
          </cell>
          <cell r="BL240" t="str">
            <v>BAKE: Conventional Oven
Preheat oven to 350 degrees f. Heat frozen product for 16-18 minutes.
Convection: Convection Oven
Preheat oven to 350 degrees f. Heat frozen product for 10-12 minutes.</v>
          </cell>
          <cell r="BM240" t="str">
            <v>Ground Beef (Not More Then 20% Fat), Mushrooms, Textured Vegetable Protein (Soy Protein Concentrate, Caramel Color), Water, Contains 2% Or Less Of: Potassium Chloride, Yeast Extract, Natural Flavoring, Potato Maltodextrin, Maltodextrin, Soybean Oil, Grill</v>
          </cell>
          <cell r="BP240" t="str">
            <v>Yes</v>
          </cell>
          <cell r="BR240" t="str">
            <v>00071421680751</v>
          </cell>
          <cell r="BS240" t="str">
            <v>-</v>
          </cell>
          <cell r="BT240" t="str">
            <v>Special Order</v>
          </cell>
          <cell r="BU240" t="str">
            <v>-</v>
          </cell>
          <cell r="BV240" t="str">
            <v>-</v>
          </cell>
          <cell r="BW240" t="str">
            <v>-</v>
          </cell>
          <cell r="BX240" t="str">
            <v>-</v>
          </cell>
          <cell r="BY240">
            <v>138070</v>
          </cell>
        </row>
        <row r="241">
          <cell r="B241">
            <v>10000068076</v>
          </cell>
          <cell r="C241" t="str">
            <v>AdvancePierre™</v>
          </cell>
          <cell r="E241">
            <v>130</v>
          </cell>
          <cell r="F241" t="str">
            <v>AdvancePierre™ Fully Cooked Flamebroiled Beef Patties with Mushrooms, 1.79 oz</v>
          </cell>
          <cell r="G241" t="str">
            <v>Beef and Mushroom Pattie, 1.8 oz.</v>
          </cell>
          <cell r="H241" t="str">
            <v>-</v>
          </cell>
          <cell r="I241" t="str">
            <v>-</v>
          </cell>
          <cell r="J241">
            <v>31.73</v>
          </cell>
          <cell r="K241">
            <v>282</v>
          </cell>
          <cell r="L241" t="str">
            <v>1 piece</v>
          </cell>
          <cell r="M241">
            <v>1.5</v>
          </cell>
          <cell r="N241" t="str">
            <v>-</v>
          </cell>
          <cell r="O241">
            <v>0.12</v>
          </cell>
          <cell r="P241" t="str">
            <v>100</v>
          </cell>
          <cell r="Q241" t="str">
            <v>5</v>
          </cell>
          <cell r="R241" t="str">
            <v>2</v>
          </cell>
          <cell r="S241" t="str">
            <v>135</v>
          </cell>
          <cell r="T241" t="str">
            <v>2</v>
          </cell>
          <cell r="U241" t="str">
            <v>9</v>
          </cell>
          <cell r="V241" t="str">
            <v>Yes</v>
          </cell>
          <cell r="W241" t="str">
            <v>-</v>
          </cell>
          <cell r="Y241" t="str">
            <v>-</v>
          </cell>
          <cell r="Z241" t="str">
            <v>-</v>
          </cell>
          <cell r="AA241" t="str">
            <v>-</v>
          </cell>
          <cell r="AB241" t="str">
            <v>-</v>
          </cell>
          <cell r="AC241" t="str">
            <v>CL</v>
          </cell>
          <cell r="AD241" t="str">
            <v>-</v>
          </cell>
          <cell r="AE241" t="str">
            <v>-</v>
          </cell>
          <cell r="AF241" t="str">
            <v>-</v>
          </cell>
          <cell r="AG241" t="str">
            <v>-</v>
          </cell>
          <cell r="AH241" t="str">
            <v/>
          </cell>
          <cell r="AI241" t="str">
            <v/>
          </cell>
          <cell r="AJ241" t="str">
            <v/>
          </cell>
          <cell r="AK241" t="str">
            <v>-</v>
          </cell>
          <cell r="AL241" t="str">
            <v>Yes</v>
          </cell>
          <cell r="AM241" t="str">
            <v>-</v>
          </cell>
          <cell r="AN241" t="str">
            <v>-</v>
          </cell>
          <cell r="AO241" t="str">
            <v>-</v>
          </cell>
          <cell r="AP241" t="str">
            <v>-</v>
          </cell>
          <cell r="AQ241" t="str">
            <v>-</v>
          </cell>
          <cell r="AR241" t="str">
            <v>-</v>
          </cell>
          <cell r="AS241" t="str">
            <v>-</v>
          </cell>
          <cell r="AT241" t="str">
            <v>365</v>
          </cell>
          <cell r="AU241" t="str">
            <v>1</v>
          </cell>
          <cell r="AV241" t="str">
            <v>Bulk</v>
          </cell>
          <cell r="AW241" t="str">
            <v>-</v>
          </cell>
          <cell r="AX241" t="str">
            <v>-</v>
          </cell>
          <cell r="AY241" t="str">
            <v>-</v>
          </cell>
          <cell r="AZ241" t="str">
            <v>-</v>
          </cell>
          <cell r="BA241" t="str">
            <v>HOLD SY20-21</v>
          </cell>
          <cell r="BB241" t="str">
            <v>DNB SY21-22</v>
          </cell>
          <cell r="BC241" t="str">
            <v>Prepared</v>
          </cell>
          <cell r="BD241" t="str">
            <v>BFAST/COP/HANDHELD</v>
          </cell>
          <cell r="BE241" t="str">
            <v>BRKFST/COP MBU</v>
          </cell>
          <cell r="BF241" t="str">
            <v>Burgers &amp; Patties</v>
          </cell>
          <cell r="BG241" t="str">
            <v>Patties</v>
          </cell>
          <cell r="BH241" t="str">
            <v>Patties</v>
          </cell>
          <cell r="BI241" t="str">
            <v>-</v>
          </cell>
          <cell r="BJ241" t="str">
            <v>C&amp;F</v>
          </cell>
          <cell r="BL241" t="str">
            <v>BAKE: Conventional Oven
Preheat oven to 350 degrees f. Heat frozen product for 16-18 minutes.
Convection: Convection Oven
Preheat oven to 350 degrees f. Heat frozen product for 10-12 minutes.</v>
          </cell>
          <cell r="BM241" t="str">
            <v>Ground Beef (Not More Than 20% Fat), Mushrooms, Textured Vegetable Protein (Soy Protein Concentrate, Caramel Color), Water, Contains 2% Or Less Of: Potassium Chloride, Yeast Extract, Natural Flavoring, Potato Maltodextrin, Maltodextrin, Soybean Oil, Grill</v>
          </cell>
          <cell r="BP241" t="str">
            <v>Yes</v>
          </cell>
          <cell r="BR241" t="str">
            <v>00071421680768</v>
          </cell>
          <cell r="BS241" t="str">
            <v>-</v>
          </cell>
          <cell r="BT241" t="str">
            <v>Special Order</v>
          </cell>
          <cell r="BU241" t="str">
            <v>-</v>
          </cell>
          <cell r="BV241" t="str">
            <v>-</v>
          </cell>
          <cell r="BW241" t="str">
            <v>-</v>
          </cell>
          <cell r="BX241" t="str">
            <v>-</v>
          </cell>
          <cell r="BY241" t="str">
            <v>-</v>
          </cell>
        </row>
        <row r="242">
          <cell r="B242">
            <v>10000068081</v>
          </cell>
          <cell r="C242" t="str">
            <v>AdvancePierre™</v>
          </cell>
          <cell r="E242" t="str">
            <v>-</v>
          </cell>
          <cell r="F242" t="str">
            <v>AdvancePierre™ Fully Cooked Flamebroiled Beef Patties, 2.21 oz</v>
          </cell>
          <cell r="G242" t="str">
            <v>Flame Grilled Beef Pattie, 2.2 oz.</v>
          </cell>
          <cell r="H242" t="str">
            <v>-</v>
          </cell>
          <cell r="I242" t="str">
            <v>-</v>
          </cell>
          <cell r="J242">
            <v>20.63</v>
          </cell>
          <cell r="K242">
            <v>150</v>
          </cell>
          <cell r="L242" t="str">
            <v>1 piece</v>
          </cell>
          <cell r="M242">
            <v>2</v>
          </cell>
          <cell r="N242" t="str">
            <v>-</v>
          </cell>
          <cell r="O242" t="str">
            <v>-</v>
          </cell>
          <cell r="P242" t="str">
            <v>-</v>
          </cell>
          <cell r="Q242" t="str">
            <v>-</v>
          </cell>
          <cell r="R242" t="str">
            <v>-</v>
          </cell>
          <cell r="S242" t="str">
            <v>-</v>
          </cell>
          <cell r="T242" t="str">
            <v>-</v>
          </cell>
          <cell r="U242" t="str">
            <v>-</v>
          </cell>
          <cell r="V242" t="str">
            <v>Yes</v>
          </cell>
          <cell r="W242" t="str">
            <v>-</v>
          </cell>
          <cell r="Y242" t="str">
            <v>-</v>
          </cell>
          <cell r="Z242" t="str">
            <v>-</v>
          </cell>
          <cell r="AA242" t="str">
            <v>-</v>
          </cell>
          <cell r="AB242" t="str">
            <v>-</v>
          </cell>
          <cell r="AC242" t="str">
            <v>CL</v>
          </cell>
          <cell r="AD242" t="str">
            <v>-</v>
          </cell>
          <cell r="AE242" t="str">
            <v>-</v>
          </cell>
          <cell r="AF242" t="str">
            <v>-</v>
          </cell>
          <cell r="AG242" t="str">
            <v>-</v>
          </cell>
          <cell r="AH242" t="str">
            <v/>
          </cell>
          <cell r="AI242" t="str">
            <v/>
          </cell>
          <cell r="AJ242" t="str">
            <v/>
          </cell>
          <cell r="AK242" t="str">
            <v>-</v>
          </cell>
          <cell r="AL242" t="str">
            <v>Yes</v>
          </cell>
          <cell r="AM242" t="str">
            <v>-</v>
          </cell>
          <cell r="AN242" t="str">
            <v>-</v>
          </cell>
          <cell r="AO242" t="str">
            <v>-</v>
          </cell>
          <cell r="AP242" t="str">
            <v>-</v>
          </cell>
          <cell r="AQ242" t="str">
            <v>-</v>
          </cell>
          <cell r="AR242" t="str">
            <v>-</v>
          </cell>
          <cell r="AS242" t="str">
            <v>-</v>
          </cell>
          <cell r="AT242" t="str">
            <v>-</v>
          </cell>
          <cell r="AU242" t="str">
            <v>-</v>
          </cell>
          <cell r="AV242" t="str">
            <v>Bulk</v>
          </cell>
          <cell r="AW242" t="str">
            <v>-</v>
          </cell>
          <cell r="AX242" t="str">
            <v>-</v>
          </cell>
          <cell r="AY242" t="str">
            <v>-</v>
          </cell>
          <cell r="AZ242" t="str">
            <v>-</v>
          </cell>
          <cell r="BA242" t="str">
            <v>DNB SY19-20</v>
          </cell>
          <cell r="BB242" t="str">
            <v>DNB SY19-20</v>
          </cell>
          <cell r="BC242" t="str">
            <v>Prepared</v>
          </cell>
          <cell r="BD242" t="str">
            <v>BFAST/COP/HANDHELD</v>
          </cell>
          <cell r="BE242" t="str">
            <v>BRKFST/COP MBU</v>
          </cell>
          <cell r="BF242" t="str">
            <v>Burgers &amp; Patties</v>
          </cell>
          <cell r="BG242" t="str">
            <v>Patties</v>
          </cell>
          <cell r="BH242" t="str">
            <v>Patties</v>
          </cell>
          <cell r="BI242" t="str">
            <v>-</v>
          </cell>
          <cell r="BJ242" t="str">
            <v>C&amp;F</v>
          </cell>
          <cell r="BL242" t="str">
            <v>-</v>
          </cell>
          <cell r="BM242" t="str">
            <v>-</v>
          </cell>
          <cell r="BR242" t="str">
            <v>-</v>
          </cell>
          <cell r="BS242" t="str">
            <v>-</v>
          </cell>
          <cell r="BT242" t="str">
            <v>-</v>
          </cell>
          <cell r="BU242" t="str">
            <v>-</v>
          </cell>
          <cell r="BV242" t="str">
            <v>-</v>
          </cell>
          <cell r="BW242" t="str">
            <v>-</v>
          </cell>
          <cell r="BX242" t="str">
            <v>-</v>
          </cell>
          <cell r="BY242" t="str">
            <v>-</v>
          </cell>
        </row>
        <row r="243">
          <cell r="B243">
            <v>10000068097</v>
          </cell>
          <cell r="C243" t="str">
            <v>AdvancePierre™</v>
          </cell>
          <cell r="E243">
            <v>130</v>
          </cell>
          <cell r="F243" t="str">
            <v>AdvancePierre™ Fully Cooked Flamebroiled Beef Patties, 2.11 oz</v>
          </cell>
          <cell r="G243" t="str">
            <v>Flame Grilled Beef Pattie, 2.1 oz.</v>
          </cell>
          <cell r="H243" t="str">
            <v>-</v>
          </cell>
          <cell r="I243" t="str">
            <v>-</v>
          </cell>
          <cell r="J243">
            <v>15.09</v>
          </cell>
          <cell r="K243">
            <v>115</v>
          </cell>
          <cell r="L243" t="str">
            <v>1 piece</v>
          </cell>
          <cell r="M243">
            <v>2</v>
          </cell>
          <cell r="N243" t="str">
            <v>-</v>
          </cell>
          <cell r="O243" t="str">
            <v>-</v>
          </cell>
          <cell r="P243" t="str">
            <v>100</v>
          </cell>
          <cell r="Q243" t="str">
            <v>5</v>
          </cell>
          <cell r="R243" t="str">
            <v>2</v>
          </cell>
          <cell r="S243" t="str">
            <v>55</v>
          </cell>
          <cell r="T243" t="str">
            <v>2</v>
          </cell>
          <cell r="U243" t="str">
            <v>11</v>
          </cell>
          <cell r="V243" t="str">
            <v>Yes</v>
          </cell>
          <cell r="W243" t="str">
            <v>-</v>
          </cell>
          <cell r="Y243" t="str">
            <v>CSC</v>
          </cell>
          <cell r="Z243" t="str">
            <v>CSC</v>
          </cell>
          <cell r="AA243" t="str">
            <v>CSC</v>
          </cell>
          <cell r="AB243" t="str">
            <v>CSC</v>
          </cell>
          <cell r="AC243" t="str">
            <v>CL</v>
          </cell>
          <cell r="AD243">
            <v>10000069097</v>
          </cell>
          <cell r="AE243" t="str">
            <v>-</v>
          </cell>
          <cell r="AF243" t="str">
            <v>-</v>
          </cell>
          <cell r="AG243" t="str">
            <v>-</v>
          </cell>
          <cell r="AH243" t="str">
            <v/>
          </cell>
          <cell r="AI243" t="str">
            <v/>
          </cell>
          <cell r="AJ243" t="str">
            <v/>
          </cell>
          <cell r="AK243" t="str">
            <v>-</v>
          </cell>
          <cell r="AL243" t="str">
            <v>Yes</v>
          </cell>
          <cell r="AM243" t="str">
            <v>-</v>
          </cell>
          <cell r="AN243" t="str">
            <v>-</v>
          </cell>
          <cell r="AO243" t="str">
            <v>-</v>
          </cell>
          <cell r="AP243" t="str">
            <v>-</v>
          </cell>
          <cell r="AQ243" t="str">
            <v>-</v>
          </cell>
          <cell r="AR243" t="str">
            <v>-</v>
          </cell>
          <cell r="AS243" t="str">
            <v>-</v>
          </cell>
          <cell r="AT243" t="str">
            <v>365</v>
          </cell>
          <cell r="AU243" t="str">
            <v>1</v>
          </cell>
          <cell r="AV243" t="str">
            <v>Bulk</v>
          </cell>
          <cell r="AW243" t="str">
            <v>Yes</v>
          </cell>
          <cell r="AX243" t="str">
            <v>Yes</v>
          </cell>
          <cell r="AY243" t="str">
            <v>Yes</v>
          </cell>
          <cell r="AZ243" t="str">
            <v>Yes</v>
          </cell>
          <cell r="BA243" t="str">
            <v>ACT</v>
          </cell>
          <cell r="BB243" t="str">
            <v>ACT</v>
          </cell>
          <cell r="BC243" t="str">
            <v>Prepared</v>
          </cell>
          <cell r="BD243" t="str">
            <v>BFAST/COP/HANDHELD</v>
          </cell>
          <cell r="BE243" t="str">
            <v>BRKFST/COP MBU</v>
          </cell>
          <cell r="BF243" t="str">
            <v>Burgers &amp; Patties</v>
          </cell>
          <cell r="BG243" t="str">
            <v>Patties</v>
          </cell>
          <cell r="BH243" t="str">
            <v>Patties</v>
          </cell>
          <cell r="BI243" t="str">
            <v>-</v>
          </cell>
          <cell r="BJ243" t="str">
            <v>C&amp;F</v>
          </cell>
          <cell r="BL243" t="str">
            <v>BAKE: Conventional Oven
350 degrees for 20-22 minutes.
Convection: Convection Oven
350 degrees for 9-11 minutes.</v>
          </cell>
          <cell r="BM243" t="str">
            <v>Ground Beef (Not More Than 20% Fat), Water, Textured Vegetable Protein Product (Soy Protein Concentrate, Caramel Color), Dextrose, Potassium Phosphates, Natural Flavors, Lite Salt (Salt, Potassium Chloride), Caramel Color.</v>
          </cell>
          <cell r="BO243" t="str">
            <v>Yes</v>
          </cell>
          <cell r="BR243" t="str">
            <v>00071421680973</v>
          </cell>
          <cell r="BS243" t="str">
            <v>-</v>
          </cell>
          <cell r="BT243" t="str">
            <v>Special Order</v>
          </cell>
          <cell r="BU243" t="str">
            <v>-</v>
          </cell>
          <cell r="BV243" t="str">
            <v>-</v>
          </cell>
          <cell r="BW243" t="str">
            <v>-</v>
          </cell>
          <cell r="BX243" t="str">
            <v>-</v>
          </cell>
          <cell r="BY243" t="str">
            <v>-</v>
          </cell>
        </row>
        <row r="244">
          <cell r="B244">
            <v>10000068103</v>
          </cell>
          <cell r="C244" t="str">
            <v>AdvancePierre™</v>
          </cell>
          <cell r="E244">
            <v>130</v>
          </cell>
          <cell r="F244" t="str">
            <v>AdvancePierre™ Fully Cooked Beef Patties with Beans, 3.50 oz</v>
          </cell>
          <cell r="G244" t="str">
            <v>Beef and Bean Pattie, 3.5 oz.</v>
          </cell>
          <cell r="H244" t="str">
            <v>-</v>
          </cell>
          <cell r="I244" t="str">
            <v>-</v>
          </cell>
          <cell r="J244">
            <v>24.06</v>
          </cell>
          <cell r="K244">
            <v>110</v>
          </cell>
          <cell r="L244" t="str">
            <v>1 piece</v>
          </cell>
          <cell r="M244">
            <v>2</v>
          </cell>
          <cell r="N244" t="str">
            <v>-</v>
          </cell>
          <cell r="O244">
            <v>0.12</v>
          </cell>
          <cell r="P244" t="str">
            <v>190</v>
          </cell>
          <cell r="Q244" t="str">
            <v>12</v>
          </cell>
          <cell r="R244" t="str">
            <v>5</v>
          </cell>
          <cell r="S244" t="str">
            <v>190</v>
          </cell>
          <cell r="T244" t="str">
            <v>6</v>
          </cell>
          <cell r="U244" t="str">
            <v>14</v>
          </cell>
          <cell r="V244" t="str">
            <v>Yes</v>
          </cell>
          <cell r="W244" t="str">
            <v>-</v>
          </cell>
          <cell r="Y244" t="str">
            <v>-</v>
          </cell>
          <cell r="Z244" t="str">
            <v>-</v>
          </cell>
          <cell r="AA244" t="str">
            <v>-</v>
          </cell>
          <cell r="AB244" t="str">
            <v>-</v>
          </cell>
          <cell r="AC244" t="str">
            <v>CL</v>
          </cell>
          <cell r="AD244" t="str">
            <v>-</v>
          </cell>
          <cell r="AE244" t="str">
            <v>-</v>
          </cell>
          <cell r="AF244" t="str">
            <v>-</v>
          </cell>
          <cell r="AG244" t="str">
            <v>-</v>
          </cell>
          <cell r="AH244" t="str">
            <v/>
          </cell>
          <cell r="AI244" t="str">
            <v/>
          </cell>
          <cell r="AJ244" t="str">
            <v/>
          </cell>
          <cell r="AK244" t="str">
            <v>-</v>
          </cell>
          <cell r="AL244" t="str">
            <v>-</v>
          </cell>
          <cell r="AM244" t="str">
            <v>-</v>
          </cell>
          <cell r="AN244" t="str">
            <v>-</v>
          </cell>
          <cell r="AO244" t="str">
            <v>-</v>
          </cell>
          <cell r="AP244" t="str">
            <v>-</v>
          </cell>
          <cell r="AQ244" t="str">
            <v>-</v>
          </cell>
          <cell r="AR244" t="str">
            <v>-</v>
          </cell>
          <cell r="AS244" t="str">
            <v>-</v>
          </cell>
          <cell r="AT244" t="str">
            <v>365</v>
          </cell>
          <cell r="AU244" t="str">
            <v>1</v>
          </cell>
          <cell r="AV244" t="str">
            <v>Bulk</v>
          </cell>
          <cell r="AW244" t="str">
            <v>-</v>
          </cell>
          <cell r="AX244" t="str">
            <v>-</v>
          </cell>
          <cell r="AY244" t="str">
            <v>-</v>
          </cell>
          <cell r="AZ244" t="str">
            <v>-</v>
          </cell>
          <cell r="BA244" t="str">
            <v>HOLD SY20-21</v>
          </cell>
          <cell r="BB244" t="str">
            <v>DNB SY21-22</v>
          </cell>
          <cell r="BC244" t="str">
            <v>Prepared</v>
          </cell>
          <cell r="BD244" t="str">
            <v>BFAST/COP/HANDHELD</v>
          </cell>
          <cell r="BE244" t="str">
            <v>BRKFST/COP MBU</v>
          </cell>
          <cell r="BF244" t="str">
            <v>Burgers &amp; Patties</v>
          </cell>
          <cell r="BG244" t="str">
            <v>Patties</v>
          </cell>
          <cell r="BH244" t="str">
            <v>Patties</v>
          </cell>
          <cell r="BI244" t="str">
            <v>-</v>
          </cell>
          <cell r="BJ244" t="str">
            <v>C&amp;F</v>
          </cell>
          <cell r="BL244" t="str">
            <v>BAKE: Conventional Oven
From frozen state: 350 degrees for 16-18 minutes
Convection: Convection Oven
From frozen state: 350 degrees for 8-10 minutes.</v>
          </cell>
          <cell r="BM244" t="str">
            <v>Ground beef (no more than 20% fat), white navy beans, potassium chloride, salt, potassium phosphate, flavoring, spice, caramel color, autolyzed yeast extract, maltodextrin.</v>
          </cell>
          <cell r="BR244" t="str">
            <v>00071421681031</v>
          </cell>
          <cell r="BS244" t="str">
            <v>-</v>
          </cell>
          <cell r="BT244" t="str">
            <v>Special Order</v>
          </cell>
          <cell r="BU244" t="str">
            <v>-</v>
          </cell>
          <cell r="BV244" t="str">
            <v>-</v>
          </cell>
          <cell r="BW244" t="str">
            <v>-</v>
          </cell>
          <cell r="BX244" t="str">
            <v>-</v>
          </cell>
          <cell r="BY244" t="str">
            <v>-</v>
          </cell>
        </row>
        <row r="245">
          <cell r="B245">
            <v>10000068104</v>
          </cell>
          <cell r="C245" t="str">
            <v>AdvancePierre™</v>
          </cell>
          <cell r="E245">
            <v>130</v>
          </cell>
          <cell r="F245" t="str">
            <v>AdvancePierre™ Fully Cooked Flame Grilled Beef Steak, 2.21 oz</v>
          </cell>
          <cell r="G245" t="str">
            <v>Flame Grilled Beef Burger, 2.2 oz.</v>
          </cell>
          <cell r="H245" t="str">
            <v>-</v>
          </cell>
          <cell r="I245" t="str">
            <v>-</v>
          </cell>
          <cell r="J245">
            <v>15.81</v>
          </cell>
          <cell r="K245">
            <v>115</v>
          </cell>
          <cell r="L245" t="str">
            <v>1 piece</v>
          </cell>
          <cell r="M245">
            <v>2</v>
          </cell>
          <cell r="N245" t="str">
            <v>-</v>
          </cell>
          <cell r="O245" t="str">
            <v>-</v>
          </cell>
          <cell r="P245" t="str">
            <v>120</v>
          </cell>
          <cell r="Q245" t="str">
            <v>7</v>
          </cell>
          <cell r="R245" t="str">
            <v>3</v>
          </cell>
          <cell r="S245" t="str">
            <v>65</v>
          </cell>
          <cell r="T245" t="str">
            <v>1</v>
          </cell>
          <cell r="U245" t="str">
            <v>14</v>
          </cell>
          <cell r="V245" t="str">
            <v>Yes</v>
          </cell>
          <cell r="W245" t="str">
            <v>-</v>
          </cell>
          <cell r="Y245" t="str">
            <v>-</v>
          </cell>
          <cell r="Z245" t="str">
            <v>-</v>
          </cell>
          <cell r="AA245" t="str">
            <v>-</v>
          </cell>
          <cell r="AB245" t="str">
            <v>-</v>
          </cell>
          <cell r="AC245" t="str">
            <v>CL</v>
          </cell>
          <cell r="AD245">
            <v>10000069104</v>
          </cell>
          <cell r="AE245" t="str">
            <v>-</v>
          </cell>
          <cell r="AF245" t="str">
            <v>-</v>
          </cell>
          <cell r="AG245" t="str">
            <v>-</v>
          </cell>
          <cell r="AH245" t="str">
            <v/>
          </cell>
          <cell r="AI245" t="str">
            <v/>
          </cell>
          <cell r="AJ245" t="str">
            <v/>
          </cell>
          <cell r="AK245" t="str">
            <v>-</v>
          </cell>
          <cell r="AL245" t="str">
            <v>-</v>
          </cell>
          <cell r="AM245" t="str">
            <v>-</v>
          </cell>
          <cell r="AN245" t="str">
            <v>-</v>
          </cell>
          <cell r="AO245" t="str">
            <v>-</v>
          </cell>
          <cell r="AP245" t="str">
            <v>-</v>
          </cell>
          <cell r="AQ245" t="str">
            <v>-</v>
          </cell>
          <cell r="AR245" t="str">
            <v>-</v>
          </cell>
          <cell r="AS245" t="str">
            <v>-</v>
          </cell>
          <cell r="AT245" t="str">
            <v>365</v>
          </cell>
          <cell r="AU245" t="str">
            <v>1</v>
          </cell>
          <cell r="AV245" t="str">
            <v>Bulk</v>
          </cell>
          <cell r="AW245" t="str">
            <v>-</v>
          </cell>
          <cell r="AX245" t="str">
            <v>-</v>
          </cell>
          <cell r="AY245" t="str">
            <v>-</v>
          </cell>
          <cell r="AZ245" t="str">
            <v>-</v>
          </cell>
          <cell r="BA245" t="str">
            <v>ACT</v>
          </cell>
          <cell r="BB245" t="str">
            <v>ACT</v>
          </cell>
          <cell r="BC245" t="str">
            <v>Prepared</v>
          </cell>
          <cell r="BD245" t="str">
            <v>BFAST/COP/HANDHELD</v>
          </cell>
          <cell r="BE245" t="str">
            <v>BRKFST/COP MBU</v>
          </cell>
          <cell r="BF245" t="str">
            <v>Burgers &amp; Patties</v>
          </cell>
          <cell r="BG245" t="str">
            <v>Burger</v>
          </cell>
          <cell r="BH245" t="str">
            <v>Burgers- All Meat</v>
          </cell>
          <cell r="BI245" t="str">
            <v>-</v>
          </cell>
          <cell r="BJ245" t="str">
            <v>C&amp;F</v>
          </cell>
          <cell r="BL245" t="str">
            <v>BAKE: Conventional Oven
From frozen state: convection 350 degrees 8-10 minutes. Conventional 350 degrees 18-20 minutes.</v>
          </cell>
          <cell r="BM245" t="str">
            <v>Ground Beef (No More Than 15% Fat), Dextrose, Potassium Phosphate, Lite Salt, (Salt, Potassium Chloride), Onion Powder, Caramel Color, Black Pepper.</v>
          </cell>
          <cell r="BO245" t="str">
            <v>Yes</v>
          </cell>
          <cell r="BR245" t="str">
            <v>00071421681048</v>
          </cell>
          <cell r="BS245" t="str">
            <v>-</v>
          </cell>
          <cell r="BT245" t="str">
            <v>Special Order</v>
          </cell>
          <cell r="BU245" t="str">
            <v>-</v>
          </cell>
          <cell r="BV245" t="str">
            <v>-</v>
          </cell>
          <cell r="BW245" t="str">
            <v>-</v>
          </cell>
          <cell r="BX245">
            <v>8931252</v>
          </cell>
          <cell r="BY245" t="str">
            <v>-</v>
          </cell>
        </row>
        <row r="246">
          <cell r="B246">
            <v>10000097850</v>
          </cell>
          <cell r="C246" t="str">
            <v>Pierre</v>
          </cell>
          <cell r="E246" t="str">
            <v>-</v>
          </cell>
          <cell r="F246" t="str">
            <v>AdvancePierre™ Fully Cooked Flamebroiled Beef Steak Pattie, 4.00 oz</v>
          </cell>
          <cell r="G246" t="str">
            <v>Flame Broiled Beef Burger, 4.0 oz.</v>
          </cell>
          <cell r="H246" t="str">
            <v>-</v>
          </cell>
          <cell r="I246" t="str">
            <v>-</v>
          </cell>
          <cell r="J246">
            <v>25</v>
          </cell>
          <cell r="K246">
            <v>100</v>
          </cell>
          <cell r="L246" t="str">
            <v>1 piece</v>
          </cell>
          <cell r="M246">
            <v>4</v>
          </cell>
          <cell r="N246" t="str">
            <v>-</v>
          </cell>
          <cell r="O246" t="str">
            <v>-</v>
          </cell>
          <cell r="P246" t="str">
            <v>310</v>
          </cell>
          <cell r="Q246" t="str">
            <v>24</v>
          </cell>
          <cell r="R246" t="str">
            <v>10</v>
          </cell>
          <cell r="S246" t="str">
            <v>480</v>
          </cell>
          <cell r="T246" t="str">
            <v>0</v>
          </cell>
          <cell r="U246" t="str">
            <v>22</v>
          </cell>
          <cell r="V246" t="str">
            <v>Yes</v>
          </cell>
          <cell r="W246" t="str">
            <v>-</v>
          </cell>
          <cell r="Y246" t="str">
            <v>-</v>
          </cell>
          <cell r="Z246" t="str">
            <v>-</v>
          </cell>
          <cell r="AA246" t="str">
            <v>-</v>
          </cell>
          <cell r="AB246" t="str">
            <v>-</v>
          </cell>
          <cell r="AC246" t="str">
            <v>CL</v>
          </cell>
          <cell r="AD246" t="str">
            <v>-</v>
          </cell>
          <cell r="AE246" t="str">
            <v>-</v>
          </cell>
          <cell r="AF246" t="str">
            <v>-</v>
          </cell>
          <cell r="AG246" t="str">
            <v>-</v>
          </cell>
          <cell r="AH246" t="str">
            <v/>
          </cell>
          <cell r="AI246" t="str">
            <v/>
          </cell>
          <cell r="AJ246" t="str">
            <v/>
          </cell>
          <cell r="AK246" t="str">
            <v>-</v>
          </cell>
          <cell r="AL246" t="str">
            <v>-</v>
          </cell>
          <cell r="AM246" t="str">
            <v>-</v>
          </cell>
          <cell r="AN246" t="str">
            <v>-</v>
          </cell>
          <cell r="AO246" t="str">
            <v>-</v>
          </cell>
          <cell r="AP246" t="str">
            <v>-</v>
          </cell>
          <cell r="AQ246" t="str">
            <v>-</v>
          </cell>
          <cell r="AR246" t="str">
            <v>-</v>
          </cell>
          <cell r="AS246" t="str">
            <v>-</v>
          </cell>
          <cell r="AT246" t="str">
            <v>365</v>
          </cell>
          <cell r="AU246" t="str">
            <v>1</v>
          </cell>
          <cell r="AV246" t="str">
            <v>Bulk</v>
          </cell>
          <cell r="AW246" t="str">
            <v>-</v>
          </cell>
          <cell r="AX246" t="str">
            <v>-</v>
          </cell>
          <cell r="AY246" t="str">
            <v>-</v>
          </cell>
          <cell r="AZ246" t="str">
            <v>-</v>
          </cell>
          <cell r="BA246" t="str">
            <v>HOLD SY20-21</v>
          </cell>
          <cell r="BB246" t="str">
            <v>DNB SY21-22</v>
          </cell>
          <cell r="BC246" t="str">
            <v>Prepared</v>
          </cell>
          <cell r="BD246" t="str">
            <v>BFAST/COP/HANDHELD</v>
          </cell>
          <cell r="BE246" t="str">
            <v>BRKFST/COP MBU</v>
          </cell>
          <cell r="BF246" t="str">
            <v>Burgers &amp; Patties</v>
          </cell>
          <cell r="BG246" t="str">
            <v>Burger</v>
          </cell>
          <cell r="BH246" t="str">
            <v>Burgers- All Meat</v>
          </cell>
          <cell r="BI246" t="str">
            <v>-</v>
          </cell>
          <cell r="BJ246" t="str">
            <v>C&amp;F</v>
          </cell>
          <cell r="BL246" t="str">
            <v xml:space="preserve">BAKE: Times given are approximate.
Conventional Oven
From a frozen state, bake in a preheated conventional oven at 350 for 20-22 minutes.
Convection: Times given are approximate.
Convection Oven
From a frozen state, bake in a preheated convection oven at </v>
          </cell>
          <cell r="BM246" t="str">
            <v>Ground beef (not more than 26% fat), encapsulated salt, sodium phosphates, spice.</v>
          </cell>
          <cell r="BR246" t="str">
            <v>00071421936780</v>
          </cell>
          <cell r="BS246" t="str">
            <v>-</v>
          </cell>
          <cell r="BT246" t="str">
            <v>-</v>
          </cell>
          <cell r="BU246" t="str">
            <v>-</v>
          </cell>
          <cell r="BV246" t="str">
            <v>-</v>
          </cell>
          <cell r="BW246" t="str">
            <v>-</v>
          </cell>
          <cell r="BX246" t="str">
            <v>-</v>
          </cell>
          <cell r="BY246" t="str">
            <v>-</v>
          </cell>
        </row>
        <row r="247">
          <cell r="B247">
            <v>10000068180</v>
          </cell>
          <cell r="C247" t="str">
            <v>AdvancePierre™</v>
          </cell>
          <cell r="E247">
            <v>130</v>
          </cell>
          <cell r="F247" t="str">
            <v>AdvancePierre™ Fully Cooked Flamebroiled Halal Certified Beef Steak Burger, 2.00 oz</v>
          </cell>
          <cell r="G247" t="str">
            <v>Beef Burger with Halal Certification, 2.0 oz.</v>
          </cell>
          <cell r="H247" t="str">
            <v>-</v>
          </cell>
          <cell r="I247" t="str">
            <v>-</v>
          </cell>
          <cell r="J247">
            <v>21.25</v>
          </cell>
          <cell r="K247">
            <v>170</v>
          </cell>
          <cell r="L247" t="str">
            <v>1 piece</v>
          </cell>
          <cell r="M247">
            <v>2</v>
          </cell>
          <cell r="N247" t="str">
            <v>-</v>
          </cell>
          <cell r="O247" t="str">
            <v>-</v>
          </cell>
          <cell r="P247" t="str">
            <v>160</v>
          </cell>
          <cell r="Q247" t="str">
            <v>13</v>
          </cell>
          <cell r="R247" t="str">
            <v>6</v>
          </cell>
          <cell r="S247" t="str">
            <v>95</v>
          </cell>
          <cell r="T247" t="str">
            <v>11</v>
          </cell>
          <cell r="U247" t="str">
            <v>10</v>
          </cell>
          <cell r="V247" t="str">
            <v>Yes</v>
          </cell>
          <cell r="W247" t="str">
            <v>-</v>
          </cell>
          <cell r="Y247" t="str">
            <v>-</v>
          </cell>
          <cell r="Z247" t="str">
            <v>-</v>
          </cell>
          <cell r="AA247" t="str">
            <v>-</v>
          </cell>
          <cell r="AB247" t="str">
            <v>-</v>
          </cell>
          <cell r="AC247" t="str">
            <v>CL</v>
          </cell>
          <cell r="AD247" t="str">
            <v>-</v>
          </cell>
          <cell r="AE247" t="str">
            <v>-</v>
          </cell>
          <cell r="AF247" t="str">
            <v>-</v>
          </cell>
          <cell r="AG247" t="str">
            <v>-</v>
          </cell>
          <cell r="AH247" t="str">
            <v/>
          </cell>
          <cell r="AI247" t="str">
            <v/>
          </cell>
          <cell r="AJ247" t="str">
            <v/>
          </cell>
          <cell r="AK247" t="str">
            <v>-</v>
          </cell>
          <cell r="AL247" t="str">
            <v>-</v>
          </cell>
          <cell r="AM247" t="str">
            <v>-</v>
          </cell>
          <cell r="AN247" t="str">
            <v>-</v>
          </cell>
          <cell r="AO247" t="str">
            <v>-</v>
          </cell>
          <cell r="AP247" t="str">
            <v>-</v>
          </cell>
          <cell r="AQ247" t="str">
            <v>-</v>
          </cell>
          <cell r="AR247" t="str">
            <v>-</v>
          </cell>
          <cell r="AS247" t="str">
            <v>-</v>
          </cell>
          <cell r="AT247" t="str">
            <v>365</v>
          </cell>
          <cell r="AU247" t="str">
            <v>1</v>
          </cell>
          <cell r="AV247" t="str">
            <v>Bulk</v>
          </cell>
          <cell r="AW247" t="str">
            <v>-</v>
          </cell>
          <cell r="AX247" t="str">
            <v>-</v>
          </cell>
          <cell r="AY247" t="str">
            <v>-</v>
          </cell>
          <cell r="AZ247" t="str">
            <v>-</v>
          </cell>
          <cell r="BA247" t="str">
            <v>ACT</v>
          </cell>
          <cell r="BB247" t="str">
            <v>ACT</v>
          </cell>
          <cell r="BC247" t="str">
            <v>Prepared</v>
          </cell>
          <cell r="BD247" t="str">
            <v>BFAST/COP/HANDHELD</v>
          </cell>
          <cell r="BE247" t="str">
            <v>BRKFST/COP MBU</v>
          </cell>
          <cell r="BF247" t="str">
            <v>Burgers &amp; Patties</v>
          </cell>
          <cell r="BG247" t="str">
            <v>Burger</v>
          </cell>
          <cell r="BH247" t="str">
            <v>Burgers- All Meat</v>
          </cell>
          <cell r="BI247" t="str">
            <v>-</v>
          </cell>
          <cell r="BJ247" t="str">
            <v>C&amp;F</v>
          </cell>
          <cell r="BL247" t="str">
            <v>BAKE: Conventional Oven
From frozen state: Preheat oven to 350 degrees F. Bake for 11-12 minutes.
Convection: Convection Oven
From frozen state: Preheat oven to 350 degrees F. Bake for 8-9 minutes.
Microwave: Microwave
From frozen state: Heat on high powe</v>
          </cell>
          <cell r="BM247" t="str">
            <v>Ground Beef (Not More Than 20% Fat), Salt, Spice, Natural Flavor.</v>
          </cell>
          <cell r="BR247" t="str">
            <v>00071421681802</v>
          </cell>
          <cell r="BS247" t="str">
            <v>-</v>
          </cell>
          <cell r="BT247" t="str">
            <v>Special Order</v>
          </cell>
          <cell r="BU247" t="str">
            <v>-</v>
          </cell>
          <cell r="BV247" t="str">
            <v>-</v>
          </cell>
          <cell r="BW247" t="str">
            <v>-</v>
          </cell>
          <cell r="BX247">
            <v>8940006</v>
          </cell>
          <cell r="BY247" t="str">
            <v>-</v>
          </cell>
        </row>
        <row r="248">
          <cell r="B248">
            <v>10000025565</v>
          </cell>
          <cell r="C248" t="str">
            <v>AdvancePierre™</v>
          </cell>
          <cell r="E248" t="str">
            <v>-</v>
          </cell>
          <cell r="F248" t="str">
            <v>AdvancePierre™ Fully Cooked Flamebroiled Beef and Chicken Pattie, 2.21 oz</v>
          </cell>
          <cell r="G248" t="str">
            <v>Flame Broiled Beef and Chicken Pattie, 2.2 oz.</v>
          </cell>
          <cell r="H248" t="str">
            <v>-</v>
          </cell>
          <cell r="I248" t="str">
            <v>-</v>
          </cell>
          <cell r="J248">
            <v>23.38</v>
          </cell>
          <cell r="K248">
            <v>170</v>
          </cell>
          <cell r="L248" t="str">
            <v>1 piece</v>
          </cell>
          <cell r="M248">
            <v>2</v>
          </cell>
          <cell r="N248" t="str">
            <v>-</v>
          </cell>
          <cell r="O248" t="str">
            <v>-</v>
          </cell>
          <cell r="P248" t="str">
            <v>-</v>
          </cell>
          <cell r="Q248" t="str">
            <v>-</v>
          </cell>
          <cell r="R248" t="str">
            <v>-</v>
          </cell>
          <cell r="S248" t="str">
            <v>-</v>
          </cell>
          <cell r="T248" t="str">
            <v>-</v>
          </cell>
          <cell r="U248" t="str">
            <v>-</v>
          </cell>
          <cell r="V248" t="str">
            <v>Yes</v>
          </cell>
          <cell r="W248" t="str">
            <v>-</v>
          </cell>
          <cell r="Y248" t="str">
            <v>-</v>
          </cell>
          <cell r="Z248" t="str">
            <v>-</v>
          </cell>
          <cell r="AA248" t="str">
            <v>-</v>
          </cell>
          <cell r="AB248" t="str">
            <v>-</v>
          </cell>
          <cell r="AC248" t="str">
            <v>CL</v>
          </cell>
          <cell r="AD248" t="str">
            <v>-</v>
          </cell>
          <cell r="AE248" t="str">
            <v>-</v>
          </cell>
          <cell r="AF248" t="str">
            <v>-</v>
          </cell>
          <cell r="AG248" t="str">
            <v>-</v>
          </cell>
          <cell r="AH248" t="str">
            <v/>
          </cell>
          <cell r="AI248" t="str">
            <v/>
          </cell>
          <cell r="AJ248" t="str">
            <v/>
          </cell>
          <cell r="AK248" t="str">
            <v>-</v>
          </cell>
          <cell r="AL248" t="str">
            <v>-</v>
          </cell>
          <cell r="AM248" t="str">
            <v>-</v>
          </cell>
          <cell r="AN248" t="str">
            <v>-</v>
          </cell>
          <cell r="AO248" t="str">
            <v>-</v>
          </cell>
          <cell r="AP248" t="str">
            <v>-</v>
          </cell>
          <cell r="AQ248" t="str">
            <v>-</v>
          </cell>
          <cell r="AR248" t="str">
            <v>-</v>
          </cell>
          <cell r="AS248" t="str">
            <v>-</v>
          </cell>
          <cell r="AT248" t="str">
            <v>-</v>
          </cell>
          <cell r="AU248" t="str">
            <v>-</v>
          </cell>
          <cell r="AV248" t="str">
            <v>Bulk</v>
          </cell>
          <cell r="AW248" t="str">
            <v>-</v>
          </cell>
          <cell r="AX248" t="str">
            <v>-</v>
          </cell>
          <cell r="AY248" t="str">
            <v>-</v>
          </cell>
          <cell r="AZ248" t="str">
            <v>-</v>
          </cell>
          <cell r="BA248" t="str">
            <v>DNB SY19-20</v>
          </cell>
          <cell r="BB248" t="str">
            <v>DNB SY19-20</v>
          </cell>
          <cell r="BC248" t="str">
            <v>Prepared</v>
          </cell>
          <cell r="BD248" t="str">
            <v>BFAST/COP/HANDHELD</v>
          </cell>
          <cell r="BE248" t="str">
            <v>BRKFST/COP MBU</v>
          </cell>
          <cell r="BF248" t="str">
            <v>Burgers &amp; Patties</v>
          </cell>
          <cell r="BG248" t="str">
            <v>Burger</v>
          </cell>
          <cell r="BH248" t="str">
            <v>Burgers- All Meat</v>
          </cell>
          <cell r="BI248" t="str">
            <v>-</v>
          </cell>
          <cell r="BJ248" t="str">
            <v>C&amp;F</v>
          </cell>
          <cell r="BL248" t="str">
            <v>-</v>
          </cell>
          <cell r="BM248" t="str">
            <v>-</v>
          </cell>
          <cell r="BR248" t="str">
            <v>-</v>
          </cell>
          <cell r="BS248" t="str">
            <v>-</v>
          </cell>
          <cell r="BT248" t="str">
            <v>-</v>
          </cell>
          <cell r="BU248" t="str">
            <v>-</v>
          </cell>
          <cell r="BV248" t="str">
            <v>-</v>
          </cell>
          <cell r="BW248" t="str">
            <v>-</v>
          </cell>
          <cell r="BX248" t="str">
            <v>-</v>
          </cell>
          <cell r="BY248" t="str">
            <v>-</v>
          </cell>
        </row>
        <row r="249">
          <cell r="B249">
            <v>10000032568</v>
          </cell>
          <cell r="C249" t="str">
            <v>AdvancePierre™</v>
          </cell>
          <cell r="E249">
            <v>130</v>
          </cell>
          <cell r="F249" t="str">
            <v>AdvancePierre® Fully Cooked Beef Burger</v>
          </cell>
          <cell r="G249" t="str">
            <v>New York Sourced Beef Burger, 2.0 oz.</v>
          </cell>
          <cell r="H249" t="str">
            <v>-</v>
          </cell>
          <cell r="I249" t="str">
            <v>-</v>
          </cell>
          <cell r="J249">
            <v>21.25</v>
          </cell>
          <cell r="K249">
            <v>170</v>
          </cell>
          <cell r="L249" t="str">
            <v>1 piece</v>
          </cell>
          <cell r="M249">
            <v>2</v>
          </cell>
          <cell r="N249" t="str">
            <v>-</v>
          </cell>
          <cell r="O249" t="str">
            <v>-</v>
          </cell>
          <cell r="P249" t="str">
            <v>140</v>
          </cell>
          <cell r="Q249" t="str">
            <v>11</v>
          </cell>
          <cell r="R249" t="str">
            <v>4</v>
          </cell>
          <cell r="S249" t="str">
            <v>105</v>
          </cell>
          <cell r="T249" t="str">
            <v>0</v>
          </cell>
          <cell r="U249" t="str">
            <v>10</v>
          </cell>
          <cell r="V249" t="str">
            <v>Yes</v>
          </cell>
          <cell r="W249" t="str">
            <v>-</v>
          </cell>
          <cell r="Y249" t="str">
            <v>-</v>
          </cell>
          <cell r="Z249" t="str">
            <v>-</v>
          </cell>
          <cell r="AA249" t="str">
            <v>-</v>
          </cell>
          <cell r="AB249" t="str">
            <v>-</v>
          </cell>
          <cell r="AC249" t="str">
            <v>CL</v>
          </cell>
          <cell r="AD249" t="str">
            <v>-</v>
          </cell>
          <cell r="AE249" t="str">
            <v>-</v>
          </cell>
          <cell r="AF249" t="str">
            <v>-</v>
          </cell>
          <cell r="AG249" t="str">
            <v>-</v>
          </cell>
          <cell r="AH249" t="str">
            <v/>
          </cell>
          <cell r="AI249" t="str">
            <v/>
          </cell>
          <cell r="AJ249" t="str">
            <v/>
          </cell>
          <cell r="AK249" t="str">
            <v>-</v>
          </cell>
          <cell r="AL249" t="str">
            <v>-</v>
          </cell>
          <cell r="AM249" t="str">
            <v>-</v>
          </cell>
          <cell r="AN249" t="str">
            <v>-</v>
          </cell>
          <cell r="AO249" t="str">
            <v>-</v>
          </cell>
          <cell r="AP249" t="str">
            <v>-</v>
          </cell>
          <cell r="AQ249" t="str">
            <v>-</v>
          </cell>
          <cell r="AR249" t="str">
            <v>-</v>
          </cell>
          <cell r="AS249" t="str">
            <v>-</v>
          </cell>
          <cell r="AT249" t="str">
            <v>365</v>
          </cell>
          <cell r="AU249" t="str">
            <v>1</v>
          </cell>
          <cell r="AV249" t="str">
            <v>Bulk</v>
          </cell>
          <cell r="AW249" t="str">
            <v>-</v>
          </cell>
          <cell r="AX249" t="str">
            <v>-</v>
          </cell>
          <cell r="AY249" t="str">
            <v>-</v>
          </cell>
          <cell r="AZ249" t="str">
            <v>-</v>
          </cell>
          <cell r="BA249" t="str">
            <v>ACT</v>
          </cell>
          <cell r="BB249" t="str">
            <v>ACT</v>
          </cell>
          <cell r="BC249" t="str">
            <v>Prepared</v>
          </cell>
          <cell r="BD249" t="str">
            <v>BFAST/COP/HANDHELD</v>
          </cell>
          <cell r="BE249" t="str">
            <v>BRKFST/COP MBU</v>
          </cell>
          <cell r="BF249" t="str">
            <v>Burgers &amp; Patties</v>
          </cell>
          <cell r="BG249" t="str">
            <v>Burger</v>
          </cell>
          <cell r="BH249" t="str">
            <v>Burgers- All Meat</v>
          </cell>
          <cell r="BI249" t="str">
            <v>-</v>
          </cell>
          <cell r="BJ249" t="str">
            <v>C&amp;F</v>
          </cell>
          <cell r="BL249" t="str">
            <v>BAKE: Conventional Oven
FROM FROZEN STATE : 350 F DEGREES FOR 11 - 12 MINUTES.
Convection: Convection Oven
FROM FROZEN STATE : 350 F DEGREES FOR 8 - 9 MINUTES.</v>
          </cell>
          <cell r="BM249" t="str">
            <v>Ground beef (not more than 20% fat), salt, flavor, natural flavor.</v>
          </cell>
          <cell r="BR249" t="str">
            <v>00071421324686</v>
          </cell>
          <cell r="BS249" t="str">
            <v>-</v>
          </cell>
          <cell r="BT249" t="str">
            <v>-</v>
          </cell>
          <cell r="BU249" t="str">
            <v>-</v>
          </cell>
          <cell r="BV249" t="str">
            <v>-</v>
          </cell>
          <cell r="BW249" t="str">
            <v>-</v>
          </cell>
          <cell r="BX249" t="str">
            <v>-</v>
          </cell>
          <cell r="BY249" t="str">
            <v>-</v>
          </cell>
        </row>
        <row r="250">
          <cell r="B250">
            <v>10000097838</v>
          </cell>
          <cell r="C250" t="str">
            <v>AdvancePierre™</v>
          </cell>
          <cell r="E250" t="str">
            <v>-</v>
          </cell>
          <cell r="F250" t="str">
            <v>AdvancePierre™ Flame Grilled Beef Steak Burger, 2.0 oz.</v>
          </cell>
          <cell r="G250" t="str">
            <v>Flame Grilled Beef Burger, 2.0 oz.</v>
          </cell>
          <cell r="H250" t="str">
            <v>-</v>
          </cell>
          <cell r="I250" t="str">
            <v>-</v>
          </cell>
          <cell r="J250">
            <v>25</v>
          </cell>
          <cell r="K250">
            <v>200</v>
          </cell>
          <cell r="L250" t="str">
            <v>1 piece</v>
          </cell>
          <cell r="M250">
            <v>2</v>
          </cell>
          <cell r="N250" t="str">
            <v>-</v>
          </cell>
          <cell r="O250" t="str">
            <v>-</v>
          </cell>
          <cell r="P250" t="str">
            <v>-</v>
          </cell>
          <cell r="Q250" t="str">
            <v>-</v>
          </cell>
          <cell r="R250" t="str">
            <v>-</v>
          </cell>
          <cell r="S250" t="str">
            <v>-</v>
          </cell>
          <cell r="T250" t="str">
            <v>-</v>
          </cell>
          <cell r="U250" t="str">
            <v>-</v>
          </cell>
          <cell r="V250" t="str">
            <v>Yes</v>
          </cell>
          <cell r="W250" t="str">
            <v>-</v>
          </cell>
          <cell r="Y250" t="str">
            <v>-</v>
          </cell>
          <cell r="Z250" t="str">
            <v>-</v>
          </cell>
          <cell r="AA250" t="str">
            <v>-</v>
          </cell>
          <cell r="AB250" t="str">
            <v>-</v>
          </cell>
          <cell r="AC250" t="str">
            <v>CL</v>
          </cell>
          <cell r="AD250" t="str">
            <v>-</v>
          </cell>
          <cell r="AE250" t="str">
            <v>-</v>
          </cell>
          <cell r="AF250" t="str">
            <v>-</v>
          </cell>
          <cell r="AG250" t="str">
            <v>-</v>
          </cell>
          <cell r="AH250" t="str">
            <v/>
          </cell>
          <cell r="AI250" t="str">
            <v/>
          </cell>
          <cell r="AJ250" t="str">
            <v/>
          </cell>
          <cell r="AK250" t="str">
            <v>-</v>
          </cell>
          <cell r="AL250" t="str">
            <v>-</v>
          </cell>
          <cell r="AM250" t="str">
            <v>-</v>
          </cell>
          <cell r="AN250" t="str">
            <v>-</v>
          </cell>
          <cell r="AO250" t="str">
            <v>-</v>
          </cell>
          <cell r="AP250" t="str">
            <v>-</v>
          </cell>
          <cell r="AQ250" t="str">
            <v>-</v>
          </cell>
          <cell r="AR250" t="str">
            <v>-</v>
          </cell>
          <cell r="AS250" t="str">
            <v>-</v>
          </cell>
          <cell r="AT250" t="str">
            <v>-</v>
          </cell>
          <cell r="AU250" t="str">
            <v>-</v>
          </cell>
          <cell r="AV250" t="str">
            <v>Bulk</v>
          </cell>
          <cell r="AW250" t="str">
            <v>-</v>
          </cell>
          <cell r="AX250" t="str">
            <v>-</v>
          </cell>
          <cell r="AY250" t="str">
            <v>-</v>
          </cell>
          <cell r="AZ250" t="str">
            <v>-</v>
          </cell>
          <cell r="BA250" t="str">
            <v>DNB SY19-20</v>
          </cell>
          <cell r="BB250" t="str">
            <v>DNB SY19-20</v>
          </cell>
          <cell r="BC250" t="str">
            <v>Prepared</v>
          </cell>
          <cell r="BD250" t="str">
            <v>BFAST/COP/HANDHELD</v>
          </cell>
          <cell r="BE250" t="str">
            <v>BRKFST/COP MBU</v>
          </cell>
          <cell r="BF250" t="str">
            <v>Burgers &amp; Patties</v>
          </cell>
          <cell r="BG250" t="str">
            <v>Burger</v>
          </cell>
          <cell r="BH250" t="str">
            <v>Burgers- All Meat</v>
          </cell>
          <cell r="BI250" t="str">
            <v>-</v>
          </cell>
          <cell r="BJ250" t="str">
            <v>C&amp;F</v>
          </cell>
          <cell r="BL250" t="str">
            <v>-</v>
          </cell>
          <cell r="BM250" t="str">
            <v>-</v>
          </cell>
          <cell r="BR250" t="str">
            <v>-</v>
          </cell>
          <cell r="BS250" t="str">
            <v>-</v>
          </cell>
          <cell r="BT250" t="str">
            <v>-</v>
          </cell>
          <cell r="BU250" t="str">
            <v>-</v>
          </cell>
          <cell r="BV250" t="str">
            <v>-</v>
          </cell>
          <cell r="BW250" t="str">
            <v>-</v>
          </cell>
          <cell r="BX250" t="str">
            <v>-</v>
          </cell>
          <cell r="BY250" t="str">
            <v>-</v>
          </cell>
        </row>
        <row r="251">
          <cell r="B251">
            <v>10000069001</v>
          </cell>
          <cell r="C251" t="str">
            <v>AdvancePierre™</v>
          </cell>
          <cell r="E251">
            <v>130</v>
          </cell>
          <cell r="F251" t="str">
            <v>AdvancePierre™ Beef Burger, 1.6 oz.</v>
          </cell>
          <cell r="G251" t="str">
            <v>Beef Burger, 1.6 oz.</v>
          </cell>
          <cell r="H251" t="str">
            <v>-</v>
          </cell>
          <cell r="I251" t="str">
            <v>-</v>
          </cell>
          <cell r="J251">
            <v>21</v>
          </cell>
          <cell r="K251">
            <v>210</v>
          </cell>
          <cell r="L251" t="str">
            <v>1 piece</v>
          </cell>
          <cell r="M251">
            <v>1.5</v>
          </cell>
          <cell r="N251" t="str">
            <v>-</v>
          </cell>
          <cell r="O251" t="str">
            <v>-</v>
          </cell>
          <cell r="P251" t="str">
            <v>100</v>
          </cell>
          <cell r="Q251" t="str">
            <v>7</v>
          </cell>
          <cell r="R251" t="str">
            <v>2.5</v>
          </cell>
          <cell r="S251" t="str">
            <v>80</v>
          </cell>
          <cell r="T251" t="str">
            <v>0</v>
          </cell>
          <cell r="U251" t="str">
            <v>8</v>
          </cell>
          <cell r="V251" t="str">
            <v>Yes</v>
          </cell>
          <cell r="W251" t="str">
            <v>-</v>
          </cell>
          <cell r="Y251" t="str">
            <v>-</v>
          </cell>
          <cell r="Z251" t="str">
            <v>-</v>
          </cell>
          <cell r="AA251" t="str">
            <v>-</v>
          </cell>
          <cell r="AB251" t="str">
            <v>-</v>
          </cell>
          <cell r="AC251" t="str">
            <v>CY</v>
          </cell>
          <cell r="AD251">
            <v>10000069101</v>
          </cell>
          <cell r="AE251" t="str">
            <v>-</v>
          </cell>
          <cell r="AF251" t="str">
            <v>-</v>
          </cell>
          <cell r="AG251" t="str">
            <v>-</v>
          </cell>
          <cell r="AH251" t="str">
            <v/>
          </cell>
          <cell r="AI251" t="str">
            <v/>
          </cell>
          <cell r="AJ251" t="str">
            <v/>
          </cell>
          <cell r="AK251" t="str">
            <v>-</v>
          </cell>
          <cell r="AL251" t="str">
            <v>-</v>
          </cell>
          <cell r="AM251" t="str">
            <v>-</v>
          </cell>
          <cell r="AN251" t="str">
            <v>-</v>
          </cell>
          <cell r="AO251" t="str">
            <v>-</v>
          </cell>
          <cell r="AP251" t="str">
            <v>-</v>
          </cell>
          <cell r="AQ251" t="str">
            <v>-</v>
          </cell>
          <cell r="AR251" t="str">
            <v>-</v>
          </cell>
          <cell r="AS251" t="str">
            <v>-</v>
          </cell>
          <cell r="AT251" t="str">
            <v>365</v>
          </cell>
          <cell r="AU251" t="str">
            <v>1</v>
          </cell>
          <cell r="AV251" t="str">
            <v>Bulk</v>
          </cell>
          <cell r="AW251" t="str">
            <v>-</v>
          </cell>
          <cell r="AX251" t="str">
            <v>-</v>
          </cell>
          <cell r="AY251" t="str">
            <v>-</v>
          </cell>
          <cell r="AZ251" t="str">
            <v>-</v>
          </cell>
          <cell r="BA251" t="str">
            <v>ACT</v>
          </cell>
          <cell r="BB251" t="str">
            <v>ACT</v>
          </cell>
          <cell r="BC251" t="str">
            <v>Prepared</v>
          </cell>
          <cell r="BD251" t="str">
            <v>BFAST/COP/HANDHELD</v>
          </cell>
          <cell r="BE251" t="str">
            <v>BRKFST/COP MBU</v>
          </cell>
          <cell r="BF251" t="str">
            <v>Burgers &amp; Patties</v>
          </cell>
          <cell r="BG251" t="str">
            <v>Burger</v>
          </cell>
          <cell r="BH251" t="str">
            <v>Burgers- All Meat</v>
          </cell>
          <cell r="BI251" t="str">
            <v>-</v>
          </cell>
          <cell r="BJ251" t="str">
            <v>C&amp;F</v>
          </cell>
          <cell r="BL251" t="str">
            <v>BAKE: Cook from a frozen state.
Conventional Oven
Preheat oven to 350°F for 13-14 minutes.
Convection: Cook from a frozen state.
Convection Oven
Preheat oven to 350°F for 6-7 minutes.
Microwave: Cook from a frozen state.
Microwave
Microwave on high for 50</v>
          </cell>
          <cell r="BM251" t="str">
            <v>Ground Beef (not more than 20% Fat), Salt, Flavor, Natural Flavor.</v>
          </cell>
          <cell r="BR251" t="str">
            <v>00071421069013</v>
          </cell>
          <cell r="BS251" t="str">
            <v>-</v>
          </cell>
          <cell r="BT251" t="str">
            <v>-</v>
          </cell>
          <cell r="BU251" t="str">
            <v>-</v>
          </cell>
          <cell r="BV251" t="str">
            <v>-</v>
          </cell>
          <cell r="BW251" t="str">
            <v>-</v>
          </cell>
          <cell r="BX251">
            <v>8942108</v>
          </cell>
          <cell r="BY251">
            <v>403533</v>
          </cell>
        </row>
        <row r="252">
          <cell r="B252">
            <v>10000069050</v>
          </cell>
          <cell r="C252" t="str">
            <v>AdvancePierre™</v>
          </cell>
          <cell r="E252">
            <v>130</v>
          </cell>
          <cell r="F252" t="str">
            <v>AdvancePierre™ Beef Burger, 2.0 oz.</v>
          </cell>
          <cell r="G252" t="str">
            <v>Beef Burger, 2.0 oz.</v>
          </cell>
          <cell r="H252" t="str">
            <v>-</v>
          </cell>
          <cell r="I252" t="str">
            <v>-</v>
          </cell>
          <cell r="J252">
            <v>21.25</v>
          </cell>
          <cell r="K252">
            <v>170</v>
          </cell>
          <cell r="L252" t="str">
            <v>1 piece</v>
          </cell>
          <cell r="M252">
            <v>2</v>
          </cell>
          <cell r="N252" t="str">
            <v>-</v>
          </cell>
          <cell r="O252" t="str">
            <v>-</v>
          </cell>
          <cell r="P252" t="str">
            <v>120</v>
          </cell>
          <cell r="Q252" t="str">
            <v>8</v>
          </cell>
          <cell r="R252" t="str">
            <v>3.5</v>
          </cell>
          <cell r="S252" t="str">
            <v>100</v>
          </cell>
          <cell r="T252" t="str">
            <v>0</v>
          </cell>
          <cell r="U252" t="str">
            <v>10</v>
          </cell>
          <cell r="V252" t="str">
            <v>Yes</v>
          </cell>
          <cell r="W252" t="str">
            <v>-</v>
          </cell>
          <cell r="Y252" t="str">
            <v>-</v>
          </cell>
          <cell r="Z252" t="str">
            <v>-</v>
          </cell>
          <cell r="AA252" t="str">
            <v>-</v>
          </cell>
          <cell r="AB252" t="str">
            <v>-</v>
          </cell>
          <cell r="AC252" t="str">
            <v>CY</v>
          </cell>
          <cell r="AD252">
            <v>10000068050</v>
          </cell>
          <cell r="AE252" t="str">
            <v>-</v>
          </cell>
          <cell r="AF252" t="str">
            <v>-</v>
          </cell>
          <cell r="AG252" t="str">
            <v>-</v>
          </cell>
          <cell r="AH252" t="str">
            <v/>
          </cell>
          <cell r="AI252" t="str">
            <v/>
          </cell>
          <cell r="AJ252" t="str">
            <v/>
          </cell>
          <cell r="AK252" t="str">
            <v>-</v>
          </cell>
          <cell r="AL252" t="str">
            <v>-</v>
          </cell>
          <cell r="AM252" t="str">
            <v>-</v>
          </cell>
          <cell r="AN252" t="str">
            <v>-</v>
          </cell>
          <cell r="AO252" t="str">
            <v>-</v>
          </cell>
          <cell r="AP252" t="str">
            <v>-</v>
          </cell>
          <cell r="AQ252" t="str">
            <v>-</v>
          </cell>
          <cell r="AR252" t="str">
            <v>Yes</v>
          </cell>
          <cell r="AS252" t="str">
            <v>-</v>
          </cell>
          <cell r="AT252" t="str">
            <v>365</v>
          </cell>
          <cell r="AU252" t="str">
            <v>1</v>
          </cell>
          <cell r="AV252" t="str">
            <v>Bulk</v>
          </cell>
          <cell r="AW252" t="str">
            <v>Yes</v>
          </cell>
          <cell r="AX252" t="str">
            <v>-</v>
          </cell>
          <cell r="AY252" t="str">
            <v>-</v>
          </cell>
          <cell r="AZ252" t="str">
            <v>-</v>
          </cell>
          <cell r="BA252" t="str">
            <v>ACT</v>
          </cell>
          <cell r="BB252" t="str">
            <v>ACT</v>
          </cell>
          <cell r="BC252" t="str">
            <v>Prepared</v>
          </cell>
          <cell r="BD252" t="str">
            <v>BFAST/COP/HANDHELD</v>
          </cell>
          <cell r="BE252" t="str">
            <v>BRKFST/COP MBU</v>
          </cell>
          <cell r="BF252" t="str">
            <v>Burgers &amp; Patties</v>
          </cell>
          <cell r="BG252" t="str">
            <v>Burger</v>
          </cell>
          <cell r="BH252" t="str">
            <v>Burgers- All Meat</v>
          </cell>
          <cell r="BI252" t="str">
            <v>-</v>
          </cell>
          <cell r="BJ252" t="str">
            <v>C&amp;F</v>
          </cell>
          <cell r="BL252" t="str">
            <v xml:space="preserve">BAKE: Conventional Oven
From frozen state: preheat oven to 350 degrees f. Bake for 11-12 minutes or until internal temperature reaches 165 degrees f when using a meat thermometer.
Convection: Convection Oven
From frozen state: preheat oven to 350 degrees </v>
          </cell>
          <cell r="BM252" t="str">
            <v>Ground Beef (not more than 20% Fat), Salt, Flavor, Natural Flavor.</v>
          </cell>
          <cell r="BQ252" t="str">
            <v>Yes</v>
          </cell>
          <cell r="BR252" t="str">
            <v>00071421690231</v>
          </cell>
          <cell r="BS252" t="str">
            <v>-</v>
          </cell>
          <cell r="BT252" t="str">
            <v>-</v>
          </cell>
          <cell r="BU252" t="str">
            <v>-</v>
          </cell>
          <cell r="BV252" t="str">
            <v>-</v>
          </cell>
          <cell r="BW252" t="str">
            <v>-</v>
          </cell>
          <cell r="BX252">
            <v>9408566</v>
          </cell>
          <cell r="BY252" t="str">
            <v>-</v>
          </cell>
        </row>
        <row r="253">
          <cell r="B253">
            <v>10000069075</v>
          </cell>
          <cell r="C253" t="str">
            <v>AdvancePierre™</v>
          </cell>
          <cell r="E253">
            <v>130</v>
          </cell>
          <cell r="F253" t="str">
            <v>AdvancePierre™ Beef and Mushroom Pattie, 2.4 oz.</v>
          </cell>
          <cell r="G253" t="str">
            <v>Beef and Mushroom Pattie, 2.4 oz.</v>
          </cell>
          <cell r="H253" t="str">
            <v>-</v>
          </cell>
          <cell r="I253" t="str">
            <v>-</v>
          </cell>
          <cell r="J253">
            <v>30</v>
          </cell>
          <cell r="K253">
            <v>200</v>
          </cell>
          <cell r="L253" t="str">
            <v>1 piece</v>
          </cell>
          <cell r="M253">
            <v>2</v>
          </cell>
          <cell r="N253" t="str">
            <v>-</v>
          </cell>
          <cell r="O253">
            <v>0.12</v>
          </cell>
          <cell r="P253" t="str">
            <v>130</v>
          </cell>
          <cell r="Q253" t="str">
            <v>6</v>
          </cell>
          <cell r="R253" t="str">
            <v>2.5</v>
          </cell>
          <cell r="S253" t="str">
            <v>180</v>
          </cell>
          <cell r="T253" t="str">
            <v>3</v>
          </cell>
          <cell r="U253" t="str">
            <v>11</v>
          </cell>
          <cell r="V253" t="str">
            <v>Yes</v>
          </cell>
          <cell r="W253" t="str">
            <v>-</v>
          </cell>
          <cell r="Y253" t="str">
            <v>-</v>
          </cell>
          <cell r="Z253" t="str">
            <v>-</v>
          </cell>
          <cell r="AA253" t="str">
            <v>-</v>
          </cell>
          <cell r="AB253" t="str">
            <v>-</v>
          </cell>
          <cell r="AC253" t="str">
            <v>CY</v>
          </cell>
          <cell r="AD253">
            <v>10000068075</v>
          </cell>
          <cell r="AE253" t="str">
            <v>-</v>
          </cell>
          <cell r="AF253" t="str">
            <v>-</v>
          </cell>
          <cell r="AG253" t="str">
            <v>-</v>
          </cell>
          <cell r="AH253" t="str">
            <v/>
          </cell>
          <cell r="AI253" t="str">
            <v/>
          </cell>
          <cell r="AJ253" t="str">
            <v/>
          </cell>
          <cell r="AK253" t="str">
            <v>-</v>
          </cell>
          <cell r="AL253" t="str">
            <v>Yes</v>
          </cell>
          <cell r="AM253" t="str">
            <v>-</v>
          </cell>
          <cell r="AN253" t="str">
            <v>-</v>
          </cell>
          <cell r="AO253" t="str">
            <v>-</v>
          </cell>
          <cell r="AP253" t="str">
            <v>-</v>
          </cell>
          <cell r="AQ253" t="str">
            <v>-</v>
          </cell>
          <cell r="AR253" t="str">
            <v>-</v>
          </cell>
          <cell r="AS253" t="str">
            <v>-</v>
          </cell>
          <cell r="AT253" t="str">
            <v>365</v>
          </cell>
          <cell r="AU253" t="str">
            <v>1</v>
          </cell>
          <cell r="AV253" t="str">
            <v>Bulk</v>
          </cell>
          <cell r="AW253" t="str">
            <v>Yes</v>
          </cell>
          <cell r="AX253" t="str">
            <v>-</v>
          </cell>
          <cell r="AY253" t="str">
            <v>-</v>
          </cell>
          <cell r="AZ253" t="str">
            <v>-</v>
          </cell>
          <cell r="BA253" t="str">
            <v>HOLD SY20-21</v>
          </cell>
          <cell r="BB253" t="str">
            <v>DNB SY21-22</v>
          </cell>
          <cell r="BC253" t="str">
            <v>Prepared</v>
          </cell>
          <cell r="BD253" t="str">
            <v>BFAST/COP/HANDHELD</v>
          </cell>
          <cell r="BE253" t="str">
            <v>BRKFST/COP MBU</v>
          </cell>
          <cell r="BF253" t="str">
            <v>Burgers &amp; Patties</v>
          </cell>
          <cell r="BG253" t="str">
            <v>Patties</v>
          </cell>
          <cell r="BH253" t="str">
            <v>Patties</v>
          </cell>
          <cell r="BI253" t="str">
            <v>-</v>
          </cell>
          <cell r="BJ253" t="str">
            <v>C&amp;F</v>
          </cell>
          <cell r="BL253" t="str">
            <v>BAKE: Conventional Oven
Preheat oven to 350 degrees f. Heat frozen product for 16-18 minutes.
Convection: Convection Oven
Preheat oven to 350 degrees f. Heat frozen product for 10-12 minutes.</v>
          </cell>
          <cell r="BM253" t="str">
            <v>Ground beef (not more then 20% fat), mushrooms, textured vegetable protein (soy protein concentrate, caramel color), water, contains 2% or less of: potassium chloride, yeast extract, natural flavoring, potato maltodextrin, maltodextrin, soybean oil, grill</v>
          </cell>
          <cell r="BR253" t="str">
            <v>00071421690750</v>
          </cell>
          <cell r="BS253" t="str">
            <v>-</v>
          </cell>
          <cell r="BT253" t="str">
            <v>-</v>
          </cell>
          <cell r="BU253" t="str">
            <v>-</v>
          </cell>
          <cell r="BV253" t="str">
            <v>-</v>
          </cell>
          <cell r="BW253" t="str">
            <v>-</v>
          </cell>
          <cell r="BX253" t="str">
            <v>-</v>
          </cell>
          <cell r="BY253" t="str">
            <v>-</v>
          </cell>
        </row>
        <row r="254">
          <cell r="B254">
            <v>10000069076</v>
          </cell>
          <cell r="C254" t="str">
            <v>AdvancePierre™</v>
          </cell>
          <cell r="E254" t="str">
            <v>-</v>
          </cell>
          <cell r="F254" t="str">
            <v>AdvancePierre™ Beef and Mushroom Pattie, 1.8 oz.</v>
          </cell>
          <cell r="G254" t="str">
            <v>Beef and Mushroom Pattie, 1.8 oz.</v>
          </cell>
          <cell r="H254" t="str">
            <v>-</v>
          </cell>
          <cell r="I254" t="str">
            <v>-</v>
          </cell>
          <cell r="J254">
            <v>30.04</v>
          </cell>
          <cell r="K254">
            <v>267</v>
          </cell>
          <cell r="L254" t="str">
            <v>1 piece</v>
          </cell>
          <cell r="M254">
            <v>1.5</v>
          </cell>
          <cell r="N254" t="str">
            <v>-</v>
          </cell>
          <cell r="O254">
            <v>0.12</v>
          </cell>
          <cell r="P254" t="str">
            <v>-</v>
          </cell>
          <cell r="Q254" t="str">
            <v>-</v>
          </cell>
          <cell r="R254" t="str">
            <v>-</v>
          </cell>
          <cell r="S254" t="str">
            <v>-</v>
          </cell>
          <cell r="T254" t="str">
            <v>-</v>
          </cell>
          <cell r="U254" t="str">
            <v>-</v>
          </cell>
          <cell r="V254" t="str">
            <v>Yes</v>
          </cell>
          <cell r="W254" t="str">
            <v>-</v>
          </cell>
          <cell r="Y254" t="str">
            <v>-</v>
          </cell>
          <cell r="Z254" t="str">
            <v>-</v>
          </cell>
          <cell r="AA254" t="str">
            <v>-</v>
          </cell>
          <cell r="AB254" t="str">
            <v>-</v>
          </cell>
          <cell r="AC254" t="str">
            <v>CY</v>
          </cell>
          <cell r="AD254" t="str">
            <v>-</v>
          </cell>
          <cell r="AE254" t="str">
            <v>-</v>
          </cell>
          <cell r="AF254" t="str">
            <v>-</v>
          </cell>
          <cell r="AG254" t="str">
            <v>-</v>
          </cell>
          <cell r="AH254" t="str">
            <v/>
          </cell>
          <cell r="AI254" t="str">
            <v/>
          </cell>
          <cell r="AJ254" t="str">
            <v/>
          </cell>
          <cell r="AK254" t="str">
            <v>-</v>
          </cell>
          <cell r="AL254" t="str">
            <v>Yes</v>
          </cell>
          <cell r="AM254" t="str">
            <v>-</v>
          </cell>
          <cell r="AN254" t="str">
            <v>-</v>
          </cell>
          <cell r="AO254" t="str">
            <v>-</v>
          </cell>
          <cell r="AP254" t="str">
            <v>-</v>
          </cell>
          <cell r="AQ254" t="str">
            <v>-</v>
          </cell>
          <cell r="AR254" t="str">
            <v>-</v>
          </cell>
          <cell r="AS254" t="str">
            <v>-</v>
          </cell>
          <cell r="AT254" t="str">
            <v>-</v>
          </cell>
          <cell r="AU254" t="str">
            <v>-</v>
          </cell>
          <cell r="AV254" t="str">
            <v>Bulk</v>
          </cell>
          <cell r="AW254" t="str">
            <v>-</v>
          </cell>
          <cell r="AX254" t="str">
            <v>-</v>
          </cell>
          <cell r="AY254" t="str">
            <v>-</v>
          </cell>
          <cell r="AZ254" t="str">
            <v>-</v>
          </cell>
          <cell r="BA254" t="str">
            <v>DNB SY19-20</v>
          </cell>
          <cell r="BB254" t="str">
            <v>DNB SY19-20</v>
          </cell>
          <cell r="BC254" t="str">
            <v>Prepared</v>
          </cell>
          <cell r="BD254" t="str">
            <v>BFAST/COP/HANDHELD</v>
          </cell>
          <cell r="BE254" t="str">
            <v>BRKFST/COP MBU</v>
          </cell>
          <cell r="BF254" t="str">
            <v>Burgers &amp; Patties</v>
          </cell>
          <cell r="BG254" t="str">
            <v>Patties</v>
          </cell>
          <cell r="BH254" t="str">
            <v>Patties</v>
          </cell>
          <cell r="BI254" t="str">
            <v>-</v>
          </cell>
          <cell r="BJ254" t="str">
            <v>C&amp;F</v>
          </cell>
          <cell r="BL254" t="str">
            <v>-</v>
          </cell>
          <cell r="BM254" t="str">
            <v>-</v>
          </cell>
          <cell r="BR254" t="str">
            <v>-</v>
          </cell>
          <cell r="BS254" t="str">
            <v>-</v>
          </cell>
          <cell r="BT254" t="str">
            <v>-</v>
          </cell>
          <cell r="BU254" t="str">
            <v>-</v>
          </cell>
          <cell r="BV254" t="str">
            <v>-</v>
          </cell>
          <cell r="BW254" t="str">
            <v>-</v>
          </cell>
          <cell r="BX254" t="str">
            <v>-</v>
          </cell>
          <cell r="BY254" t="str">
            <v>-</v>
          </cell>
        </row>
        <row r="255">
          <cell r="B255">
            <v>10000069081</v>
          </cell>
          <cell r="C255" t="str">
            <v>AdvancePierre™</v>
          </cell>
          <cell r="E255" t="str">
            <v>-</v>
          </cell>
          <cell r="F255" t="str">
            <v>AdvancePierre™ Flame Grilled Beef Pattie, 2.2 oz.</v>
          </cell>
          <cell r="G255" t="str">
            <v>Flame Grilled Beef Pattie, 2.2 oz.</v>
          </cell>
          <cell r="H255" t="str">
            <v>-</v>
          </cell>
          <cell r="I255" t="str">
            <v>-</v>
          </cell>
          <cell r="J255">
            <v>20.63</v>
          </cell>
          <cell r="K255">
            <v>150</v>
          </cell>
          <cell r="L255" t="str">
            <v>1 piece</v>
          </cell>
          <cell r="M255">
            <v>2</v>
          </cell>
          <cell r="N255" t="str">
            <v>-</v>
          </cell>
          <cell r="O255" t="str">
            <v>-</v>
          </cell>
          <cell r="P255" t="str">
            <v>-</v>
          </cell>
          <cell r="Q255" t="str">
            <v>-</v>
          </cell>
          <cell r="R255" t="str">
            <v>-</v>
          </cell>
          <cell r="S255" t="str">
            <v>-</v>
          </cell>
          <cell r="T255" t="str">
            <v>-</v>
          </cell>
          <cell r="U255" t="str">
            <v>-</v>
          </cell>
          <cell r="V255" t="str">
            <v>Yes</v>
          </cell>
          <cell r="W255" t="str">
            <v>-</v>
          </cell>
          <cell r="Y255" t="str">
            <v>-</v>
          </cell>
          <cell r="Z255" t="str">
            <v>-</v>
          </cell>
          <cell r="AA255" t="str">
            <v>-</v>
          </cell>
          <cell r="AB255" t="str">
            <v>-</v>
          </cell>
          <cell r="AC255" t="str">
            <v>CY</v>
          </cell>
          <cell r="AD255" t="str">
            <v>-</v>
          </cell>
          <cell r="AE255" t="str">
            <v>-</v>
          </cell>
          <cell r="AF255" t="str">
            <v>-</v>
          </cell>
          <cell r="AG255" t="str">
            <v>-</v>
          </cell>
          <cell r="AH255" t="str">
            <v/>
          </cell>
          <cell r="AI255" t="str">
            <v/>
          </cell>
          <cell r="AJ255" t="str">
            <v/>
          </cell>
          <cell r="AK255" t="str">
            <v>-</v>
          </cell>
          <cell r="AL255" t="str">
            <v>Yes</v>
          </cell>
          <cell r="AM255" t="str">
            <v>-</v>
          </cell>
          <cell r="AN255" t="str">
            <v>-</v>
          </cell>
          <cell r="AO255" t="str">
            <v>-</v>
          </cell>
          <cell r="AP255" t="str">
            <v>-</v>
          </cell>
          <cell r="AQ255" t="str">
            <v>-</v>
          </cell>
          <cell r="AR255" t="str">
            <v>-</v>
          </cell>
          <cell r="AS255" t="str">
            <v>-</v>
          </cell>
          <cell r="AT255" t="str">
            <v>-</v>
          </cell>
          <cell r="AU255" t="str">
            <v>-</v>
          </cell>
          <cell r="AV255" t="str">
            <v>Bulk</v>
          </cell>
          <cell r="AW255" t="str">
            <v>-</v>
          </cell>
          <cell r="AX255" t="str">
            <v>-</v>
          </cell>
          <cell r="AY255" t="str">
            <v>-</v>
          </cell>
          <cell r="AZ255" t="str">
            <v>-</v>
          </cell>
          <cell r="BA255" t="str">
            <v>DNB SY19-20</v>
          </cell>
          <cell r="BB255" t="str">
            <v>DNB SY19-20</v>
          </cell>
          <cell r="BC255" t="str">
            <v>Prepared</v>
          </cell>
          <cell r="BD255" t="str">
            <v>BFAST/COP/HANDHELD</v>
          </cell>
          <cell r="BE255" t="str">
            <v>BRKFST/COP MBU</v>
          </cell>
          <cell r="BF255" t="str">
            <v>Burgers &amp; Patties</v>
          </cell>
          <cell r="BG255" t="str">
            <v>Patties</v>
          </cell>
          <cell r="BH255" t="str">
            <v>Patties</v>
          </cell>
          <cell r="BI255" t="str">
            <v>-</v>
          </cell>
          <cell r="BJ255" t="str">
            <v>C&amp;F</v>
          </cell>
          <cell r="BL255" t="str">
            <v>-</v>
          </cell>
          <cell r="BM255" t="str">
            <v>-</v>
          </cell>
          <cell r="BR255" t="str">
            <v>-</v>
          </cell>
          <cell r="BS255" t="str">
            <v>-</v>
          </cell>
          <cell r="BT255" t="str">
            <v>-</v>
          </cell>
          <cell r="BU255" t="str">
            <v>-</v>
          </cell>
          <cell r="BV255" t="str">
            <v>-</v>
          </cell>
          <cell r="BW255" t="str">
            <v>-</v>
          </cell>
          <cell r="BX255" t="str">
            <v>-</v>
          </cell>
          <cell r="BY255" t="str">
            <v>-</v>
          </cell>
        </row>
        <row r="256">
          <cell r="B256">
            <v>10000069097</v>
          </cell>
          <cell r="C256" t="str">
            <v>AdvancePierre™</v>
          </cell>
          <cell r="E256">
            <v>130</v>
          </cell>
          <cell r="F256" t="str">
            <v>AdvancePierre™ Flame Grilled Beef Pattie, 2.1 oz.</v>
          </cell>
          <cell r="G256" t="str">
            <v>Flame Grilled Beef Pattie, 2.1 oz.</v>
          </cell>
          <cell r="H256" t="str">
            <v>-</v>
          </cell>
          <cell r="I256" t="str">
            <v>-</v>
          </cell>
          <cell r="J256">
            <v>15.0938</v>
          </cell>
          <cell r="K256">
            <v>115</v>
          </cell>
          <cell r="L256" t="str">
            <v>1 piece</v>
          </cell>
          <cell r="M256">
            <v>2</v>
          </cell>
          <cell r="N256" t="str">
            <v>-</v>
          </cell>
          <cell r="O256" t="str">
            <v>-</v>
          </cell>
          <cell r="P256" t="str">
            <v>110</v>
          </cell>
          <cell r="Q256" t="str">
            <v>6</v>
          </cell>
          <cell r="R256" t="str">
            <v>2.5</v>
          </cell>
          <cell r="S256" t="str">
            <v>45</v>
          </cell>
          <cell r="T256" t="str">
            <v>2</v>
          </cell>
          <cell r="U256" t="str">
            <v>11</v>
          </cell>
          <cell r="V256" t="str">
            <v>Yes</v>
          </cell>
          <cell r="W256" t="str">
            <v>-</v>
          </cell>
          <cell r="Y256" t="str">
            <v>-</v>
          </cell>
          <cell r="Z256" t="str">
            <v>-</v>
          </cell>
          <cell r="AA256" t="str">
            <v>-</v>
          </cell>
          <cell r="AB256" t="str">
            <v>-</v>
          </cell>
          <cell r="AC256" t="str">
            <v>CY</v>
          </cell>
          <cell r="AD256">
            <v>10000068097</v>
          </cell>
          <cell r="AE256" t="str">
            <v>-</v>
          </cell>
          <cell r="AF256" t="str">
            <v>-</v>
          </cell>
          <cell r="AG256" t="str">
            <v>-</v>
          </cell>
          <cell r="AH256" t="str">
            <v/>
          </cell>
          <cell r="AI256" t="str">
            <v/>
          </cell>
          <cell r="AJ256" t="str">
            <v/>
          </cell>
          <cell r="AK256" t="str">
            <v>-</v>
          </cell>
          <cell r="AL256" t="str">
            <v>Yes</v>
          </cell>
          <cell r="AM256" t="str">
            <v>-</v>
          </cell>
          <cell r="AN256" t="str">
            <v>-</v>
          </cell>
          <cell r="AO256" t="str">
            <v>-</v>
          </cell>
          <cell r="AP256" t="str">
            <v>-</v>
          </cell>
          <cell r="AQ256" t="str">
            <v>-</v>
          </cell>
          <cell r="AR256" t="str">
            <v>-</v>
          </cell>
          <cell r="AS256" t="str">
            <v>-</v>
          </cell>
          <cell r="AT256" t="str">
            <v>365</v>
          </cell>
          <cell r="AU256" t="str">
            <v>1</v>
          </cell>
          <cell r="AV256" t="str">
            <v>Bulk</v>
          </cell>
          <cell r="AW256" t="str">
            <v>Yes</v>
          </cell>
          <cell r="AX256" t="str">
            <v>-</v>
          </cell>
          <cell r="AY256" t="str">
            <v>-</v>
          </cell>
          <cell r="AZ256" t="str">
            <v>Yes</v>
          </cell>
          <cell r="BA256" t="str">
            <v>ACT</v>
          </cell>
          <cell r="BB256" t="str">
            <v>ACT</v>
          </cell>
          <cell r="BC256" t="str">
            <v>Prepared</v>
          </cell>
          <cell r="BD256" t="str">
            <v>BFAST/COP/HANDHELD</v>
          </cell>
          <cell r="BE256" t="str">
            <v>BRKFST/COP MBU</v>
          </cell>
          <cell r="BF256" t="str">
            <v>Burgers &amp; Patties</v>
          </cell>
          <cell r="BG256" t="str">
            <v>Patties</v>
          </cell>
          <cell r="BH256" t="str">
            <v>Patties</v>
          </cell>
          <cell r="BI256" t="str">
            <v>-</v>
          </cell>
          <cell r="BJ256" t="str">
            <v>C&amp;F</v>
          </cell>
          <cell r="BL256" t="str">
            <v>BAKE: Conventional Oven
350 degrees for 20-22 minutes.
Convection: Convection Oven
350 degrees for 9-11 minutes.</v>
          </cell>
          <cell r="BM256" t="str">
            <v>Ground Beef (Not More Than 20% Fat), Water, Textured Vegetable Protein Product (Soy Protein Concentrate, Caramel Color), Dextrose, Potassium Phosphates, Natural Flavors, Lite Salt (Salt, Potassium Chloride), Caramel Color.</v>
          </cell>
          <cell r="BO256" t="str">
            <v>Yes</v>
          </cell>
          <cell r="BR256" t="str">
            <v>00071421690972</v>
          </cell>
          <cell r="BS256" t="str">
            <v>-</v>
          </cell>
          <cell r="BT256" t="str">
            <v>-</v>
          </cell>
          <cell r="BU256" t="str">
            <v>-</v>
          </cell>
          <cell r="BV256" t="str">
            <v>-</v>
          </cell>
          <cell r="BW256" t="str">
            <v>-</v>
          </cell>
          <cell r="BX256" t="str">
            <v>-</v>
          </cell>
          <cell r="BY256" t="str">
            <v>-</v>
          </cell>
        </row>
        <row r="257">
          <cell r="B257">
            <v>10000069103</v>
          </cell>
          <cell r="C257" t="str">
            <v>AdvancePierre™</v>
          </cell>
          <cell r="E257">
            <v>130</v>
          </cell>
          <cell r="F257" t="str">
            <v>AdvancePierre™ Beef and Bean Pattie, 3.5 oz.</v>
          </cell>
          <cell r="G257" t="str">
            <v>Beef and Bean Pattie, 3.5 oz.</v>
          </cell>
          <cell r="H257" t="str">
            <v>-</v>
          </cell>
          <cell r="I257" t="str">
            <v>-</v>
          </cell>
          <cell r="J257">
            <v>24.06</v>
          </cell>
          <cell r="K257">
            <v>110</v>
          </cell>
          <cell r="L257" t="str">
            <v>1 piece</v>
          </cell>
          <cell r="M257">
            <v>2</v>
          </cell>
          <cell r="N257" t="str">
            <v>-</v>
          </cell>
          <cell r="O257">
            <v>0.12</v>
          </cell>
          <cell r="P257" t="str">
            <v>200</v>
          </cell>
          <cell r="Q257" t="str">
            <v>12</v>
          </cell>
          <cell r="R257" t="str">
            <v>4.5</v>
          </cell>
          <cell r="S257" t="str">
            <v>220</v>
          </cell>
          <cell r="T257" t="str">
            <v>7</v>
          </cell>
          <cell r="U257" t="str">
            <v>15</v>
          </cell>
          <cell r="V257" t="str">
            <v>Yes</v>
          </cell>
          <cell r="W257" t="str">
            <v>-</v>
          </cell>
          <cell r="Y257" t="str">
            <v>-</v>
          </cell>
          <cell r="Z257" t="str">
            <v>-</v>
          </cell>
          <cell r="AA257" t="str">
            <v>-</v>
          </cell>
          <cell r="AB257" t="str">
            <v>-</v>
          </cell>
          <cell r="AC257" t="str">
            <v>CY</v>
          </cell>
          <cell r="AD257" t="str">
            <v>-</v>
          </cell>
          <cell r="AE257" t="str">
            <v>-</v>
          </cell>
          <cell r="AF257" t="str">
            <v>-</v>
          </cell>
          <cell r="AG257" t="str">
            <v>-</v>
          </cell>
          <cell r="AH257" t="str">
            <v/>
          </cell>
          <cell r="AI257" t="str">
            <v/>
          </cell>
          <cell r="AJ257" t="str">
            <v/>
          </cell>
          <cell r="AK257" t="str">
            <v>-</v>
          </cell>
          <cell r="AL257" t="str">
            <v>-</v>
          </cell>
          <cell r="AM257" t="str">
            <v>-</v>
          </cell>
          <cell r="AN257" t="str">
            <v>-</v>
          </cell>
          <cell r="AO257" t="str">
            <v>-</v>
          </cell>
          <cell r="AP257" t="str">
            <v>-</v>
          </cell>
          <cell r="AQ257" t="str">
            <v>-</v>
          </cell>
          <cell r="AR257" t="str">
            <v>-</v>
          </cell>
          <cell r="AS257" t="str">
            <v>-</v>
          </cell>
          <cell r="AT257" t="str">
            <v>365</v>
          </cell>
          <cell r="AU257" t="str">
            <v>1</v>
          </cell>
          <cell r="AV257" t="str">
            <v>Bulk</v>
          </cell>
          <cell r="AW257" t="str">
            <v>-</v>
          </cell>
          <cell r="AX257" t="str">
            <v>-</v>
          </cell>
          <cell r="AY257" t="str">
            <v>-</v>
          </cell>
          <cell r="AZ257" t="str">
            <v>-</v>
          </cell>
          <cell r="BA257" t="str">
            <v>HOLD SY20-21</v>
          </cell>
          <cell r="BB257" t="str">
            <v>DNB SY21-22</v>
          </cell>
          <cell r="BC257" t="str">
            <v>Prepared</v>
          </cell>
          <cell r="BD257" t="str">
            <v>BFAST/COP/HANDHELD</v>
          </cell>
          <cell r="BE257" t="str">
            <v>BRKFST/COP MBU</v>
          </cell>
          <cell r="BF257" t="str">
            <v>Burgers &amp; Patties</v>
          </cell>
          <cell r="BG257" t="str">
            <v>Patties</v>
          </cell>
          <cell r="BH257" t="str">
            <v>Patties</v>
          </cell>
          <cell r="BI257" t="str">
            <v>-</v>
          </cell>
          <cell r="BJ257" t="str">
            <v>C&amp;F</v>
          </cell>
          <cell r="BL257" t="str">
            <v>BAKE: Conventional Oven
From frozen state: 350 degrees for 8-10 minutes.
Convection: Convection Oven
From frozen state: 350 degrees for 8-10 minutes.</v>
          </cell>
          <cell r="BM257" t="str">
            <v>Ground Beef (No More Than 20% Fat), White Navy Beans, Potassium Chloride, Salt, Potassium Phosphate, Flavoring, Spice, Caramel Color, Autolyzed Yeast Extract, Maltodextrin.</v>
          </cell>
          <cell r="BR257" t="str">
            <v>00071421691030</v>
          </cell>
          <cell r="BS257" t="str">
            <v>-</v>
          </cell>
          <cell r="BT257" t="str">
            <v>-</v>
          </cell>
          <cell r="BU257" t="str">
            <v>-</v>
          </cell>
          <cell r="BV257" t="str">
            <v>-</v>
          </cell>
          <cell r="BW257" t="str">
            <v>-</v>
          </cell>
          <cell r="BX257" t="str">
            <v>-</v>
          </cell>
          <cell r="BY257">
            <v>406114</v>
          </cell>
        </row>
        <row r="258">
          <cell r="B258">
            <v>10000069104</v>
          </cell>
          <cell r="C258" t="str">
            <v>AdvancePierre™</v>
          </cell>
          <cell r="E258">
            <v>130</v>
          </cell>
          <cell r="F258" t="str">
            <v>AdvancePierre™ Fully Cooked Flame Grilled Beef Steak, 2.21 oz</v>
          </cell>
          <cell r="G258" t="str">
            <v>Flame Grilled Beef Burger, 2.2 oz.</v>
          </cell>
          <cell r="H258" t="str">
            <v>-</v>
          </cell>
          <cell r="I258" t="str">
            <v>-</v>
          </cell>
          <cell r="J258">
            <v>15.81</v>
          </cell>
          <cell r="K258">
            <v>115</v>
          </cell>
          <cell r="L258" t="str">
            <v>1 piece</v>
          </cell>
          <cell r="M258">
            <v>2</v>
          </cell>
          <cell r="N258" t="str">
            <v>-</v>
          </cell>
          <cell r="O258" t="str">
            <v>-</v>
          </cell>
          <cell r="P258" t="str">
            <v>120</v>
          </cell>
          <cell r="Q258" t="str">
            <v>8</v>
          </cell>
          <cell r="R258" t="str">
            <v>3</v>
          </cell>
          <cell r="S258" t="str">
            <v>55</v>
          </cell>
          <cell r="T258" t="str">
            <v>1</v>
          </cell>
          <cell r="U258" t="str">
            <v>12</v>
          </cell>
          <cell r="V258" t="str">
            <v>Yes</v>
          </cell>
          <cell r="W258" t="str">
            <v>-</v>
          </cell>
          <cell r="Y258" t="str">
            <v>-</v>
          </cell>
          <cell r="Z258" t="str">
            <v>-</v>
          </cell>
          <cell r="AA258" t="str">
            <v>-</v>
          </cell>
          <cell r="AB258" t="str">
            <v>-</v>
          </cell>
          <cell r="AC258" t="str">
            <v>CY</v>
          </cell>
          <cell r="AD258">
            <v>10000068104</v>
          </cell>
          <cell r="AE258" t="str">
            <v>-</v>
          </cell>
          <cell r="AF258" t="str">
            <v>-</v>
          </cell>
          <cell r="AG258" t="str">
            <v>-</v>
          </cell>
          <cell r="AH258" t="str">
            <v/>
          </cell>
          <cell r="AI258" t="str">
            <v/>
          </cell>
          <cell r="AJ258" t="str">
            <v/>
          </cell>
          <cell r="AK258" t="str">
            <v>-</v>
          </cell>
          <cell r="AL258" t="str">
            <v>-</v>
          </cell>
          <cell r="AM258" t="str">
            <v>-</v>
          </cell>
          <cell r="AN258" t="str">
            <v>-</v>
          </cell>
          <cell r="AO258" t="str">
            <v>-</v>
          </cell>
          <cell r="AP258" t="str">
            <v>-</v>
          </cell>
          <cell r="AQ258" t="str">
            <v>-</v>
          </cell>
          <cell r="AR258" t="str">
            <v>-</v>
          </cell>
          <cell r="AS258" t="str">
            <v>-</v>
          </cell>
          <cell r="AT258" t="str">
            <v>365</v>
          </cell>
          <cell r="AU258" t="str">
            <v>1</v>
          </cell>
          <cell r="AV258" t="str">
            <v>Bulk</v>
          </cell>
          <cell r="AW258" t="str">
            <v>-</v>
          </cell>
          <cell r="AX258" t="str">
            <v>-</v>
          </cell>
          <cell r="AY258" t="str">
            <v>-</v>
          </cell>
          <cell r="AZ258" t="str">
            <v>-</v>
          </cell>
          <cell r="BA258" t="str">
            <v>ACT</v>
          </cell>
          <cell r="BB258" t="str">
            <v>ACT</v>
          </cell>
          <cell r="BC258" t="str">
            <v>Prepared</v>
          </cell>
          <cell r="BD258" t="str">
            <v>BFAST/COP/HANDHELD</v>
          </cell>
          <cell r="BE258" t="str">
            <v>BRKFST/COP MBU</v>
          </cell>
          <cell r="BF258" t="str">
            <v>Burgers &amp; Patties</v>
          </cell>
          <cell r="BG258" t="str">
            <v>Burger</v>
          </cell>
          <cell r="BH258" t="str">
            <v>Burgers- All Meat</v>
          </cell>
          <cell r="BI258" t="str">
            <v>-</v>
          </cell>
          <cell r="BJ258" t="str">
            <v>C&amp;F</v>
          </cell>
          <cell r="BL258" t="str">
            <v>BAKE: Conventional Oven
From frozen state: convection 350 degrees 8-10 minutes. Conventional 350 degrees 18-20 minutes.</v>
          </cell>
          <cell r="BM258" t="str">
            <v>Ground Beef (No More Than 20% Fat), Dextrose, Potassium Phosphate, Lite Salt (Salt, Potassium Chloride), Onion Powder, Caramel Color, Black Pepper.</v>
          </cell>
          <cell r="BO258" t="str">
            <v>Yes</v>
          </cell>
          <cell r="BR258" t="str">
            <v>00071421691047</v>
          </cell>
          <cell r="BS258" t="str">
            <v>-</v>
          </cell>
          <cell r="BT258" t="str">
            <v>-</v>
          </cell>
          <cell r="BU258" t="str">
            <v>-</v>
          </cell>
          <cell r="BV258" t="str">
            <v>-</v>
          </cell>
          <cell r="BW258" t="str">
            <v>-</v>
          </cell>
          <cell r="BX258">
            <v>9408440</v>
          </cell>
          <cell r="BY258" t="str">
            <v>-</v>
          </cell>
        </row>
        <row r="259">
          <cell r="B259">
            <v>10000097829</v>
          </cell>
          <cell r="C259" t="str">
            <v>AdvancePierre™</v>
          </cell>
          <cell r="E259" t="str">
            <v>-</v>
          </cell>
          <cell r="F259" t="str">
            <v>AdvancePierre™ Flame Broiled Beef and Chicken Burger, 2.2 oz.</v>
          </cell>
          <cell r="G259" t="str">
            <v>Flame Broiled Beef and Chicken Burger, 2.2 oz.</v>
          </cell>
          <cell r="H259" t="str">
            <v>-</v>
          </cell>
          <cell r="I259" t="str">
            <v>-</v>
          </cell>
          <cell r="J259">
            <v>23.38</v>
          </cell>
          <cell r="K259">
            <v>170</v>
          </cell>
          <cell r="L259" t="str">
            <v>1 piece</v>
          </cell>
          <cell r="M259">
            <v>2</v>
          </cell>
          <cell r="N259" t="str">
            <v>-</v>
          </cell>
          <cell r="O259" t="str">
            <v>-</v>
          </cell>
          <cell r="P259" t="str">
            <v>-</v>
          </cell>
          <cell r="Q259" t="str">
            <v>-</v>
          </cell>
          <cell r="R259" t="str">
            <v>-</v>
          </cell>
          <cell r="S259" t="str">
            <v>-</v>
          </cell>
          <cell r="T259" t="str">
            <v>-</v>
          </cell>
          <cell r="U259" t="str">
            <v>-</v>
          </cell>
          <cell r="V259" t="str">
            <v>Yes</v>
          </cell>
          <cell r="W259" t="str">
            <v>-</v>
          </cell>
          <cell r="Y259" t="str">
            <v>-</v>
          </cell>
          <cell r="Z259" t="str">
            <v>-</v>
          </cell>
          <cell r="AA259" t="str">
            <v>-</v>
          </cell>
          <cell r="AB259" t="str">
            <v>-</v>
          </cell>
          <cell r="AC259" t="str">
            <v>CY</v>
          </cell>
          <cell r="AD259" t="str">
            <v>-</v>
          </cell>
          <cell r="AE259" t="str">
            <v>-</v>
          </cell>
          <cell r="AF259" t="str">
            <v>-</v>
          </cell>
          <cell r="AG259" t="str">
            <v>-</v>
          </cell>
          <cell r="AH259" t="str">
            <v/>
          </cell>
          <cell r="AI259" t="str">
            <v/>
          </cell>
          <cell r="AJ259" t="str">
            <v/>
          </cell>
          <cell r="AK259" t="str">
            <v>-</v>
          </cell>
          <cell r="AL259" t="str">
            <v>-</v>
          </cell>
          <cell r="AM259" t="str">
            <v>-</v>
          </cell>
          <cell r="AN259" t="str">
            <v>-</v>
          </cell>
          <cell r="AO259" t="str">
            <v>-</v>
          </cell>
          <cell r="AP259" t="str">
            <v>-</v>
          </cell>
          <cell r="AQ259" t="str">
            <v>-</v>
          </cell>
          <cell r="AR259" t="str">
            <v>-</v>
          </cell>
          <cell r="AS259" t="str">
            <v>-</v>
          </cell>
          <cell r="AT259" t="str">
            <v>-</v>
          </cell>
          <cell r="AU259" t="str">
            <v>-</v>
          </cell>
          <cell r="AV259" t="str">
            <v>Bulk</v>
          </cell>
          <cell r="AW259" t="str">
            <v>-</v>
          </cell>
          <cell r="AX259" t="str">
            <v>-</v>
          </cell>
          <cell r="AY259" t="str">
            <v>-</v>
          </cell>
          <cell r="AZ259" t="str">
            <v>-</v>
          </cell>
          <cell r="BA259" t="str">
            <v>DNB SY19-20</v>
          </cell>
          <cell r="BB259" t="str">
            <v>DNB SY19-20</v>
          </cell>
          <cell r="BC259" t="str">
            <v>Prepared</v>
          </cell>
          <cell r="BD259" t="str">
            <v>BFAST/COP/HANDHELD</v>
          </cell>
          <cell r="BE259" t="str">
            <v>BRKFST/COP MBU</v>
          </cell>
          <cell r="BF259" t="str">
            <v>Burgers &amp; Patties</v>
          </cell>
          <cell r="BG259" t="str">
            <v>Burger</v>
          </cell>
          <cell r="BH259" t="str">
            <v>Burgers- All Meat</v>
          </cell>
          <cell r="BI259" t="str">
            <v>-</v>
          </cell>
          <cell r="BJ259" t="str">
            <v>C&amp;F</v>
          </cell>
          <cell r="BL259" t="str">
            <v>-</v>
          </cell>
          <cell r="BM259" t="str">
            <v>-</v>
          </cell>
          <cell r="BR259" t="str">
            <v>-</v>
          </cell>
          <cell r="BS259" t="str">
            <v>-</v>
          </cell>
          <cell r="BT259" t="str">
            <v>-</v>
          </cell>
          <cell r="BU259" t="str">
            <v>-</v>
          </cell>
          <cell r="BV259" t="str">
            <v>-</v>
          </cell>
          <cell r="BW259" t="str">
            <v>-</v>
          </cell>
          <cell r="BX259" t="str">
            <v>-</v>
          </cell>
          <cell r="BY259" t="str">
            <v>-</v>
          </cell>
        </row>
        <row r="260">
          <cell r="B260">
            <v>10000069341</v>
          </cell>
          <cell r="C260" t="str">
            <v>AdvancePierre™</v>
          </cell>
          <cell r="E260">
            <v>130</v>
          </cell>
          <cell r="F260" t="str">
            <v>AdvancePierre™ Flame Grilled Beef Steak Burger, 2 oz.</v>
          </cell>
          <cell r="G260" t="str">
            <v>Flame Grilled Beef Burger, 2 oz.</v>
          </cell>
          <cell r="H260" t="str">
            <v>-</v>
          </cell>
          <cell r="I260" t="str">
            <v>-</v>
          </cell>
          <cell r="J260">
            <v>25</v>
          </cell>
          <cell r="K260">
            <v>200</v>
          </cell>
          <cell r="L260" t="str">
            <v>1 piece</v>
          </cell>
          <cell r="M260">
            <v>2</v>
          </cell>
          <cell r="N260" t="str">
            <v>-</v>
          </cell>
          <cell r="O260" t="str">
            <v>-</v>
          </cell>
          <cell r="P260" t="str">
            <v>120</v>
          </cell>
          <cell r="Q260" t="str">
            <v>8</v>
          </cell>
          <cell r="R260" t="str">
            <v>3.5</v>
          </cell>
          <cell r="S260" t="str">
            <v>100</v>
          </cell>
          <cell r="T260" t="str">
            <v>0</v>
          </cell>
          <cell r="U260" t="str">
            <v>10</v>
          </cell>
          <cell r="V260" t="str">
            <v>Yes</v>
          </cell>
          <cell r="W260" t="str">
            <v>-</v>
          </cell>
          <cell r="Y260" t="str">
            <v>-</v>
          </cell>
          <cell r="Z260" t="str">
            <v>-</v>
          </cell>
          <cell r="AA260" t="str">
            <v>-</v>
          </cell>
          <cell r="AB260" t="str">
            <v>-</v>
          </cell>
          <cell r="AC260" t="str">
            <v>CY</v>
          </cell>
          <cell r="AD260" t="str">
            <v>-</v>
          </cell>
          <cell r="AE260" t="str">
            <v>-</v>
          </cell>
          <cell r="AF260" t="str">
            <v>-</v>
          </cell>
          <cell r="AG260" t="str">
            <v>-</v>
          </cell>
          <cell r="AH260" t="str">
            <v/>
          </cell>
          <cell r="AI260" t="str">
            <v/>
          </cell>
          <cell r="AJ260" t="str">
            <v/>
          </cell>
          <cell r="AK260" t="str">
            <v>-</v>
          </cell>
          <cell r="AL260" t="str">
            <v>-</v>
          </cell>
          <cell r="AM260" t="str">
            <v>-</v>
          </cell>
          <cell r="AN260" t="str">
            <v>-</v>
          </cell>
          <cell r="AO260" t="str">
            <v>-</v>
          </cell>
          <cell r="AP260" t="str">
            <v>-</v>
          </cell>
          <cell r="AQ260" t="str">
            <v>-</v>
          </cell>
          <cell r="AR260" t="str">
            <v>-</v>
          </cell>
          <cell r="AS260" t="str">
            <v>-</v>
          </cell>
          <cell r="AT260" t="str">
            <v>365</v>
          </cell>
          <cell r="AU260" t="str">
            <v>1</v>
          </cell>
          <cell r="AV260" t="str">
            <v>Bulk</v>
          </cell>
          <cell r="AW260" t="str">
            <v>-</v>
          </cell>
          <cell r="AX260" t="str">
            <v>-</v>
          </cell>
          <cell r="AY260" t="str">
            <v>-</v>
          </cell>
          <cell r="AZ260" t="str">
            <v>-</v>
          </cell>
          <cell r="BA260" t="str">
            <v>HOLD SY20-21</v>
          </cell>
          <cell r="BB260" t="str">
            <v>DNB SY21-22</v>
          </cell>
          <cell r="BC260" t="str">
            <v>Prepared</v>
          </cell>
          <cell r="BD260" t="str">
            <v>BFAST/COP/HANDHELD</v>
          </cell>
          <cell r="BE260" t="str">
            <v>BRKFST/COP MBU</v>
          </cell>
          <cell r="BF260" t="str">
            <v>Burgers &amp; Patties</v>
          </cell>
          <cell r="BG260" t="str">
            <v>Burger</v>
          </cell>
          <cell r="BH260" t="str">
            <v>Burgers- All Meat</v>
          </cell>
          <cell r="BI260" t="str">
            <v>-</v>
          </cell>
          <cell r="BJ260" t="str">
            <v>C&amp;F</v>
          </cell>
          <cell r="BL260" t="str">
            <v>BAKE: Conventional Oven
From frozen state: preheat oven to 350 degrees F. Bake for 11-12 minutes.
Convection: Convection Oven
From frozen state: preheat oven to 350 degrees F. Bake for 8-9 minutes.
Microwave: Microwave
From frozen state: heat on high powe</v>
          </cell>
          <cell r="BM260" t="str">
            <v>Ground Beef (Not More Than 20% Fat), Salt, Spice, Rosemary Extract.</v>
          </cell>
          <cell r="BR260" t="str">
            <v>00071421692419</v>
          </cell>
          <cell r="BS260" t="str">
            <v>-</v>
          </cell>
          <cell r="BT260" t="str">
            <v>-</v>
          </cell>
          <cell r="BU260" t="str">
            <v>-</v>
          </cell>
          <cell r="BV260" t="str">
            <v>-</v>
          </cell>
          <cell r="BW260" t="str">
            <v>-</v>
          </cell>
          <cell r="BX260" t="str">
            <v>-</v>
          </cell>
          <cell r="BY260" t="str">
            <v>-</v>
          </cell>
        </row>
        <row r="261">
          <cell r="B261">
            <v>10000016037</v>
          </cell>
          <cell r="C261" t="str">
            <v>AdvancePierre™</v>
          </cell>
          <cell r="D261" t="str">
            <v>The Pub Steak Brgr Original</v>
          </cell>
          <cell r="E261">
            <v>130</v>
          </cell>
          <cell r="F261" t="str">
            <v>AdvancePierre™ Fully Cooked Flamebroiled Beef Steak Pattie, 2.39 oz</v>
          </cell>
          <cell r="G261" t="str">
            <v>Flame Grilled Chopped Beef Burger, 2.4 oz.</v>
          </cell>
          <cell r="H261" t="str">
            <v>-</v>
          </cell>
          <cell r="I261" t="str">
            <v>-</v>
          </cell>
          <cell r="J261">
            <v>17.399999999999999</v>
          </cell>
          <cell r="K261">
            <v>116</v>
          </cell>
          <cell r="L261" t="str">
            <v>1 piece</v>
          </cell>
          <cell r="M261">
            <v>2.25</v>
          </cell>
          <cell r="N261" t="str">
            <v>-</v>
          </cell>
          <cell r="O261" t="str">
            <v>-</v>
          </cell>
          <cell r="P261" t="str">
            <v>-</v>
          </cell>
          <cell r="Q261" t="str">
            <v>-</v>
          </cell>
          <cell r="R261" t="str">
            <v>-</v>
          </cell>
          <cell r="S261" t="str">
            <v>-</v>
          </cell>
          <cell r="T261" t="str">
            <v>-</v>
          </cell>
          <cell r="U261" t="str">
            <v>-</v>
          </cell>
          <cell r="V261" t="str">
            <v>Yes</v>
          </cell>
          <cell r="W261" t="str">
            <v>-</v>
          </cell>
          <cell r="Y261" t="str">
            <v>-</v>
          </cell>
          <cell r="Z261" t="str">
            <v>-</v>
          </cell>
          <cell r="AA261" t="str">
            <v>-</v>
          </cell>
          <cell r="AB261" t="str">
            <v>-</v>
          </cell>
          <cell r="AC261" t="str">
            <v>CL</v>
          </cell>
          <cell r="AD261" t="str">
            <v>-</v>
          </cell>
          <cell r="AE261" t="str">
            <v>-</v>
          </cell>
          <cell r="AF261" t="str">
            <v>-</v>
          </cell>
          <cell r="AG261" t="str">
            <v>-</v>
          </cell>
          <cell r="AH261" t="str">
            <v/>
          </cell>
          <cell r="AI261" t="str">
            <v/>
          </cell>
          <cell r="AJ261" t="str">
            <v/>
          </cell>
          <cell r="AK261" t="str">
            <v>-</v>
          </cell>
          <cell r="AL261" t="str">
            <v>-</v>
          </cell>
          <cell r="AM261" t="str">
            <v>-</v>
          </cell>
          <cell r="AN261" t="str">
            <v>-</v>
          </cell>
          <cell r="AO261" t="str">
            <v>-</v>
          </cell>
          <cell r="AP261" t="str">
            <v>-</v>
          </cell>
          <cell r="AQ261" t="str">
            <v>-</v>
          </cell>
          <cell r="AR261" t="str">
            <v>-</v>
          </cell>
          <cell r="AS261" t="str">
            <v>-</v>
          </cell>
          <cell r="AT261" t="str">
            <v>-</v>
          </cell>
          <cell r="AU261" t="str">
            <v>-</v>
          </cell>
          <cell r="AV261" t="str">
            <v>Sleeve</v>
          </cell>
          <cell r="AW261" t="str">
            <v>-</v>
          </cell>
          <cell r="AX261" t="str">
            <v>-</v>
          </cell>
          <cell r="AY261" t="str">
            <v>-</v>
          </cell>
          <cell r="AZ261" t="str">
            <v>-</v>
          </cell>
          <cell r="BA261" t="str">
            <v>DNB SY20-21</v>
          </cell>
          <cell r="BB261" t="str">
            <v>DNB SY20-21</v>
          </cell>
          <cell r="BC261" t="str">
            <v>Prepared</v>
          </cell>
          <cell r="BD261" t="str">
            <v>BFAST/COP/HANDHELD</v>
          </cell>
          <cell r="BE261" t="str">
            <v>BRKFST/COP MBU</v>
          </cell>
          <cell r="BF261" t="str">
            <v>Burgers &amp; Patties</v>
          </cell>
          <cell r="BG261" t="str">
            <v>Burger</v>
          </cell>
          <cell r="BH261" t="str">
            <v>Burgers- All Meat</v>
          </cell>
          <cell r="BI261" t="str">
            <v>-</v>
          </cell>
          <cell r="BJ261" t="str">
            <v>C&amp;F</v>
          </cell>
          <cell r="BL261" t="str">
            <v>-</v>
          </cell>
          <cell r="BM261" t="str">
            <v>-</v>
          </cell>
          <cell r="BR261" t="str">
            <v>-</v>
          </cell>
          <cell r="BS261" t="str">
            <v>-</v>
          </cell>
          <cell r="BT261" t="str">
            <v>Special Order</v>
          </cell>
          <cell r="BU261" t="str">
            <v>-</v>
          </cell>
          <cell r="BV261" t="str">
            <v>-</v>
          </cell>
          <cell r="BW261" t="str">
            <v>-</v>
          </cell>
          <cell r="BX261" t="str">
            <v>-</v>
          </cell>
          <cell r="BY261" t="str">
            <v>-</v>
          </cell>
        </row>
        <row r="262">
          <cell r="B262">
            <v>10000080024</v>
          </cell>
          <cell r="C262" t="str">
            <v>AdvancePierre™</v>
          </cell>
          <cell r="E262">
            <v>130</v>
          </cell>
          <cell r="F262" t="str">
            <v>AdvancePierre™ Fully Cooked Flamebroiled Beef Steaks, 2.39 oz</v>
          </cell>
          <cell r="G262" t="str">
            <v>Flame Grilled Chopped Beef Burger, 2.4 oz.</v>
          </cell>
          <cell r="H262" t="str">
            <v>-</v>
          </cell>
          <cell r="I262" t="str">
            <v>-</v>
          </cell>
          <cell r="J262">
            <v>31.5</v>
          </cell>
          <cell r="K262">
            <v>210</v>
          </cell>
          <cell r="L262" t="str">
            <v>1 piece</v>
          </cell>
          <cell r="M262">
            <v>2.25</v>
          </cell>
          <cell r="N262" t="str">
            <v>-</v>
          </cell>
          <cell r="O262" t="str">
            <v>-</v>
          </cell>
          <cell r="P262" t="str">
            <v>-</v>
          </cell>
          <cell r="Q262" t="str">
            <v>-</v>
          </cell>
          <cell r="R262" t="str">
            <v>-</v>
          </cell>
          <cell r="S262" t="str">
            <v>-</v>
          </cell>
          <cell r="T262" t="str">
            <v>-</v>
          </cell>
          <cell r="U262" t="str">
            <v>-</v>
          </cell>
          <cell r="V262" t="str">
            <v>Yes</v>
          </cell>
          <cell r="W262" t="str">
            <v>-</v>
          </cell>
          <cell r="Y262" t="str">
            <v>-</v>
          </cell>
          <cell r="Z262" t="str">
            <v>-</v>
          </cell>
          <cell r="AA262" t="str">
            <v>-</v>
          </cell>
          <cell r="AB262" t="str">
            <v>-</v>
          </cell>
          <cell r="AC262" t="str">
            <v>CY</v>
          </cell>
          <cell r="AD262" t="str">
            <v>-</v>
          </cell>
          <cell r="AE262" t="str">
            <v>-</v>
          </cell>
          <cell r="AF262" t="str">
            <v>-</v>
          </cell>
          <cell r="AG262" t="str">
            <v>-</v>
          </cell>
          <cell r="AH262" t="str">
            <v/>
          </cell>
          <cell r="AI262" t="str">
            <v/>
          </cell>
          <cell r="AJ262" t="str">
            <v/>
          </cell>
          <cell r="AK262" t="str">
            <v>-</v>
          </cell>
          <cell r="AL262" t="str">
            <v>-</v>
          </cell>
          <cell r="AM262" t="str">
            <v>-</v>
          </cell>
          <cell r="AN262" t="str">
            <v>-</v>
          </cell>
          <cell r="AO262" t="str">
            <v>-</v>
          </cell>
          <cell r="AP262" t="str">
            <v>-</v>
          </cell>
          <cell r="AQ262" t="str">
            <v>-</v>
          </cell>
          <cell r="AR262" t="str">
            <v>-</v>
          </cell>
          <cell r="AS262" t="str">
            <v>-</v>
          </cell>
          <cell r="AT262" t="str">
            <v>-</v>
          </cell>
          <cell r="AU262" t="str">
            <v>-</v>
          </cell>
          <cell r="AV262" t="str">
            <v>Bulk</v>
          </cell>
          <cell r="AW262" t="str">
            <v>-</v>
          </cell>
          <cell r="AX262" t="str">
            <v>-</v>
          </cell>
          <cell r="AY262" t="str">
            <v>-</v>
          </cell>
          <cell r="AZ262" t="str">
            <v>-</v>
          </cell>
          <cell r="BA262" t="str">
            <v>DNB SY20-21</v>
          </cell>
          <cell r="BB262" t="str">
            <v>DNB SY20-21</v>
          </cell>
          <cell r="BC262" t="str">
            <v>Prepared</v>
          </cell>
          <cell r="BD262" t="str">
            <v>BFAST/COP/HANDHELD</v>
          </cell>
          <cell r="BE262" t="str">
            <v>BRKFST/COP MBU</v>
          </cell>
          <cell r="BF262" t="str">
            <v>Burgers &amp; Patties</v>
          </cell>
          <cell r="BG262" t="str">
            <v>Burger</v>
          </cell>
          <cell r="BH262" t="str">
            <v>Burgers- All Meat</v>
          </cell>
          <cell r="BI262" t="str">
            <v>-</v>
          </cell>
          <cell r="BJ262" t="str">
            <v>C&amp;F</v>
          </cell>
          <cell r="BL262" t="str">
            <v>-</v>
          </cell>
          <cell r="BM262" t="str">
            <v>-</v>
          </cell>
          <cell r="BR262" t="str">
            <v>-</v>
          </cell>
          <cell r="BS262" t="str">
            <v>-</v>
          </cell>
          <cell r="BT262" t="str">
            <v>-</v>
          </cell>
          <cell r="BU262" t="str">
            <v>-</v>
          </cell>
          <cell r="BV262" t="str">
            <v>-</v>
          </cell>
          <cell r="BW262" t="str">
            <v>-</v>
          </cell>
          <cell r="BX262" t="str">
            <v>-</v>
          </cell>
          <cell r="BY262" t="str">
            <v>-</v>
          </cell>
        </row>
        <row r="263">
          <cell r="B263">
            <v>10000080300</v>
          </cell>
          <cell r="C263" t="str">
            <v>AdvancePierre™</v>
          </cell>
          <cell r="D263" t="str">
            <v>The Pub Steak Brgr Original</v>
          </cell>
          <cell r="E263">
            <v>130</v>
          </cell>
          <cell r="F263" t="str">
            <v>AdvancePierre™ Fully Cooked Flamebroiled Beef Steak Pattie, 3.00 oz</v>
          </cell>
          <cell r="G263" t="str">
            <v>Flame Grilled Chopped Beef Burger, 3.0 oz.</v>
          </cell>
          <cell r="H263" t="str">
            <v>-</v>
          </cell>
          <cell r="I263" t="str">
            <v>-</v>
          </cell>
          <cell r="J263">
            <v>21.75</v>
          </cell>
          <cell r="K263">
            <v>116</v>
          </cell>
          <cell r="L263" t="str">
            <v>1 piece</v>
          </cell>
          <cell r="M263">
            <v>2.75</v>
          </cell>
          <cell r="N263" t="str">
            <v>-</v>
          </cell>
          <cell r="O263" t="str">
            <v>-</v>
          </cell>
          <cell r="P263" t="str">
            <v>230</v>
          </cell>
          <cell r="Q263" t="str">
            <v>18</v>
          </cell>
          <cell r="R263" t="str">
            <v>8</v>
          </cell>
          <cell r="S263" t="str">
            <v>430</v>
          </cell>
          <cell r="T263" t="str">
            <v>0</v>
          </cell>
          <cell r="U263" t="str">
            <v>14</v>
          </cell>
          <cell r="V263" t="str">
            <v>Yes</v>
          </cell>
          <cell r="W263" t="str">
            <v>-</v>
          </cell>
          <cell r="Y263" t="str">
            <v>-</v>
          </cell>
          <cell r="Z263" t="str">
            <v>-</v>
          </cell>
          <cell r="AA263" t="str">
            <v>-</v>
          </cell>
          <cell r="AB263" t="str">
            <v>-</v>
          </cell>
          <cell r="AC263" t="str">
            <v>CL</v>
          </cell>
          <cell r="AD263">
            <v>10000080030</v>
          </cell>
          <cell r="AE263" t="str">
            <v>-</v>
          </cell>
          <cell r="AF263" t="str">
            <v>-</v>
          </cell>
          <cell r="AG263" t="str">
            <v>-</v>
          </cell>
          <cell r="AH263" t="str">
            <v/>
          </cell>
          <cell r="AI263" t="str">
            <v/>
          </cell>
          <cell r="AJ263" t="str">
            <v/>
          </cell>
          <cell r="AK263" t="str">
            <v>-</v>
          </cell>
          <cell r="AL263" t="str">
            <v>-</v>
          </cell>
          <cell r="AM263" t="str">
            <v>-</v>
          </cell>
          <cell r="AN263" t="str">
            <v>-</v>
          </cell>
          <cell r="AO263" t="str">
            <v>-</v>
          </cell>
          <cell r="AP263" t="str">
            <v>-</v>
          </cell>
          <cell r="AQ263" t="str">
            <v>-</v>
          </cell>
          <cell r="AR263" t="str">
            <v>-</v>
          </cell>
          <cell r="AS263" t="str">
            <v>-</v>
          </cell>
          <cell r="AT263" t="str">
            <v>455</v>
          </cell>
          <cell r="AU263" t="str">
            <v>4</v>
          </cell>
          <cell r="AV263" t="str">
            <v>Sleeve</v>
          </cell>
          <cell r="AW263" t="str">
            <v>-</v>
          </cell>
          <cell r="AX263" t="str">
            <v>-</v>
          </cell>
          <cell r="AY263" t="str">
            <v>-</v>
          </cell>
          <cell r="AZ263" t="str">
            <v>-</v>
          </cell>
          <cell r="BA263" t="str">
            <v>HOLD SY20-21</v>
          </cell>
          <cell r="BB263" t="str">
            <v>DNB SY21-22</v>
          </cell>
          <cell r="BC263" t="str">
            <v>Prepared</v>
          </cell>
          <cell r="BD263" t="str">
            <v>BFAST/COP/HANDHELD</v>
          </cell>
          <cell r="BE263" t="str">
            <v>BRKFST/COP MBU</v>
          </cell>
          <cell r="BF263" t="str">
            <v>Burgers &amp; Patties</v>
          </cell>
          <cell r="BG263" t="str">
            <v>Burger</v>
          </cell>
          <cell r="BH263" t="str">
            <v>Burgers- All Meat</v>
          </cell>
          <cell r="BI263" t="str">
            <v>-</v>
          </cell>
          <cell r="BJ263" t="str">
            <v>C&amp;F</v>
          </cell>
          <cell r="BL263" t="str">
            <v>Convection: Convection Oven
From thawed state: sleeve pack preparation, put a few small holes in top of bag. Place entire bag intact on sheet pan in preheated convection oven at 375 degrees f for 45 minutes. Remove from oven and let stand 3 minutes before</v>
          </cell>
          <cell r="BM263" t="str">
            <v>Ground beef (not more than 30% fat), salt, seasoning [maltodextrin, grill flavor (from sunflower oil), modified corn starch, disodium inosinate and disodium guanylate, torula yeast, corn syrup solids], sodium phosphates, caramel color.</v>
          </cell>
          <cell r="BR263" t="str">
            <v>10031602060434</v>
          </cell>
          <cell r="BS263" t="str">
            <v>-</v>
          </cell>
          <cell r="BT263" t="str">
            <v>Special Order</v>
          </cell>
          <cell r="BU263" t="str">
            <v>-</v>
          </cell>
          <cell r="BV263" t="str">
            <v>-</v>
          </cell>
          <cell r="BW263">
            <v>907961</v>
          </cell>
          <cell r="BX263" t="str">
            <v>-</v>
          </cell>
          <cell r="BY263" t="str">
            <v>-</v>
          </cell>
        </row>
        <row r="264">
          <cell r="B264">
            <v>10000080030</v>
          </cell>
          <cell r="C264" t="str">
            <v>AdvancePierre™</v>
          </cell>
          <cell r="E264">
            <v>130</v>
          </cell>
          <cell r="F264" t="str">
            <v>AdvancePierre™ Flame Grilled Chopped Beef Steak, 3.0 oz.</v>
          </cell>
          <cell r="G264" t="str">
            <v>Flame Grilled Chopped Beef Burger, 3.0 oz.</v>
          </cell>
          <cell r="H264" t="str">
            <v>-</v>
          </cell>
          <cell r="I264" t="str">
            <v>-</v>
          </cell>
          <cell r="J264">
            <v>31.5</v>
          </cell>
          <cell r="K264">
            <v>168</v>
          </cell>
          <cell r="L264" t="str">
            <v>1 piece</v>
          </cell>
          <cell r="M264">
            <v>2.75</v>
          </cell>
          <cell r="N264" t="str">
            <v>-</v>
          </cell>
          <cell r="O264" t="str">
            <v>-</v>
          </cell>
          <cell r="P264" t="str">
            <v>190</v>
          </cell>
          <cell r="Q264" t="str">
            <v>12</v>
          </cell>
          <cell r="R264" t="str">
            <v>5</v>
          </cell>
          <cell r="S264" t="str">
            <v>240</v>
          </cell>
          <cell r="T264" t="str">
            <v>0</v>
          </cell>
          <cell r="U264" t="str">
            <v>18</v>
          </cell>
          <cell r="V264" t="str">
            <v>Yes</v>
          </cell>
          <cell r="W264" t="str">
            <v>-</v>
          </cell>
          <cell r="Y264" t="str">
            <v>-</v>
          </cell>
          <cell r="Z264" t="str">
            <v>-</v>
          </cell>
          <cell r="AA264" t="str">
            <v>-</v>
          </cell>
          <cell r="AB264" t="str">
            <v>-</v>
          </cell>
          <cell r="AC264" t="str">
            <v>CY</v>
          </cell>
          <cell r="AD264" t="str">
            <v>-</v>
          </cell>
          <cell r="AE264" t="str">
            <v>-</v>
          </cell>
          <cell r="AF264" t="str">
            <v>-</v>
          </cell>
          <cell r="AG264" t="str">
            <v>-</v>
          </cell>
          <cell r="AH264" t="str">
            <v/>
          </cell>
          <cell r="AI264" t="str">
            <v/>
          </cell>
          <cell r="AJ264" t="str">
            <v/>
          </cell>
          <cell r="AK264" t="str">
            <v>-</v>
          </cell>
          <cell r="AL264" t="str">
            <v>-</v>
          </cell>
          <cell r="AM264" t="str">
            <v>-</v>
          </cell>
          <cell r="AN264" t="str">
            <v>-</v>
          </cell>
          <cell r="AO264" t="str">
            <v>-</v>
          </cell>
          <cell r="AP264" t="str">
            <v>-</v>
          </cell>
          <cell r="AQ264" t="str">
            <v>-</v>
          </cell>
          <cell r="AR264" t="str">
            <v>-</v>
          </cell>
          <cell r="AS264" t="str">
            <v>-</v>
          </cell>
          <cell r="AT264" t="str">
            <v>455</v>
          </cell>
          <cell r="AU264" t="str">
            <v>6</v>
          </cell>
          <cell r="AV264" t="str">
            <v>Bulk</v>
          </cell>
          <cell r="AW264" t="str">
            <v>-</v>
          </cell>
          <cell r="AX264" t="str">
            <v>-</v>
          </cell>
          <cell r="AY264" t="str">
            <v>-</v>
          </cell>
          <cell r="AZ264" t="str">
            <v>-</v>
          </cell>
          <cell r="BA264" t="str">
            <v>ACT</v>
          </cell>
          <cell r="BB264" t="str">
            <v>ACT</v>
          </cell>
          <cell r="BC264" t="str">
            <v>Prepared</v>
          </cell>
          <cell r="BD264" t="str">
            <v>BFAST/COP/HANDHELD</v>
          </cell>
          <cell r="BE264" t="str">
            <v>BRKFST/COP MBU</v>
          </cell>
          <cell r="BF264" t="str">
            <v>Burgers &amp; Patties</v>
          </cell>
          <cell r="BG264" t="str">
            <v>Burger</v>
          </cell>
          <cell r="BH264" t="str">
            <v>Burgers- All Meat</v>
          </cell>
          <cell r="BI264" t="str">
            <v>-</v>
          </cell>
          <cell r="BJ264" t="str">
            <v>C&amp;F</v>
          </cell>
          <cell r="BL264" t="str">
            <v>Convection: Convection Oven
Preheat to 350°F. From frozen state place portioned bag in perforated pan in hotel pan. Cook for 90 minutes, flipping over every 30 minutes, after 75 minutes of reheating puncture the bottom of the bag and drain out juices. Hea</v>
          </cell>
          <cell r="BM264" t="str">
            <v>Ground beef (not more than 18% fat), sodium phosphates, caramel color, salt, seasoning [maltodextrin, grill flavor (from sunflower oil), modified cornstarch, disodium inosinate and disodium guanylate, torula yeast, corn syrup solids].</v>
          </cell>
          <cell r="BR264" t="str">
            <v>10031602224324</v>
          </cell>
          <cell r="BS264" t="str">
            <v>-</v>
          </cell>
          <cell r="BT264" t="str">
            <v>-</v>
          </cell>
          <cell r="BU264" t="str">
            <v>-</v>
          </cell>
          <cell r="BV264" t="str">
            <v>-</v>
          </cell>
          <cell r="BW264" t="str">
            <v>-</v>
          </cell>
          <cell r="BX264">
            <v>8868222</v>
          </cell>
          <cell r="BY264" t="str">
            <v>-</v>
          </cell>
        </row>
        <row r="265">
          <cell r="B265">
            <v>10000016050</v>
          </cell>
          <cell r="C265" t="str">
            <v>AdvancePierre™</v>
          </cell>
          <cell r="E265">
            <v>130</v>
          </cell>
          <cell r="F265" t="str">
            <v>AdvancePierre™ Flame Grilled Beef Pattie, 2.0 oz.</v>
          </cell>
          <cell r="G265" t="str">
            <v>Flame Grilled Beef Pattie, 2.0 oz.</v>
          </cell>
          <cell r="H265" t="str">
            <v>-</v>
          </cell>
          <cell r="I265" t="str">
            <v>-</v>
          </cell>
          <cell r="J265">
            <v>14.25</v>
          </cell>
          <cell r="K265">
            <v>114</v>
          </cell>
          <cell r="L265" t="str">
            <v>1 piece</v>
          </cell>
          <cell r="M265">
            <v>2</v>
          </cell>
          <cell r="N265" t="str">
            <v>-</v>
          </cell>
          <cell r="O265" t="str">
            <v>-</v>
          </cell>
          <cell r="P265" t="str">
            <v>120</v>
          </cell>
          <cell r="Q265" t="str">
            <v>9</v>
          </cell>
          <cell r="R265" t="str">
            <v>3.5</v>
          </cell>
          <cell r="S265" t="str">
            <v>200</v>
          </cell>
          <cell r="T265" t="str">
            <v>1</v>
          </cell>
          <cell r="U265" t="str">
            <v>10</v>
          </cell>
          <cell r="V265" t="str">
            <v>Yes</v>
          </cell>
          <cell r="W265" t="str">
            <v>-</v>
          </cell>
          <cell r="Y265" t="str">
            <v>-</v>
          </cell>
          <cell r="Z265" t="str">
            <v>-</v>
          </cell>
          <cell r="AA265" t="str">
            <v>-</v>
          </cell>
          <cell r="AB265" t="str">
            <v>-</v>
          </cell>
          <cell r="AC265" t="str">
            <v>CL</v>
          </cell>
          <cell r="AD265" t="str">
            <v>-</v>
          </cell>
          <cell r="AE265" t="str">
            <v>-</v>
          </cell>
          <cell r="AF265" t="str">
            <v>-</v>
          </cell>
          <cell r="AG265" t="str">
            <v>-</v>
          </cell>
          <cell r="AH265" t="str">
            <v/>
          </cell>
          <cell r="AI265" t="str">
            <v/>
          </cell>
          <cell r="AJ265" t="str">
            <v/>
          </cell>
          <cell r="AK265" t="str">
            <v>-</v>
          </cell>
          <cell r="AL265" t="str">
            <v>Yes</v>
          </cell>
          <cell r="AM265" t="str">
            <v>-</v>
          </cell>
          <cell r="AN265" t="str">
            <v>-</v>
          </cell>
          <cell r="AO265" t="str">
            <v>-</v>
          </cell>
          <cell r="AP265" t="str">
            <v>-</v>
          </cell>
          <cell r="AQ265" t="str">
            <v>-</v>
          </cell>
          <cell r="AR265" t="str">
            <v>-</v>
          </cell>
          <cell r="AS265" t="str">
            <v>-</v>
          </cell>
          <cell r="AT265" t="str">
            <v>455</v>
          </cell>
          <cell r="AU265" t="str">
            <v>1</v>
          </cell>
          <cell r="AV265" t="str">
            <v>Bulk</v>
          </cell>
          <cell r="AW265" t="str">
            <v>-</v>
          </cell>
          <cell r="AX265" t="str">
            <v>-</v>
          </cell>
          <cell r="AY265" t="str">
            <v>-</v>
          </cell>
          <cell r="AZ265" t="str">
            <v>-</v>
          </cell>
          <cell r="BA265" t="str">
            <v>ACT</v>
          </cell>
          <cell r="BB265" t="str">
            <v>ACT</v>
          </cell>
          <cell r="BC265" t="str">
            <v>Prepared</v>
          </cell>
          <cell r="BD265" t="str">
            <v>BFAST/COP/HANDHELD</v>
          </cell>
          <cell r="BE265" t="str">
            <v>BRKFST/COP MBU</v>
          </cell>
          <cell r="BF265" t="str">
            <v>Burgers &amp; Patties</v>
          </cell>
          <cell r="BG265" t="str">
            <v>Patties</v>
          </cell>
          <cell r="BH265" t="str">
            <v>Patties</v>
          </cell>
          <cell r="BI265" t="str">
            <v>-</v>
          </cell>
          <cell r="BJ265" t="str">
            <v>C&amp;F</v>
          </cell>
          <cell r="BL265" t="str">
            <v>BAKE: Conventional Oven
Frozen product: preheat oven to 400 degrees f. Heat for 12 minutes.
Convection: Convection Oven
Frozen product: preheat oven to 375 degrees f. Heat for 8 1/2 minutes.</v>
          </cell>
          <cell r="BM265" t="str">
            <v>Ground beef (not more than 30% fat), water, textured vegetable protein product [soy protein concentrate, caramel color, zinc oxide, niacinamide,  ferrous sulfate, copper gluconate, vitamin a palmitate,  calcium pantothenate, thiamine mononitrate (b1),  py</v>
          </cell>
          <cell r="BR265" t="str">
            <v>10031602060502</v>
          </cell>
          <cell r="BS265" t="str">
            <v>-</v>
          </cell>
          <cell r="BT265" t="str">
            <v>-</v>
          </cell>
          <cell r="BU265" t="str">
            <v>-</v>
          </cell>
          <cell r="BV265" t="str">
            <v>-</v>
          </cell>
          <cell r="BW265" t="str">
            <v>-</v>
          </cell>
          <cell r="BX265" t="str">
            <v>-</v>
          </cell>
          <cell r="BY265" t="str">
            <v>-</v>
          </cell>
        </row>
        <row r="266">
          <cell r="B266">
            <v>10000097949</v>
          </cell>
          <cell r="C266" t="str">
            <v>AdvancePierre™</v>
          </cell>
          <cell r="D266" t="str">
            <v>Tenderbroil</v>
          </cell>
          <cell r="E266">
            <v>130</v>
          </cell>
          <cell r="F266" t="str">
            <v>AdvancePierre™ Flame Grilled Beef Pattie, 2.4 oz.</v>
          </cell>
          <cell r="G266" t="str">
            <v>Flame Grilled Beef Pattie, 2.4 oz.</v>
          </cell>
          <cell r="H266" t="str">
            <v>-</v>
          </cell>
          <cell r="I266" t="str">
            <v>-</v>
          </cell>
          <cell r="J266">
            <v>20.399999999999999</v>
          </cell>
          <cell r="K266">
            <v>136</v>
          </cell>
          <cell r="L266" t="str">
            <v>1 piece</v>
          </cell>
          <cell r="M266">
            <v>2.25</v>
          </cell>
          <cell r="N266" t="str">
            <v>-</v>
          </cell>
          <cell r="O266" t="str">
            <v>-</v>
          </cell>
          <cell r="P266" t="str">
            <v>150</v>
          </cell>
          <cell r="Q266" t="str">
            <v>11</v>
          </cell>
          <cell r="R266" t="str">
            <v>4.5</v>
          </cell>
          <cell r="S266" t="str">
            <v>240</v>
          </cell>
          <cell r="T266" t="str">
            <v>1</v>
          </cell>
          <cell r="U266" t="str">
            <v>12</v>
          </cell>
          <cell r="V266" t="str">
            <v>Yes</v>
          </cell>
          <cell r="W266" t="str">
            <v>-</v>
          </cell>
          <cell r="Y266" t="str">
            <v>-</v>
          </cell>
          <cell r="Z266" t="str">
            <v>-</v>
          </cell>
          <cell r="AA266" t="str">
            <v>-</v>
          </cell>
          <cell r="AB266" t="str">
            <v>-</v>
          </cell>
          <cell r="AC266" t="str">
            <v>CL</v>
          </cell>
          <cell r="AD266">
            <v>10000080125</v>
          </cell>
          <cell r="AE266" t="str">
            <v>-</v>
          </cell>
          <cell r="AF266" t="str">
            <v>-</v>
          </cell>
          <cell r="AG266" t="str">
            <v>-</v>
          </cell>
          <cell r="AH266" t="str">
            <v/>
          </cell>
          <cell r="AI266" t="str">
            <v/>
          </cell>
          <cell r="AJ266" t="str">
            <v/>
          </cell>
          <cell r="AK266" t="str">
            <v>-</v>
          </cell>
          <cell r="AL266" t="str">
            <v>Yes</v>
          </cell>
          <cell r="AM266" t="str">
            <v>-</v>
          </cell>
          <cell r="AN266" t="str">
            <v>-</v>
          </cell>
          <cell r="AO266" t="str">
            <v>-</v>
          </cell>
          <cell r="AP266" t="str">
            <v>-</v>
          </cell>
          <cell r="AQ266" t="str">
            <v>-</v>
          </cell>
          <cell r="AR266" t="str">
            <v>-</v>
          </cell>
          <cell r="AS266" t="str">
            <v>-</v>
          </cell>
          <cell r="AT266" t="str">
            <v>455</v>
          </cell>
          <cell r="AU266" t="str">
            <v>4</v>
          </cell>
          <cell r="AV266" t="str">
            <v>Sleeve</v>
          </cell>
          <cell r="AW266" t="str">
            <v>-</v>
          </cell>
          <cell r="AX266" t="str">
            <v>-</v>
          </cell>
          <cell r="AY266" t="str">
            <v>-</v>
          </cell>
          <cell r="AZ266" t="str">
            <v>-</v>
          </cell>
          <cell r="BA266" t="str">
            <v>ACT</v>
          </cell>
          <cell r="BB266" t="str">
            <v>ACT</v>
          </cell>
          <cell r="BC266" t="str">
            <v>Prepared</v>
          </cell>
          <cell r="BD266" t="str">
            <v>BFAST/COP/HANDHELD</v>
          </cell>
          <cell r="BE266" t="str">
            <v>BRKFST/COP MBU</v>
          </cell>
          <cell r="BF266" t="str">
            <v>Burgers &amp; Patties</v>
          </cell>
          <cell r="BG266" t="str">
            <v>Patties</v>
          </cell>
          <cell r="BH266" t="str">
            <v>Patties</v>
          </cell>
          <cell r="BI266" t="str">
            <v>-</v>
          </cell>
          <cell r="BJ266" t="str">
            <v>C&amp;F</v>
          </cell>
          <cell r="BL266" t="str">
            <v>Convection: Convection Oven
From thawed state: sleeve pack preparation, put a few small holes in top of bag. Place entire bag intact on sheet pan in preheated convection oven at 375 degrees f for 45 minutes. Remove from oven and let stand 3 minutes before</v>
          </cell>
          <cell r="BM266" t="str">
            <v>Ground beef (not more than 30% fat), water, textured vegetable protein product [soy protein concentrate, caramel color, zinc oxide, niacinamide,  ferrous sulfate, copper gluconate, vitamin a palmitate,  calcium pantothenate, thiamine mononitrate (b1),  py</v>
          </cell>
          <cell r="BR266" t="str">
            <v>10031602060533</v>
          </cell>
          <cell r="BS266" t="str">
            <v>-</v>
          </cell>
          <cell r="BT266" t="str">
            <v>Special Order</v>
          </cell>
          <cell r="BU266" t="str">
            <v>-</v>
          </cell>
          <cell r="BV266" t="str">
            <v>-</v>
          </cell>
          <cell r="BW266">
            <v>120330</v>
          </cell>
          <cell r="BX266">
            <v>8978118</v>
          </cell>
          <cell r="BY266" t="str">
            <v>-</v>
          </cell>
        </row>
        <row r="267">
          <cell r="B267">
            <v>10000080125</v>
          </cell>
          <cell r="C267" t="str">
            <v>AdvancePierre™</v>
          </cell>
          <cell r="E267">
            <v>130</v>
          </cell>
          <cell r="F267" t="str">
            <v>AdvancePierre™ Flame Grilled Beef Pattie, 2.4 oz.</v>
          </cell>
          <cell r="G267" t="str">
            <v>Flame Grilled Beef Pattie, 2.4 oz.</v>
          </cell>
          <cell r="H267" t="str">
            <v>-</v>
          </cell>
          <cell r="I267" t="str">
            <v>-</v>
          </cell>
          <cell r="J267">
            <v>31.5</v>
          </cell>
          <cell r="K267">
            <v>210</v>
          </cell>
          <cell r="L267" t="str">
            <v>1 piece</v>
          </cell>
          <cell r="M267">
            <v>2.25</v>
          </cell>
          <cell r="N267" t="str">
            <v>-</v>
          </cell>
          <cell r="O267" t="str">
            <v>-</v>
          </cell>
          <cell r="P267" t="str">
            <v>130</v>
          </cell>
          <cell r="Q267" t="str">
            <v>8</v>
          </cell>
          <cell r="R267" t="str">
            <v>3.5</v>
          </cell>
          <cell r="S267" t="str">
            <v>250</v>
          </cell>
          <cell r="T267" t="str">
            <v>1</v>
          </cell>
          <cell r="U267" t="str">
            <v>12</v>
          </cell>
          <cell r="V267" t="str">
            <v>Yes</v>
          </cell>
          <cell r="W267" t="str">
            <v>-</v>
          </cell>
          <cell r="Y267" t="str">
            <v>-</v>
          </cell>
          <cell r="Z267" t="str">
            <v>-</v>
          </cell>
          <cell r="AA267" t="str">
            <v>-</v>
          </cell>
          <cell r="AB267" t="str">
            <v>-</v>
          </cell>
          <cell r="AC267" t="str">
            <v>CY</v>
          </cell>
          <cell r="AD267">
            <v>10000097949</v>
          </cell>
          <cell r="AE267" t="str">
            <v>-</v>
          </cell>
          <cell r="AF267" t="str">
            <v>-</v>
          </cell>
          <cell r="AG267" t="str">
            <v>-</v>
          </cell>
          <cell r="AH267" t="str">
            <v/>
          </cell>
          <cell r="AI267" t="str">
            <v/>
          </cell>
          <cell r="AJ267" t="str">
            <v/>
          </cell>
          <cell r="AK267" t="str">
            <v>-</v>
          </cell>
          <cell r="AL267" t="str">
            <v>Yes</v>
          </cell>
          <cell r="AM267" t="str">
            <v>-</v>
          </cell>
          <cell r="AN267" t="str">
            <v>-</v>
          </cell>
          <cell r="AO267" t="str">
            <v>-</v>
          </cell>
          <cell r="AP267" t="str">
            <v>-</v>
          </cell>
          <cell r="AQ267" t="str">
            <v>-</v>
          </cell>
          <cell r="AR267" t="str">
            <v>-</v>
          </cell>
          <cell r="AS267" t="str">
            <v>-</v>
          </cell>
          <cell r="AT267" t="str">
            <v>455</v>
          </cell>
          <cell r="AU267" t="str">
            <v>7</v>
          </cell>
          <cell r="AV267" t="str">
            <v>Bulk</v>
          </cell>
          <cell r="AW267" t="str">
            <v>-</v>
          </cell>
          <cell r="AX267" t="str">
            <v>-</v>
          </cell>
          <cell r="AY267" t="str">
            <v>-</v>
          </cell>
          <cell r="AZ267" t="str">
            <v>-</v>
          </cell>
          <cell r="BA267" t="str">
            <v>ACT</v>
          </cell>
          <cell r="BB267" t="str">
            <v>ACT</v>
          </cell>
          <cell r="BC267" t="str">
            <v>Prepared</v>
          </cell>
          <cell r="BD267" t="str">
            <v>BFAST/COP/HANDHELD</v>
          </cell>
          <cell r="BE267" t="str">
            <v>BRKFST/COP MBU</v>
          </cell>
          <cell r="BF267" t="str">
            <v>Burgers &amp; Patties</v>
          </cell>
          <cell r="BG267" t="str">
            <v>Patties</v>
          </cell>
          <cell r="BH267" t="str">
            <v>Patties</v>
          </cell>
          <cell r="BI267" t="str">
            <v>-</v>
          </cell>
          <cell r="BJ267" t="str">
            <v>C&amp;F</v>
          </cell>
          <cell r="BL267" t="str">
            <v>Convection: Convection Oven
From thawed state: sleeve pack preparation, put a few small holes in top of bag. Place entire bag intact on sheet pan in preheated convection oven at 375 degrees f for 45 minutes. Remove from oven and let stand 3 minutes before</v>
          </cell>
          <cell r="BM267" t="str">
            <v>Ground Beef (Not More Than 18% Fat), Water, Textured Vegetable Protein Product (Soy Protein Concentrate, Caramel Color, Zinc Oxide, Niacinamide, Ferrous Sulfate, Copper Gluconate, Vitamin A Palmitate, Calcium Pantothenate, Thiamine Mononitrate [B1], Pyrid</v>
          </cell>
          <cell r="BR267" t="str">
            <v>10031602190674</v>
          </cell>
          <cell r="BS267" t="str">
            <v>-</v>
          </cell>
          <cell r="BT267" t="str">
            <v>-</v>
          </cell>
          <cell r="BU267" t="str">
            <v>-</v>
          </cell>
          <cell r="BV267" t="str">
            <v>-</v>
          </cell>
          <cell r="BW267">
            <v>205030</v>
          </cell>
          <cell r="BX267" t="str">
            <v>-</v>
          </cell>
          <cell r="BY267" t="str">
            <v>-</v>
          </cell>
        </row>
        <row r="268">
          <cell r="B268">
            <v>10000016054</v>
          </cell>
          <cell r="C268" t="str">
            <v>AdvancePierre™</v>
          </cell>
          <cell r="E268">
            <v>130</v>
          </cell>
          <cell r="F268" t="str">
            <v>AdvancePierre™ Flame Grilled Beef Pattie, 2.5 oz.</v>
          </cell>
          <cell r="G268" t="str">
            <v>Flame Grilled Beef Pattie, 2.5 oz.</v>
          </cell>
          <cell r="H268" t="str">
            <v>-</v>
          </cell>
          <cell r="I268" t="str">
            <v>-</v>
          </cell>
          <cell r="J268">
            <v>20</v>
          </cell>
          <cell r="K268">
            <v>128</v>
          </cell>
          <cell r="L268" t="str">
            <v>1 piece</v>
          </cell>
          <cell r="M268">
            <v>2</v>
          </cell>
          <cell r="N268" t="str">
            <v>-</v>
          </cell>
          <cell r="O268" t="str">
            <v>-</v>
          </cell>
          <cell r="P268" t="str">
            <v>-</v>
          </cell>
          <cell r="Q268" t="str">
            <v>-</v>
          </cell>
          <cell r="R268" t="str">
            <v>-</v>
          </cell>
          <cell r="S268" t="str">
            <v>-</v>
          </cell>
          <cell r="T268" t="str">
            <v>-</v>
          </cell>
          <cell r="U268" t="str">
            <v>-</v>
          </cell>
          <cell r="V268" t="str">
            <v>Yes</v>
          </cell>
          <cell r="W268" t="str">
            <v>-</v>
          </cell>
          <cell r="Y268" t="str">
            <v>-</v>
          </cell>
          <cell r="Z268" t="str">
            <v>-</v>
          </cell>
          <cell r="AA268" t="str">
            <v>-</v>
          </cell>
          <cell r="AB268" t="str">
            <v>-</v>
          </cell>
          <cell r="AC268" t="str">
            <v>CL</v>
          </cell>
          <cell r="AD268" t="str">
            <v>-</v>
          </cell>
          <cell r="AE268" t="str">
            <v>-</v>
          </cell>
          <cell r="AF268" t="str">
            <v>-</v>
          </cell>
          <cell r="AG268" t="str">
            <v>-</v>
          </cell>
          <cell r="AH268" t="str">
            <v/>
          </cell>
          <cell r="AI268" t="str">
            <v/>
          </cell>
          <cell r="AJ268" t="str">
            <v/>
          </cell>
          <cell r="AK268" t="str">
            <v>-</v>
          </cell>
          <cell r="AL268" t="str">
            <v>Yes</v>
          </cell>
          <cell r="AM268" t="str">
            <v>-</v>
          </cell>
          <cell r="AN268" t="str">
            <v>-</v>
          </cell>
          <cell r="AO268" t="str">
            <v>-</v>
          </cell>
          <cell r="AP268" t="str">
            <v>-</v>
          </cell>
          <cell r="AQ268" t="str">
            <v>-</v>
          </cell>
          <cell r="AR268" t="str">
            <v>-</v>
          </cell>
          <cell r="AS268" t="str">
            <v>-</v>
          </cell>
          <cell r="AT268" t="str">
            <v>-</v>
          </cell>
          <cell r="AU268" t="str">
            <v>-</v>
          </cell>
          <cell r="AV268" t="str">
            <v>Bulk</v>
          </cell>
          <cell r="AW268" t="str">
            <v>-</v>
          </cell>
          <cell r="AX268" t="str">
            <v>-</v>
          </cell>
          <cell r="AY268" t="str">
            <v>-</v>
          </cell>
          <cell r="AZ268" t="str">
            <v>-</v>
          </cell>
          <cell r="BA268" t="str">
            <v>DNB SY20-21</v>
          </cell>
          <cell r="BB268" t="str">
            <v>DNB SY20-21</v>
          </cell>
          <cell r="BC268" t="str">
            <v>Prepared</v>
          </cell>
          <cell r="BD268" t="str">
            <v>BFAST/COP/HANDHELD</v>
          </cell>
          <cell r="BE268" t="str">
            <v>BRKFST/COP MBU</v>
          </cell>
          <cell r="BF268" t="str">
            <v>Burgers &amp; Patties</v>
          </cell>
          <cell r="BG268" t="str">
            <v>Patties</v>
          </cell>
          <cell r="BH268" t="str">
            <v>Patties</v>
          </cell>
          <cell r="BI268" t="str">
            <v>-</v>
          </cell>
          <cell r="BJ268" t="str">
            <v>C&amp;F</v>
          </cell>
          <cell r="BL268" t="str">
            <v>-</v>
          </cell>
          <cell r="BM268" t="str">
            <v>-</v>
          </cell>
          <cell r="BR268" t="str">
            <v>-</v>
          </cell>
          <cell r="BS268" t="str">
            <v>-</v>
          </cell>
          <cell r="BT268" t="str">
            <v>-</v>
          </cell>
          <cell r="BU268" t="str">
            <v>-</v>
          </cell>
          <cell r="BV268" t="str">
            <v>-</v>
          </cell>
          <cell r="BW268" t="str">
            <v>-</v>
          </cell>
          <cell r="BX268" t="str">
            <v>-</v>
          </cell>
          <cell r="BY268" t="str">
            <v>-</v>
          </cell>
        </row>
        <row r="269">
          <cell r="B269">
            <v>10000018013</v>
          </cell>
          <cell r="C269" t="str">
            <v>AdvancePierre™</v>
          </cell>
          <cell r="D269" t="str">
            <v>Tenderbroil</v>
          </cell>
          <cell r="E269">
            <v>130</v>
          </cell>
          <cell r="F269" t="str">
            <v>AdvancePierre™ Fully Cooked Flamebroiled Beef Patties, 3.00 oz</v>
          </cell>
          <cell r="G269" t="str">
            <v>Flame Grilled Beef Pattie, 3.0 oz.</v>
          </cell>
          <cell r="H269" t="str">
            <v>-</v>
          </cell>
          <cell r="I269" t="str">
            <v>-</v>
          </cell>
          <cell r="J269">
            <v>21.75</v>
          </cell>
          <cell r="K269">
            <v>116</v>
          </cell>
          <cell r="L269" t="str">
            <v>1 piece</v>
          </cell>
          <cell r="M269">
            <v>2.75</v>
          </cell>
          <cell r="N269" t="str">
            <v>-</v>
          </cell>
          <cell r="O269" t="str">
            <v>-</v>
          </cell>
          <cell r="P269" t="str">
            <v>190</v>
          </cell>
          <cell r="Q269" t="str">
            <v>14</v>
          </cell>
          <cell r="R269" t="str">
            <v>6</v>
          </cell>
          <cell r="S269" t="str">
            <v>300</v>
          </cell>
          <cell r="T269" t="str">
            <v>2</v>
          </cell>
          <cell r="U269" t="str">
            <v>14</v>
          </cell>
          <cell r="V269" t="str">
            <v>Yes</v>
          </cell>
          <cell r="W269" t="str">
            <v>-</v>
          </cell>
          <cell r="Y269" t="str">
            <v>-</v>
          </cell>
          <cell r="Z269" t="str">
            <v>-</v>
          </cell>
          <cell r="AA269" t="str">
            <v>-</v>
          </cell>
          <cell r="AB269" t="str">
            <v>-</v>
          </cell>
          <cell r="AC269" t="str">
            <v>CL</v>
          </cell>
          <cell r="AD269" t="str">
            <v>-</v>
          </cell>
          <cell r="AE269" t="str">
            <v>-</v>
          </cell>
          <cell r="AF269" t="str">
            <v>-</v>
          </cell>
          <cell r="AG269" t="str">
            <v>-</v>
          </cell>
          <cell r="AH269" t="str">
            <v/>
          </cell>
          <cell r="AI269" t="str">
            <v/>
          </cell>
          <cell r="AJ269" t="str">
            <v/>
          </cell>
          <cell r="AK269" t="str">
            <v>-</v>
          </cell>
          <cell r="AL269" t="str">
            <v>Yes</v>
          </cell>
          <cell r="AM269" t="str">
            <v>-</v>
          </cell>
          <cell r="AN269" t="str">
            <v>-</v>
          </cell>
          <cell r="AO269" t="str">
            <v>-</v>
          </cell>
          <cell r="AP269" t="str">
            <v>-</v>
          </cell>
          <cell r="AQ269" t="str">
            <v>-</v>
          </cell>
          <cell r="AR269" t="str">
            <v>-</v>
          </cell>
          <cell r="AS269" t="str">
            <v>-</v>
          </cell>
          <cell r="AT269" t="str">
            <v>455</v>
          </cell>
          <cell r="AU269" t="str">
            <v>4</v>
          </cell>
          <cell r="AV269" t="str">
            <v>Sleeve</v>
          </cell>
          <cell r="AW269" t="str">
            <v>-</v>
          </cell>
          <cell r="AX269" t="str">
            <v>-</v>
          </cell>
          <cell r="AY269" t="str">
            <v>-</v>
          </cell>
          <cell r="AZ269" t="str">
            <v>-</v>
          </cell>
          <cell r="BA269" t="str">
            <v>ACT</v>
          </cell>
          <cell r="BB269" t="str">
            <v>ACT</v>
          </cell>
          <cell r="BC269" t="str">
            <v>Prepared</v>
          </cell>
          <cell r="BD269" t="str">
            <v>BFAST/COP/HANDHELD</v>
          </cell>
          <cell r="BE269" t="str">
            <v>BRKFST/COP MBU</v>
          </cell>
          <cell r="BF269" t="str">
            <v>Burgers &amp; Patties</v>
          </cell>
          <cell r="BG269" t="str">
            <v>Patties</v>
          </cell>
          <cell r="BH269" t="str">
            <v>Patties</v>
          </cell>
          <cell r="BI269" t="str">
            <v>-</v>
          </cell>
          <cell r="BJ269" t="str">
            <v>C&amp;F</v>
          </cell>
          <cell r="BL269" t="str">
            <v>Convection: Convection Oven
From thawed state: sleeve pack preparation, put a few small holes in top of bag. Place entire bag intact on sheet pan in preheated convection oven at 375 degrees f for 45 minutes. Remove from oven and let stand 3 minutes before</v>
          </cell>
          <cell r="BM269" t="str">
            <v>Ground beef (not more than 30% fat), water, textured vegetable protein product [soy protein concentrate, caramel color, zinc oxide, niacinamide,  ferrous sulfate, copper gluconate, vitamin a palmitate,  calcium pantothenate, thiamine mononitrate (b1),  py</v>
          </cell>
          <cell r="BR269" t="str">
            <v>10031602075698</v>
          </cell>
          <cell r="BS269" t="str">
            <v>-</v>
          </cell>
          <cell r="BT269" t="str">
            <v>Stocked</v>
          </cell>
          <cell r="BU269" t="str">
            <v>-</v>
          </cell>
          <cell r="BV269" t="str">
            <v>-</v>
          </cell>
          <cell r="BW269">
            <v>485342</v>
          </cell>
          <cell r="BX269" t="str">
            <v>-</v>
          </cell>
          <cell r="BY269" t="str">
            <v>-</v>
          </cell>
        </row>
        <row r="270">
          <cell r="B270">
            <v>10000080133</v>
          </cell>
          <cell r="C270" t="str">
            <v>AdvancePierre™</v>
          </cell>
          <cell r="E270">
            <v>130</v>
          </cell>
          <cell r="F270" t="str">
            <v>AdvancePierre™ Flame Grilled Beef Pattie, 3.0 oz.</v>
          </cell>
          <cell r="G270" t="str">
            <v>Flame Grilled Beef Pattie, 3.0 oz.</v>
          </cell>
          <cell r="H270" t="str">
            <v>-</v>
          </cell>
          <cell r="I270" t="str">
            <v>-</v>
          </cell>
          <cell r="J270">
            <v>31.5</v>
          </cell>
          <cell r="K270">
            <v>168</v>
          </cell>
          <cell r="L270" t="str">
            <v>1 piece</v>
          </cell>
          <cell r="M270">
            <v>2.75</v>
          </cell>
          <cell r="N270" t="str">
            <v>-</v>
          </cell>
          <cell r="O270" t="str">
            <v>-</v>
          </cell>
          <cell r="P270" t="str">
            <v>160</v>
          </cell>
          <cell r="Q270" t="str">
            <v>10</v>
          </cell>
          <cell r="R270" t="str">
            <v>4</v>
          </cell>
          <cell r="S270" t="str">
            <v>310</v>
          </cell>
          <cell r="T270" t="str">
            <v>1</v>
          </cell>
          <cell r="U270" t="str">
            <v>15</v>
          </cell>
          <cell r="V270" t="str">
            <v>Yes</v>
          </cell>
          <cell r="W270" t="str">
            <v>-</v>
          </cell>
          <cell r="Y270" t="str">
            <v>-</v>
          </cell>
          <cell r="Z270" t="str">
            <v>-</v>
          </cell>
          <cell r="AA270" t="str">
            <v>-</v>
          </cell>
          <cell r="AB270" t="str">
            <v>-</v>
          </cell>
          <cell r="AC270" t="str">
            <v>CY</v>
          </cell>
          <cell r="AD270">
            <v>10000018013</v>
          </cell>
          <cell r="AE270" t="str">
            <v>-</v>
          </cell>
          <cell r="AF270" t="str">
            <v>-</v>
          </cell>
          <cell r="AG270" t="str">
            <v>-</v>
          </cell>
          <cell r="AH270" t="str">
            <v/>
          </cell>
          <cell r="AI270" t="str">
            <v/>
          </cell>
          <cell r="AJ270" t="str">
            <v/>
          </cell>
          <cell r="AK270" t="str">
            <v>-</v>
          </cell>
          <cell r="AL270" t="str">
            <v>Yes</v>
          </cell>
          <cell r="AM270" t="str">
            <v>-</v>
          </cell>
          <cell r="AN270" t="str">
            <v>-</v>
          </cell>
          <cell r="AO270" t="str">
            <v>-</v>
          </cell>
          <cell r="AP270" t="str">
            <v>-</v>
          </cell>
          <cell r="AQ270" t="str">
            <v>-</v>
          </cell>
          <cell r="AR270" t="str">
            <v>-</v>
          </cell>
          <cell r="AS270" t="str">
            <v>-</v>
          </cell>
          <cell r="AT270" t="str">
            <v>455</v>
          </cell>
          <cell r="AU270" t="str">
            <v>6</v>
          </cell>
          <cell r="AV270" t="str">
            <v>Bulk</v>
          </cell>
          <cell r="AW270" t="str">
            <v>-</v>
          </cell>
          <cell r="AX270" t="str">
            <v>-</v>
          </cell>
          <cell r="AY270" t="str">
            <v>-</v>
          </cell>
          <cell r="AZ270" t="str">
            <v>-</v>
          </cell>
          <cell r="BA270" t="str">
            <v>HOLD SY20-21</v>
          </cell>
          <cell r="BB270" t="str">
            <v>DNB SY21-22</v>
          </cell>
          <cell r="BC270" t="str">
            <v>Prepared</v>
          </cell>
          <cell r="BD270" t="str">
            <v>BFAST/COP/HANDHELD</v>
          </cell>
          <cell r="BE270" t="str">
            <v>BRKFST/COP MBU</v>
          </cell>
          <cell r="BF270" t="str">
            <v>Burgers &amp; Patties</v>
          </cell>
          <cell r="BG270" t="str">
            <v>Patties</v>
          </cell>
          <cell r="BH270" t="str">
            <v>Patties</v>
          </cell>
          <cell r="BI270" t="str">
            <v>-</v>
          </cell>
          <cell r="BJ270" t="str">
            <v>C&amp;F</v>
          </cell>
          <cell r="BL270" t="str">
            <v>Convection: Convection Oven
From thawed state: sleeve pack preparation, put a few small holes in top of bag. Place entire bag intact on sheet pan in preheated convection oven at 375 degrees f for 45 minutes. Remove from oven and let stand 3 minutes before</v>
          </cell>
          <cell r="BM270" t="str">
            <v>GROUND BEEF (NO MORE THAN 18% FAT), WATER, TEXTURED VEGETABLE PROTEIN PRODUCT [SOY PROTEIN CONCENTRATE, CARAMEL COLOR, ZINC OXIDE, NIACINAMIDE, FERROUS SULFATE, COPPER GLUCONATE, VITAMIN A PALMITATE, CALCIUM PANTOTHENATE, THIAMINE MONONITRATE (B1), PYRIDO</v>
          </cell>
          <cell r="BR270" t="str">
            <v>00031602224358</v>
          </cell>
          <cell r="BS270" t="str">
            <v>-</v>
          </cell>
          <cell r="BT270" t="str">
            <v>-</v>
          </cell>
          <cell r="BU270" t="str">
            <v>-</v>
          </cell>
          <cell r="BV270" t="str">
            <v>-</v>
          </cell>
          <cell r="BW270">
            <v>214880</v>
          </cell>
          <cell r="BX270" t="str">
            <v>-</v>
          </cell>
          <cell r="BY270">
            <v>404469</v>
          </cell>
        </row>
        <row r="271">
          <cell r="B271">
            <v>10000019100</v>
          </cell>
          <cell r="C271" t="str">
            <v>AdvancePierre™</v>
          </cell>
          <cell r="D271" t="str">
            <v>Tenderbroil</v>
          </cell>
          <cell r="E271">
            <v>130</v>
          </cell>
          <cell r="F271" t="str">
            <v>AdvancePierre™ Flame Grilled Beef Pattie, 2.7 oz.</v>
          </cell>
          <cell r="G271" t="str">
            <v>Flame Grilled Beef Pattie, 2.7 oz.</v>
          </cell>
          <cell r="H271" t="str">
            <v>-</v>
          </cell>
          <cell r="I271" t="str">
            <v>-</v>
          </cell>
          <cell r="J271">
            <v>16.88</v>
          </cell>
          <cell r="K271">
            <v>100</v>
          </cell>
          <cell r="L271" t="str">
            <v>1 piece</v>
          </cell>
          <cell r="M271">
            <v>2</v>
          </cell>
          <cell r="N271" t="str">
            <v>-</v>
          </cell>
          <cell r="O271" t="str">
            <v>-</v>
          </cell>
          <cell r="P271" t="str">
            <v>180</v>
          </cell>
          <cell r="Q271" t="str">
            <v>13</v>
          </cell>
          <cell r="R271" t="str">
            <v>6</v>
          </cell>
          <cell r="S271" t="str">
            <v>320</v>
          </cell>
          <cell r="T271" t="str">
            <v>2</v>
          </cell>
          <cell r="U271" t="str">
            <v>12</v>
          </cell>
          <cell r="V271" t="str">
            <v>Yes</v>
          </cell>
          <cell r="W271" t="str">
            <v>-</v>
          </cell>
          <cell r="Y271" t="str">
            <v>-</v>
          </cell>
          <cell r="Z271" t="str">
            <v>-</v>
          </cell>
          <cell r="AA271" t="str">
            <v>-</v>
          </cell>
          <cell r="AB271" t="str">
            <v>-</v>
          </cell>
          <cell r="AC271" t="str">
            <v>CL</v>
          </cell>
          <cell r="AD271" t="str">
            <v>-</v>
          </cell>
          <cell r="AE271" t="str">
            <v>-</v>
          </cell>
          <cell r="AF271" t="str">
            <v>-</v>
          </cell>
          <cell r="AG271" t="str">
            <v>-</v>
          </cell>
          <cell r="AH271" t="str">
            <v/>
          </cell>
          <cell r="AI271" t="str">
            <v/>
          </cell>
          <cell r="AJ271" t="str">
            <v/>
          </cell>
          <cell r="AK271" t="str">
            <v>-</v>
          </cell>
          <cell r="AL271" t="str">
            <v>Yes</v>
          </cell>
          <cell r="AM271" t="str">
            <v>-</v>
          </cell>
          <cell r="AN271" t="str">
            <v>-</v>
          </cell>
          <cell r="AO271" t="str">
            <v>-</v>
          </cell>
          <cell r="AP271" t="str">
            <v>-</v>
          </cell>
          <cell r="AQ271" t="str">
            <v>-</v>
          </cell>
          <cell r="AR271" t="str">
            <v>-</v>
          </cell>
          <cell r="AS271" t="str">
            <v>-</v>
          </cell>
          <cell r="AT271" t="str">
            <v>455</v>
          </cell>
          <cell r="AU271" t="str">
            <v>1</v>
          </cell>
          <cell r="AV271" t="str">
            <v>Bulk</v>
          </cell>
          <cell r="AW271" t="str">
            <v>-</v>
          </cell>
          <cell r="AX271" t="str">
            <v>-</v>
          </cell>
          <cell r="AY271" t="str">
            <v>-</v>
          </cell>
          <cell r="AZ271" t="str">
            <v>-</v>
          </cell>
          <cell r="BA271" t="str">
            <v>ACT</v>
          </cell>
          <cell r="BB271" t="str">
            <v>ACT</v>
          </cell>
          <cell r="BC271" t="str">
            <v>Prepared</v>
          </cell>
          <cell r="BD271" t="str">
            <v>BFAST/COP/HANDHELD</v>
          </cell>
          <cell r="BE271" t="str">
            <v>BRKFST/COP MBU</v>
          </cell>
          <cell r="BF271" t="str">
            <v>Burgers &amp; Patties</v>
          </cell>
          <cell r="BG271" t="str">
            <v>Patties</v>
          </cell>
          <cell r="BH271" t="str">
            <v>Patties</v>
          </cell>
          <cell r="BI271" t="str">
            <v>-</v>
          </cell>
          <cell r="BJ271" t="str">
            <v>C&amp;F</v>
          </cell>
          <cell r="BL271" t="str">
            <v>BAKE: Conventional Oven
From a frozen state, bake on a pan in a preheated conventional oven at 350 for 12 minutes.
Convection: Convection Oven
From a frozen state, bake on a pan in a preheated convection oven at 350 for 8 minutes.
Microwave: Microwave
Mic</v>
          </cell>
          <cell r="BM271" t="str">
            <v>Ground beef (not more than 30% fat), water, textured vegetable protein product (soy protein concentrate, caramel color, zinc oxide, niacinamide, ferrous sulfate, copper gluconate, vitamin a palmitate, calcium pantothenate, thiamine mononitrate (b1), pyrid</v>
          </cell>
          <cell r="BR271" t="str">
            <v>00071421091007</v>
          </cell>
          <cell r="BS271" t="str">
            <v>-</v>
          </cell>
          <cell r="BT271" t="str">
            <v>Special Order</v>
          </cell>
          <cell r="BU271" t="str">
            <v>-</v>
          </cell>
          <cell r="BV271" t="str">
            <v>-</v>
          </cell>
          <cell r="BW271">
            <v>510556</v>
          </cell>
          <cell r="BX271" t="str">
            <v>-</v>
          </cell>
          <cell r="BY271" t="str">
            <v>-</v>
          </cell>
        </row>
        <row r="272">
          <cell r="B272">
            <v>10000009212</v>
          </cell>
          <cell r="C272" t="str">
            <v>AdvancePierre™</v>
          </cell>
          <cell r="E272">
            <v>130</v>
          </cell>
          <cell r="F272" t="str">
            <v>AdvancePierre™ Flame Grilled Beef Pattie, 2.3 oz.</v>
          </cell>
          <cell r="G272" t="str">
            <v>Flame Grilled Beef Pattie, 2.3 oz.</v>
          </cell>
          <cell r="H272" t="str">
            <v>-</v>
          </cell>
          <cell r="I272" t="str">
            <v>-</v>
          </cell>
          <cell r="J272">
            <v>20.13</v>
          </cell>
          <cell r="K272">
            <v>140</v>
          </cell>
          <cell r="L272" t="str">
            <v>1 piece</v>
          </cell>
          <cell r="M272">
            <v>2</v>
          </cell>
          <cell r="N272" t="str">
            <v>-</v>
          </cell>
          <cell r="O272" t="str">
            <v>-</v>
          </cell>
          <cell r="P272" t="str">
            <v>-</v>
          </cell>
          <cell r="Q272" t="str">
            <v>-</v>
          </cell>
          <cell r="R272" t="str">
            <v>-</v>
          </cell>
          <cell r="S272" t="str">
            <v>-</v>
          </cell>
          <cell r="T272" t="str">
            <v>-</v>
          </cell>
          <cell r="U272" t="str">
            <v>-</v>
          </cell>
          <cell r="V272" t="str">
            <v>Yes</v>
          </cell>
          <cell r="W272" t="str">
            <v>-</v>
          </cell>
          <cell r="Y272" t="str">
            <v>-</v>
          </cell>
          <cell r="Z272" t="str">
            <v>-</v>
          </cell>
          <cell r="AA272" t="str">
            <v>-</v>
          </cell>
          <cell r="AB272" t="str">
            <v>-</v>
          </cell>
          <cell r="AC272" t="str">
            <v>CL</v>
          </cell>
          <cell r="AD272" t="str">
            <v>-</v>
          </cell>
          <cell r="AE272" t="str">
            <v>-</v>
          </cell>
          <cell r="AF272" t="str">
            <v>-</v>
          </cell>
          <cell r="AG272" t="str">
            <v>-</v>
          </cell>
          <cell r="AH272" t="str">
            <v/>
          </cell>
          <cell r="AI272" t="str">
            <v/>
          </cell>
          <cell r="AJ272" t="str">
            <v/>
          </cell>
          <cell r="AK272" t="str">
            <v>-</v>
          </cell>
          <cell r="AL272" t="str">
            <v>Yes</v>
          </cell>
          <cell r="AM272" t="str">
            <v>-</v>
          </cell>
          <cell r="AN272" t="str">
            <v>-</v>
          </cell>
          <cell r="AO272" t="str">
            <v>-</v>
          </cell>
          <cell r="AP272" t="str">
            <v>-</v>
          </cell>
          <cell r="AQ272" t="str">
            <v>-</v>
          </cell>
          <cell r="AR272" t="str">
            <v>-</v>
          </cell>
          <cell r="AS272" t="str">
            <v>-</v>
          </cell>
          <cell r="AT272" t="str">
            <v>-</v>
          </cell>
          <cell r="AU272" t="str">
            <v>-</v>
          </cell>
          <cell r="AV272" t="str">
            <v>Bulk</v>
          </cell>
          <cell r="AW272" t="str">
            <v>-</v>
          </cell>
          <cell r="AX272" t="str">
            <v>-</v>
          </cell>
          <cell r="AY272" t="str">
            <v>-</v>
          </cell>
          <cell r="AZ272" t="str">
            <v>-</v>
          </cell>
          <cell r="BA272" t="str">
            <v>DNB SY20-21</v>
          </cell>
          <cell r="BB272" t="str">
            <v>DNB SY20-21</v>
          </cell>
          <cell r="BC272" t="str">
            <v>Prepared</v>
          </cell>
          <cell r="BD272" t="str">
            <v>BFAST/COP/HANDHELD</v>
          </cell>
          <cell r="BE272" t="str">
            <v>BRKFST/COP MBU</v>
          </cell>
          <cell r="BF272" t="str">
            <v>Burgers &amp; Patties</v>
          </cell>
          <cell r="BG272" t="str">
            <v>Patties</v>
          </cell>
          <cell r="BH272" t="str">
            <v>Patties</v>
          </cell>
          <cell r="BI272" t="str">
            <v>-</v>
          </cell>
          <cell r="BJ272" t="str">
            <v>C&amp;F</v>
          </cell>
          <cell r="BL272" t="str">
            <v>-</v>
          </cell>
          <cell r="BM272" t="str">
            <v>-</v>
          </cell>
          <cell r="BR272" t="str">
            <v>-</v>
          </cell>
          <cell r="BS272" t="str">
            <v>-</v>
          </cell>
          <cell r="BT272" t="str">
            <v>-</v>
          </cell>
          <cell r="BU272" t="str">
            <v>-</v>
          </cell>
          <cell r="BV272" t="str">
            <v>-</v>
          </cell>
          <cell r="BW272" t="str">
            <v>-</v>
          </cell>
          <cell r="BX272" t="str">
            <v>-</v>
          </cell>
          <cell r="BY272" t="str">
            <v>-</v>
          </cell>
        </row>
        <row r="273">
          <cell r="B273">
            <v>10000009746</v>
          </cell>
          <cell r="C273" t="str">
            <v>AdvancePierre™</v>
          </cell>
          <cell r="D273" t="str">
            <v>Tenderbroil</v>
          </cell>
          <cell r="E273">
            <v>130</v>
          </cell>
          <cell r="F273" t="str">
            <v>AdvancePierre™ Flame Grilled Beef Pattie, 2.3 oz.</v>
          </cell>
          <cell r="G273" t="str">
            <v>Flame Grilled Beef Pattie, 2.3 oz.</v>
          </cell>
          <cell r="H273" t="str">
            <v>-</v>
          </cell>
          <cell r="I273" t="str">
            <v>-</v>
          </cell>
          <cell r="J273">
            <v>14.38</v>
          </cell>
          <cell r="K273">
            <v>100</v>
          </cell>
          <cell r="L273" t="str">
            <v>1 piece</v>
          </cell>
          <cell r="M273">
            <v>2</v>
          </cell>
          <cell r="N273" t="str">
            <v>-</v>
          </cell>
          <cell r="O273" t="str">
            <v>-</v>
          </cell>
          <cell r="P273" t="str">
            <v>-</v>
          </cell>
          <cell r="Q273" t="str">
            <v>-</v>
          </cell>
          <cell r="R273" t="str">
            <v>-</v>
          </cell>
          <cell r="S273" t="str">
            <v>-</v>
          </cell>
          <cell r="T273" t="str">
            <v>-</v>
          </cell>
          <cell r="U273" t="str">
            <v>-</v>
          </cell>
          <cell r="V273" t="str">
            <v>Yes</v>
          </cell>
          <cell r="W273" t="str">
            <v>-</v>
          </cell>
          <cell r="Y273" t="str">
            <v>-</v>
          </cell>
          <cell r="Z273" t="str">
            <v>-</v>
          </cell>
          <cell r="AA273" t="str">
            <v>-</v>
          </cell>
          <cell r="AB273" t="str">
            <v>-</v>
          </cell>
          <cell r="AC273" t="str">
            <v>CL</v>
          </cell>
          <cell r="AD273" t="str">
            <v>-</v>
          </cell>
          <cell r="AE273" t="str">
            <v>-</v>
          </cell>
          <cell r="AF273" t="str">
            <v>-</v>
          </cell>
          <cell r="AG273" t="str">
            <v>-</v>
          </cell>
          <cell r="AH273" t="str">
            <v/>
          </cell>
          <cell r="AI273" t="str">
            <v/>
          </cell>
          <cell r="AJ273" t="str">
            <v/>
          </cell>
          <cell r="AK273" t="str">
            <v>-</v>
          </cell>
          <cell r="AL273" t="str">
            <v>Yes</v>
          </cell>
          <cell r="AM273" t="str">
            <v>-</v>
          </cell>
          <cell r="AN273" t="str">
            <v>-</v>
          </cell>
          <cell r="AO273" t="str">
            <v>Yes</v>
          </cell>
          <cell r="AP273" t="str">
            <v>-</v>
          </cell>
          <cell r="AQ273" t="str">
            <v>-</v>
          </cell>
          <cell r="AR273" t="str">
            <v>-</v>
          </cell>
          <cell r="AS273" t="str">
            <v>-</v>
          </cell>
          <cell r="AT273" t="str">
            <v>-</v>
          </cell>
          <cell r="AU273" t="str">
            <v>-</v>
          </cell>
          <cell r="AV273" t="str">
            <v>Bulk</v>
          </cell>
          <cell r="AW273" t="str">
            <v>-</v>
          </cell>
          <cell r="AX273" t="str">
            <v>-</v>
          </cell>
          <cell r="AY273" t="str">
            <v>-</v>
          </cell>
          <cell r="AZ273" t="str">
            <v>-</v>
          </cell>
          <cell r="BA273" t="str">
            <v>DNB SY20-21</v>
          </cell>
          <cell r="BB273" t="str">
            <v>DNB SY20-21</v>
          </cell>
          <cell r="BC273" t="str">
            <v>Prepared</v>
          </cell>
          <cell r="BD273" t="str">
            <v>BFAST/COP/HANDHELD</v>
          </cell>
          <cell r="BE273" t="str">
            <v>BRKFST/COP MBU</v>
          </cell>
          <cell r="BF273" t="str">
            <v>Burgers &amp; Patties</v>
          </cell>
          <cell r="BG273" t="str">
            <v>Patties</v>
          </cell>
          <cell r="BH273" t="str">
            <v>Patties</v>
          </cell>
          <cell r="BI273" t="str">
            <v>-</v>
          </cell>
          <cell r="BJ273" t="str">
            <v>C&amp;F</v>
          </cell>
          <cell r="BL273" t="str">
            <v>-</v>
          </cell>
          <cell r="BM273" t="str">
            <v>-</v>
          </cell>
          <cell r="BR273" t="str">
            <v>-</v>
          </cell>
          <cell r="BS273" t="str">
            <v>-</v>
          </cell>
          <cell r="BT273" t="str">
            <v>Special Order</v>
          </cell>
          <cell r="BU273" t="str">
            <v>-</v>
          </cell>
          <cell r="BV273" t="str">
            <v>-</v>
          </cell>
          <cell r="BW273" t="str">
            <v>-</v>
          </cell>
          <cell r="BX273" t="str">
            <v>-</v>
          </cell>
          <cell r="BY273" t="str">
            <v>-</v>
          </cell>
        </row>
        <row r="274">
          <cell r="B274">
            <v>10000009785</v>
          </cell>
          <cell r="C274" t="str">
            <v>Pierre</v>
          </cell>
          <cell r="E274">
            <v>130</v>
          </cell>
          <cell r="F274" t="str">
            <v>AdvancePierre™ Fully Cooked Flamebroiled Vegetarian Pattie with Teriyaki Sauce, 2.89 oz</v>
          </cell>
          <cell r="G274" t="str">
            <v>Flame Grilled Veggie Pattie with Teriyaki Sauce, 2.9 oz.</v>
          </cell>
          <cell r="H274" t="str">
            <v>-</v>
          </cell>
          <cell r="I274" t="str">
            <v>-</v>
          </cell>
          <cell r="J274">
            <v>18.13</v>
          </cell>
          <cell r="K274">
            <v>100</v>
          </cell>
          <cell r="L274" t="str">
            <v>1 piece</v>
          </cell>
          <cell r="M274">
            <v>2</v>
          </cell>
          <cell r="N274" t="str">
            <v>-</v>
          </cell>
          <cell r="O274" t="str">
            <v>-</v>
          </cell>
          <cell r="P274" t="str">
            <v>150</v>
          </cell>
          <cell r="Q274" t="str">
            <v>7</v>
          </cell>
          <cell r="R274" t="str">
            <v>0.5</v>
          </cell>
          <cell r="S274" t="str">
            <v>470</v>
          </cell>
          <cell r="T274" t="str">
            <v>12</v>
          </cell>
          <cell r="U274" t="str">
            <v>10</v>
          </cell>
          <cell r="V274" t="str">
            <v>Yes</v>
          </cell>
          <cell r="W274" t="str">
            <v>-</v>
          </cell>
          <cell r="Y274" t="str">
            <v>-</v>
          </cell>
          <cell r="Z274" t="str">
            <v>-</v>
          </cell>
          <cell r="AA274" t="str">
            <v>-</v>
          </cell>
          <cell r="AB274" t="str">
            <v>-</v>
          </cell>
          <cell r="AC274" t="str">
            <v>CL</v>
          </cell>
          <cell r="AD274" t="str">
            <v>-</v>
          </cell>
          <cell r="AE274" t="str">
            <v>-</v>
          </cell>
          <cell r="AF274" t="str">
            <v>-</v>
          </cell>
          <cell r="AG274" t="str">
            <v>-</v>
          </cell>
          <cell r="AH274" t="str">
            <v/>
          </cell>
          <cell r="AI274" t="str">
            <v/>
          </cell>
          <cell r="AJ274" t="str">
            <v/>
          </cell>
          <cell r="AK274" t="str">
            <v>-</v>
          </cell>
          <cell r="AL274" t="str">
            <v>Yes</v>
          </cell>
          <cell r="AM274" t="str">
            <v>-</v>
          </cell>
          <cell r="AN274" t="str">
            <v>-</v>
          </cell>
          <cell r="AO274" t="str">
            <v>Yes</v>
          </cell>
          <cell r="AP274" t="str">
            <v>-</v>
          </cell>
          <cell r="AQ274" t="str">
            <v>-</v>
          </cell>
          <cell r="AR274" t="str">
            <v>-</v>
          </cell>
          <cell r="AS274" t="str">
            <v>-</v>
          </cell>
          <cell r="AT274" t="str">
            <v>365</v>
          </cell>
          <cell r="AU274" t="str">
            <v>1</v>
          </cell>
          <cell r="AV274" t="str">
            <v>Bulk</v>
          </cell>
          <cell r="AW274" t="str">
            <v>-</v>
          </cell>
          <cell r="AX274" t="str">
            <v>-</v>
          </cell>
          <cell r="AY274" t="str">
            <v>-</v>
          </cell>
          <cell r="AZ274" t="str">
            <v>-</v>
          </cell>
          <cell r="BA274" t="str">
            <v>ACT</v>
          </cell>
          <cell r="BB274" t="str">
            <v>ACT</v>
          </cell>
          <cell r="BC274" t="str">
            <v>Prepared</v>
          </cell>
          <cell r="BD274" t="str">
            <v>BFAST/COP/HANDHELD</v>
          </cell>
          <cell r="BE274" t="str">
            <v>BRKFST/COP MBU</v>
          </cell>
          <cell r="BF274" t="str">
            <v>Burgers &amp; Patties</v>
          </cell>
          <cell r="BG274" t="str">
            <v>Patties</v>
          </cell>
          <cell r="BH274" t="str">
            <v>Patties</v>
          </cell>
          <cell r="BI274" t="str">
            <v>-</v>
          </cell>
          <cell r="BJ274" t="str">
            <v>C&amp;F</v>
          </cell>
          <cell r="BL274" t="str">
            <v xml:space="preserve">BAKE: Conventional Oven
From a frozen state, bake on a pan in a preheated conventional oven at 350 for 5-7 minutes.
Convection: Convection Oven
From a frozen state, bake on a pan in a preheated convection oven at 350 for 3-5 minutes.
Microwave: Microwave
</v>
          </cell>
          <cell r="BM274" t="str">
            <v>Water, textured vegetable protein (soy protein concentrate, caramel color), sunflower oil, seasoning [salt, tomato powder, garlic powder, dehydrated parsley, hydrolyzed corn soy wheat protein, celery powder, spices, carrot powder, onion powder, yeast extr</v>
          </cell>
          <cell r="BR274" t="str">
            <v>00071421092851</v>
          </cell>
          <cell r="BS274" t="str">
            <v>-</v>
          </cell>
          <cell r="BT274" t="str">
            <v>Special Order</v>
          </cell>
          <cell r="BU274" t="str">
            <v>-</v>
          </cell>
          <cell r="BV274" t="str">
            <v>-</v>
          </cell>
          <cell r="BW274" t="str">
            <v>-</v>
          </cell>
          <cell r="BX274">
            <v>1030030</v>
          </cell>
          <cell r="BY274">
            <v>101708</v>
          </cell>
        </row>
        <row r="275">
          <cell r="B275">
            <v>10000097815</v>
          </cell>
          <cell r="C275" t="str">
            <v>AdvancePierre™</v>
          </cell>
          <cell r="E275">
            <v>100</v>
          </cell>
          <cell r="F275" t="str">
            <v>AdvancePierre™ Fully Cooked Charbroiled Beef Patties, 2.46 oz</v>
          </cell>
          <cell r="G275" t="str">
            <v>Flame Broiled Beef Pattie, 2.45 oz.</v>
          </cell>
          <cell r="H275" t="str">
            <v>-</v>
          </cell>
          <cell r="I275" t="str">
            <v>-</v>
          </cell>
          <cell r="J275">
            <v>22.97</v>
          </cell>
          <cell r="K275">
            <v>150</v>
          </cell>
          <cell r="L275" t="str">
            <v>1 piece</v>
          </cell>
          <cell r="M275">
            <v>2</v>
          </cell>
          <cell r="N275" t="str">
            <v>-</v>
          </cell>
          <cell r="O275" t="str">
            <v>-</v>
          </cell>
          <cell r="P275" t="str">
            <v>140</v>
          </cell>
          <cell r="Q275" t="str">
            <v>10</v>
          </cell>
          <cell r="R275" t="str">
            <v>4</v>
          </cell>
          <cell r="S275" t="str">
            <v>290</v>
          </cell>
          <cell r="T275" t="str">
            <v>1</v>
          </cell>
          <cell r="U275" t="str">
            <v>12</v>
          </cell>
          <cell r="V275" t="str">
            <v>Yes</v>
          </cell>
          <cell r="W275" t="str">
            <v>-</v>
          </cell>
          <cell r="Y275" t="str">
            <v>-</v>
          </cell>
          <cell r="Z275" t="str">
            <v>-</v>
          </cell>
          <cell r="AA275" t="str">
            <v>-</v>
          </cell>
          <cell r="AB275" t="str">
            <v>-</v>
          </cell>
          <cell r="AC275" t="str">
            <v>CY</v>
          </cell>
          <cell r="AD275" t="str">
            <v>-</v>
          </cell>
          <cell r="AE275" t="str">
            <v>-</v>
          </cell>
          <cell r="AF275" t="str">
            <v>-</v>
          </cell>
          <cell r="AG275" t="str">
            <v>-</v>
          </cell>
          <cell r="AH275" t="str">
            <v/>
          </cell>
          <cell r="AI275" t="str">
            <v/>
          </cell>
          <cell r="AJ275" t="str">
            <v/>
          </cell>
          <cell r="AK275" t="str">
            <v>-</v>
          </cell>
          <cell r="AL275" t="str">
            <v>Yes</v>
          </cell>
          <cell r="AM275" t="str">
            <v>-</v>
          </cell>
          <cell r="AN275" t="str">
            <v>-</v>
          </cell>
          <cell r="AO275" t="str">
            <v>-</v>
          </cell>
          <cell r="AP275" t="str">
            <v>-</v>
          </cell>
          <cell r="AQ275" t="str">
            <v>-</v>
          </cell>
          <cell r="AR275" t="str">
            <v>-</v>
          </cell>
          <cell r="AS275" t="str">
            <v>-</v>
          </cell>
          <cell r="AT275" t="str">
            <v>455</v>
          </cell>
          <cell r="AU275" t="str">
            <v>1</v>
          </cell>
          <cell r="AV275" t="str">
            <v>Bulk</v>
          </cell>
          <cell r="AW275" t="str">
            <v>-</v>
          </cell>
          <cell r="AX275" t="str">
            <v>-</v>
          </cell>
          <cell r="AY275" t="str">
            <v>-</v>
          </cell>
          <cell r="AZ275" t="str">
            <v>-</v>
          </cell>
          <cell r="BA275" t="str">
            <v>HOLD SY20-21</v>
          </cell>
          <cell r="BB275" t="str">
            <v>ACT</v>
          </cell>
          <cell r="BC275" t="str">
            <v>Prepared</v>
          </cell>
          <cell r="BD275" t="str">
            <v>BFAST/COP/HANDHELD</v>
          </cell>
          <cell r="BE275" t="str">
            <v>BRKFST/COP MBU</v>
          </cell>
          <cell r="BF275" t="str">
            <v>Burgers &amp; Patties</v>
          </cell>
          <cell r="BG275" t="str">
            <v>Patties</v>
          </cell>
          <cell r="BH275" t="str">
            <v>Patties</v>
          </cell>
          <cell r="BI275" t="str">
            <v>-</v>
          </cell>
          <cell r="BJ275" t="str">
            <v>C&amp;F</v>
          </cell>
          <cell r="BL275" t="str">
            <v>BAKE: Conventional Oven
From a frozen state, bake at 350 in conventional oven for 12 minutes.
Convection: Convection Oven
From a frozen state, bake at 350 in convectional oven for 8 minutes.
Microwave: Microwave
Microwave on full power for 1-2 minutes. Mi</v>
          </cell>
          <cell r="BM275" t="str">
            <v>Ground Beef (Not More Than 20% Fat), Water, Textured Vegetable Protein Product (Soy Protein Concentrate, Caramel Color, Zinc Oxide, Niacinamide, Ferrous Sulfate, Copper Gluconate, Vitamin A Palmitate, Calcium Pantothenate, Thiamine Mononitrate, Pyridoxine</v>
          </cell>
          <cell r="BR275" t="str">
            <v>00071421094893</v>
          </cell>
          <cell r="BS275" t="str">
            <v>-</v>
          </cell>
          <cell r="BT275" t="str">
            <v>-</v>
          </cell>
          <cell r="BU275" t="str">
            <v>-</v>
          </cell>
          <cell r="BV275" t="str">
            <v>-</v>
          </cell>
          <cell r="BW275" t="str">
            <v>-</v>
          </cell>
          <cell r="BX275" t="str">
            <v>-</v>
          </cell>
          <cell r="BY275" t="str">
            <v>-</v>
          </cell>
        </row>
        <row r="276">
          <cell r="B276">
            <v>10000009736</v>
          </cell>
          <cell r="C276" t="str">
            <v>AdvancePierre™</v>
          </cell>
          <cell r="E276" t="str">
            <v>-</v>
          </cell>
          <cell r="F276" t="str">
            <v>AdvancePierre™ Fully Cooked Flamebroiled Beef Patties, 2.46 oz</v>
          </cell>
          <cell r="G276" t="str">
            <v>Flame Grilled Beef Pattie, 2.45 oz.</v>
          </cell>
          <cell r="H276" t="str">
            <v>-</v>
          </cell>
          <cell r="I276" t="str">
            <v>-</v>
          </cell>
          <cell r="J276">
            <v>41.34</v>
          </cell>
          <cell r="K276">
            <v>270</v>
          </cell>
          <cell r="L276" t="str">
            <v>1 piece</v>
          </cell>
          <cell r="M276">
            <v>2</v>
          </cell>
          <cell r="N276" t="str">
            <v>-</v>
          </cell>
          <cell r="O276" t="str">
            <v>-</v>
          </cell>
          <cell r="P276" t="str">
            <v>-</v>
          </cell>
          <cell r="Q276" t="str">
            <v>-</v>
          </cell>
          <cell r="R276" t="str">
            <v>-</v>
          </cell>
          <cell r="S276" t="str">
            <v>-</v>
          </cell>
          <cell r="T276" t="str">
            <v>-</v>
          </cell>
          <cell r="U276" t="str">
            <v>-</v>
          </cell>
          <cell r="V276" t="str">
            <v>Yes</v>
          </cell>
          <cell r="W276" t="str">
            <v>-</v>
          </cell>
          <cell r="Y276" t="str">
            <v>-</v>
          </cell>
          <cell r="Z276" t="str">
            <v>-</v>
          </cell>
          <cell r="AA276" t="str">
            <v>-</v>
          </cell>
          <cell r="AB276" t="str">
            <v>-</v>
          </cell>
          <cell r="AC276" t="str">
            <v>CY</v>
          </cell>
          <cell r="AD276" t="str">
            <v>-</v>
          </cell>
          <cell r="AE276" t="str">
            <v>-</v>
          </cell>
          <cell r="AF276" t="str">
            <v>-</v>
          </cell>
          <cell r="AG276" t="str">
            <v>-</v>
          </cell>
          <cell r="AH276" t="str">
            <v/>
          </cell>
          <cell r="AI276" t="str">
            <v/>
          </cell>
          <cell r="AJ276" t="str">
            <v/>
          </cell>
          <cell r="AK276" t="str">
            <v>-</v>
          </cell>
          <cell r="AL276" t="str">
            <v>Yes</v>
          </cell>
          <cell r="AM276" t="str">
            <v>-</v>
          </cell>
          <cell r="AN276" t="str">
            <v>-</v>
          </cell>
          <cell r="AO276" t="str">
            <v>-</v>
          </cell>
          <cell r="AP276" t="str">
            <v>-</v>
          </cell>
          <cell r="AQ276" t="str">
            <v>-</v>
          </cell>
          <cell r="AR276" t="str">
            <v>-</v>
          </cell>
          <cell r="AS276" t="str">
            <v>-</v>
          </cell>
          <cell r="AT276" t="str">
            <v>-</v>
          </cell>
          <cell r="AU276" t="str">
            <v>-</v>
          </cell>
          <cell r="AV276" t="str">
            <v>Bulk</v>
          </cell>
          <cell r="AW276" t="str">
            <v>-</v>
          </cell>
          <cell r="AX276" t="str">
            <v>-</v>
          </cell>
          <cell r="AY276" t="str">
            <v>-</v>
          </cell>
          <cell r="AZ276" t="str">
            <v>-</v>
          </cell>
          <cell r="BA276" t="str">
            <v>DNB SY19-20</v>
          </cell>
          <cell r="BB276" t="str">
            <v>DNB SY19-20</v>
          </cell>
          <cell r="BC276" t="str">
            <v>Prepared</v>
          </cell>
          <cell r="BD276" t="str">
            <v>BFAST/COP/HANDHELD</v>
          </cell>
          <cell r="BE276" t="str">
            <v>BRKFST/COP MBU</v>
          </cell>
          <cell r="BF276" t="str">
            <v>Burgers &amp; Patties</v>
          </cell>
          <cell r="BG276" t="str">
            <v>Patties</v>
          </cell>
          <cell r="BH276" t="str">
            <v>Patties</v>
          </cell>
          <cell r="BI276" t="str">
            <v>-</v>
          </cell>
          <cell r="BJ276" t="str">
            <v>C&amp;F</v>
          </cell>
          <cell r="BL276" t="str">
            <v>-</v>
          </cell>
          <cell r="BM276" t="str">
            <v>-</v>
          </cell>
          <cell r="BR276" t="str">
            <v>-</v>
          </cell>
          <cell r="BS276" t="str">
            <v>-</v>
          </cell>
          <cell r="BT276" t="str">
            <v>-</v>
          </cell>
          <cell r="BU276" t="str">
            <v>-</v>
          </cell>
          <cell r="BV276" t="str">
            <v>-</v>
          </cell>
          <cell r="BW276" t="str">
            <v>-</v>
          </cell>
          <cell r="BX276" t="str">
            <v>-</v>
          </cell>
          <cell r="BY276" t="str">
            <v>-</v>
          </cell>
        </row>
        <row r="277">
          <cell r="B277">
            <v>10000096170</v>
          </cell>
          <cell r="C277" t="str">
            <v>AdvancePierre™</v>
          </cell>
          <cell r="E277">
            <v>130</v>
          </cell>
          <cell r="F277" t="str">
            <v>AdvancePierre™ Fully Cooked Flamebroiled Beef Patties, 3.00 oz</v>
          </cell>
          <cell r="G277" t="str">
            <v>Smokie Grill® Flame Grilled Chopped Beef Steak, 3.0 oz.</v>
          </cell>
          <cell r="H277" t="str">
            <v>-</v>
          </cell>
          <cell r="I277" t="str">
            <v>-</v>
          </cell>
          <cell r="J277">
            <v>18.75</v>
          </cell>
          <cell r="K277">
            <v>100</v>
          </cell>
          <cell r="L277" t="str">
            <v>1 piece</v>
          </cell>
          <cell r="M277">
            <v>3</v>
          </cell>
          <cell r="N277" t="str">
            <v>-</v>
          </cell>
          <cell r="O277" t="str">
            <v>-</v>
          </cell>
          <cell r="P277" t="str">
            <v>230</v>
          </cell>
          <cell r="Q277" t="str">
            <v>17</v>
          </cell>
          <cell r="R277" t="str">
            <v>7</v>
          </cell>
          <cell r="S277" t="str">
            <v>370</v>
          </cell>
          <cell r="T277" t="str">
            <v>0</v>
          </cell>
          <cell r="U277" t="str">
            <v>16</v>
          </cell>
          <cell r="V277" t="str">
            <v>Yes</v>
          </cell>
          <cell r="W277" t="str">
            <v>-</v>
          </cell>
          <cell r="Y277" t="str">
            <v>-</v>
          </cell>
          <cell r="Z277" t="str">
            <v>-</v>
          </cell>
          <cell r="AA277" t="str">
            <v>-</v>
          </cell>
          <cell r="AB277" t="str">
            <v>-</v>
          </cell>
          <cell r="AC277" t="str">
            <v>CY</v>
          </cell>
          <cell r="AD277" t="str">
            <v>-</v>
          </cell>
          <cell r="AE277" t="str">
            <v>-</v>
          </cell>
          <cell r="AF277" t="str">
            <v>-</v>
          </cell>
          <cell r="AG277" t="str">
            <v>-</v>
          </cell>
          <cell r="AH277" t="str">
            <v/>
          </cell>
          <cell r="AI277" t="str">
            <v/>
          </cell>
          <cell r="AJ277" t="str">
            <v/>
          </cell>
          <cell r="AK277" t="str">
            <v>-</v>
          </cell>
          <cell r="AL277" t="str">
            <v>-</v>
          </cell>
          <cell r="AM277" t="str">
            <v>-</v>
          </cell>
          <cell r="AN277" t="str">
            <v>-</v>
          </cell>
          <cell r="AO277" t="str">
            <v>-</v>
          </cell>
          <cell r="AP277" t="str">
            <v>-</v>
          </cell>
          <cell r="AQ277" t="str">
            <v>-</v>
          </cell>
          <cell r="AR277" t="str">
            <v>-</v>
          </cell>
          <cell r="AS277" t="str">
            <v>-</v>
          </cell>
          <cell r="AT277" t="str">
            <v>455</v>
          </cell>
          <cell r="AU277" t="str">
            <v>1</v>
          </cell>
          <cell r="AV277" t="str">
            <v>Bulk</v>
          </cell>
          <cell r="AW277" t="str">
            <v>-</v>
          </cell>
          <cell r="AX277" t="str">
            <v>-</v>
          </cell>
          <cell r="AY277" t="str">
            <v>-</v>
          </cell>
          <cell r="AZ277" t="str">
            <v>Yes</v>
          </cell>
          <cell r="BA277" t="str">
            <v>ACT</v>
          </cell>
          <cell r="BB277" t="str">
            <v>ACT</v>
          </cell>
          <cell r="BC277" t="str">
            <v>Prepared</v>
          </cell>
          <cell r="BD277" t="str">
            <v>BFAST/COP/HANDHELD</v>
          </cell>
          <cell r="BE277" t="str">
            <v>BRKFST/COP MBU</v>
          </cell>
          <cell r="BF277" t="str">
            <v>Burgers &amp; Patties</v>
          </cell>
          <cell r="BG277" t="str">
            <v>Burger</v>
          </cell>
          <cell r="BH277" t="str">
            <v>Burgers- All Meat</v>
          </cell>
          <cell r="BI277" t="str">
            <v>-</v>
          </cell>
          <cell r="BJ277" t="str">
            <v>C&amp;F</v>
          </cell>
          <cell r="BL277" t="str">
            <v>BAKE: Conventional Oven
From a frozen state: Bake on a pan in a preheated convection oven at 350°F for 20-22 minutes.
Times given are approximate.
Convection: Convection Oven
From a frozen state: Bake on a pan in a preheated convection oven at 350°F for 8</v>
          </cell>
          <cell r="BM277" t="str">
            <v>Ground Beef (Not More than 26% Fat) Encapsulated Salt, Sodium Phosphates, Spice.</v>
          </cell>
          <cell r="BR277" t="str">
            <v>00071421096170</v>
          </cell>
          <cell r="BS277" t="str">
            <v>-</v>
          </cell>
          <cell r="BT277" t="str">
            <v>-</v>
          </cell>
          <cell r="BU277" t="str">
            <v>-</v>
          </cell>
          <cell r="BV277" t="str">
            <v>-</v>
          </cell>
          <cell r="BW277">
            <v>451400</v>
          </cell>
          <cell r="BX277" t="str">
            <v>-</v>
          </cell>
          <cell r="BY277">
            <v>401410</v>
          </cell>
        </row>
        <row r="278">
          <cell r="B278">
            <v>10000009769</v>
          </cell>
          <cell r="C278" t="str">
            <v>AdvancePierre™</v>
          </cell>
          <cell r="D278" t="str">
            <v>Tenderbroil</v>
          </cell>
          <cell r="E278">
            <v>130</v>
          </cell>
          <cell r="F278" t="str">
            <v>AdvancePierre™ Flame Grilled Beef Pattie with Onion, 5.4 oz.</v>
          </cell>
          <cell r="G278" t="str">
            <v>Flame Grilled Beef Pattie with Onion, 5.4 oz.</v>
          </cell>
          <cell r="H278" t="str">
            <v>-</v>
          </cell>
          <cell r="I278" t="str">
            <v>-</v>
          </cell>
          <cell r="J278">
            <v>15.19</v>
          </cell>
          <cell r="K278">
            <v>45</v>
          </cell>
          <cell r="L278" t="str">
            <v>1 piece</v>
          </cell>
          <cell r="M278">
            <v>1.75</v>
          </cell>
          <cell r="N278" t="str">
            <v>-</v>
          </cell>
          <cell r="O278" t="str">
            <v>-</v>
          </cell>
          <cell r="P278" t="str">
            <v>460</v>
          </cell>
          <cell r="Q278" t="str">
            <v>38</v>
          </cell>
          <cell r="R278" t="str">
            <v>16</v>
          </cell>
          <cell r="S278" t="str">
            <v>950</v>
          </cell>
          <cell r="T278" t="str">
            <v>9</v>
          </cell>
          <cell r="U278" t="str">
            <v>22</v>
          </cell>
          <cell r="V278" t="str">
            <v/>
          </cell>
          <cell r="W278" t="str">
            <v>-</v>
          </cell>
          <cell r="Y278" t="str">
            <v>-</v>
          </cell>
          <cell r="Z278" t="str">
            <v>-</v>
          </cell>
          <cell r="AA278" t="str">
            <v>-</v>
          </cell>
          <cell r="AB278" t="str">
            <v>-</v>
          </cell>
          <cell r="AC278" t="str">
            <v>CL</v>
          </cell>
          <cell r="AD278" t="str">
            <v>-</v>
          </cell>
          <cell r="AE278" t="str">
            <v>-</v>
          </cell>
          <cell r="AF278" t="str">
            <v>-</v>
          </cell>
          <cell r="AG278" t="str">
            <v>-</v>
          </cell>
          <cell r="AH278" t="str">
            <v/>
          </cell>
          <cell r="AI278" t="str">
            <v/>
          </cell>
          <cell r="AJ278" t="str">
            <v/>
          </cell>
          <cell r="AK278" t="str">
            <v>-</v>
          </cell>
          <cell r="AL278" t="str">
            <v>Yes</v>
          </cell>
          <cell r="AM278" t="str">
            <v>-</v>
          </cell>
          <cell r="AN278" t="str">
            <v>-</v>
          </cell>
          <cell r="AO278" t="str">
            <v>-</v>
          </cell>
          <cell r="AP278" t="str">
            <v>-</v>
          </cell>
          <cell r="AQ278" t="str">
            <v>-</v>
          </cell>
          <cell r="AR278" t="str">
            <v>-</v>
          </cell>
          <cell r="AS278" t="str">
            <v>-</v>
          </cell>
          <cell r="AT278" t="str">
            <v>455</v>
          </cell>
          <cell r="AU278" t="str">
            <v>1</v>
          </cell>
          <cell r="AV278" t="str">
            <v>Bulk</v>
          </cell>
          <cell r="AW278" t="str">
            <v>-</v>
          </cell>
          <cell r="AX278" t="str">
            <v>-</v>
          </cell>
          <cell r="AY278" t="str">
            <v>-</v>
          </cell>
          <cell r="AZ278" t="str">
            <v>-</v>
          </cell>
          <cell r="BA278" t="str">
            <v>HOLD SY20-21</v>
          </cell>
          <cell r="BB278" t="str">
            <v>DNB SY21-22</v>
          </cell>
          <cell r="BC278" t="str">
            <v>Prepared</v>
          </cell>
          <cell r="BD278" t="str">
            <v>BFAST/COP/HANDHELD</v>
          </cell>
          <cell r="BE278" t="str">
            <v>BRKFST/COP MBU</v>
          </cell>
          <cell r="BF278" t="str">
            <v>Burgers &amp; Patties</v>
          </cell>
          <cell r="BG278" t="str">
            <v>Patties</v>
          </cell>
          <cell r="BH278" t="str">
            <v>Patties</v>
          </cell>
          <cell r="BI278" t="str">
            <v>-</v>
          </cell>
          <cell r="BJ278" t="str">
            <v>C&amp;F</v>
          </cell>
          <cell r="BL278" t="str">
            <v>BAKE: Conventional Oven
From a frozen state, bake on a pan in preheated conventional oven at 350 for 20 minutes.
Convection: Convection Oven
From a frozen state, bake on a pan in preheated convection oven at 350 for 10 minutes.
Microwave: Microwave
Microw</v>
          </cell>
          <cell r="BM278" t="str">
            <v>Beef, Water, Textured Vegetable Protein Product [Soy Protein Concentrate, Caramel Color, Zinc Oxide, Niacinamide, Ferrous Sulfate, Copper Gluconate, Vitamin A Palmitate, Calcium Pantothenate, Thiamine Mononitrate (B1), Pyridoxine Hydrochloride (B6), Ribof</v>
          </cell>
          <cell r="BR278" t="str">
            <v>00071421096699</v>
          </cell>
          <cell r="BS278" t="str">
            <v>-</v>
          </cell>
          <cell r="BT278" t="str">
            <v>Special Order</v>
          </cell>
          <cell r="BU278" t="str">
            <v>-</v>
          </cell>
          <cell r="BV278" t="str">
            <v>-</v>
          </cell>
          <cell r="BW278">
            <v>942567</v>
          </cell>
          <cell r="BX278" t="str">
            <v>-</v>
          </cell>
          <cell r="BY278">
            <v>101718</v>
          </cell>
          <cell r="BZ278" t="str">
            <v>Yes</v>
          </cell>
        </row>
        <row r="279">
          <cell r="B279">
            <v>10000009781</v>
          </cell>
          <cell r="C279" t="str">
            <v>AdvancePierre™</v>
          </cell>
          <cell r="E279">
            <v>130</v>
          </cell>
          <cell r="F279" t="str">
            <v>AdvancePierre™ Flame Grilled Beef Pattie with Onion, 3.3 oz.</v>
          </cell>
          <cell r="G279" t="str">
            <v>Flame Grilled Beef Pattie with Onion, 3.3 oz.</v>
          </cell>
          <cell r="H279" t="str">
            <v>-</v>
          </cell>
          <cell r="I279" t="str">
            <v>-</v>
          </cell>
          <cell r="J279">
            <v>13.75</v>
          </cell>
          <cell r="K279">
            <v>67</v>
          </cell>
          <cell r="L279" t="str">
            <v>1 piece</v>
          </cell>
          <cell r="M279">
            <v>0.75</v>
          </cell>
          <cell r="N279" t="str">
            <v>-</v>
          </cell>
          <cell r="O279" t="str">
            <v>-</v>
          </cell>
          <cell r="P279" t="str">
            <v>230</v>
          </cell>
          <cell r="Q279" t="str">
            <v>18</v>
          </cell>
          <cell r="R279" t="str">
            <v>8</v>
          </cell>
          <cell r="S279" t="str">
            <v>390</v>
          </cell>
          <cell r="T279" t="str">
            <v>3</v>
          </cell>
          <cell r="U279" t="str">
            <v>14</v>
          </cell>
          <cell r="V279" t="str">
            <v/>
          </cell>
          <cell r="W279" t="str">
            <v>-</v>
          </cell>
          <cell r="Y279" t="str">
            <v>-</v>
          </cell>
          <cell r="Z279" t="str">
            <v>-</v>
          </cell>
          <cell r="AA279" t="str">
            <v>-</v>
          </cell>
          <cell r="AB279" t="str">
            <v>-</v>
          </cell>
          <cell r="AC279" t="str">
            <v>CL</v>
          </cell>
          <cell r="AD279" t="str">
            <v>-</v>
          </cell>
          <cell r="AE279" t="str">
            <v>-</v>
          </cell>
          <cell r="AF279" t="str">
            <v>-</v>
          </cell>
          <cell r="AG279" t="str">
            <v>-</v>
          </cell>
          <cell r="AH279" t="str">
            <v/>
          </cell>
          <cell r="AI279" t="str">
            <v/>
          </cell>
          <cell r="AJ279" t="str">
            <v/>
          </cell>
          <cell r="AK279" t="str">
            <v>-</v>
          </cell>
          <cell r="AL279" t="str">
            <v>Yes</v>
          </cell>
          <cell r="AM279" t="str">
            <v>-</v>
          </cell>
          <cell r="AN279" t="str">
            <v>-</v>
          </cell>
          <cell r="AO279" t="str">
            <v>-</v>
          </cell>
          <cell r="AP279" t="str">
            <v>-</v>
          </cell>
          <cell r="AQ279" t="str">
            <v>-</v>
          </cell>
          <cell r="AR279" t="str">
            <v>-</v>
          </cell>
          <cell r="AS279" t="str">
            <v>-</v>
          </cell>
          <cell r="AT279" t="str">
            <v>455</v>
          </cell>
          <cell r="AU279" t="str">
            <v>1</v>
          </cell>
          <cell r="AV279" t="str">
            <v>Bulk</v>
          </cell>
          <cell r="AW279" t="str">
            <v>-</v>
          </cell>
          <cell r="AX279" t="str">
            <v>-</v>
          </cell>
          <cell r="AY279" t="str">
            <v>-</v>
          </cell>
          <cell r="AZ279" t="str">
            <v>-</v>
          </cell>
          <cell r="BA279" t="str">
            <v>DNB SY19-20</v>
          </cell>
          <cell r="BB279" t="str">
            <v>DNB SY19-20</v>
          </cell>
          <cell r="BC279" t="str">
            <v>Prepared</v>
          </cell>
          <cell r="BD279" t="str">
            <v>BFAST/COP/HANDHELD</v>
          </cell>
          <cell r="BE279" t="str">
            <v>BRKFST/COP MBU</v>
          </cell>
          <cell r="BF279" t="str">
            <v>Burgers &amp; Patties</v>
          </cell>
          <cell r="BG279" t="str">
            <v>Patties</v>
          </cell>
          <cell r="BH279" t="str">
            <v>Patties</v>
          </cell>
          <cell r="BI279" t="str">
            <v>-</v>
          </cell>
          <cell r="BJ279" t="str">
            <v>C&amp;F</v>
          </cell>
          <cell r="BL279" t="str">
            <v>BAKE: Conventional Oven
From a frozen state, bake on a pan in preheated conventional oven at 350 for 7 minutes.
Convection: Convection Oven
From a frozen state, bake on a pan in preheated convection oven at 350 for 5 minutes.
Microwave: Microwave
Microwav</v>
          </cell>
          <cell r="BM279" t="str">
            <v>Beef, water, onions, textured vegetable protein (soy protein concentrate, caramel color, zinc oxide, niacinamide, ferrous sulfate, copper gluconate, vitamin a palmitate, calcium pantothenate, thiamine mononitrate (b-1), pyridoxine hydrochloride (b-6), rib</v>
          </cell>
          <cell r="BR279" t="str">
            <v>00071421096811</v>
          </cell>
          <cell r="BS279" t="str">
            <v>-</v>
          </cell>
          <cell r="BT279" t="str">
            <v>-</v>
          </cell>
          <cell r="BU279" t="str">
            <v>-</v>
          </cell>
          <cell r="BV279" t="str">
            <v>-</v>
          </cell>
          <cell r="BW279">
            <v>478750</v>
          </cell>
          <cell r="BX279" t="str">
            <v>-</v>
          </cell>
          <cell r="BY279" t="str">
            <v>-</v>
          </cell>
        </row>
        <row r="280">
          <cell r="B280">
            <v>10000023162</v>
          </cell>
          <cell r="C280" t="str">
            <v>AdvancePierre™</v>
          </cell>
          <cell r="E280">
            <v>130</v>
          </cell>
          <cell r="F280" t="str">
            <v>AdvancePierre™ Breaded Steak Finger, 3.72 oz.</v>
          </cell>
          <cell r="G280" t="str">
            <v>Breaded Steak Finger, 3.72 oz.</v>
          </cell>
          <cell r="H280" t="str">
            <v>WG</v>
          </cell>
          <cell r="I280" t="str">
            <v>-</v>
          </cell>
          <cell r="J280">
            <v>29.06</v>
          </cell>
          <cell r="K280">
            <v>125</v>
          </cell>
          <cell r="L280" t="str">
            <v>4 pieces</v>
          </cell>
          <cell r="M280">
            <v>2</v>
          </cell>
          <cell r="N280">
            <v>1</v>
          </cell>
          <cell r="O280" t="str">
            <v>-</v>
          </cell>
          <cell r="P280" t="str">
            <v>290</v>
          </cell>
          <cell r="Q280" t="str">
            <v>18</v>
          </cell>
          <cell r="R280" t="str">
            <v>6</v>
          </cell>
          <cell r="S280" t="str">
            <v>510</v>
          </cell>
          <cell r="T280" t="str">
            <v>16</v>
          </cell>
          <cell r="U280" t="str">
            <v>16</v>
          </cell>
          <cell r="V280" t="str">
            <v>Yes</v>
          </cell>
          <cell r="W280" t="str">
            <v>-</v>
          </cell>
          <cell r="Y280" t="str">
            <v>-</v>
          </cell>
          <cell r="Z280" t="str">
            <v>-</v>
          </cell>
          <cell r="AA280" t="str">
            <v>-</v>
          </cell>
          <cell r="AB280" t="str">
            <v>-</v>
          </cell>
          <cell r="AC280" t="str">
            <v>CY</v>
          </cell>
          <cell r="AD280">
            <v>10000002316</v>
          </cell>
          <cell r="AE280" t="str">
            <v>-</v>
          </cell>
          <cell r="AF280" t="str">
            <v>-</v>
          </cell>
          <cell r="AG280" t="str">
            <v>-</v>
          </cell>
          <cell r="AH280" t="str">
            <v/>
          </cell>
          <cell r="AI280" t="str">
            <v/>
          </cell>
          <cell r="AJ280" t="str">
            <v/>
          </cell>
          <cell r="AK280" t="str">
            <v>-</v>
          </cell>
          <cell r="AL280" t="str">
            <v>-</v>
          </cell>
          <cell r="AM280" t="str">
            <v>-</v>
          </cell>
          <cell r="AN280" t="str">
            <v>-</v>
          </cell>
          <cell r="AO280" t="str">
            <v>Yes</v>
          </cell>
          <cell r="AP280" t="str">
            <v>-</v>
          </cell>
          <cell r="AQ280" t="str">
            <v>-</v>
          </cell>
          <cell r="AR280" t="str">
            <v>-</v>
          </cell>
          <cell r="AS280" t="str">
            <v>-</v>
          </cell>
          <cell r="AT280" t="str">
            <v>455</v>
          </cell>
          <cell r="AU280" t="str">
            <v>1</v>
          </cell>
          <cell r="AV280" t="str">
            <v>Bulk</v>
          </cell>
          <cell r="AW280" t="str">
            <v>-</v>
          </cell>
          <cell r="AX280" t="str">
            <v>-</v>
          </cell>
          <cell r="AY280" t="str">
            <v>-</v>
          </cell>
          <cell r="AZ280" t="str">
            <v>-</v>
          </cell>
          <cell r="BA280" t="str">
            <v>ACT</v>
          </cell>
          <cell r="BB280" t="str">
            <v>ACT</v>
          </cell>
          <cell r="BC280" t="str">
            <v>Prepared</v>
          </cell>
          <cell r="BD280" t="str">
            <v>BFAST/COP/HANDHELD</v>
          </cell>
          <cell r="BE280" t="str">
            <v>BRKFST/COP MBU</v>
          </cell>
          <cell r="BF280" t="str">
            <v>Comfort Classics</v>
          </cell>
          <cell r="BG280" t="str">
            <v>Breaded Beef</v>
          </cell>
          <cell r="BH280" t="str">
            <v>Fingers</v>
          </cell>
          <cell r="BI280" t="str">
            <v>-</v>
          </cell>
          <cell r="BJ280" t="str">
            <v>C&amp;F</v>
          </cell>
          <cell r="BL280" t="str">
            <v>BAKE: Conventional Oven
Preheat oven to 375 degrees F. Bake frozen product for 20 - 25 minutes or until internal temperature reaches 165 degrees F.
Convection: Convection Oven
Preheat oven to 350 degrees F. Bake frozen product for 10 - 15 minutes or until</v>
          </cell>
          <cell r="BM280" t="str">
            <v>Ground beef (not more than 20% fat), salt, sodium phosphate. Breaded with: whole wheat flour, enriched wheat flour (enriched with niacin, reduced iron, thiamine mononitrate, riboflavin, folic acid), dehydrated potatoes (potatoes, mono and diglycerides, de</v>
          </cell>
          <cell r="BR280" t="str">
            <v>00880760092541</v>
          </cell>
          <cell r="BS280" t="str">
            <v>-</v>
          </cell>
          <cell r="BT280" t="str">
            <v>-</v>
          </cell>
          <cell r="BU280" t="str">
            <v>-</v>
          </cell>
          <cell r="BV280" t="str">
            <v>-</v>
          </cell>
          <cell r="BW280" t="str">
            <v>-</v>
          </cell>
          <cell r="BX280">
            <v>8868198</v>
          </cell>
          <cell r="BY280">
            <v>405463</v>
          </cell>
        </row>
        <row r="281">
          <cell r="B281">
            <v>10000023420</v>
          </cell>
          <cell r="C281" t="str">
            <v>AdvancePierre™</v>
          </cell>
          <cell r="E281">
            <v>130</v>
          </cell>
          <cell r="F281" t="str">
            <v>AdvancePierre™ Breaded Steak Pattie, 3.8 oz.</v>
          </cell>
          <cell r="G281" t="str">
            <v>Breaded Steak Pattie, 3.8 oz.</v>
          </cell>
          <cell r="H281" t="str">
            <v>WG</v>
          </cell>
          <cell r="I281" t="str">
            <v>-</v>
          </cell>
          <cell r="J281">
            <v>30.88</v>
          </cell>
          <cell r="K281">
            <v>130</v>
          </cell>
          <cell r="L281" t="str">
            <v>1 piece</v>
          </cell>
          <cell r="M281">
            <v>2</v>
          </cell>
          <cell r="N281">
            <v>1</v>
          </cell>
          <cell r="O281" t="str">
            <v>-</v>
          </cell>
          <cell r="P281" t="str">
            <v>300</v>
          </cell>
          <cell r="Q281" t="str">
            <v>18</v>
          </cell>
          <cell r="R281" t="str">
            <v>6</v>
          </cell>
          <cell r="S281" t="str">
            <v>530</v>
          </cell>
          <cell r="T281" t="str">
            <v>16</v>
          </cell>
          <cell r="U281" t="str">
            <v>16</v>
          </cell>
          <cell r="V281" t="str">
            <v>Yes</v>
          </cell>
          <cell r="W281" t="str">
            <v>-</v>
          </cell>
          <cell r="Y281" t="str">
            <v>-</v>
          </cell>
          <cell r="Z281" t="str">
            <v>-</v>
          </cell>
          <cell r="AA281" t="str">
            <v>-</v>
          </cell>
          <cell r="AB281" t="str">
            <v>-</v>
          </cell>
          <cell r="AC281" t="str">
            <v>CY</v>
          </cell>
          <cell r="AD281" t="str">
            <v>-</v>
          </cell>
          <cell r="AE281" t="str">
            <v>-</v>
          </cell>
          <cell r="AF281" t="str">
            <v>-</v>
          </cell>
          <cell r="AG281" t="str">
            <v>-</v>
          </cell>
          <cell r="AH281" t="str">
            <v/>
          </cell>
          <cell r="AI281" t="str">
            <v/>
          </cell>
          <cell r="AJ281" t="str">
            <v/>
          </cell>
          <cell r="AK281" t="str">
            <v>-</v>
          </cell>
          <cell r="AL281" t="str">
            <v>-</v>
          </cell>
          <cell r="AM281" t="str">
            <v>-</v>
          </cell>
          <cell r="AN281" t="str">
            <v>-</v>
          </cell>
          <cell r="AO281" t="str">
            <v>Yes</v>
          </cell>
          <cell r="AP281" t="str">
            <v>-</v>
          </cell>
          <cell r="AQ281" t="str">
            <v>-</v>
          </cell>
          <cell r="AR281" t="str">
            <v>-</v>
          </cell>
          <cell r="AS281" t="str">
            <v>-</v>
          </cell>
          <cell r="AT281" t="str">
            <v>455</v>
          </cell>
          <cell r="AU281" t="str">
            <v>1</v>
          </cell>
          <cell r="AV281" t="str">
            <v>Bulk</v>
          </cell>
          <cell r="AW281" t="str">
            <v>-</v>
          </cell>
          <cell r="AX281" t="str">
            <v>-</v>
          </cell>
          <cell r="AY281" t="str">
            <v>-</v>
          </cell>
          <cell r="AZ281" t="str">
            <v>-</v>
          </cell>
          <cell r="BA281" t="str">
            <v>ACT</v>
          </cell>
          <cell r="BB281" t="str">
            <v>ACT</v>
          </cell>
          <cell r="BC281" t="str">
            <v>Prepared</v>
          </cell>
          <cell r="BD281" t="str">
            <v>BFAST/COP/HANDHELD</v>
          </cell>
          <cell r="BE281" t="str">
            <v>BRKFST/COP MBU</v>
          </cell>
          <cell r="BF281" t="str">
            <v>Comfort Classics</v>
          </cell>
          <cell r="BG281" t="str">
            <v>Breaded Beef</v>
          </cell>
          <cell r="BH281" t="str">
            <v>Patties</v>
          </cell>
          <cell r="BI281" t="str">
            <v>-</v>
          </cell>
          <cell r="BJ281" t="str">
            <v>C&amp;F</v>
          </cell>
          <cell r="BL281" t="str">
            <v>BAKE: Conventional Oven
Preheat oven to 375 degrees F. Bake frozen product for 20 - 25 minutes
Convection: Convection Oven
Preheat oven to 350 degrees F. Bake frozen product for 10 - 15 minutes
Deep Fry: Deep Fry
Preheat oil to 350 degrees F. Place frozen</v>
          </cell>
          <cell r="BM281" t="str">
            <v>Ground beef (not more than 20% fat), salt, sodium phosphate. Breaded with: whole wheat flour, enriched wheat flour (enriched with niacin, reduced iron, thiamine mononitrate, riboflavin, folic acid), dehydrated potatoes (potatoes, mono and diglycerides, de</v>
          </cell>
          <cell r="BR281" t="str">
            <v>00880760092350</v>
          </cell>
          <cell r="BS281" t="str">
            <v>-</v>
          </cell>
          <cell r="BT281" t="str">
            <v>-</v>
          </cell>
          <cell r="BU281" t="str">
            <v>-</v>
          </cell>
          <cell r="BV281" t="str">
            <v>-</v>
          </cell>
          <cell r="BW281" t="str">
            <v>-</v>
          </cell>
          <cell r="BX281">
            <v>8668102</v>
          </cell>
          <cell r="BY281" t="str">
            <v>-</v>
          </cell>
        </row>
        <row r="282">
          <cell r="B282">
            <v>10000012464</v>
          </cell>
          <cell r="C282" t="str">
            <v>AdvancePierre™</v>
          </cell>
          <cell r="D282" t="str">
            <v>Smart Picks™</v>
          </cell>
          <cell r="E282">
            <v>130</v>
          </cell>
          <cell r="F282" t="str">
            <v>AdvancePierre™ Harvest Breaded Pork Pattie, 3.75 oz.</v>
          </cell>
          <cell r="G282" t="str">
            <v>Harvest Breaded Pork Pattie, 3.75 oz.</v>
          </cell>
          <cell r="H282" t="str">
            <v>-</v>
          </cell>
          <cell r="I282" t="str">
            <v>-</v>
          </cell>
          <cell r="J282">
            <v>30.47</v>
          </cell>
          <cell r="K282">
            <v>130</v>
          </cell>
          <cell r="L282" t="str">
            <v>1 piece</v>
          </cell>
          <cell r="M282">
            <v>2.5</v>
          </cell>
          <cell r="N282">
            <v>1</v>
          </cell>
          <cell r="O282" t="str">
            <v>-</v>
          </cell>
          <cell r="P282" t="str">
            <v>-</v>
          </cell>
          <cell r="Q282" t="str">
            <v>-</v>
          </cell>
          <cell r="R282" t="str">
            <v>-</v>
          </cell>
          <cell r="S282" t="str">
            <v>-</v>
          </cell>
          <cell r="T282" t="str">
            <v>-</v>
          </cell>
          <cell r="U282" t="str">
            <v>-</v>
          </cell>
          <cell r="V282" t="str">
            <v>Yes</v>
          </cell>
          <cell r="W282" t="str">
            <v>-</v>
          </cell>
          <cell r="Y282" t="str">
            <v>-</v>
          </cell>
          <cell r="Z282" t="str">
            <v>-</v>
          </cell>
          <cell r="AA282" t="str">
            <v>-</v>
          </cell>
          <cell r="AB282" t="str">
            <v>-</v>
          </cell>
          <cell r="AC282" t="str">
            <v>CY</v>
          </cell>
          <cell r="AD282" t="str">
            <v>-</v>
          </cell>
          <cell r="AE282" t="str">
            <v>-</v>
          </cell>
          <cell r="AF282" t="str">
            <v>-</v>
          </cell>
          <cell r="AG282" t="str">
            <v>-</v>
          </cell>
          <cell r="AH282" t="str">
            <v/>
          </cell>
          <cell r="AI282" t="str">
            <v/>
          </cell>
          <cell r="AJ282" t="str">
            <v/>
          </cell>
          <cell r="AK282" t="str">
            <v>-</v>
          </cell>
          <cell r="AL282" t="str">
            <v>Yes</v>
          </cell>
          <cell r="AM282" t="str">
            <v>-</v>
          </cell>
          <cell r="AN282" t="str">
            <v>-</v>
          </cell>
          <cell r="AO282" t="str">
            <v>Yes</v>
          </cell>
          <cell r="AP282" t="str">
            <v>-</v>
          </cell>
          <cell r="AQ282" t="str">
            <v>-</v>
          </cell>
          <cell r="AR282" t="str">
            <v>-</v>
          </cell>
          <cell r="AS282" t="str">
            <v>-</v>
          </cell>
          <cell r="AT282" t="str">
            <v>-</v>
          </cell>
          <cell r="AU282" t="str">
            <v>-</v>
          </cell>
          <cell r="AV282" t="str">
            <v>Bulk</v>
          </cell>
          <cell r="AW282" t="str">
            <v>-</v>
          </cell>
          <cell r="AX282" t="str">
            <v>-</v>
          </cell>
          <cell r="AY282" t="str">
            <v>-</v>
          </cell>
          <cell r="AZ282" t="str">
            <v>-</v>
          </cell>
          <cell r="BA282" t="str">
            <v>DNB SY20-21</v>
          </cell>
          <cell r="BB282" t="str">
            <v>DNB SY20-21</v>
          </cell>
          <cell r="BC282" t="str">
            <v>Prepared</v>
          </cell>
          <cell r="BD282" t="str">
            <v>BFAST/COP/HANDHELD</v>
          </cell>
          <cell r="BE282" t="str">
            <v>BRKFST/COP MBU</v>
          </cell>
          <cell r="BF282" t="str">
            <v>Comfort Classics</v>
          </cell>
          <cell r="BG282" t="str">
            <v>Breaded Pork</v>
          </cell>
          <cell r="BH282" t="str">
            <v>Patties</v>
          </cell>
          <cell r="BI282" t="str">
            <v>-</v>
          </cell>
          <cell r="BJ282" t="str">
            <v>C&amp;F</v>
          </cell>
          <cell r="BK282" t="str">
            <v>Pork</v>
          </cell>
          <cell r="BL282" t="str">
            <v>-</v>
          </cell>
          <cell r="BM282" t="str">
            <v>-</v>
          </cell>
          <cell r="BR282" t="str">
            <v>-</v>
          </cell>
          <cell r="BS282" t="str">
            <v>-</v>
          </cell>
          <cell r="BT282" t="str">
            <v>-</v>
          </cell>
          <cell r="BU282" t="str">
            <v>-</v>
          </cell>
          <cell r="BV282" t="str">
            <v>-</v>
          </cell>
          <cell r="BW282" t="str">
            <v>-</v>
          </cell>
          <cell r="BX282" t="str">
            <v>-</v>
          </cell>
          <cell r="BY282" t="str">
            <v>-</v>
          </cell>
        </row>
        <row r="283">
          <cell r="B283">
            <v>10000009758</v>
          </cell>
          <cell r="C283" t="str">
            <v>Pierre</v>
          </cell>
          <cell r="E283">
            <v>100</v>
          </cell>
          <cell r="F283" t="str">
            <v>AdvancePierre™ Fully Cooked Whole Grain Breaded Homestyle Beef Steak Patties, 3.36 oz</v>
          </cell>
          <cell r="G283" t="str">
            <v>Breaded Beef Patties, 3.35 oz.</v>
          </cell>
          <cell r="H283" t="str">
            <v>WG</v>
          </cell>
          <cell r="I283" t="str">
            <v>-</v>
          </cell>
          <cell r="J283">
            <v>29.94</v>
          </cell>
          <cell r="K283">
            <v>143</v>
          </cell>
          <cell r="L283" t="str">
            <v xml:space="preserve">1 Piece </v>
          </cell>
          <cell r="M283">
            <v>2</v>
          </cell>
          <cell r="N283">
            <v>1</v>
          </cell>
          <cell r="O283" t="str">
            <v>-</v>
          </cell>
          <cell r="P283" t="str">
            <v>260</v>
          </cell>
          <cell r="Q283" t="str">
            <v>21</v>
          </cell>
          <cell r="R283" t="str">
            <v>6</v>
          </cell>
          <cell r="S283" t="str">
            <v>380</v>
          </cell>
          <cell r="T283" t="str">
            <v>16</v>
          </cell>
          <cell r="U283" t="str">
            <v>13</v>
          </cell>
          <cell r="V283" t="str">
            <v>Yes</v>
          </cell>
          <cell r="W283" t="str">
            <v>-</v>
          </cell>
          <cell r="Y283" t="str">
            <v>-</v>
          </cell>
          <cell r="Z283" t="str">
            <v>CSC</v>
          </cell>
          <cell r="AA283" t="str">
            <v>CSC</v>
          </cell>
          <cell r="AB283" t="str">
            <v>CSC</v>
          </cell>
          <cell r="AC283" t="str">
            <v>CL</v>
          </cell>
          <cell r="AD283">
            <v>10000009860</v>
          </cell>
          <cell r="AE283" t="str">
            <v>-</v>
          </cell>
          <cell r="AF283" t="str">
            <v>-</v>
          </cell>
          <cell r="AG283" t="str">
            <v>-</v>
          </cell>
          <cell r="AH283" t="str">
            <v/>
          </cell>
          <cell r="AI283" t="str">
            <v/>
          </cell>
          <cell r="AJ283" t="str">
            <v/>
          </cell>
          <cell r="AK283" t="str">
            <v>-</v>
          </cell>
          <cell r="AL283" t="str">
            <v>-</v>
          </cell>
          <cell r="AM283" t="str">
            <v>-</v>
          </cell>
          <cell r="AN283" t="str">
            <v>-</v>
          </cell>
          <cell r="AO283" t="str">
            <v>Yes</v>
          </cell>
          <cell r="AP283" t="str">
            <v>-</v>
          </cell>
          <cell r="AQ283" t="str">
            <v>-</v>
          </cell>
          <cell r="AR283" t="str">
            <v>-</v>
          </cell>
          <cell r="AS283" t="str">
            <v>-</v>
          </cell>
          <cell r="AT283" t="str">
            <v>365</v>
          </cell>
          <cell r="AU283" t="str">
            <v>1</v>
          </cell>
          <cell r="AV283" t="str">
            <v>Bulk</v>
          </cell>
          <cell r="AW283" t="str">
            <v>Yes</v>
          </cell>
          <cell r="AX283" t="str">
            <v>Yes</v>
          </cell>
          <cell r="AY283" t="str">
            <v>Yes</v>
          </cell>
          <cell r="AZ283" t="str">
            <v>Yes</v>
          </cell>
          <cell r="BA283" t="str">
            <v>ACT</v>
          </cell>
          <cell r="BB283" t="str">
            <v>ACT</v>
          </cell>
          <cell r="BC283" t="str">
            <v>Prepared</v>
          </cell>
          <cell r="BD283" t="str">
            <v>BFAST/COP/HANDHELD</v>
          </cell>
          <cell r="BE283" t="str">
            <v>BRKFST/COP MBU</v>
          </cell>
          <cell r="BF283" t="str">
            <v>Comfort Classics</v>
          </cell>
          <cell r="BG283" t="str">
            <v>Breaded Beef</v>
          </cell>
          <cell r="BH283" t="str">
            <v>Patties</v>
          </cell>
          <cell r="BI283" t="str">
            <v>-</v>
          </cell>
          <cell r="BJ283" t="str">
            <v>C&amp;F</v>
          </cell>
          <cell r="BL283" t="str">
            <v xml:space="preserve">BAKE: Conventional Oven
Conventional Oven  Preheat oven to 400°F. Place 6 patties on the 1/2 sheet tray at least 2 inches apart and reheat for 14 o 16 minutes or until internal temperature reaches 165°F or higher.
Convection: Convection Oven
From frozen: </v>
          </cell>
          <cell r="BM283" t="str">
            <v>Ground beef (no more than 20% fat), seasoning (natural flavor, salt, beef fat), yeast extract, sea salt (potassium and sodium chloride), spices, rosemary extract, citrus extract. breaded with: whole wheat flour, enriched wheat flour (enriched with niacin,</v>
          </cell>
          <cell r="BR283" t="str">
            <v>00880760096587</v>
          </cell>
          <cell r="BS283" t="str">
            <v>-</v>
          </cell>
          <cell r="BT283" t="str">
            <v>-</v>
          </cell>
          <cell r="BU283" t="str">
            <v>-</v>
          </cell>
          <cell r="BV283" t="str">
            <v>-</v>
          </cell>
          <cell r="BW283" t="str">
            <v>-</v>
          </cell>
          <cell r="BX283" t="str">
            <v>-</v>
          </cell>
          <cell r="BY283" t="str">
            <v>-</v>
          </cell>
        </row>
        <row r="284">
          <cell r="B284">
            <v>10000009860</v>
          </cell>
          <cell r="C284" t="str">
            <v>Pierre</v>
          </cell>
          <cell r="E284">
            <v>130</v>
          </cell>
          <cell r="F284" t="str">
            <v>AdvancePierre™ Fully Cooked Whole Grain Breaded Beef Steak, 3.36 oz</v>
          </cell>
          <cell r="G284" t="str">
            <v>Breaded Beef Patties, 3.35 oz.</v>
          </cell>
          <cell r="H284" t="str">
            <v>WG</v>
          </cell>
          <cell r="I284" t="str">
            <v>-</v>
          </cell>
          <cell r="J284">
            <v>29.94</v>
          </cell>
          <cell r="K284">
            <v>143</v>
          </cell>
          <cell r="L284" t="str">
            <v xml:space="preserve">1 Piece </v>
          </cell>
          <cell r="M284">
            <v>2</v>
          </cell>
          <cell r="N284">
            <v>1</v>
          </cell>
          <cell r="O284" t="str">
            <v>-</v>
          </cell>
          <cell r="P284" t="str">
            <v>220</v>
          </cell>
          <cell r="Q284" t="str">
            <v>11</v>
          </cell>
          <cell r="R284" t="str">
            <v>4.5</v>
          </cell>
          <cell r="S284" t="str">
            <v>300</v>
          </cell>
          <cell r="T284" t="str">
            <v>14</v>
          </cell>
          <cell r="U284" t="str">
            <v>16</v>
          </cell>
          <cell r="V284" t="str">
            <v>Yes</v>
          </cell>
          <cell r="W284" t="str">
            <v>-</v>
          </cell>
          <cell r="Y284" t="str">
            <v>-</v>
          </cell>
          <cell r="Z284" t="str">
            <v>-</v>
          </cell>
          <cell r="AA284" t="str">
            <v>-</v>
          </cell>
          <cell r="AB284" t="str">
            <v>-</v>
          </cell>
          <cell r="AC284" t="str">
            <v>CY</v>
          </cell>
          <cell r="AD284">
            <v>10000009758</v>
          </cell>
          <cell r="AE284" t="str">
            <v>-</v>
          </cell>
          <cell r="AF284" t="str">
            <v>-</v>
          </cell>
          <cell r="AG284" t="str">
            <v>-</v>
          </cell>
          <cell r="AH284" t="str">
            <v/>
          </cell>
          <cell r="AI284" t="str">
            <v/>
          </cell>
          <cell r="AJ284" t="str">
            <v/>
          </cell>
          <cell r="AK284" t="str">
            <v>-</v>
          </cell>
          <cell r="AL284" t="str">
            <v>-</v>
          </cell>
          <cell r="AM284" t="str">
            <v>-</v>
          </cell>
          <cell r="AN284" t="str">
            <v>-</v>
          </cell>
          <cell r="AO284" t="str">
            <v>Yes</v>
          </cell>
          <cell r="AP284" t="str">
            <v>-</v>
          </cell>
          <cell r="AQ284" t="str">
            <v>-</v>
          </cell>
          <cell r="AR284" t="str">
            <v>-</v>
          </cell>
          <cell r="AS284" t="str">
            <v>-</v>
          </cell>
          <cell r="AT284" t="str">
            <v>365</v>
          </cell>
          <cell r="AU284" t="str">
            <v>1</v>
          </cell>
          <cell r="AV284" t="str">
            <v>Bulk</v>
          </cell>
          <cell r="AW284" t="str">
            <v>-</v>
          </cell>
          <cell r="AX284" t="str">
            <v>-</v>
          </cell>
          <cell r="AY284" t="str">
            <v>-</v>
          </cell>
          <cell r="AZ284" t="str">
            <v>Yes</v>
          </cell>
          <cell r="BA284" t="str">
            <v>ACT</v>
          </cell>
          <cell r="BB284" t="str">
            <v>ACT</v>
          </cell>
          <cell r="BC284" t="str">
            <v>Prepared</v>
          </cell>
          <cell r="BD284" t="str">
            <v>BFAST/COP/HANDHELD</v>
          </cell>
          <cell r="BE284" t="str">
            <v>BRKFST/COP MBU</v>
          </cell>
          <cell r="BF284" t="str">
            <v>Comfort Classics</v>
          </cell>
          <cell r="BG284" t="str">
            <v>Breaded Beef</v>
          </cell>
          <cell r="BH284" t="str">
            <v>Patties</v>
          </cell>
          <cell r="BI284" t="str">
            <v>-</v>
          </cell>
          <cell r="BJ284" t="str">
            <v>C&amp;F</v>
          </cell>
          <cell r="BL284" t="str">
            <v>BAKE: Conventional Oven
Preheat oven to 400°F. Place 6 patties on the 1/2 sheet tray at least 2 inches apart and reheat for 14 to 16 minutes or until internal temperature reaches 165°F.
Convection: Convection Oven
Preheat oven to 375°F. Place 6 patties on</v>
          </cell>
          <cell r="BM284" t="str">
            <v xml:space="preserve">Ground beef (no more than 20% fat), seasoning (natural flavor, salt, beef fat), yeast extract, sea salt (potassium and sodium chloride), spices rosemary extract, citrus extract. Breaded with: whole wheat flour, enriched wheat flour (enriched with niacin, </v>
          </cell>
          <cell r="BR284" t="str">
            <v>00880760096600</v>
          </cell>
          <cell r="BS284" t="str">
            <v>-</v>
          </cell>
          <cell r="BT284" t="str">
            <v>-</v>
          </cell>
          <cell r="BU284" t="str">
            <v>-</v>
          </cell>
          <cell r="BV284" t="str">
            <v>-</v>
          </cell>
          <cell r="BW284" t="str">
            <v>-</v>
          </cell>
          <cell r="BX284" t="str">
            <v>-</v>
          </cell>
          <cell r="BY284" t="str">
            <v>-</v>
          </cell>
        </row>
        <row r="285">
          <cell r="B285">
            <v>10000009661</v>
          </cell>
          <cell r="C285" t="str">
            <v>Pierre</v>
          </cell>
          <cell r="E285">
            <v>130</v>
          </cell>
          <cell r="F285" t="str">
            <v>AdvancePierre™ Breaded Beef Fingers, 0.9 oz.</v>
          </cell>
          <cell r="G285" t="str">
            <v>Breaded Beef Fingers, 0.9 oz.</v>
          </cell>
          <cell r="H285" t="str">
            <v>WG</v>
          </cell>
          <cell r="I285" t="str">
            <v>-</v>
          </cell>
          <cell r="J285">
            <v>30</v>
          </cell>
          <cell r="K285">
            <v>133</v>
          </cell>
          <cell r="L285" t="str">
            <v>4 Pieces</v>
          </cell>
          <cell r="M285">
            <v>2</v>
          </cell>
          <cell r="N285">
            <v>1</v>
          </cell>
          <cell r="O285" t="str">
            <v>-</v>
          </cell>
          <cell r="P285" t="str">
            <v>270</v>
          </cell>
          <cell r="Q285" t="str">
            <v>23</v>
          </cell>
          <cell r="R285" t="str">
            <v>6</v>
          </cell>
          <cell r="S285" t="str">
            <v>400</v>
          </cell>
          <cell r="T285" t="str">
            <v>17</v>
          </cell>
          <cell r="U285" t="str">
            <v>14</v>
          </cell>
          <cell r="V285" t="str">
            <v>Yes</v>
          </cell>
          <cell r="W285" t="str">
            <v>-</v>
          </cell>
          <cell r="Y285" t="str">
            <v>-</v>
          </cell>
          <cell r="Z285" t="str">
            <v>CSC</v>
          </cell>
          <cell r="AA285" t="str">
            <v>CSC</v>
          </cell>
          <cell r="AB285" t="str">
            <v>CSC</v>
          </cell>
          <cell r="AC285" t="str">
            <v>CL</v>
          </cell>
          <cell r="AD285">
            <v>10000096694</v>
          </cell>
          <cell r="AE285" t="str">
            <v>-</v>
          </cell>
          <cell r="AF285" t="str">
            <v>-</v>
          </cell>
          <cell r="AG285" t="str">
            <v>-</v>
          </cell>
          <cell r="AH285" t="str">
            <v/>
          </cell>
          <cell r="AI285" t="str">
            <v/>
          </cell>
          <cell r="AJ285" t="str">
            <v/>
          </cell>
          <cell r="AK285" t="str">
            <v>-</v>
          </cell>
          <cell r="AL285" t="str">
            <v>-</v>
          </cell>
          <cell r="AM285" t="str">
            <v>-</v>
          </cell>
          <cell r="AN285" t="str">
            <v>-</v>
          </cell>
          <cell r="AO285" t="str">
            <v>Yes</v>
          </cell>
          <cell r="AP285" t="str">
            <v>-</v>
          </cell>
          <cell r="AQ285" t="str">
            <v>-</v>
          </cell>
          <cell r="AR285" t="str">
            <v>-</v>
          </cell>
          <cell r="AS285" t="str">
            <v>-</v>
          </cell>
          <cell r="AT285" t="str">
            <v>365</v>
          </cell>
          <cell r="AU285" t="str">
            <v>1</v>
          </cell>
          <cell r="AV285" t="str">
            <v>Bulk</v>
          </cell>
          <cell r="AW285" t="str">
            <v>Yes</v>
          </cell>
          <cell r="AX285" t="str">
            <v>Yes</v>
          </cell>
          <cell r="AY285" t="str">
            <v>Yes</v>
          </cell>
          <cell r="AZ285" t="str">
            <v>Yes</v>
          </cell>
          <cell r="BA285" t="str">
            <v>ACT</v>
          </cell>
          <cell r="BB285" t="str">
            <v>ACT</v>
          </cell>
          <cell r="BC285" t="str">
            <v>Prepared</v>
          </cell>
          <cell r="BD285" t="str">
            <v>BFAST/COP/HANDHELD</v>
          </cell>
          <cell r="BE285" t="str">
            <v>BRKFST/COP MBU</v>
          </cell>
          <cell r="BF285" t="str">
            <v>Comfort Classics</v>
          </cell>
          <cell r="BG285" t="str">
            <v>Breaded Beef</v>
          </cell>
          <cell r="BH285" t="str">
            <v>Fingers</v>
          </cell>
          <cell r="BI285" t="str">
            <v>-</v>
          </cell>
          <cell r="BJ285" t="str">
            <v>C&amp;F</v>
          </cell>
          <cell r="BL285" t="str">
            <v>BAKE: Conventional Oven
Preheat oven to 400°F. Place 18 sticks on the 1/2 sheet tray at least 2 inches apart and reheat for 12 to 14 minutes or until internal temperature reaches 165°F.
Convection: Convection Oven
Preheat oven to 375°F. Place 18 sticks on</v>
          </cell>
          <cell r="BM285" t="str">
            <v>Ground beef (no more than 20% fat), seasoning (natural flavor, salt, beef fat), yeast extract, sea salt (potassium and sodium chloride), spices, rosemary extract, citrus extract. breaded with: whole wheat flour, enriched wheat flour (enriched with niacin,</v>
          </cell>
          <cell r="BR285" t="str">
            <v>00880760096617</v>
          </cell>
          <cell r="BS285" t="str">
            <v>-</v>
          </cell>
          <cell r="BT285" t="str">
            <v>-</v>
          </cell>
          <cell r="BU285" t="str">
            <v>-</v>
          </cell>
          <cell r="BV285" t="str">
            <v>-</v>
          </cell>
          <cell r="BW285" t="str">
            <v>-</v>
          </cell>
          <cell r="BX285" t="str">
            <v>-</v>
          </cell>
          <cell r="BY285" t="str">
            <v>-</v>
          </cell>
        </row>
        <row r="286">
          <cell r="B286">
            <v>10000096694</v>
          </cell>
          <cell r="C286" t="str">
            <v>Pierre</v>
          </cell>
          <cell r="E286">
            <v>130</v>
          </cell>
          <cell r="F286" t="str">
            <v>AdvancePierre™ Fully Cooked Stick Shaped Whole Grain Breaded Homestyle Beef Steaks, 3.61 oz</v>
          </cell>
          <cell r="G286" t="str">
            <v xml:space="preserve">Breaded Beef Finger, 0.9 oz. </v>
          </cell>
          <cell r="H286" t="str">
            <v>WG</v>
          </cell>
          <cell r="I286" t="str">
            <v>-</v>
          </cell>
          <cell r="J286">
            <v>30</v>
          </cell>
          <cell r="K286">
            <v>133</v>
          </cell>
          <cell r="L286" t="str">
            <v>4 Pieces</v>
          </cell>
          <cell r="M286">
            <v>2</v>
          </cell>
          <cell r="N286">
            <v>1</v>
          </cell>
          <cell r="O286" t="str">
            <v>-</v>
          </cell>
          <cell r="P286" t="str">
            <v>230</v>
          </cell>
          <cell r="Q286" t="str">
            <v>12</v>
          </cell>
          <cell r="R286" t="str">
            <v>4.5</v>
          </cell>
          <cell r="S286" t="str">
            <v>330</v>
          </cell>
          <cell r="T286" t="str">
            <v>15</v>
          </cell>
          <cell r="U286" t="str">
            <v>18</v>
          </cell>
          <cell r="V286" t="str">
            <v>Yes</v>
          </cell>
          <cell r="W286" t="str">
            <v>-</v>
          </cell>
          <cell r="Y286" t="str">
            <v>-</v>
          </cell>
          <cell r="Z286" t="str">
            <v>-</v>
          </cell>
          <cell r="AA286" t="str">
            <v>-</v>
          </cell>
          <cell r="AB286" t="str">
            <v>-</v>
          </cell>
          <cell r="AC286" t="str">
            <v>CY</v>
          </cell>
          <cell r="AD286">
            <v>10000009661</v>
          </cell>
          <cell r="AE286" t="str">
            <v>-</v>
          </cell>
          <cell r="AF286" t="str">
            <v>-</v>
          </cell>
          <cell r="AG286" t="str">
            <v>-</v>
          </cell>
          <cell r="AH286" t="str">
            <v/>
          </cell>
          <cell r="AI286" t="str">
            <v/>
          </cell>
          <cell r="AJ286" t="str">
            <v/>
          </cell>
          <cell r="AK286" t="str">
            <v>-</v>
          </cell>
          <cell r="AL286" t="str">
            <v>-</v>
          </cell>
          <cell r="AM286" t="str">
            <v>-</v>
          </cell>
          <cell r="AN286" t="str">
            <v>-</v>
          </cell>
          <cell r="AO286" t="str">
            <v>Yes</v>
          </cell>
          <cell r="AP286" t="str">
            <v>-</v>
          </cell>
          <cell r="AQ286" t="str">
            <v>-</v>
          </cell>
          <cell r="AR286" t="str">
            <v>-</v>
          </cell>
          <cell r="AS286" t="str">
            <v>-</v>
          </cell>
          <cell r="AT286" t="str">
            <v>365</v>
          </cell>
          <cell r="AU286" t="str">
            <v>1</v>
          </cell>
          <cell r="AV286" t="str">
            <v>Bulk</v>
          </cell>
          <cell r="AW286" t="str">
            <v>-</v>
          </cell>
          <cell r="AX286" t="str">
            <v>-</v>
          </cell>
          <cell r="AY286" t="str">
            <v>-</v>
          </cell>
          <cell r="AZ286" t="str">
            <v>Yes</v>
          </cell>
          <cell r="BA286" t="str">
            <v>ACT</v>
          </cell>
          <cell r="BB286" t="str">
            <v>ACT</v>
          </cell>
          <cell r="BC286" t="str">
            <v>Prepared</v>
          </cell>
          <cell r="BD286" t="str">
            <v>BFAST/COP/HANDHELD</v>
          </cell>
          <cell r="BE286" t="str">
            <v>BRKFST/COP MBU</v>
          </cell>
          <cell r="BF286" t="str">
            <v>Comfort Classics</v>
          </cell>
          <cell r="BG286" t="str">
            <v>Breaded Beef</v>
          </cell>
          <cell r="BH286" t="str">
            <v>Fingers</v>
          </cell>
          <cell r="BI286" t="str">
            <v>-</v>
          </cell>
          <cell r="BJ286" t="str">
            <v>C&amp;F</v>
          </cell>
          <cell r="BL286" t="str">
            <v>BAKE: Conventional Oven
Preheat oven to 400°F. Place 18 sticks on the 1/2 sheet tray at least 2 inches apart and reheat for 12 to 14 minutes or until internal temperature reaches 165°F.
Convection: Convection Oven
Preheat oven to 375°F. Place 18 sticks on</v>
          </cell>
          <cell r="BM286" t="str">
            <v>Ground beef (no more than 20% fat), seasoning (natural flavor, salt, beef fat), yeast extract, sea salt (potassium and sodium chloride), spices, rosemary extract, citrus extract. Breaded with: whole wheat flour, enriched wheat flour (enriched with niacin,</v>
          </cell>
          <cell r="BR286" t="str">
            <v>00880760096594</v>
          </cell>
          <cell r="BS286" t="str">
            <v>-</v>
          </cell>
          <cell r="BT286" t="str">
            <v>-</v>
          </cell>
          <cell r="BU286" t="str">
            <v>-</v>
          </cell>
          <cell r="BV286" t="str">
            <v>-</v>
          </cell>
          <cell r="BW286" t="str">
            <v>-</v>
          </cell>
          <cell r="BX286" t="str">
            <v>-</v>
          </cell>
          <cell r="BY286" t="str">
            <v>-</v>
          </cell>
        </row>
        <row r="287">
          <cell r="B287">
            <v>10000001404</v>
          </cell>
          <cell r="C287" t="str">
            <v>AdvancePierre™</v>
          </cell>
          <cell r="E287">
            <v>130</v>
          </cell>
          <cell r="F287" t="str">
            <v>AdvancePierre™ Fully Cooked Whole Grain Breaded Country Fried Beef Patties, 3.89 oz</v>
          </cell>
          <cell r="G287" t="str">
            <v>Breaded Beef Pattie, 3.88 oz.</v>
          </cell>
          <cell r="H287" t="str">
            <v>-</v>
          </cell>
          <cell r="I287" t="str">
            <v>-</v>
          </cell>
          <cell r="J287">
            <v>9.6999999999999993</v>
          </cell>
          <cell r="K287">
            <v>40</v>
          </cell>
          <cell r="L287" t="str">
            <v>1 piece</v>
          </cell>
          <cell r="M287">
            <v>2</v>
          </cell>
          <cell r="N287">
            <v>1</v>
          </cell>
          <cell r="O287" t="str">
            <v>-</v>
          </cell>
          <cell r="P287" t="str">
            <v>-</v>
          </cell>
          <cell r="Q287" t="str">
            <v>-</v>
          </cell>
          <cell r="R287" t="str">
            <v>-</v>
          </cell>
          <cell r="S287" t="str">
            <v>-</v>
          </cell>
          <cell r="T287" t="str">
            <v>-</v>
          </cell>
          <cell r="U287" t="str">
            <v>-</v>
          </cell>
          <cell r="V287" t="str">
            <v>Yes</v>
          </cell>
          <cell r="W287" t="str">
            <v>-</v>
          </cell>
          <cell r="Y287" t="str">
            <v>-</v>
          </cell>
          <cell r="Z287" t="str">
            <v>-</v>
          </cell>
          <cell r="AA287" t="str">
            <v>-</v>
          </cell>
          <cell r="AB287" t="str">
            <v>-</v>
          </cell>
          <cell r="AC287" t="str">
            <v>CL</v>
          </cell>
          <cell r="AD287" t="str">
            <v>-</v>
          </cell>
          <cell r="AE287" t="str">
            <v>-</v>
          </cell>
          <cell r="AF287" t="str">
            <v>-</v>
          </cell>
          <cell r="AG287" t="str">
            <v>-</v>
          </cell>
          <cell r="AH287" t="str">
            <v/>
          </cell>
          <cell r="AI287" t="str">
            <v/>
          </cell>
          <cell r="AJ287" t="str">
            <v/>
          </cell>
          <cell r="AK287" t="str">
            <v>-</v>
          </cell>
          <cell r="AL287" t="str">
            <v>Yes</v>
          </cell>
          <cell r="AM287" t="str">
            <v>-</v>
          </cell>
          <cell r="AN287" t="str">
            <v>-</v>
          </cell>
          <cell r="AO287" t="str">
            <v>Yes</v>
          </cell>
          <cell r="AP287" t="str">
            <v>-</v>
          </cell>
          <cell r="AQ287" t="str">
            <v>-</v>
          </cell>
          <cell r="AR287" t="str">
            <v>-</v>
          </cell>
          <cell r="AS287" t="str">
            <v>-</v>
          </cell>
          <cell r="AT287" t="str">
            <v>-</v>
          </cell>
          <cell r="AU287" t="str">
            <v>-</v>
          </cell>
          <cell r="AV287" t="str">
            <v>Bulk</v>
          </cell>
          <cell r="AW287" t="str">
            <v>-</v>
          </cell>
          <cell r="AX287" t="str">
            <v>-</v>
          </cell>
          <cell r="AY287" t="str">
            <v>-</v>
          </cell>
          <cell r="AZ287" t="str">
            <v>-</v>
          </cell>
          <cell r="BA287" t="str">
            <v>DNB SY20-21</v>
          </cell>
          <cell r="BB287" t="str">
            <v>DNB SY20-21</v>
          </cell>
          <cell r="BC287" t="str">
            <v>Prepared</v>
          </cell>
          <cell r="BD287" t="str">
            <v>BFAST/COP/HANDHELD</v>
          </cell>
          <cell r="BE287" t="str">
            <v>BRKFST/COP MBU</v>
          </cell>
          <cell r="BF287" t="str">
            <v>Comfort Classics</v>
          </cell>
          <cell r="BG287" t="str">
            <v>Breaded Beef</v>
          </cell>
          <cell r="BH287" t="str">
            <v>Patties</v>
          </cell>
          <cell r="BI287" t="str">
            <v>-</v>
          </cell>
          <cell r="BJ287" t="str">
            <v>C&amp;F</v>
          </cell>
          <cell r="BL287" t="str">
            <v>-</v>
          </cell>
          <cell r="BM287" t="str">
            <v>-</v>
          </cell>
          <cell r="BR287" t="str">
            <v>-</v>
          </cell>
          <cell r="BS287" t="str">
            <v>-</v>
          </cell>
          <cell r="BT287" t="str">
            <v>Stocked</v>
          </cell>
          <cell r="BU287" t="str">
            <v>-</v>
          </cell>
          <cell r="BV287" t="str">
            <v>-</v>
          </cell>
          <cell r="BW287" t="str">
            <v>-</v>
          </cell>
          <cell r="BX287" t="str">
            <v>-</v>
          </cell>
          <cell r="BY287" t="str">
            <v>-</v>
          </cell>
        </row>
        <row r="288">
          <cell r="B288">
            <v>10000097745</v>
          </cell>
          <cell r="C288" t="str">
            <v>AdvancePierre™</v>
          </cell>
          <cell r="E288">
            <v>130</v>
          </cell>
          <cell r="F288" t="str">
            <v>AdvancePierre™ Fully Cooked Whole Grain Breaded Country Fried Beef Patties, 2.89 oz</v>
          </cell>
          <cell r="G288" t="str">
            <v>Breaded Beef Pattie, 2.9 oz.</v>
          </cell>
          <cell r="H288" t="str">
            <v>-</v>
          </cell>
          <cell r="I288" t="str">
            <v>-</v>
          </cell>
          <cell r="J288">
            <v>9.43</v>
          </cell>
          <cell r="K288">
            <v>52</v>
          </cell>
          <cell r="L288" t="str">
            <v>1 Piece</v>
          </cell>
          <cell r="M288">
            <v>1.5</v>
          </cell>
          <cell r="N288">
            <v>0.75</v>
          </cell>
          <cell r="O288" t="str">
            <v>-</v>
          </cell>
          <cell r="P288" t="str">
            <v>-</v>
          </cell>
          <cell r="Q288" t="str">
            <v>-</v>
          </cell>
          <cell r="R288" t="str">
            <v>-</v>
          </cell>
          <cell r="S288" t="str">
            <v>-</v>
          </cell>
          <cell r="T288" t="str">
            <v>-</v>
          </cell>
          <cell r="U288" t="str">
            <v>-</v>
          </cell>
          <cell r="V288" t="str">
            <v>Yes</v>
          </cell>
          <cell r="W288" t="str">
            <v>-</v>
          </cell>
          <cell r="Y288" t="str">
            <v>-</v>
          </cell>
          <cell r="Z288" t="str">
            <v>-</v>
          </cell>
          <cell r="AA288" t="str">
            <v>-</v>
          </cell>
          <cell r="AB288" t="str">
            <v>-</v>
          </cell>
          <cell r="AC288" t="str">
            <v>CL</v>
          </cell>
          <cell r="AD288" t="str">
            <v>-</v>
          </cell>
          <cell r="AE288" t="str">
            <v>-</v>
          </cell>
          <cell r="AF288" t="str">
            <v>-</v>
          </cell>
          <cell r="AG288" t="str">
            <v>-</v>
          </cell>
          <cell r="AH288" t="str">
            <v/>
          </cell>
          <cell r="AI288" t="str">
            <v/>
          </cell>
          <cell r="AJ288" t="str">
            <v/>
          </cell>
          <cell r="AK288" t="str">
            <v>-</v>
          </cell>
          <cell r="AL288" t="str">
            <v>Yes</v>
          </cell>
          <cell r="AM288" t="str">
            <v>-</v>
          </cell>
          <cell r="AN288" t="str">
            <v>-</v>
          </cell>
          <cell r="AO288" t="str">
            <v>Yes</v>
          </cell>
          <cell r="AP288" t="str">
            <v>-</v>
          </cell>
          <cell r="AQ288" t="str">
            <v>-</v>
          </cell>
          <cell r="AR288" t="str">
            <v>-</v>
          </cell>
          <cell r="AS288" t="str">
            <v>-</v>
          </cell>
          <cell r="AT288" t="str">
            <v>-</v>
          </cell>
          <cell r="AU288" t="str">
            <v>-</v>
          </cell>
          <cell r="AV288" t="str">
            <v>Bulk</v>
          </cell>
          <cell r="AW288" t="str">
            <v>-</v>
          </cell>
          <cell r="AX288" t="str">
            <v>-</v>
          </cell>
          <cell r="AY288" t="str">
            <v>-</v>
          </cell>
          <cell r="AZ288" t="str">
            <v>-</v>
          </cell>
          <cell r="BA288" t="str">
            <v>DNB SY20-21</v>
          </cell>
          <cell r="BB288" t="str">
            <v>DNB SY20-21</v>
          </cell>
          <cell r="BC288" t="str">
            <v>Prepared</v>
          </cell>
          <cell r="BD288" t="str">
            <v>BFAST/COP/HANDHELD</v>
          </cell>
          <cell r="BE288" t="str">
            <v>BRKFST/COP MBU</v>
          </cell>
          <cell r="BF288" t="str">
            <v>Comfort Classics</v>
          </cell>
          <cell r="BG288" t="str">
            <v>Breaded Beef</v>
          </cell>
          <cell r="BH288" t="str">
            <v>Patties</v>
          </cell>
          <cell r="BI288" t="str">
            <v>-</v>
          </cell>
          <cell r="BJ288" t="str">
            <v>C&amp;F</v>
          </cell>
          <cell r="BL288" t="str">
            <v>-</v>
          </cell>
          <cell r="BM288" t="str">
            <v>-</v>
          </cell>
          <cell r="BR288" t="str">
            <v>-</v>
          </cell>
          <cell r="BS288" t="str">
            <v>-</v>
          </cell>
          <cell r="BT288" t="str">
            <v>Stocked</v>
          </cell>
          <cell r="BU288" t="str">
            <v>-</v>
          </cell>
          <cell r="BV288" t="str">
            <v>-</v>
          </cell>
          <cell r="BW288" t="str">
            <v>-</v>
          </cell>
          <cell r="BX288" t="str">
            <v>-</v>
          </cell>
          <cell r="BY288" t="str">
            <v>-</v>
          </cell>
        </row>
        <row r="289">
          <cell r="B289">
            <v>10000001416</v>
          </cell>
          <cell r="C289" t="str">
            <v>AdvancePierre™</v>
          </cell>
          <cell r="E289">
            <v>130</v>
          </cell>
          <cell r="F289" t="str">
            <v>AdvancePierre™ Fully Cooked Whole Grain Breaded Country Fried Beef Patties, 3.89 oz</v>
          </cell>
          <cell r="G289" t="str">
            <v>Breaded Beef Finger, 3.88 oz.</v>
          </cell>
          <cell r="H289" t="str">
            <v>-</v>
          </cell>
          <cell r="I289" t="str">
            <v>-</v>
          </cell>
          <cell r="J289">
            <v>9.6999999999999993</v>
          </cell>
          <cell r="K289">
            <v>40</v>
          </cell>
          <cell r="L289" t="str">
            <v>4 pieces</v>
          </cell>
          <cell r="M289">
            <v>2</v>
          </cell>
          <cell r="N289">
            <v>1</v>
          </cell>
          <cell r="O289" t="str">
            <v>-</v>
          </cell>
          <cell r="P289" t="str">
            <v>350</v>
          </cell>
          <cell r="Q289" t="str">
            <v>24</v>
          </cell>
          <cell r="R289" t="str">
            <v>7</v>
          </cell>
          <cell r="S289" t="str">
            <v>320</v>
          </cell>
          <cell r="T289" t="str">
            <v>19</v>
          </cell>
          <cell r="U289" t="str">
            <v>14</v>
          </cell>
          <cell r="V289" t="str">
            <v>Yes</v>
          </cell>
          <cell r="W289" t="str">
            <v>-</v>
          </cell>
          <cell r="Y289" t="str">
            <v>-</v>
          </cell>
          <cell r="Z289" t="str">
            <v>-</v>
          </cell>
          <cell r="AA289" t="str">
            <v>-</v>
          </cell>
          <cell r="AB289" t="str">
            <v>-</v>
          </cell>
          <cell r="AC289" t="str">
            <v>CL</v>
          </cell>
          <cell r="AD289" t="str">
            <v>-</v>
          </cell>
          <cell r="AE289" t="str">
            <v>-</v>
          </cell>
          <cell r="AF289" t="str">
            <v>-</v>
          </cell>
          <cell r="AG289" t="str">
            <v>-</v>
          </cell>
          <cell r="AH289" t="str">
            <v/>
          </cell>
          <cell r="AI289" t="str">
            <v/>
          </cell>
          <cell r="AJ289" t="str">
            <v/>
          </cell>
          <cell r="AK289" t="str">
            <v>-</v>
          </cell>
          <cell r="AL289" t="str">
            <v>Yes</v>
          </cell>
          <cell r="AM289" t="str">
            <v>-</v>
          </cell>
          <cell r="AN289" t="str">
            <v>-</v>
          </cell>
          <cell r="AO289" t="str">
            <v>Yes</v>
          </cell>
          <cell r="AP289" t="str">
            <v>-</v>
          </cell>
          <cell r="AQ289" t="str">
            <v>-</v>
          </cell>
          <cell r="AR289" t="str">
            <v>-</v>
          </cell>
          <cell r="AS289" t="str">
            <v>-</v>
          </cell>
          <cell r="AT289" t="str">
            <v>455</v>
          </cell>
          <cell r="AU289" t="str">
            <v>2</v>
          </cell>
          <cell r="AV289" t="str">
            <v>Bulk</v>
          </cell>
          <cell r="AW289" t="str">
            <v>-</v>
          </cell>
          <cell r="AX289" t="str">
            <v>-</v>
          </cell>
          <cell r="AY289" t="str">
            <v>-</v>
          </cell>
          <cell r="AZ289" t="str">
            <v>-</v>
          </cell>
          <cell r="BA289" t="str">
            <v>ACT</v>
          </cell>
          <cell r="BB289" t="str">
            <v>ACT</v>
          </cell>
          <cell r="BC289" t="str">
            <v>Prepared</v>
          </cell>
          <cell r="BD289" t="str">
            <v>BFAST/COP/HANDHELD</v>
          </cell>
          <cell r="BE289" t="str">
            <v>BRKFST/COP MBU</v>
          </cell>
          <cell r="BF289" t="str">
            <v>Comfort Classics</v>
          </cell>
          <cell r="BG289" t="str">
            <v>Breaded Beef</v>
          </cell>
          <cell r="BH289" t="str">
            <v>Fingers</v>
          </cell>
          <cell r="BI289" t="str">
            <v>-</v>
          </cell>
          <cell r="BJ289" t="str">
            <v>C&amp;F</v>
          </cell>
          <cell r="BL289" t="str">
            <v>BAKE: Conventional Oven
Preheat oven to 375 degrees f. Bake frozen product for 20 -25 minutes.
Convection: Convection Oven
Preheat oven to 350 degrees f. Bake frozen product for 10 -15 minutes.
Deep Fry: Deep Fry
Preheat oil to 350 degrees f. Place frozen</v>
          </cell>
          <cell r="BM289" t="str">
            <v>Ground beef (not more than 30% fat), water, textured vegetable protein product [soy flour, zinc oxide, niacinamide, ferrous sulfate, copper gluconate, vitamin a palmitate, calcium pantothenate, thiamine mononitrate (b1), pyridoxine hydrochloride (b6), rib</v>
          </cell>
          <cell r="BR289" t="str">
            <v>00880760004353</v>
          </cell>
          <cell r="BS289" t="str">
            <v>-</v>
          </cell>
          <cell r="BT289" t="str">
            <v>Special Order</v>
          </cell>
          <cell r="BU289" t="str">
            <v>-</v>
          </cell>
          <cell r="BV289" t="str">
            <v>-</v>
          </cell>
          <cell r="BW289">
            <v>690071</v>
          </cell>
          <cell r="BX289" t="str">
            <v>-</v>
          </cell>
          <cell r="BY289" t="str">
            <v>-</v>
          </cell>
        </row>
        <row r="290">
          <cell r="B290">
            <v>10000014162</v>
          </cell>
          <cell r="C290" t="str">
            <v>AdvancePierre™</v>
          </cell>
          <cell r="E290">
            <v>130</v>
          </cell>
          <cell r="F290" t="str">
            <v>AdvancePierre™ Fully Cooked Whole Grain Stick Shaped Breaded Beef Patties, 3.89 oz</v>
          </cell>
          <cell r="G290" t="str">
            <v>Breaded Beef Finger, 3.88 oz.</v>
          </cell>
          <cell r="H290" t="str">
            <v>-</v>
          </cell>
          <cell r="I290" t="str">
            <v>-</v>
          </cell>
          <cell r="J290">
            <v>9.6999999999999993</v>
          </cell>
          <cell r="K290">
            <v>40</v>
          </cell>
          <cell r="L290" t="str">
            <v>4 pieces</v>
          </cell>
          <cell r="M290">
            <v>2</v>
          </cell>
          <cell r="N290">
            <v>1</v>
          </cell>
          <cell r="O290" t="str">
            <v>-</v>
          </cell>
          <cell r="P290" t="str">
            <v>-</v>
          </cell>
          <cell r="Q290" t="str">
            <v>-</v>
          </cell>
          <cell r="R290" t="str">
            <v>-</v>
          </cell>
          <cell r="S290" t="str">
            <v>-</v>
          </cell>
          <cell r="T290" t="str">
            <v>-</v>
          </cell>
          <cell r="U290" t="str">
            <v>-</v>
          </cell>
          <cell r="V290" t="str">
            <v>Yes</v>
          </cell>
          <cell r="W290" t="str">
            <v>-</v>
          </cell>
          <cell r="Y290" t="str">
            <v>-</v>
          </cell>
          <cell r="Z290" t="str">
            <v>-</v>
          </cell>
          <cell r="AA290" t="str">
            <v>-</v>
          </cell>
          <cell r="AB290" t="str">
            <v>-</v>
          </cell>
          <cell r="AC290" t="str">
            <v>CL</v>
          </cell>
          <cell r="AD290" t="str">
            <v>-</v>
          </cell>
          <cell r="AE290" t="str">
            <v>-</v>
          </cell>
          <cell r="AF290" t="str">
            <v>-</v>
          </cell>
          <cell r="AG290" t="str">
            <v>-</v>
          </cell>
          <cell r="AH290" t="str">
            <v/>
          </cell>
          <cell r="AI290" t="str">
            <v/>
          </cell>
          <cell r="AJ290" t="str">
            <v/>
          </cell>
          <cell r="AK290" t="str">
            <v>-</v>
          </cell>
          <cell r="AL290" t="str">
            <v>Yes</v>
          </cell>
          <cell r="AM290" t="str">
            <v>-</v>
          </cell>
          <cell r="AN290" t="str">
            <v>-</v>
          </cell>
          <cell r="AO290" t="str">
            <v>Yes</v>
          </cell>
          <cell r="AP290" t="str">
            <v>-</v>
          </cell>
          <cell r="AQ290" t="str">
            <v>-</v>
          </cell>
          <cell r="AR290" t="str">
            <v>-</v>
          </cell>
          <cell r="AS290" t="str">
            <v>-</v>
          </cell>
          <cell r="AT290" t="str">
            <v>-</v>
          </cell>
          <cell r="AU290" t="str">
            <v>-</v>
          </cell>
          <cell r="AV290" t="str">
            <v>Bulk</v>
          </cell>
          <cell r="AW290" t="str">
            <v>-</v>
          </cell>
          <cell r="AX290" t="str">
            <v>-</v>
          </cell>
          <cell r="AY290" t="str">
            <v>-</v>
          </cell>
          <cell r="AZ290" t="str">
            <v>-</v>
          </cell>
          <cell r="BA290" t="str">
            <v>DNB SY20-21</v>
          </cell>
          <cell r="BB290" t="str">
            <v>DNB SY20-21</v>
          </cell>
          <cell r="BC290" t="str">
            <v>Prepared</v>
          </cell>
          <cell r="BD290" t="str">
            <v>BFAST/COP/HANDHELD</v>
          </cell>
          <cell r="BE290" t="str">
            <v>BRKFST/COP MBU</v>
          </cell>
          <cell r="BF290" t="str">
            <v>Comfort Classics</v>
          </cell>
          <cell r="BG290" t="str">
            <v>Breaded Beef</v>
          </cell>
          <cell r="BH290" t="str">
            <v>Fingers</v>
          </cell>
          <cell r="BI290" t="str">
            <v>-</v>
          </cell>
          <cell r="BJ290" t="str">
            <v>C&amp;F</v>
          </cell>
          <cell r="BL290" t="str">
            <v>-</v>
          </cell>
          <cell r="BM290" t="str">
            <v>-</v>
          </cell>
          <cell r="BR290" t="str">
            <v>-</v>
          </cell>
          <cell r="BS290" t="str">
            <v>-</v>
          </cell>
          <cell r="BT290" t="str">
            <v>Special Order</v>
          </cell>
          <cell r="BU290" t="str">
            <v>-</v>
          </cell>
          <cell r="BV290" t="str">
            <v>-</v>
          </cell>
          <cell r="BW290" t="str">
            <v>-</v>
          </cell>
          <cell r="BX290">
            <v>8952750</v>
          </cell>
          <cell r="BY290" t="str">
            <v>-</v>
          </cell>
        </row>
        <row r="291">
          <cell r="B291">
            <v>10000014164</v>
          </cell>
          <cell r="C291" t="str">
            <v>AdvancePierre™</v>
          </cell>
          <cell r="D291" t="str">
            <v>Smart Picks™</v>
          </cell>
          <cell r="E291">
            <v>130</v>
          </cell>
          <cell r="F291" t="str">
            <v>AdvancePierre™ Breaded Beef Finger, 3.88 oz.</v>
          </cell>
          <cell r="G291" t="str">
            <v>Breaded Beef Finger, 3.88 oz.</v>
          </cell>
          <cell r="H291" t="str">
            <v>-</v>
          </cell>
          <cell r="I291" t="str">
            <v>-</v>
          </cell>
          <cell r="J291">
            <v>30</v>
          </cell>
          <cell r="K291">
            <v>124</v>
          </cell>
          <cell r="L291" t="str">
            <v>4 pieces</v>
          </cell>
          <cell r="M291">
            <v>2</v>
          </cell>
          <cell r="N291">
            <v>1</v>
          </cell>
          <cell r="O291" t="str">
            <v>-</v>
          </cell>
          <cell r="P291" t="str">
            <v>-</v>
          </cell>
          <cell r="Q291" t="str">
            <v>-</v>
          </cell>
          <cell r="R291" t="str">
            <v>-</v>
          </cell>
          <cell r="S291" t="str">
            <v>-</v>
          </cell>
          <cell r="T291" t="str">
            <v>-</v>
          </cell>
          <cell r="U291" t="str">
            <v>-</v>
          </cell>
          <cell r="V291" t="str">
            <v>Yes</v>
          </cell>
          <cell r="W291" t="str">
            <v>-</v>
          </cell>
          <cell r="Y291" t="str">
            <v>-</v>
          </cell>
          <cell r="Z291" t="str">
            <v>-</v>
          </cell>
          <cell r="AA291" t="str">
            <v>-</v>
          </cell>
          <cell r="AB291" t="str">
            <v>-</v>
          </cell>
          <cell r="AC291" t="str">
            <v>CL</v>
          </cell>
          <cell r="AD291" t="str">
            <v>-</v>
          </cell>
          <cell r="AE291" t="str">
            <v>-</v>
          </cell>
          <cell r="AF291" t="str">
            <v>-</v>
          </cell>
          <cell r="AG291" t="str">
            <v>-</v>
          </cell>
          <cell r="AH291" t="str">
            <v/>
          </cell>
          <cell r="AI291" t="str">
            <v/>
          </cell>
          <cell r="AJ291" t="str">
            <v/>
          </cell>
          <cell r="AK291" t="str">
            <v>-</v>
          </cell>
          <cell r="AL291" t="str">
            <v>Yes</v>
          </cell>
          <cell r="AM291" t="str">
            <v>-</v>
          </cell>
          <cell r="AN291" t="str">
            <v>-</v>
          </cell>
          <cell r="AO291" t="str">
            <v>Yes</v>
          </cell>
          <cell r="AP291" t="str">
            <v>-</v>
          </cell>
          <cell r="AQ291" t="str">
            <v>-</v>
          </cell>
          <cell r="AR291" t="str">
            <v>-</v>
          </cell>
          <cell r="AS291" t="str">
            <v>-</v>
          </cell>
          <cell r="AT291" t="str">
            <v>-</v>
          </cell>
          <cell r="AU291" t="str">
            <v>-</v>
          </cell>
          <cell r="AV291" t="str">
            <v>Bulk</v>
          </cell>
          <cell r="AW291" t="str">
            <v>-</v>
          </cell>
          <cell r="AX291" t="str">
            <v>-</v>
          </cell>
          <cell r="AY291" t="str">
            <v>-</v>
          </cell>
          <cell r="AZ291" t="str">
            <v>-</v>
          </cell>
          <cell r="BA291" t="str">
            <v>DNB SY19-20</v>
          </cell>
          <cell r="BB291" t="str">
            <v>DNB SY19-20</v>
          </cell>
          <cell r="BC291" t="str">
            <v>Prepared</v>
          </cell>
          <cell r="BD291" t="str">
            <v>BFAST/COP/HANDHELD</v>
          </cell>
          <cell r="BE291" t="str">
            <v>BRKFST/COP MBU</v>
          </cell>
          <cell r="BF291" t="str">
            <v>Comfort Classics</v>
          </cell>
          <cell r="BG291" t="str">
            <v>Breaded Beef</v>
          </cell>
          <cell r="BH291" t="str">
            <v>Fingers</v>
          </cell>
          <cell r="BI291" t="str">
            <v>-</v>
          </cell>
          <cell r="BJ291" t="str">
            <v>C&amp;F</v>
          </cell>
          <cell r="BL291" t="str">
            <v>-</v>
          </cell>
          <cell r="BM291" t="str">
            <v>-</v>
          </cell>
          <cell r="BR291" t="str">
            <v>-</v>
          </cell>
          <cell r="BS291" t="str">
            <v>-</v>
          </cell>
          <cell r="BT291" t="str">
            <v>Special Order</v>
          </cell>
          <cell r="BU291" t="str">
            <v>-</v>
          </cell>
          <cell r="BV291" t="str">
            <v>-</v>
          </cell>
          <cell r="BW291" t="str">
            <v>-</v>
          </cell>
          <cell r="BX291" t="str">
            <v>-</v>
          </cell>
          <cell r="BY291" t="str">
            <v>-</v>
          </cell>
        </row>
        <row r="292">
          <cell r="B292">
            <v>10000061130</v>
          </cell>
          <cell r="C292" t="str">
            <v>AdvancePierre™</v>
          </cell>
          <cell r="E292">
            <v>130</v>
          </cell>
          <cell r="F292" t="str">
            <v>AdvancePierre™ Fully Cooked Whole Grain Breaded Country Fried Beef Patties, 3.93 oz</v>
          </cell>
          <cell r="G292" t="str">
            <v>Breaded Beef Nugget, 3.92 oz.</v>
          </cell>
          <cell r="H292" t="str">
            <v>-</v>
          </cell>
          <cell r="I292" t="str">
            <v>-</v>
          </cell>
          <cell r="J292">
            <v>10</v>
          </cell>
          <cell r="K292">
            <v>41</v>
          </cell>
          <cell r="L292" t="str">
            <v>8 pieces</v>
          </cell>
          <cell r="M292">
            <v>2</v>
          </cell>
          <cell r="N292">
            <v>1.25</v>
          </cell>
          <cell r="O292" t="str">
            <v>-</v>
          </cell>
          <cell r="P292" t="str">
            <v>-</v>
          </cell>
          <cell r="Q292" t="str">
            <v>-</v>
          </cell>
          <cell r="R292" t="str">
            <v>-</v>
          </cell>
          <cell r="S292" t="str">
            <v>-</v>
          </cell>
          <cell r="T292" t="str">
            <v>-</v>
          </cell>
          <cell r="U292" t="str">
            <v>-</v>
          </cell>
          <cell r="V292" t="str">
            <v>Yes</v>
          </cell>
          <cell r="W292" t="str">
            <v>-</v>
          </cell>
          <cell r="Y292" t="str">
            <v>-</v>
          </cell>
          <cell r="Z292" t="str">
            <v>-</v>
          </cell>
          <cell r="AA292" t="str">
            <v>-</v>
          </cell>
          <cell r="AB292" t="str">
            <v>-</v>
          </cell>
          <cell r="AC292" t="str">
            <v>CL</v>
          </cell>
          <cell r="AD292" t="str">
            <v>-</v>
          </cell>
          <cell r="AE292" t="str">
            <v>-</v>
          </cell>
          <cell r="AF292" t="str">
            <v>-</v>
          </cell>
          <cell r="AG292" t="str">
            <v>-</v>
          </cell>
          <cell r="AH292" t="str">
            <v/>
          </cell>
          <cell r="AI292" t="str">
            <v/>
          </cell>
          <cell r="AJ292" t="str">
            <v/>
          </cell>
          <cell r="AK292" t="str">
            <v>-</v>
          </cell>
          <cell r="AL292" t="str">
            <v>Yes</v>
          </cell>
          <cell r="AM292" t="str">
            <v>-</v>
          </cell>
          <cell r="AN292" t="str">
            <v>-</v>
          </cell>
          <cell r="AO292" t="str">
            <v>Yes</v>
          </cell>
          <cell r="AP292" t="str">
            <v>-</v>
          </cell>
          <cell r="AQ292" t="str">
            <v>-</v>
          </cell>
          <cell r="AR292" t="str">
            <v>-</v>
          </cell>
          <cell r="AS292" t="str">
            <v>-</v>
          </cell>
          <cell r="AT292" t="str">
            <v>-</v>
          </cell>
          <cell r="AU292" t="str">
            <v>-</v>
          </cell>
          <cell r="AV292" t="str">
            <v>Bulk</v>
          </cell>
          <cell r="AW292" t="str">
            <v>-</v>
          </cell>
          <cell r="AX292" t="str">
            <v>-</v>
          </cell>
          <cell r="AY292" t="str">
            <v>-</v>
          </cell>
          <cell r="AZ292" t="str">
            <v>-</v>
          </cell>
          <cell r="BA292" t="str">
            <v>DNB SY20-21</v>
          </cell>
          <cell r="BB292" t="str">
            <v>DNB SY20-21</v>
          </cell>
          <cell r="BC292" t="str">
            <v>Prepared</v>
          </cell>
          <cell r="BD292" t="str">
            <v>BFAST/COP/HANDHELD</v>
          </cell>
          <cell r="BE292" t="str">
            <v>BRKFST/COP MBU</v>
          </cell>
          <cell r="BF292" t="str">
            <v>Comfort Classics</v>
          </cell>
          <cell r="BG292" t="str">
            <v>Breaded Beef</v>
          </cell>
          <cell r="BH292" t="str">
            <v>Nuggets</v>
          </cell>
          <cell r="BI292" t="str">
            <v>-</v>
          </cell>
          <cell r="BJ292" t="str">
            <v>C&amp;F</v>
          </cell>
          <cell r="BL292" t="str">
            <v>-</v>
          </cell>
          <cell r="BM292" t="str">
            <v>-</v>
          </cell>
          <cell r="BR292" t="str">
            <v>-</v>
          </cell>
          <cell r="BS292" t="str">
            <v>-</v>
          </cell>
          <cell r="BT292" t="str">
            <v>Stocked</v>
          </cell>
          <cell r="BU292" t="str">
            <v>-</v>
          </cell>
          <cell r="BV292" t="str">
            <v>-</v>
          </cell>
          <cell r="BW292" t="str">
            <v>-</v>
          </cell>
          <cell r="BX292" t="str">
            <v>-</v>
          </cell>
          <cell r="BY292" t="str">
            <v>-</v>
          </cell>
        </row>
        <row r="293">
          <cell r="B293">
            <v>10000046701</v>
          </cell>
          <cell r="C293" t="str">
            <v>AdvancePierre™</v>
          </cell>
          <cell r="E293">
            <v>130</v>
          </cell>
          <cell r="F293" t="str">
            <v>AdvancePierre™ Pork Mock Drumstick, 3.7 oz.</v>
          </cell>
          <cell r="G293" t="str">
            <v>Pork Mock Drumstick, 3.7 oz.</v>
          </cell>
          <cell r="H293" t="str">
            <v>-</v>
          </cell>
          <cell r="I293" t="str">
            <v>-</v>
          </cell>
          <cell r="J293">
            <v>30.06</v>
          </cell>
          <cell r="K293">
            <v>130</v>
          </cell>
          <cell r="L293" t="str">
            <v>1 piece</v>
          </cell>
          <cell r="M293">
            <v>2</v>
          </cell>
          <cell r="N293" t="str">
            <v>-</v>
          </cell>
          <cell r="O293" t="str">
            <v>-</v>
          </cell>
          <cell r="P293" t="str">
            <v>270</v>
          </cell>
          <cell r="Q293" t="str">
            <v>14</v>
          </cell>
          <cell r="R293" t="str">
            <v>4.5</v>
          </cell>
          <cell r="S293" t="str">
            <v>440</v>
          </cell>
          <cell r="T293" t="str">
            <v>19</v>
          </cell>
          <cell r="U293" t="str">
            <v>15</v>
          </cell>
          <cell r="V293" t="str">
            <v/>
          </cell>
          <cell r="W293" t="str">
            <v>-</v>
          </cell>
          <cell r="Y293" t="str">
            <v>-</v>
          </cell>
          <cell r="Z293" t="str">
            <v>-</v>
          </cell>
          <cell r="AA293" t="str">
            <v>-</v>
          </cell>
          <cell r="AB293" t="str">
            <v>-</v>
          </cell>
          <cell r="AC293" t="str">
            <v>CY</v>
          </cell>
          <cell r="AD293" t="str">
            <v>-</v>
          </cell>
          <cell r="AE293" t="str">
            <v>-</v>
          </cell>
          <cell r="AF293" t="str">
            <v>-</v>
          </cell>
          <cell r="AG293" t="str">
            <v>-</v>
          </cell>
          <cell r="AH293" t="str">
            <v/>
          </cell>
          <cell r="AI293" t="str">
            <v/>
          </cell>
          <cell r="AJ293" t="str">
            <v/>
          </cell>
          <cell r="AK293" t="str">
            <v>-</v>
          </cell>
          <cell r="AL293" t="str">
            <v>Yes</v>
          </cell>
          <cell r="AM293" t="str">
            <v>-</v>
          </cell>
          <cell r="AN293" t="str">
            <v>Yes</v>
          </cell>
          <cell r="AO293" t="str">
            <v>Yes</v>
          </cell>
          <cell r="AP293" t="str">
            <v>-</v>
          </cell>
          <cell r="AQ293" t="str">
            <v>-</v>
          </cell>
          <cell r="AR293" t="str">
            <v>-</v>
          </cell>
          <cell r="AS293" t="str">
            <v>-</v>
          </cell>
          <cell r="AT293" t="str">
            <v>365</v>
          </cell>
          <cell r="AU293" t="str">
            <v>5</v>
          </cell>
          <cell r="AV293" t="str">
            <v>Bulk</v>
          </cell>
          <cell r="AW293" t="str">
            <v>-</v>
          </cell>
          <cell r="AX293" t="str">
            <v>-</v>
          </cell>
          <cell r="AY293" t="str">
            <v>-</v>
          </cell>
          <cell r="AZ293" t="str">
            <v>-</v>
          </cell>
          <cell r="BA293" t="str">
            <v>ACT</v>
          </cell>
          <cell r="BB293" t="str">
            <v>ACT</v>
          </cell>
          <cell r="BC293" t="str">
            <v>Prepared</v>
          </cell>
          <cell r="BD293" t="str">
            <v>BFAST/COP/HANDHELD</v>
          </cell>
          <cell r="BE293" t="str">
            <v>BRKFST/COP MBU</v>
          </cell>
          <cell r="BF293" t="str">
            <v>Comfort Classics</v>
          </cell>
          <cell r="BG293" t="str">
            <v>Breaded Pork</v>
          </cell>
          <cell r="BH293" t="str">
            <v>Drumsticks</v>
          </cell>
          <cell r="BI293" t="str">
            <v>-</v>
          </cell>
          <cell r="BJ293" t="str">
            <v>C&amp;F</v>
          </cell>
          <cell r="BK293" t="str">
            <v>Pork</v>
          </cell>
          <cell r="BL293" t="str">
            <v>BAKE: Conventional Oven
Preheat oven to 375 degrees f. Place frozen product in oven and cook for 20-25 minutes or until internal temperature reaches 165 degrees f.
Convection: Convection Oven
Preheat oven to 350 degrees f. Place frozen product in oven and</v>
          </cell>
          <cell r="BM293" t="str">
            <v>Pork, Seasoning [Salt, Soy Protein Concentrate, Onion Powder, Chicken Fat, Hydrolyzed Torula and Brewers Yeast Protein, Dextrose, Spice Extractives, Extractives of Turmeric]. Breaded and Battered with: Milled Corn, Water, Wheat Flour [Enirched with: Niaci</v>
          </cell>
          <cell r="BR293" t="str">
            <v>00880760044472</v>
          </cell>
          <cell r="BS293" t="str">
            <v>-</v>
          </cell>
          <cell r="BT293" t="str">
            <v>-</v>
          </cell>
          <cell r="BU293" t="str">
            <v>-</v>
          </cell>
          <cell r="BV293" t="str">
            <v>-</v>
          </cell>
          <cell r="BW293" t="str">
            <v>-</v>
          </cell>
          <cell r="BX293" t="str">
            <v>-</v>
          </cell>
          <cell r="BY293" t="str">
            <v>-</v>
          </cell>
        </row>
        <row r="294">
          <cell r="B294">
            <v>10000001428</v>
          </cell>
          <cell r="C294" t="str">
            <v>AdvancePierre™</v>
          </cell>
          <cell r="E294">
            <v>130</v>
          </cell>
          <cell r="F294" t="str">
            <v>AdvancePierre™ Fully Cooked Breaded Nugget Shaped Beef Steak Pattie, 3.86 oz</v>
          </cell>
          <cell r="G294" t="str">
            <v>Beef Steak Nugget, 3.84 oz.</v>
          </cell>
          <cell r="H294" t="str">
            <v>-</v>
          </cell>
          <cell r="I294" t="str">
            <v>-</v>
          </cell>
          <cell r="J294">
            <v>9.99</v>
          </cell>
          <cell r="K294">
            <v>42</v>
          </cell>
          <cell r="L294" t="str">
            <v>8 pieces</v>
          </cell>
          <cell r="M294">
            <v>2</v>
          </cell>
          <cell r="N294">
            <v>1.25</v>
          </cell>
          <cell r="O294" t="str">
            <v>-</v>
          </cell>
          <cell r="P294" t="str">
            <v>-</v>
          </cell>
          <cell r="Q294" t="str">
            <v>-</v>
          </cell>
          <cell r="R294" t="str">
            <v>-</v>
          </cell>
          <cell r="S294" t="str">
            <v>-</v>
          </cell>
          <cell r="T294" t="str">
            <v>-</v>
          </cell>
          <cell r="U294" t="str">
            <v>-</v>
          </cell>
          <cell r="V294" t="str">
            <v>Yes</v>
          </cell>
          <cell r="W294" t="str">
            <v>-</v>
          </cell>
          <cell r="Y294" t="str">
            <v>-</v>
          </cell>
          <cell r="Z294" t="str">
            <v>-</v>
          </cell>
          <cell r="AA294" t="str">
            <v>-</v>
          </cell>
          <cell r="AB294" t="str">
            <v>-</v>
          </cell>
          <cell r="AC294" t="str">
            <v>CL</v>
          </cell>
          <cell r="AD294" t="str">
            <v>-</v>
          </cell>
          <cell r="AE294" t="str">
            <v>-</v>
          </cell>
          <cell r="AF294" t="str">
            <v>-</v>
          </cell>
          <cell r="AG294" t="str">
            <v>-</v>
          </cell>
          <cell r="AH294" t="str">
            <v/>
          </cell>
          <cell r="AI294" t="str">
            <v/>
          </cell>
          <cell r="AJ294" t="str">
            <v/>
          </cell>
          <cell r="AK294" t="str">
            <v>-</v>
          </cell>
          <cell r="AL294" t="str">
            <v>Yes</v>
          </cell>
          <cell r="AM294" t="str">
            <v>Yes</v>
          </cell>
          <cell r="AN294" t="str">
            <v>Yes</v>
          </cell>
          <cell r="AO294" t="str">
            <v>Yes</v>
          </cell>
          <cell r="AP294" t="str">
            <v>-</v>
          </cell>
          <cell r="AQ294" t="str">
            <v>-</v>
          </cell>
          <cell r="AR294" t="str">
            <v>-</v>
          </cell>
          <cell r="AS294" t="str">
            <v>-</v>
          </cell>
          <cell r="AT294" t="str">
            <v>-</v>
          </cell>
          <cell r="AU294" t="str">
            <v>-</v>
          </cell>
          <cell r="AV294" t="str">
            <v>Bulk</v>
          </cell>
          <cell r="AW294" t="str">
            <v>-</v>
          </cell>
          <cell r="AX294" t="str">
            <v>-</v>
          </cell>
          <cell r="AY294" t="str">
            <v>-</v>
          </cell>
          <cell r="AZ294" t="str">
            <v>-</v>
          </cell>
          <cell r="BA294" t="str">
            <v>DNB SY20-21</v>
          </cell>
          <cell r="BB294" t="str">
            <v>DNB SY20-21</v>
          </cell>
          <cell r="BC294" t="str">
            <v>Prepared</v>
          </cell>
          <cell r="BD294" t="str">
            <v>BFAST/COP/HANDHELD</v>
          </cell>
          <cell r="BE294" t="str">
            <v>BRKFST/COP MBU</v>
          </cell>
          <cell r="BF294" t="str">
            <v>Comfort Classics</v>
          </cell>
          <cell r="BG294" t="str">
            <v>Breaded Beef</v>
          </cell>
          <cell r="BH294" t="str">
            <v>Nuggets</v>
          </cell>
          <cell r="BI294" t="str">
            <v>-</v>
          </cell>
          <cell r="BJ294" t="str">
            <v>C&amp;F</v>
          </cell>
          <cell r="BL294" t="str">
            <v>-</v>
          </cell>
          <cell r="BM294" t="str">
            <v>-</v>
          </cell>
          <cell r="BR294" t="str">
            <v>-</v>
          </cell>
          <cell r="BS294" t="str">
            <v>-</v>
          </cell>
          <cell r="BT294" t="str">
            <v>Stocked</v>
          </cell>
          <cell r="BU294" t="str">
            <v>-</v>
          </cell>
          <cell r="BV294" t="str">
            <v>-</v>
          </cell>
          <cell r="BW294" t="str">
            <v>-</v>
          </cell>
          <cell r="BX294" t="str">
            <v>-</v>
          </cell>
          <cell r="BY294" t="str">
            <v>-</v>
          </cell>
        </row>
        <row r="295">
          <cell r="B295">
            <v>10000019237</v>
          </cell>
          <cell r="C295" t="str">
            <v>AdvancePierre™</v>
          </cell>
          <cell r="E295">
            <v>130</v>
          </cell>
          <cell r="F295" t="str">
            <v>AdvancePierre™ Fully Cooked Whole Grain Breaded Country Fried Beef Steak Patties, 3.79 oz</v>
          </cell>
          <cell r="G295" t="str">
            <v>Breaded Steak Pattie, 3.8 oz.</v>
          </cell>
          <cell r="H295" t="str">
            <v>WG</v>
          </cell>
          <cell r="I295" t="str">
            <v>-</v>
          </cell>
          <cell r="J295">
            <v>9.5</v>
          </cell>
          <cell r="K295">
            <v>40</v>
          </cell>
          <cell r="L295" t="str">
            <v>1 piece</v>
          </cell>
          <cell r="M295">
            <v>2</v>
          </cell>
          <cell r="N295">
            <v>1</v>
          </cell>
          <cell r="O295" t="str">
            <v>-</v>
          </cell>
          <cell r="P295" t="str">
            <v>330</v>
          </cell>
          <cell r="Q295" t="str">
            <v>21</v>
          </cell>
          <cell r="R295" t="str">
            <v>6</v>
          </cell>
          <cell r="S295" t="str">
            <v>530</v>
          </cell>
          <cell r="T295" t="str">
            <v>16</v>
          </cell>
          <cell r="U295" t="str">
            <v>17</v>
          </cell>
          <cell r="V295" t="str">
            <v>Yes</v>
          </cell>
          <cell r="W295" t="str">
            <v>-</v>
          </cell>
          <cell r="Y295" t="str">
            <v>-</v>
          </cell>
          <cell r="Z295" t="str">
            <v>-</v>
          </cell>
          <cell r="AA295" t="str">
            <v>-</v>
          </cell>
          <cell r="AB295" t="str">
            <v>-</v>
          </cell>
          <cell r="AC295" t="str">
            <v>CL</v>
          </cell>
          <cell r="AD295" t="str">
            <v>-</v>
          </cell>
          <cell r="AE295" t="str">
            <v>-</v>
          </cell>
          <cell r="AF295" t="str">
            <v>-</v>
          </cell>
          <cell r="AG295" t="str">
            <v>-</v>
          </cell>
          <cell r="AH295" t="str">
            <v/>
          </cell>
          <cell r="AI295" t="str">
            <v/>
          </cell>
          <cell r="AJ295" t="str">
            <v/>
          </cell>
          <cell r="AK295" t="str">
            <v>-</v>
          </cell>
          <cell r="AL295" t="str">
            <v>-</v>
          </cell>
          <cell r="AM295" t="str">
            <v>-</v>
          </cell>
          <cell r="AN295" t="str">
            <v>-</v>
          </cell>
          <cell r="AO295" t="str">
            <v>Yes</v>
          </cell>
          <cell r="AP295" t="str">
            <v>-</v>
          </cell>
          <cell r="AQ295" t="str">
            <v>-</v>
          </cell>
          <cell r="AR295" t="str">
            <v>-</v>
          </cell>
          <cell r="AS295" t="str">
            <v>-</v>
          </cell>
          <cell r="AT295" t="str">
            <v>455</v>
          </cell>
          <cell r="AU295" t="str">
            <v>2</v>
          </cell>
          <cell r="AV295" t="str">
            <v>Bulk</v>
          </cell>
          <cell r="AW295" t="str">
            <v>-</v>
          </cell>
          <cell r="AX295" t="str">
            <v>-</v>
          </cell>
          <cell r="AY295" t="str">
            <v>-</v>
          </cell>
          <cell r="AZ295" t="str">
            <v>-</v>
          </cell>
          <cell r="BA295" t="str">
            <v>DNB SY20-21</v>
          </cell>
          <cell r="BB295" t="str">
            <v>DNB SY20-21</v>
          </cell>
          <cell r="BC295" t="str">
            <v>Prepared</v>
          </cell>
          <cell r="BD295" t="str">
            <v>BFAST/COP/HANDHELD</v>
          </cell>
          <cell r="BE295" t="str">
            <v>BRKFST/COP MBU</v>
          </cell>
          <cell r="BF295" t="str">
            <v>Comfort Classics</v>
          </cell>
          <cell r="BG295" t="str">
            <v>Breaded Beef</v>
          </cell>
          <cell r="BH295" t="str">
            <v>Patties</v>
          </cell>
          <cell r="BI295" t="str">
            <v>-</v>
          </cell>
          <cell r="BJ295" t="str">
            <v>C&amp;F</v>
          </cell>
          <cell r="BL295" t="str">
            <v>BAKE: Conventional Oven
Preheat oven to 375 degrees F. Bake frozen product for 20 - 25 minutes or until internal temperature reaches 165 degrees F.
Convection: Convection Oven
Preheat oven to 350 degrees f. Bake frozen product for 10 - 15 minutes or until</v>
          </cell>
          <cell r="BM295" t="str">
            <v>Ground Beef (Not More Than 20% Fat), Salt, Sodium Phosphate. Breaded with: Whole Wheat Flour, Enriched Wheat Flour (Enriched with Niacin, Reduced Iron, Thiamine Mononitrate, Riboflavin, Folic Acid), Dehydrated Potatoes (Potatoes, Mono and Diglycerides, De</v>
          </cell>
          <cell r="BR295" t="str">
            <v>00880760092374</v>
          </cell>
          <cell r="BS295" t="str">
            <v>-</v>
          </cell>
          <cell r="BT295" t="str">
            <v>Special Order</v>
          </cell>
          <cell r="BU295" t="str">
            <v>-</v>
          </cell>
          <cell r="BV295" t="str">
            <v>-</v>
          </cell>
          <cell r="BW295" t="str">
            <v>-</v>
          </cell>
          <cell r="BX295">
            <v>8668100</v>
          </cell>
          <cell r="BY295" t="str">
            <v>-</v>
          </cell>
        </row>
        <row r="296">
          <cell r="B296">
            <v>10000002316</v>
          </cell>
          <cell r="C296" t="str">
            <v>AdvancePierre™</v>
          </cell>
          <cell r="E296">
            <v>130</v>
          </cell>
          <cell r="F296" t="str">
            <v>AdvancePierre™ Fully Cooked Whole Grain Breaded Country Fried, Stick Shaped Beef Steak Patties, 3.79 oz</v>
          </cell>
          <cell r="G296" t="str">
            <v>Breaded Steak Finger, 3.72 oz.</v>
          </cell>
          <cell r="H296" t="str">
            <v>WG</v>
          </cell>
          <cell r="I296" t="str">
            <v>-</v>
          </cell>
          <cell r="J296">
            <v>9.3000000000000007</v>
          </cell>
          <cell r="K296">
            <v>40</v>
          </cell>
          <cell r="L296" t="str">
            <v>4 pieces</v>
          </cell>
          <cell r="M296">
            <v>2</v>
          </cell>
          <cell r="N296">
            <v>1</v>
          </cell>
          <cell r="O296" t="str">
            <v>-</v>
          </cell>
          <cell r="P296" t="str">
            <v>320</v>
          </cell>
          <cell r="Q296" t="str">
            <v>21</v>
          </cell>
          <cell r="R296" t="str">
            <v>6</v>
          </cell>
          <cell r="S296" t="str">
            <v>510</v>
          </cell>
          <cell r="T296" t="str">
            <v>15</v>
          </cell>
          <cell r="U296" t="str">
            <v>16</v>
          </cell>
          <cell r="V296" t="str">
            <v>Yes</v>
          </cell>
          <cell r="W296" t="str">
            <v>-</v>
          </cell>
          <cell r="Y296" t="str">
            <v>-</v>
          </cell>
          <cell r="Z296" t="str">
            <v>-</v>
          </cell>
          <cell r="AA296" t="str">
            <v>-</v>
          </cell>
          <cell r="AB296" t="str">
            <v>-</v>
          </cell>
          <cell r="AC296" t="str">
            <v>CL</v>
          </cell>
          <cell r="AD296">
            <v>10000023162</v>
          </cell>
          <cell r="AE296" t="str">
            <v>-</v>
          </cell>
          <cell r="AF296" t="str">
            <v>-</v>
          </cell>
          <cell r="AG296" t="str">
            <v>-</v>
          </cell>
          <cell r="AH296" t="str">
            <v/>
          </cell>
          <cell r="AI296" t="str">
            <v/>
          </cell>
          <cell r="AJ296" t="str">
            <v/>
          </cell>
          <cell r="AK296" t="str">
            <v>-</v>
          </cell>
          <cell r="AL296" t="str">
            <v>-</v>
          </cell>
          <cell r="AM296" t="str">
            <v>-</v>
          </cell>
          <cell r="AN296" t="str">
            <v>-</v>
          </cell>
          <cell r="AO296" t="str">
            <v>Yes</v>
          </cell>
          <cell r="AP296" t="str">
            <v>-</v>
          </cell>
          <cell r="AQ296" t="str">
            <v>-</v>
          </cell>
          <cell r="AR296" t="str">
            <v>-</v>
          </cell>
          <cell r="AS296" t="str">
            <v>-</v>
          </cell>
          <cell r="AT296" t="str">
            <v>455</v>
          </cell>
          <cell r="AU296" t="str">
            <v>2</v>
          </cell>
          <cell r="AV296" t="str">
            <v>Bulk</v>
          </cell>
          <cell r="AW296" t="str">
            <v>-</v>
          </cell>
          <cell r="AX296" t="str">
            <v>-</v>
          </cell>
          <cell r="AY296" t="str">
            <v>-</v>
          </cell>
          <cell r="AZ296" t="str">
            <v>-</v>
          </cell>
          <cell r="BA296" t="str">
            <v>ACT</v>
          </cell>
          <cell r="BB296" t="str">
            <v>ACT</v>
          </cell>
          <cell r="BC296" t="str">
            <v>Prepared</v>
          </cell>
          <cell r="BD296" t="str">
            <v>BFAST/COP/HANDHELD</v>
          </cell>
          <cell r="BE296" t="str">
            <v>BRKFST/COP MBU</v>
          </cell>
          <cell r="BF296" t="str">
            <v>Comfort Classics</v>
          </cell>
          <cell r="BG296" t="str">
            <v>Breaded Beef</v>
          </cell>
          <cell r="BH296" t="str">
            <v>Fingers</v>
          </cell>
          <cell r="BI296" t="str">
            <v>-</v>
          </cell>
          <cell r="BJ296" t="str">
            <v>C&amp;F</v>
          </cell>
          <cell r="BL296" t="str">
            <v>BAKE: Conventional Oven
Preheat oven to 375 degrees f. Bake frozen product for 20 - 25 minutes or until internal temperature reaches 165 degrees f.
Convection: Convection Oven
Preheat oven to 350 degrees f. Bake frozen product for 10 - 15 minutes or until</v>
          </cell>
          <cell r="BM296" t="str">
            <v>Ground Beef (Not More Than 20% Fat), Salt, Sodium Phosphate. Breaded with: Whole Wheat Flour, Enriched Wheat Flour (Enriched with Niacin, Reduced Iron, Thiamine Mononitrate, Riboflavin, Folic Acid), Dehydrated Potatoes (Potatoes, Mono and Diglycerides, De</v>
          </cell>
          <cell r="BR296" t="str">
            <v>00880760092336</v>
          </cell>
          <cell r="BS296" t="str">
            <v>-</v>
          </cell>
          <cell r="BT296" t="str">
            <v>Special Order</v>
          </cell>
          <cell r="BU296" t="str">
            <v>-</v>
          </cell>
          <cell r="BV296" t="str">
            <v>-</v>
          </cell>
          <cell r="BW296" t="str">
            <v>-</v>
          </cell>
          <cell r="BX296">
            <v>8951361</v>
          </cell>
          <cell r="BY296" t="str">
            <v>-</v>
          </cell>
        </row>
        <row r="297">
          <cell r="B297">
            <v>10000024640</v>
          </cell>
          <cell r="C297" t="str">
            <v>AdvancePierre™</v>
          </cell>
          <cell r="D297" t="str">
            <v>Smart Picks™</v>
          </cell>
          <cell r="E297">
            <v>130</v>
          </cell>
          <cell r="F297" t="str">
            <v>AdvancePierre™ Fully Cooked Whole Grain Breaded Pork Patties with Applesauce, 3.75 oz</v>
          </cell>
          <cell r="G297" t="str">
            <v>Harvest Breaded Pork Pattie, 3.75 oz.</v>
          </cell>
          <cell r="H297" t="str">
            <v>-</v>
          </cell>
          <cell r="I297" t="str">
            <v>-</v>
          </cell>
          <cell r="J297">
            <v>30.47</v>
          </cell>
          <cell r="K297">
            <v>130</v>
          </cell>
          <cell r="L297" t="str">
            <v>1 piece</v>
          </cell>
          <cell r="M297">
            <v>2.5</v>
          </cell>
          <cell r="N297">
            <v>1</v>
          </cell>
          <cell r="O297" t="str">
            <v>-</v>
          </cell>
          <cell r="P297" t="str">
            <v>-</v>
          </cell>
          <cell r="Q297" t="str">
            <v>-</v>
          </cell>
          <cell r="R297" t="str">
            <v>-</v>
          </cell>
          <cell r="S297" t="str">
            <v>-</v>
          </cell>
          <cell r="T297" t="str">
            <v>-</v>
          </cell>
          <cell r="U297" t="str">
            <v>-</v>
          </cell>
          <cell r="V297" t="str">
            <v>Yes</v>
          </cell>
          <cell r="W297" t="str">
            <v>-</v>
          </cell>
          <cell r="Y297" t="str">
            <v>-</v>
          </cell>
          <cell r="Z297" t="str">
            <v>-</v>
          </cell>
          <cell r="AA297" t="str">
            <v>-</v>
          </cell>
          <cell r="AB297" t="str">
            <v>-</v>
          </cell>
          <cell r="AC297" t="str">
            <v>CL</v>
          </cell>
          <cell r="AD297" t="str">
            <v>-</v>
          </cell>
          <cell r="AE297" t="str">
            <v>-</v>
          </cell>
          <cell r="AF297" t="str">
            <v>-</v>
          </cell>
          <cell r="AG297" t="str">
            <v>-</v>
          </cell>
          <cell r="AH297" t="str">
            <v/>
          </cell>
          <cell r="AI297" t="str">
            <v/>
          </cell>
          <cell r="AJ297" t="str">
            <v/>
          </cell>
          <cell r="AK297" t="str">
            <v>-</v>
          </cell>
          <cell r="AL297" t="str">
            <v>Yes</v>
          </cell>
          <cell r="AM297" t="str">
            <v>-</v>
          </cell>
          <cell r="AN297" t="str">
            <v>-</v>
          </cell>
          <cell r="AO297" t="str">
            <v>Yes</v>
          </cell>
          <cell r="AP297" t="str">
            <v>-</v>
          </cell>
          <cell r="AQ297" t="str">
            <v>-</v>
          </cell>
          <cell r="AR297" t="str">
            <v>-</v>
          </cell>
          <cell r="AS297" t="str">
            <v>-</v>
          </cell>
          <cell r="AT297" t="str">
            <v>-</v>
          </cell>
          <cell r="AU297" t="str">
            <v>-</v>
          </cell>
          <cell r="AV297" t="str">
            <v>Bulk</v>
          </cell>
          <cell r="AW297" t="str">
            <v>-</v>
          </cell>
          <cell r="AX297" t="str">
            <v>-</v>
          </cell>
          <cell r="AY297" t="str">
            <v>-</v>
          </cell>
          <cell r="AZ297" t="str">
            <v>-</v>
          </cell>
          <cell r="BA297" t="str">
            <v>DNB SY20-21</v>
          </cell>
          <cell r="BB297" t="str">
            <v>DNB SY20-21</v>
          </cell>
          <cell r="BC297" t="str">
            <v>Prepared</v>
          </cell>
          <cell r="BD297" t="str">
            <v>BFAST/COP/HANDHELD</v>
          </cell>
          <cell r="BE297" t="str">
            <v>BRKFST/COP MBU</v>
          </cell>
          <cell r="BF297" t="str">
            <v>Burgers &amp; Patties</v>
          </cell>
          <cell r="BG297" t="str">
            <v>Patties</v>
          </cell>
          <cell r="BH297" t="str">
            <v>Patties</v>
          </cell>
          <cell r="BI297" t="str">
            <v>-</v>
          </cell>
          <cell r="BJ297" t="str">
            <v>C&amp;F</v>
          </cell>
          <cell r="BK297" t="str">
            <v>Pork</v>
          </cell>
          <cell r="BL297" t="str">
            <v>-</v>
          </cell>
          <cell r="BM297" t="str">
            <v>-</v>
          </cell>
          <cell r="BR297" t="str">
            <v>-</v>
          </cell>
          <cell r="BS297" t="str">
            <v>-</v>
          </cell>
          <cell r="BT297" t="str">
            <v>Special Order</v>
          </cell>
          <cell r="BU297" t="str">
            <v>-</v>
          </cell>
          <cell r="BV297" t="str">
            <v>-</v>
          </cell>
          <cell r="BW297" t="str">
            <v>-</v>
          </cell>
          <cell r="BX297">
            <v>8868185</v>
          </cell>
          <cell r="BY297" t="str">
            <v>-</v>
          </cell>
        </row>
        <row r="298">
          <cell r="B298">
            <v>10000003044</v>
          </cell>
          <cell r="C298" t="str">
            <v>AdvancePierre™</v>
          </cell>
          <cell r="E298">
            <v>130</v>
          </cell>
          <cell r="F298" t="str">
            <v>AdvancePierre™ Fully Cooked Whole Grain Breaded Country Fried Beef Patties, 3.82.00 oz</v>
          </cell>
          <cell r="G298" t="str">
            <v>Breaded Beef Pattie, 3.83 oz.</v>
          </cell>
          <cell r="H298" t="str">
            <v>WG</v>
          </cell>
          <cell r="I298" t="str">
            <v>-</v>
          </cell>
          <cell r="J298">
            <v>10.53</v>
          </cell>
          <cell r="K298">
            <v>44</v>
          </cell>
          <cell r="L298" t="str">
            <v>1 piece</v>
          </cell>
          <cell r="M298">
            <v>2</v>
          </cell>
          <cell r="N298">
            <v>1.25</v>
          </cell>
          <cell r="O298" t="str">
            <v>-</v>
          </cell>
          <cell r="P298" t="str">
            <v>310</v>
          </cell>
          <cell r="Q298" t="str">
            <v>19</v>
          </cell>
          <cell r="R298" t="str">
            <v>5</v>
          </cell>
          <cell r="S298" t="str">
            <v>490</v>
          </cell>
          <cell r="T298" t="str">
            <v>19</v>
          </cell>
          <cell r="U298" t="str">
            <v>16</v>
          </cell>
          <cell r="V298" t="str">
            <v>Yes</v>
          </cell>
          <cell r="W298" t="str">
            <v>-</v>
          </cell>
          <cell r="Y298" t="str">
            <v>-</v>
          </cell>
          <cell r="Z298" t="str">
            <v>-</v>
          </cell>
          <cell r="AA298" t="str">
            <v>-</v>
          </cell>
          <cell r="AB298" t="str">
            <v>-</v>
          </cell>
          <cell r="AC298" t="str">
            <v>CL</v>
          </cell>
          <cell r="AD298" t="str">
            <v>-</v>
          </cell>
          <cell r="AE298" t="str">
            <v>-</v>
          </cell>
          <cell r="AF298" t="str">
            <v>-</v>
          </cell>
          <cell r="AG298" t="str">
            <v>-</v>
          </cell>
          <cell r="AH298" t="str">
            <v/>
          </cell>
          <cell r="AI298" t="str">
            <v/>
          </cell>
          <cell r="AJ298" t="str">
            <v/>
          </cell>
          <cell r="AK298" t="str">
            <v>-</v>
          </cell>
          <cell r="AL298" t="str">
            <v>Yes</v>
          </cell>
          <cell r="AM298" t="str">
            <v>-</v>
          </cell>
          <cell r="AN298" t="str">
            <v>-</v>
          </cell>
          <cell r="AO298" t="str">
            <v>Yes</v>
          </cell>
          <cell r="AP298" t="str">
            <v>-</v>
          </cell>
          <cell r="AQ298" t="str">
            <v>-</v>
          </cell>
          <cell r="AR298" t="str">
            <v>-</v>
          </cell>
          <cell r="AS298" t="str">
            <v>-</v>
          </cell>
          <cell r="AT298" t="str">
            <v>455</v>
          </cell>
          <cell r="AU298" t="str">
            <v>2</v>
          </cell>
          <cell r="AV298" t="str">
            <v>Bulk</v>
          </cell>
          <cell r="AW298" t="str">
            <v>-</v>
          </cell>
          <cell r="AX298" t="str">
            <v>-</v>
          </cell>
          <cell r="AY298" t="str">
            <v>-</v>
          </cell>
          <cell r="AZ298" t="str">
            <v>-</v>
          </cell>
          <cell r="BA298" t="str">
            <v>ACT</v>
          </cell>
          <cell r="BB298" t="str">
            <v>ACT</v>
          </cell>
          <cell r="BC298" t="str">
            <v>Prepared</v>
          </cell>
          <cell r="BD298" t="str">
            <v>BFAST/COP/HANDHELD</v>
          </cell>
          <cell r="BE298" t="str">
            <v>BRKFST/COP MBU</v>
          </cell>
          <cell r="BF298" t="str">
            <v>Comfort Classics</v>
          </cell>
          <cell r="BG298" t="str">
            <v>Breaded Beef</v>
          </cell>
          <cell r="BH298" t="str">
            <v>Patties</v>
          </cell>
          <cell r="BI298" t="str">
            <v>-</v>
          </cell>
          <cell r="BJ298" t="str">
            <v>C&amp;F</v>
          </cell>
          <cell r="BL298" t="str">
            <v>BAKE: Conventional Oven
Preheat oven to 375 degrees F. Bake frozen product for 20 - 25 minutes or until internal temperature reaches 165 degrees F.
Convection: Convection Oven
Preheat oven to 350 degrees F. Bake frozen product for 10 - 15 minutes or until</v>
          </cell>
          <cell r="BM298" t="str">
            <v>Ground Beef (Not More Than 24% Fat), Water, Textured Vegetable Protein Product [Soy Protein Concentrate, Zinc Oxide, Niacinamide, Ferrous Sulfate, Copper Gluconate, Vitamin A Palmitate, Calcium Pantothenate, Thiamine Mononitrate (B1), Pyridoxine Hydrochlo</v>
          </cell>
          <cell r="BR298" t="str">
            <v>00880760092398</v>
          </cell>
          <cell r="BS298" t="str">
            <v>-</v>
          </cell>
          <cell r="BT298" t="str">
            <v>Special Order</v>
          </cell>
          <cell r="BU298" t="str">
            <v>-</v>
          </cell>
          <cell r="BV298" t="str">
            <v>-</v>
          </cell>
          <cell r="BW298" t="str">
            <v>-</v>
          </cell>
          <cell r="BX298" t="str">
            <v>-</v>
          </cell>
          <cell r="BY298" t="str">
            <v>-</v>
          </cell>
        </row>
        <row r="299">
          <cell r="B299">
            <v>10000031404</v>
          </cell>
          <cell r="C299" t="str">
            <v>AdvancePierre™</v>
          </cell>
          <cell r="E299">
            <v>130</v>
          </cell>
          <cell r="F299" t="str">
            <v>AdvancePierre™ Breaded Beef Pattie, 3.88 oz.</v>
          </cell>
          <cell r="G299" t="str">
            <v>Breaded Beef Pattie, 3.88 oz.</v>
          </cell>
          <cell r="H299" t="str">
            <v>-</v>
          </cell>
          <cell r="I299" t="str">
            <v>-</v>
          </cell>
          <cell r="J299">
            <v>31.53</v>
          </cell>
          <cell r="K299">
            <v>130</v>
          </cell>
          <cell r="L299" t="str">
            <v>1 piece</v>
          </cell>
          <cell r="M299">
            <v>2</v>
          </cell>
          <cell r="N299">
            <v>1</v>
          </cell>
          <cell r="O299" t="str">
            <v>-</v>
          </cell>
          <cell r="P299" t="str">
            <v>-</v>
          </cell>
          <cell r="Q299" t="str">
            <v>-</v>
          </cell>
          <cell r="R299" t="str">
            <v>-</v>
          </cell>
          <cell r="S299" t="str">
            <v>-</v>
          </cell>
          <cell r="T299" t="str">
            <v>-</v>
          </cell>
          <cell r="U299" t="str">
            <v>-</v>
          </cell>
          <cell r="V299" t="str">
            <v>Yes</v>
          </cell>
          <cell r="W299" t="str">
            <v>-</v>
          </cell>
          <cell r="Y299" t="str">
            <v>-</v>
          </cell>
          <cell r="Z299" t="str">
            <v>-</v>
          </cell>
          <cell r="AA299" t="str">
            <v>-</v>
          </cell>
          <cell r="AB299" t="str">
            <v>-</v>
          </cell>
          <cell r="AC299" t="str">
            <v>CL</v>
          </cell>
          <cell r="AD299" t="str">
            <v>-</v>
          </cell>
          <cell r="AE299" t="str">
            <v>-</v>
          </cell>
          <cell r="AF299" t="str">
            <v>-</v>
          </cell>
          <cell r="AG299" t="str">
            <v>-</v>
          </cell>
          <cell r="AH299" t="str">
            <v/>
          </cell>
          <cell r="AI299" t="str">
            <v/>
          </cell>
          <cell r="AJ299" t="str">
            <v/>
          </cell>
          <cell r="AK299" t="str">
            <v>-</v>
          </cell>
          <cell r="AL299" t="str">
            <v>Yes</v>
          </cell>
          <cell r="AM299" t="str">
            <v>-</v>
          </cell>
          <cell r="AN299" t="str">
            <v>-</v>
          </cell>
          <cell r="AO299" t="str">
            <v>Yes</v>
          </cell>
          <cell r="AP299" t="str">
            <v>-</v>
          </cell>
          <cell r="AQ299" t="str">
            <v>-</v>
          </cell>
          <cell r="AR299" t="str">
            <v>-</v>
          </cell>
          <cell r="AS299" t="str">
            <v>-</v>
          </cell>
          <cell r="AT299" t="str">
            <v>-</v>
          </cell>
          <cell r="AU299" t="str">
            <v>-</v>
          </cell>
          <cell r="AV299" t="str">
            <v>Bulk</v>
          </cell>
          <cell r="AW299" t="str">
            <v>-</v>
          </cell>
          <cell r="AX299" t="str">
            <v>-</v>
          </cell>
          <cell r="AY299" t="str">
            <v>-</v>
          </cell>
          <cell r="AZ299" t="str">
            <v>-</v>
          </cell>
          <cell r="BA299" t="str">
            <v>DNB SY19-20</v>
          </cell>
          <cell r="BB299" t="str">
            <v>DNB SY19-20</v>
          </cell>
          <cell r="BC299" t="str">
            <v>Prepared</v>
          </cell>
          <cell r="BD299" t="str">
            <v>BFAST/COP/HANDHELD</v>
          </cell>
          <cell r="BE299" t="str">
            <v>BRKFST/COP MBU</v>
          </cell>
          <cell r="BF299" t="str">
            <v>Comfort Classics</v>
          </cell>
          <cell r="BG299" t="str">
            <v>Breaded Beef</v>
          </cell>
          <cell r="BH299" t="str">
            <v>Patties</v>
          </cell>
          <cell r="BI299" t="str">
            <v>-</v>
          </cell>
          <cell r="BJ299" t="str">
            <v>C&amp;F</v>
          </cell>
          <cell r="BL299" t="str">
            <v>-</v>
          </cell>
          <cell r="BM299" t="str">
            <v>-</v>
          </cell>
          <cell r="BR299" t="str">
            <v>-</v>
          </cell>
          <cell r="BS299" t="str">
            <v>-</v>
          </cell>
          <cell r="BT299" t="str">
            <v>Special Order</v>
          </cell>
          <cell r="BU299" t="str">
            <v>-</v>
          </cell>
          <cell r="BV299" t="str">
            <v>-</v>
          </cell>
          <cell r="BW299" t="str">
            <v>-</v>
          </cell>
          <cell r="BX299" t="str">
            <v>-</v>
          </cell>
          <cell r="BY299" t="str">
            <v>-</v>
          </cell>
        </row>
        <row r="300">
          <cell r="B300">
            <v>10000019238</v>
          </cell>
          <cell r="C300" t="str">
            <v>AdvancePierre™</v>
          </cell>
          <cell r="E300">
            <v>130</v>
          </cell>
          <cell r="F300" t="str">
            <v>AdvancePierre™ Fully Cooked Whole Grain Breaded Country Fried Stick Shaped Beef Patties, 3.86 oz</v>
          </cell>
          <cell r="G300" t="str">
            <v>Breaded Beef Finger, 3.84 oz.</v>
          </cell>
          <cell r="H300" t="str">
            <v>WG</v>
          </cell>
          <cell r="I300" t="str">
            <v>-</v>
          </cell>
          <cell r="J300">
            <v>9.6</v>
          </cell>
          <cell r="K300">
            <v>40</v>
          </cell>
          <cell r="L300" t="str">
            <v>4 pieces</v>
          </cell>
          <cell r="M300">
            <v>2</v>
          </cell>
          <cell r="N300">
            <v>1</v>
          </cell>
          <cell r="O300" t="str">
            <v>-</v>
          </cell>
          <cell r="P300" t="str">
            <v>310</v>
          </cell>
          <cell r="Q300" t="str">
            <v>19</v>
          </cell>
          <cell r="R300" t="str">
            <v>5</v>
          </cell>
          <cell r="S300" t="str">
            <v>490</v>
          </cell>
          <cell r="T300" t="str">
            <v>19</v>
          </cell>
          <cell r="U300" t="str">
            <v>16</v>
          </cell>
          <cell r="V300" t="str">
            <v>Yes</v>
          </cell>
          <cell r="W300" t="str">
            <v>-</v>
          </cell>
          <cell r="Y300" t="str">
            <v>-</v>
          </cell>
          <cell r="Z300" t="str">
            <v>-</v>
          </cell>
          <cell r="AA300" t="str">
            <v>-</v>
          </cell>
          <cell r="AB300" t="str">
            <v>-</v>
          </cell>
          <cell r="AC300" t="str">
            <v>CL</v>
          </cell>
          <cell r="AD300" t="str">
            <v>-</v>
          </cell>
          <cell r="AE300" t="str">
            <v>-</v>
          </cell>
          <cell r="AF300" t="str">
            <v>-</v>
          </cell>
          <cell r="AG300" t="str">
            <v>-</v>
          </cell>
          <cell r="AH300" t="str">
            <v/>
          </cell>
          <cell r="AI300" t="str">
            <v/>
          </cell>
          <cell r="AJ300" t="str">
            <v/>
          </cell>
          <cell r="AK300" t="str">
            <v>-</v>
          </cell>
          <cell r="AL300" t="str">
            <v>Yes</v>
          </cell>
          <cell r="AM300" t="str">
            <v>-</v>
          </cell>
          <cell r="AN300" t="str">
            <v>-</v>
          </cell>
          <cell r="AO300" t="str">
            <v>Yes</v>
          </cell>
          <cell r="AP300" t="str">
            <v>-</v>
          </cell>
          <cell r="AQ300" t="str">
            <v>-</v>
          </cell>
          <cell r="AR300" t="str">
            <v>-</v>
          </cell>
          <cell r="AS300" t="str">
            <v>-</v>
          </cell>
          <cell r="AT300" t="str">
            <v>455</v>
          </cell>
          <cell r="AU300" t="str">
            <v>2</v>
          </cell>
          <cell r="AV300" t="str">
            <v>Bulk</v>
          </cell>
          <cell r="AW300" t="str">
            <v>-</v>
          </cell>
          <cell r="AX300" t="str">
            <v>-</v>
          </cell>
          <cell r="AY300" t="str">
            <v>-</v>
          </cell>
          <cell r="AZ300" t="str">
            <v>-</v>
          </cell>
          <cell r="BA300" t="str">
            <v>HOLD SY20-21</v>
          </cell>
          <cell r="BB300" t="str">
            <v>ACT</v>
          </cell>
          <cell r="BC300" t="str">
            <v>Prepared</v>
          </cell>
          <cell r="BD300" t="str">
            <v>BFAST/COP/HANDHELD</v>
          </cell>
          <cell r="BE300" t="str">
            <v>BRKFST/COP MBU</v>
          </cell>
          <cell r="BF300" t="str">
            <v>Comfort Classics</v>
          </cell>
          <cell r="BG300" t="str">
            <v>Breaded Beef</v>
          </cell>
          <cell r="BH300" t="str">
            <v>Fingers</v>
          </cell>
          <cell r="BI300" t="str">
            <v>-</v>
          </cell>
          <cell r="BJ300" t="str">
            <v>C&amp;F</v>
          </cell>
          <cell r="BL300" t="str">
            <v>BAKE: Conventional Oven
Preheat oven to 375 degrees f. Bake frozen product for 20 - 25 minutes or until internal temperature reaches 165 degrees f.
Convection: Convection Oven
Preheat oven to 350 degrees f. Bake frozen product for 10 - 15 minutes or until</v>
          </cell>
          <cell r="BM300" t="str">
            <v>Ground Beef (Not More Than 24% Fat), Water, Textured Vegetable Protein Product [Soy Protein Concentrate, Zinc Oxide, Niacinamide, Ferrous Sulfate, Copper Gluconate, Vitamin A Palmitate, Calcium Pantothenate, Thiamine Mononitrate (B1), Pyridoxine Hydrochlo</v>
          </cell>
          <cell r="BR300" t="str">
            <v>00880760092381</v>
          </cell>
          <cell r="BS300" t="str">
            <v>-</v>
          </cell>
          <cell r="BT300" t="str">
            <v>Special Order</v>
          </cell>
          <cell r="BU300" t="str">
            <v>-</v>
          </cell>
          <cell r="BV300" t="str">
            <v>-</v>
          </cell>
          <cell r="BW300" t="str">
            <v>-</v>
          </cell>
          <cell r="BX300" t="str">
            <v>-</v>
          </cell>
          <cell r="BY300" t="str">
            <v>-</v>
          </cell>
        </row>
        <row r="301">
          <cell r="B301">
            <v>10000019236</v>
          </cell>
          <cell r="C301" t="str">
            <v>AdvancePierre™</v>
          </cell>
          <cell r="E301">
            <v>130</v>
          </cell>
          <cell r="F301" t="str">
            <v>AdvancePierre™ Fully Cooked Whole Grain Breaded Country Fried Beef Steak Patties, 3.79 oz</v>
          </cell>
          <cell r="G301" t="str">
            <v>Breaded Steak Pattie, 3.8 oz.</v>
          </cell>
          <cell r="H301" t="str">
            <v>WG</v>
          </cell>
          <cell r="I301" t="str">
            <v>-</v>
          </cell>
          <cell r="J301">
            <v>30.88</v>
          </cell>
          <cell r="K301">
            <v>130</v>
          </cell>
          <cell r="L301" t="str">
            <v>1 piece</v>
          </cell>
          <cell r="M301">
            <v>2</v>
          </cell>
          <cell r="N301">
            <v>1</v>
          </cell>
          <cell r="O301" t="str">
            <v>-</v>
          </cell>
          <cell r="P301" t="str">
            <v>-</v>
          </cell>
          <cell r="Q301" t="str">
            <v>-</v>
          </cell>
          <cell r="R301" t="str">
            <v>-</v>
          </cell>
          <cell r="S301" t="str">
            <v>-</v>
          </cell>
          <cell r="T301" t="str">
            <v>-</v>
          </cell>
          <cell r="U301" t="str">
            <v>-</v>
          </cell>
          <cell r="V301" t="str">
            <v>Yes</v>
          </cell>
          <cell r="W301" t="str">
            <v>-</v>
          </cell>
          <cell r="Y301" t="str">
            <v>CSC</v>
          </cell>
          <cell r="Z301" t="str">
            <v>-</v>
          </cell>
          <cell r="AA301" t="str">
            <v>-</v>
          </cell>
          <cell r="AB301" t="str">
            <v>-</v>
          </cell>
          <cell r="AC301" t="str">
            <v>CL</v>
          </cell>
          <cell r="AD301">
            <v>10000023420</v>
          </cell>
          <cell r="AE301" t="str">
            <v>-</v>
          </cell>
          <cell r="AF301" t="str">
            <v>-</v>
          </cell>
          <cell r="AG301" t="str">
            <v>-</v>
          </cell>
          <cell r="AH301" t="str">
            <v/>
          </cell>
          <cell r="AI301" t="str">
            <v/>
          </cell>
          <cell r="AJ301" t="str">
            <v/>
          </cell>
          <cell r="AK301" t="str">
            <v>-</v>
          </cell>
          <cell r="AL301" t="str">
            <v>-</v>
          </cell>
          <cell r="AM301" t="str">
            <v>-</v>
          </cell>
          <cell r="AN301" t="str">
            <v>-</v>
          </cell>
          <cell r="AO301" t="str">
            <v>Yes</v>
          </cell>
          <cell r="AP301" t="str">
            <v>-</v>
          </cell>
          <cell r="AQ301" t="str">
            <v>-</v>
          </cell>
          <cell r="AR301" t="str">
            <v>-</v>
          </cell>
          <cell r="AS301" t="str">
            <v>-</v>
          </cell>
          <cell r="AT301" t="str">
            <v>-</v>
          </cell>
          <cell r="AU301" t="str">
            <v>-</v>
          </cell>
          <cell r="AV301" t="str">
            <v>Bulk</v>
          </cell>
          <cell r="AW301" t="str">
            <v>Yes</v>
          </cell>
          <cell r="AX301" t="str">
            <v>-</v>
          </cell>
          <cell r="AY301" t="str">
            <v>-</v>
          </cell>
          <cell r="AZ301" t="str">
            <v>-</v>
          </cell>
          <cell r="BA301" t="str">
            <v>DNB SY20-21</v>
          </cell>
          <cell r="BB301" t="str">
            <v>DNB SY20-21</v>
          </cell>
          <cell r="BC301" t="str">
            <v>Prepared</v>
          </cell>
          <cell r="BD301" t="str">
            <v>BFAST/COP/HANDHELD</v>
          </cell>
          <cell r="BE301" t="str">
            <v>BRKFST/COP MBU</v>
          </cell>
          <cell r="BF301" t="str">
            <v>Comfort Classics</v>
          </cell>
          <cell r="BG301" t="str">
            <v>Breaded Beef</v>
          </cell>
          <cell r="BH301" t="str">
            <v>Patties</v>
          </cell>
          <cell r="BI301" t="str">
            <v>-</v>
          </cell>
          <cell r="BJ301" t="str">
            <v>C&amp;F</v>
          </cell>
          <cell r="BL301" t="str">
            <v>-</v>
          </cell>
          <cell r="BM301" t="str">
            <v>-</v>
          </cell>
          <cell r="BR301" t="str">
            <v>-</v>
          </cell>
          <cell r="BS301" t="str">
            <v>-</v>
          </cell>
          <cell r="BT301" t="str">
            <v>Special Order</v>
          </cell>
          <cell r="BU301" t="str">
            <v>-</v>
          </cell>
          <cell r="BV301" t="str">
            <v>-</v>
          </cell>
          <cell r="BW301" t="str">
            <v>-</v>
          </cell>
          <cell r="BX301">
            <v>8668103</v>
          </cell>
          <cell r="BY301" t="str">
            <v>-</v>
          </cell>
        </row>
        <row r="302">
          <cell r="B302">
            <v>10000007801</v>
          </cell>
          <cell r="C302" t="str">
            <v>Pierre</v>
          </cell>
          <cell r="E302">
            <v>130</v>
          </cell>
          <cell r="F302" t="str">
            <v>AdvancePierre™ Fully Cooked Whole Grain Breaded Pork Pattie, 3.11 oz</v>
          </cell>
          <cell r="G302" t="str">
            <v>Country Fried Pork Chop, 3.1 oz.</v>
          </cell>
          <cell r="H302" t="str">
            <v>-</v>
          </cell>
          <cell r="I302" t="str">
            <v>-</v>
          </cell>
          <cell r="J302">
            <v>19.38</v>
          </cell>
          <cell r="K302">
            <v>100</v>
          </cell>
          <cell r="L302" t="str">
            <v>1 piece</v>
          </cell>
          <cell r="M302">
            <v>2</v>
          </cell>
          <cell r="N302">
            <v>0.75</v>
          </cell>
          <cell r="O302" t="str">
            <v>-</v>
          </cell>
          <cell r="P302" t="str">
            <v>270</v>
          </cell>
          <cell r="Q302" t="str">
            <v>17</v>
          </cell>
          <cell r="R302" t="str">
            <v>4.5</v>
          </cell>
          <cell r="S302" t="str">
            <v>380</v>
          </cell>
          <cell r="T302" t="str">
            <v>15</v>
          </cell>
          <cell r="U302" t="str">
            <v>13</v>
          </cell>
          <cell r="V302" t="str">
            <v>Yes</v>
          </cell>
          <cell r="W302" t="str">
            <v>-</v>
          </cell>
          <cell r="Y302" t="str">
            <v>-</v>
          </cell>
          <cell r="Z302" t="str">
            <v>-</v>
          </cell>
          <cell r="AA302" t="str">
            <v>-</v>
          </cell>
          <cell r="AB302" t="str">
            <v>-</v>
          </cell>
          <cell r="AC302" t="str">
            <v>CL</v>
          </cell>
          <cell r="AD302">
            <v>10000069019</v>
          </cell>
          <cell r="AE302" t="str">
            <v>-</v>
          </cell>
          <cell r="AF302" t="str">
            <v>-</v>
          </cell>
          <cell r="AG302" t="str">
            <v>-</v>
          </cell>
          <cell r="AH302" t="str">
            <v/>
          </cell>
          <cell r="AI302" t="str">
            <v/>
          </cell>
          <cell r="AJ302" t="str">
            <v/>
          </cell>
          <cell r="AK302" t="str">
            <v>-</v>
          </cell>
          <cell r="AL302" t="str">
            <v>Yes</v>
          </cell>
          <cell r="AM302" t="str">
            <v>Yes</v>
          </cell>
          <cell r="AN302" t="str">
            <v>-</v>
          </cell>
          <cell r="AO302" t="str">
            <v>Yes</v>
          </cell>
          <cell r="AP302" t="str">
            <v>-</v>
          </cell>
          <cell r="AQ302" t="str">
            <v>-</v>
          </cell>
          <cell r="AR302" t="str">
            <v>-</v>
          </cell>
          <cell r="AS302" t="str">
            <v>-</v>
          </cell>
          <cell r="AT302" t="str">
            <v>365</v>
          </cell>
          <cell r="AU302" t="str">
            <v>1</v>
          </cell>
          <cell r="AV302" t="str">
            <v>Bulk</v>
          </cell>
          <cell r="AW302" t="str">
            <v>-</v>
          </cell>
          <cell r="AX302" t="str">
            <v>-</v>
          </cell>
          <cell r="AY302" t="str">
            <v>-</v>
          </cell>
          <cell r="AZ302" t="str">
            <v>-</v>
          </cell>
          <cell r="BA302" t="str">
            <v>ACT</v>
          </cell>
          <cell r="BB302" t="str">
            <v>ACT</v>
          </cell>
          <cell r="BC302" t="str">
            <v>Prepared</v>
          </cell>
          <cell r="BD302" t="str">
            <v>BFAST/COP/HANDHELD</v>
          </cell>
          <cell r="BE302" t="str">
            <v>BRKFST/COP MBU</v>
          </cell>
          <cell r="BF302" t="str">
            <v>Comfort Classics</v>
          </cell>
          <cell r="BG302" t="str">
            <v>Breaded Pork</v>
          </cell>
          <cell r="BH302" t="str">
            <v>Chops</v>
          </cell>
          <cell r="BI302" t="str">
            <v>-</v>
          </cell>
          <cell r="BJ302" t="str">
            <v>C&amp;F</v>
          </cell>
          <cell r="BK302" t="str">
            <v>Pork</v>
          </cell>
          <cell r="BL302" t="str">
            <v>BAKE: Conventional Oven
Bake at 350 for 14 minutes in conventional oven.
Convection: Convection Oven
Bake at 350 for 10 minutes in convection oven.
Deep Fry: Deep Fry
Deep fry at 350 for 2-3 minutes.
Microwave: Microwave
Microwave 1-2 minutes.</v>
          </cell>
          <cell r="BM302" t="str">
            <v>Ground pork (not more than 20% fat), water, textured vegetable protein product [soy protein concentrate, caramel color, zinc oxide, niacinamide,  ferrous sulfate, copper gluconate, vitamin a palmitate, calcium pantothenate, thiamine mononitrate (b1), pyri</v>
          </cell>
          <cell r="BR302" t="str">
            <v>00071421038019</v>
          </cell>
          <cell r="BS302" t="str">
            <v>-</v>
          </cell>
          <cell r="BT302" t="str">
            <v>Special Order</v>
          </cell>
          <cell r="BU302" t="str">
            <v>-</v>
          </cell>
          <cell r="BV302" t="str">
            <v>-</v>
          </cell>
          <cell r="BW302">
            <v>849014</v>
          </cell>
          <cell r="BX302">
            <v>8868018</v>
          </cell>
          <cell r="BY302" t="str">
            <v>-</v>
          </cell>
        </row>
        <row r="303">
          <cell r="B303">
            <v>10000007811</v>
          </cell>
          <cell r="C303" t="str">
            <v>Pierre</v>
          </cell>
          <cell r="E303">
            <v>130</v>
          </cell>
          <cell r="F303" t="str">
            <v>AdvancePierre™ Fully Cooked Country Fried, Nugget Shaped Breaded Beef Steak Patties, 3.86 oz</v>
          </cell>
          <cell r="G303" t="str">
            <v>Country Fried Breaded Beef Steak Nugget, 3.85 oz.</v>
          </cell>
          <cell r="H303" t="str">
            <v>-</v>
          </cell>
          <cell r="I303" t="str">
            <v>-</v>
          </cell>
          <cell r="J303">
            <v>24.06</v>
          </cell>
          <cell r="K303">
            <v>100</v>
          </cell>
          <cell r="L303" t="str">
            <v>7 pieces</v>
          </cell>
          <cell r="M303">
            <v>2</v>
          </cell>
          <cell r="N303">
            <v>1</v>
          </cell>
          <cell r="O303" t="str">
            <v>-</v>
          </cell>
          <cell r="P303" t="str">
            <v>-</v>
          </cell>
          <cell r="Q303" t="str">
            <v>-</v>
          </cell>
          <cell r="R303" t="str">
            <v>-</v>
          </cell>
          <cell r="S303" t="str">
            <v>-</v>
          </cell>
          <cell r="T303" t="str">
            <v>-</v>
          </cell>
          <cell r="U303" t="str">
            <v>-</v>
          </cell>
          <cell r="V303" t="str">
            <v>Yes</v>
          </cell>
          <cell r="W303" t="str">
            <v>-</v>
          </cell>
          <cell r="Y303" t="str">
            <v>-</v>
          </cell>
          <cell r="Z303" t="str">
            <v>-</v>
          </cell>
          <cell r="AA303" t="str">
            <v>-</v>
          </cell>
          <cell r="AB303" t="str">
            <v>-</v>
          </cell>
          <cell r="AC303" t="str">
            <v>CL</v>
          </cell>
          <cell r="AD303" t="str">
            <v>-</v>
          </cell>
          <cell r="AE303" t="str">
            <v>-</v>
          </cell>
          <cell r="AF303" t="str">
            <v>-</v>
          </cell>
          <cell r="AG303" t="str">
            <v>-</v>
          </cell>
          <cell r="AH303" t="str">
            <v/>
          </cell>
          <cell r="AI303" t="str">
            <v/>
          </cell>
          <cell r="AJ303" t="str">
            <v/>
          </cell>
          <cell r="AK303" t="str">
            <v>-</v>
          </cell>
          <cell r="AL303" t="str">
            <v>-</v>
          </cell>
          <cell r="AM303" t="str">
            <v>-</v>
          </cell>
          <cell r="AN303" t="str">
            <v>-</v>
          </cell>
          <cell r="AO303" t="str">
            <v>Yes</v>
          </cell>
          <cell r="AP303" t="str">
            <v>-</v>
          </cell>
          <cell r="AQ303" t="str">
            <v>-</v>
          </cell>
          <cell r="AR303" t="str">
            <v>-</v>
          </cell>
          <cell r="AS303" t="str">
            <v>-</v>
          </cell>
          <cell r="AT303" t="str">
            <v>-</v>
          </cell>
          <cell r="AU303" t="str">
            <v>-</v>
          </cell>
          <cell r="AV303" t="str">
            <v>Bulk</v>
          </cell>
          <cell r="AW303" t="str">
            <v>-</v>
          </cell>
          <cell r="AX303" t="str">
            <v>-</v>
          </cell>
          <cell r="AY303" t="str">
            <v>-</v>
          </cell>
          <cell r="AZ303" t="str">
            <v>-</v>
          </cell>
          <cell r="BA303" t="str">
            <v>DNB SY20-21</v>
          </cell>
          <cell r="BB303" t="str">
            <v>DNB SY20-21</v>
          </cell>
          <cell r="BC303" t="str">
            <v>Prepared</v>
          </cell>
          <cell r="BD303" t="str">
            <v>BFAST/COP/HANDHELD</v>
          </cell>
          <cell r="BE303" t="str">
            <v>BRKFST/COP MBU</v>
          </cell>
          <cell r="BF303" t="str">
            <v>Comfort Classics</v>
          </cell>
          <cell r="BG303" t="str">
            <v>Breaded Beef</v>
          </cell>
          <cell r="BH303" t="str">
            <v>Nuggets</v>
          </cell>
          <cell r="BI303" t="str">
            <v>-</v>
          </cell>
          <cell r="BJ303" t="str">
            <v>C&amp;F</v>
          </cell>
          <cell r="BL303" t="str">
            <v>-</v>
          </cell>
          <cell r="BM303" t="str">
            <v>-</v>
          </cell>
          <cell r="BR303" t="str">
            <v>-</v>
          </cell>
          <cell r="BS303" t="str">
            <v>-</v>
          </cell>
          <cell r="BT303" t="str">
            <v>Special Order</v>
          </cell>
          <cell r="BU303" t="str">
            <v>-</v>
          </cell>
          <cell r="BV303" t="str">
            <v>-</v>
          </cell>
          <cell r="BW303" t="str">
            <v>-</v>
          </cell>
          <cell r="BX303" t="str">
            <v>-</v>
          </cell>
          <cell r="BY303" t="str">
            <v>-</v>
          </cell>
        </row>
        <row r="304">
          <cell r="B304">
            <v>10000004040</v>
          </cell>
          <cell r="C304" t="str">
            <v>AdvancePierre™</v>
          </cell>
          <cell r="E304">
            <v>130</v>
          </cell>
          <cell r="F304" t="str">
            <v>AdvancePierre™ Fully Cooked Breaded Turkey Patty Fritters, 3.93 oz</v>
          </cell>
          <cell r="G304" t="str">
            <v>Breaded Turkey Pattie, 3.92 oz.</v>
          </cell>
          <cell r="H304" t="str">
            <v>-</v>
          </cell>
          <cell r="I304" t="str">
            <v>-</v>
          </cell>
          <cell r="J304">
            <v>9.8000000000000007</v>
          </cell>
          <cell r="K304">
            <v>40</v>
          </cell>
          <cell r="L304" t="str">
            <v>1 piece</v>
          </cell>
          <cell r="M304">
            <v>2</v>
          </cell>
          <cell r="N304">
            <v>1.25</v>
          </cell>
          <cell r="O304" t="str">
            <v>-</v>
          </cell>
          <cell r="P304" t="str">
            <v>320</v>
          </cell>
          <cell r="Q304" t="str">
            <v>21</v>
          </cell>
          <cell r="R304" t="str">
            <v>5</v>
          </cell>
          <cell r="S304" t="str">
            <v>320</v>
          </cell>
          <cell r="T304" t="str">
            <v>17</v>
          </cell>
          <cell r="U304" t="str">
            <v>16</v>
          </cell>
          <cell r="V304" t="str">
            <v>Yes</v>
          </cell>
          <cell r="W304" t="str">
            <v>-</v>
          </cell>
          <cell r="Y304" t="str">
            <v>-</v>
          </cell>
          <cell r="Z304" t="str">
            <v>-</v>
          </cell>
          <cell r="AA304" t="str">
            <v>-</v>
          </cell>
          <cell r="AB304" t="str">
            <v>-</v>
          </cell>
          <cell r="AC304" t="str">
            <v>CL</v>
          </cell>
          <cell r="AD304" t="str">
            <v>-</v>
          </cell>
          <cell r="AE304" t="str">
            <v>-</v>
          </cell>
          <cell r="AF304" t="str">
            <v>-</v>
          </cell>
          <cell r="AG304" t="str">
            <v>-</v>
          </cell>
          <cell r="AH304" t="str">
            <v/>
          </cell>
          <cell r="AI304" t="str">
            <v/>
          </cell>
          <cell r="AJ304" t="str">
            <v/>
          </cell>
          <cell r="AK304" t="str">
            <v>-</v>
          </cell>
          <cell r="AL304" t="str">
            <v>Yes</v>
          </cell>
          <cell r="AM304" t="str">
            <v>-</v>
          </cell>
          <cell r="AN304" t="str">
            <v>-</v>
          </cell>
          <cell r="AO304" t="str">
            <v>Yes</v>
          </cell>
          <cell r="AP304" t="str">
            <v>-</v>
          </cell>
          <cell r="AQ304" t="str">
            <v>-</v>
          </cell>
          <cell r="AR304" t="str">
            <v>-</v>
          </cell>
          <cell r="AS304" t="str">
            <v>-</v>
          </cell>
          <cell r="AT304" t="str">
            <v>365</v>
          </cell>
          <cell r="AU304" t="str">
            <v>2</v>
          </cell>
          <cell r="AV304" t="str">
            <v>Bulk</v>
          </cell>
          <cell r="AW304" t="str">
            <v>-</v>
          </cell>
          <cell r="AX304" t="str">
            <v>-</v>
          </cell>
          <cell r="AY304" t="str">
            <v>-</v>
          </cell>
          <cell r="AZ304" t="str">
            <v>-</v>
          </cell>
          <cell r="BA304" t="str">
            <v>HOLD SY20-21</v>
          </cell>
          <cell r="BB304" t="str">
            <v>ACT</v>
          </cell>
          <cell r="BC304" t="str">
            <v>Prepared</v>
          </cell>
          <cell r="BD304" t="str">
            <v>BFAST/COP/HANDHELD</v>
          </cell>
          <cell r="BE304" t="str">
            <v>BRKFST/COP MBU</v>
          </cell>
          <cell r="BF304" t="str">
            <v>Comfort Classics</v>
          </cell>
          <cell r="BG304" t="str">
            <v>Breaded Turkey</v>
          </cell>
          <cell r="BH304" t="str">
            <v>Patties</v>
          </cell>
          <cell r="BI304" t="str">
            <v>-</v>
          </cell>
          <cell r="BJ304" t="str">
            <v>C&amp;F</v>
          </cell>
          <cell r="BL304" t="str">
            <v>Unspecified: Not currently available.</v>
          </cell>
          <cell r="BM304" t="str">
            <v>Turkey, water, vegetable protein product [soy protein concentrate, zinc oxide, niacinamide, ferrous sulfate, copper gluconate, vitamin a palmitate, calcium pantothenate, thiamine mononitrate (B1), pyridoxine hydrochloride (B6), riboflavin (B2), cyanocobal</v>
          </cell>
          <cell r="BR304" t="str">
            <v>00880760002335</v>
          </cell>
          <cell r="BS304" t="str">
            <v>-</v>
          </cell>
          <cell r="BT304" t="str">
            <v>Special Order</v>
          </cell>
          <cell r="BU304" t="str">
            <v>-</v>
          </cell>
          <cell r="BV304" t="str">
            <v>-</v>
          </cell>
          <cell r="BW304">
            <v>275402</v>
          </cell>
          <cell r="BX304" t="str">
            <v>-</v>
          </cell>
          <cell r="BY304" t="str">
            <v>-</v>
          </cell>
        </row>
        <row r="305">
          <cell r="B305">
            <v>10000014640</v>
          </cell>
          <cell r="C305" t="str">
            <v>AdvancePierre™</v>
          </cell>
          <cell r="E305">
            <v>130</v>
          </cell>
          <cell r="F305" t="str">
            <v>AdvancePierre™ Fully Cooked Whole Grain Breaded Pork Pattie, 3.75 oz</v>
          </cell>
          <cell r="G305" t="str">
            <v>Breaded Pork Pattie, 3.75 oz.</v>
          </cell>
          <cell r="H305" t="str">
            <v>-</v>
          </cell>
          <cell r="I305" t="str">
            <v>-</v>
          </cell>
          <cell r="J305">
            <v>9.3800000000000008</v>
          </cell>
          <cell r="K305">
            <v>40</v>
          </cell>
          <cell r="L305" t="str">
            <v>1 piece</v>
          </cell>
          <cell r="M305">
            <v>2</v>
          </cell>
          <cell r="N305">
            <v>1</v>
          </cell>
          <cell r="O305" t="str">
            <v>-</v>
          </cell>
          <cell r="P305" t="str">
            <v>270</v>
          </cell>
          <cell r="Q305" t="str">
            <v>16</v>
          </cell>
          <cell r="R305" t="str">
            <v>4.5</v>
          </cell>
          <cell r="S305" t="str">
            <v>390</v>
          </cell>
          <cell r="T305" t="str">
            <v>18</v>
          </cell>
          <cell r="U305" t="str">
            <v>14</v>
          </cell>
          <cell r="V305" t="str">
            <v>Yes</v>
          </cell>
          <cell r="W305" t="str">
            <v>-</v>
          </cell>
          <cell r="Y305" t="str">
            <v>-</v>
          </cell>
          <cell r="Z305" t="str">
            <v>-</v>
          </cell>
          <cell r="AA305" t="str">
            <v>-</v>
          </cell>
          <cell r="AB305" t="str">
            <v>-</v>
          </cell>
          <cell r="AC305" t="str">
            <v>CL</v>
          </cell>
          <cell r="AD305" t="str">
            <v>-</v>
          </cell>
          <cell r="AE305" t="str">
            <v>-</v>
          </cell>
          <cell r="AF305" t="str">
            <v>-</v>
          </cell>
          <cell r="AG305" t="str">
            <v>-</v>
          </cell>
          <cell r="AH305" t="str">
            <v/>
          </cell>
          <cell r="AI305" t="str">
            <v/>
          </cell>
          <cell r="AJ305" t="str">
            <v/>
          </cell>
          <cell r="AK305" t="str">
            <v>-</v>
          </cell>
          <cell r="AL305" t="str">
            <v>Yes</v>
          </cell>
          <cell r="AM305" t="str">
            <v>-</v>
          </cell>
          <cell r="AN305" t="str">
            <v>-</v>
          </cell>
          <cell r="AO305" t="str">
            <v>Yes</v>
          </cell>
          <cell r="AP305" t="str">
            <v>-</v>
          </cell>
          <cell r="AQ305" t="str">
            <v>-</v>
          </cell>
          <cell r="AR305" t="str">
            <v>-</v>
          </cell>
          <cell r="AS305" t="str">
            <v>-</v>
          </cell>
          <cell r="AT305" t="str">
            <v>365</v>
          </cell>
          <cell r="AU305" t="str">
            <v>2</v>
          </cell>
          <cell r="AV305" t="str">
            <v>Bulk</v>
          </cell>
          <cell r="AW305" t="str">
            <v>-</v>
          </cell>
          <cell r="AX305" t="str">
            <v>-</v>
          </cell>
          <cell r="AY305" t="str">
            <v>-</v>
          </cell>
          <cell r="AZ305" t="str">
            <v>-</v>
          </cell>
          <cell r="BA305" t="str">
            <v>DNB SY20-21</v>
          </cell>
          <cell r="BB305" t="str">
            <v>DNB SY20-21</v>
          </cell>
          <cell r="BC305" t="str">
            <v>Prepared</v>
          </cell>
          <cell r="BD305" t="str">
            <v>BFAST/COP/HANDHELD</v>
          </cell>
          <cell r="BE305" t="str">
            <v>BRKFST/COP MBU</v>
          </cell>
          <cell r="BF305" t="str">
            <v>Comfort Classics</v>
          </cell>
          <cell r="BG305" t="str">
            <v>Breaded Pork</v>
          </cell>
          <cell r="BH305" t="str">
            <v>Patties</v>
          </cell>
          <cell r="BI305" t="str">
            <v>-</v>
          </cell>
          <cell r="BJ305" t="str">
            <v>C&amp;F</v>
          </cell>
          <cell r="BK305" t="str">
            <v>Pork</v>
          </cell>
          <cell r="BL305" t="str">
            <v>BAKE: Conventional Oven
Preheat oven to 375 degrees f. Bake frozen product for 20 - 25 minutes.
Convection: Convection Oven
Preheat oven to 350 degrees f. Bake frozen product for 10 - 15 minutes.
Deep Fry: Deep Fry
Preheat oil to 350 degrees f. Place froz</v>
          </cell>
          <cell r="BM305" t="str">
            <v>Ground pork (not more than 24% fat), water, textured vegetable protein product [soy flour, zinc oxide, niacinamide, ferrous sulfate, copper gluconate, vitamin a palmitate, calcium pantothenate, thiamine mononitrate (B1), pyridoxine hydrochloride (B6), rib</v>
          </cell>
          <cell r="BR305" t="str">
            <v>00880760001208</v>
          </cell>
          <cell r="BS305" t="str">
            <v>-</v>
          </cell>
          <cell r="BT305" t="str">
            <v>Stocked</v>
          </cell>
          <cell r="BU305" t="str">
            <v>-</v>
          </cell>
          <cell r="BV305" t="str">
            <v>-</v>
          </cell>
          <cell r="BW305" t="str">
            <v>-</v>
          </cell>
          <cell r="BX305" t="str">
            <v>-</v>
          </cell>
          <cell r="BY305" t="str">
            <v>-</v>
          </cell>
        </row>
        <row r="306">
          <cell r="B306">
            <v>10000004655</v>
          </cell>
          <cell r="C306" t="str">
            <v>AdvancePierre™</v>
          </cell>
          <cell r="E306" t="str">
            <v>-</v>
          </cell>
          <cell r="F306" t="str">
            <v>AdvancePierre™ Fully Cooked Whole Grain Breaded Pork Patties, 2.82.00 oz</v>
          </cell>
          <cell r="G306" t="str">
            <v>Breaded Pork Pattie, 2.83 oz.</v>
          </cell>
          <cell r="H306" t="str">
            <v>-</v>
          </cell>
          <cell r="I306" t="str">
            <v>-</v>
          </cell>
          <cell r="J306">
            <v>9.73</v>
          </cell>
          <cell r="K306">
            <v>55</v>
          </cell>
          <cell r="L306" t="str">
            <v>1 piece</v>
          </cell>
          <cell r="M306">
            <v>1.5</v>
          </cell>
          <cell r="N306">
            <v>0.75</v>
          </cell>
          <cell r="O306" t="str">
            <v>-</v>
          </cell>
          <cell r="P306" t="str">
            <v>-</v>
          </cell>
          <cell r="Q306" t="str">
            <v>-</v>
          </cell>
          <cell r="R306" t="str">
            <v>-</v>
          </cell>
          <cell r="S306" t="str">
            <v>-</v>
          </cell>
          <cell r="T306" t="str">
            <v>-</v>
          </cell>
          <cell r="U306" t="str">
            <v>-</v>
          </cell>
          <cell r="V306" t="str">
            <v>Yes</v>
          </cell>
          <cell r="W306" t="str">
            <v>-</v>
          </cell>
          <cell r="Y306" t="str">
            <v>-</v>
          </cell>
          <cell r="Z306" t="str">
            <v>-</v>
          </cell>
          <cell r="AA306" t="str">
            <v>-</v>
          </cell>
          <cell r="AB306" t="str">
            <v>-</v>
          </cell>
          <cell r="AC306" t="str">
            <v>CL</v>
          </cell>
          <cell r="AD306" t="str">
            <v>-</v>
          </cell>
          <cell r="AE306" t="str">
            <v>-</v>
          </cell>
          <cell r="AF306" t="str">
            <v>-</v>
          </cell>
          <cell r="AG306" t="str">
            <v>-</v>
          </cell>
          <cell r="AH306" t="str">
            <v/>
          </cell>
          <cell r="AI306" t="str">
            <v/>
          </cell>
          <cell r="AJ306" t="str">
            <v/>
          </cell>
          <cell r="AK306" t="str">
            <v>-</v>
          </cell>
          <cell r="AL306" t="str">
            <v>Yes</v>
          </cell>
          <cell r="AM306" t="str">
            <v>-</v>
          </cell>
          <cell r="AN306" t="str">
            <v>-</v>
          </cell>
          <cell r="AO306" t="str">
            <v>Yes</v>
          </cell>
          <cell r="AP306" t="str">
            <v>-</v>
          </cell>
          <cell r="AQ306" t="str">
            <v>-</v>
          </cell>
          <cell r="AR306" t="str">
            <v>-</v>
          </cell>
          <cell r="AS306" t="str">
            <v>-</v>
          </cell>
          <cell r="AT306" t="str">
            <v>-</v>
          </cell>
          <cell r="AU306" t="str">
            <v>-</v>
          </cell>
          <cell r="AV306" t="str">
            <v>Bulk</v>
          </cell>
          <cell r="AW306" t="str">
            <v>-</v>
          </cell>
          <cell r="AX306" t="str">
            <v>-</v>
          </cell>
          <cell r="AY306" t="str">
            <v>-</v>
          </cell>
          <cell r="AZ306" t="str">
            <v>-</v>
          </cell>
          <cell r="BA306" t="str">
            <v>DNB SY19-20</v>
          </cell>
          <cell r="BB306" t="str">
            <v>DNB SY19-20</v>
          </cell>
          <cell r="BC306" t="str">
            <v>Prepared</v>
          </cell>
          <cell r="BD306" t="str">
            <v>BFAST/COP/HANDHELD</v>
          </cell>
          <cell r="BE306" t="str">
            <v>BRKFST/COP MBU</v>
          </cell>
          <cell r="BF306" t="str">
            <v>Comfort Classics</v>
          </cell>
          <cell r="BG306" t="str">
            <v>Breaded Pork</v>
          </cell>
          <cell r="BH306" t="str">
            <v>Patties</v>
          </cell>
          <cell r="BI306" t="str">
            <v>-</v>
          </cell>
          <cell r="BJ306" t="str">
            <v>C&amp;F</v>
          </cell>
          <cell r="BK306" t="str">
            <v>Pork</v>
          </cell>
          <cell r="BL306" t="str">
            <v>-</v>
          </cell>
          <cell r="BM306" t="str">
            <v>-</v>
          </cell>
          <cell r="BR306" t="str">
            <v>-</v>
          </cell>
          <cell r="BS306" t="str">
            <v>-</v>
          </cell>
          <cell r="BT306" t="str">
            <v>Stocked</v>
          </cell>
          <cell r="BU306" t="str">
            <v>-</v>
          </cell>
          <cell r="BV306" t="str">
            <v>-</v>
          </cell>
          <cell r="BW306" t="str">
            <v>-</v>
          </cell>
          <cell r="BX306" t="str">
            <v>-</v>
          </cell>
          <cell r="BY306" t="str">
            <v>-</v>
          </cell>
        </row>
        <row r="307">
          <cell r="B307">
            <v>10000007895</v>
          </cell>
          <cell r="C307" t="str">
            <v>AdvancePierre™</v>
          </cell>
          <cell r="E307" t="str">
            <v>-</v>
          </cell>
          <cell r="F307" t="str">
            <v>AdvancePierre™ Pork Mock Drumstick, 3.7 oz.</v>
          </cell>
          <cell r="G307" t="str">
            <v>Pork Mock Drumstick, 3.7 oz.</v>
          </cell>
          <cell r="H307" t="str">
            <v>-</v>
          </cell>
          <cell r="I307" t="str">
            <v>-</v>
          </cell>
          <cell r="J307">
            <v>30.06</v>
          </cell>
          <cell r="K307">
            <v>130</v>
          </cell>
          <cell r="L307" t="str">
            <v>1 piece</v>
          </cell>
          <cell r="M307">
            <v>2</v>
          </cell>
          <cell r="N307" t="str">
            <v>-</v>
          </cell>
          <cell r="O307" t="str">
            <v>-</v>
          </cell>
          <cell r="P307" t="str">
            <v>-</v>
          </cell>
          <cell r="Q307" t="str">
            <v>-</v>
          </cell>
          <cell r="R307" t="str">
            <v>-</v>
          </cell>
          <cell r="S307" t="str">
            <v>-</v>
          </cell>
          <cell r="T307" t="str">
            <v>-</v>
          </cell>
          <cell r="U307" t="str">
            <v>-</v>
          </cell>
          <cell r="V307" t="str">
            <v/>
          </cell>
          <cell r="W307" t="str">
            <v>-</v>
          </cell>
          <cell r="Y307" t="str">
            <v>-</v>
          </cell>
          <cell r="Z307" t="str">
            <v>-</v>
          </cell>
          <cell r="AA307" t="str">
            <v>-</v>
          </cell>
          <cell r="AB307" t="str">
            <v>-</v>
          </cell>
          <cell r="AC307" t="str">
            <v>CL</v>
          </cell>
          <cell r="AD307">
            <v>10000046701</v>
          </cell>
          <cell r="AE307" t="str">
            <v>-</v>
          </cell>
          <cell r="AF307" t="str">
            <v>-</v>
          </cell>
          <cell r="AG307" t="str">
            <v>-</v>
          </cell>
          <cell r="AH307" t="str">
            <v/>
          </cell>
          <cell r="AI307" t="str">
            <v/>
          </cell>
          <cell r="AJ307" t="str">
            <v/>
          </cell>
          <cell r="AK307" t="str">
            <v>-</v>
          </cell>
          <cell r="AL307" t="str">
            <v>Yes</v>
          </cell>
          <cell r="AM307" t="str">
            <v>-</v>
          </cell>
          <cell r="AN307" t="str">
            <v>Yes</v>
          </cell>
          <cell r="AO307" t="str">
            <v>Yes</v>
          </cell>
          <cell r="AP307" t="str">
            <v>-</v>
          </cell>
          <cell r="AQ307" t="str">
            <v>-</v>
          </cell>
          <cell r="AR307" t="str">
            <v>-</v>
          </cell>
          <cell r="AS307" t="str">
            <v>-</v>
          </cell>
          <cell r="AT307" t="str">
            <v>-</v>
          </cell>
          <cell r="AU307" t="str">
            <v>-</v>
          </cell>
          <cell r="AV307" t="str">
            <v>Bulk</v>
          </cell>
          <cell r="AW307" t="str">
            <v>-</v>
          </cell>
          <cell r="AX307" t="str">
            <v>-</v>
          </cell>
          <cell r="AY307" t="str">
            <v>-</v>
          </cell>
          <cell r="AZ307" t="str">
            <v>-</v>
          </cell>
          <cell r="BA307" t="str">
            <v>DNB SY19-20</v>
          </cell>
          <cell r="BB307" t="str">
            <v>DNB SY19-20</v>
          </cell>
          <cell r="BC307" t="str">
            <v>Prepared</v>
          </cell>
          <cell r="BD307" t="str">
            <v>BFAST/COP/HANDHELD</v>
          </cell>
          <cell r="BE307" t="str">
            <v>BRKFST/COP MBU</v>
          </cell>
          <cell r="BF307" t="str">
            <v>Comfort Classics</v>
          </cell>
          <cell r="BG307" t="str">
            <v>Beef &amp; Pork Rib Patties</v>
          </cell>
          <cell r="BH307" t="str">
            <v>Drumsticks</v>
          </cell>
          <cell r="BI307" t="str">
            <v>-</v>
          </cell>
          <cell r="BJ307" t="str">
            <v>C&amp;F</v>
          </cell>
          <cell r="BK307" t="str">
            <v>Pork</v>
          </cell>
          <cell r="BL307" t="str">
            <v>-</v>
          </cell>
          <cell r="BM307" t="str">
            <v>-</v>
          </cell>
          <cell r="BR307" t="str">
            <v>-</v>
          </cell>
          <cell r="BS307" t="str">
            <v>-</v>
          </cell>
          <cell r="BT307" t="str">
            <v>-</v>
          </cell>
          <cell r="BU307" t="str">
            <v>-</v>
          </cell>
          <cell r="BV307" t="str">
            <v>-</v>
          </cell>
          <cell r="BW307" t="str">
            <v>-</v>
          </cell>
          <cell r="BX307" t="str">
            <v>-</v>
          </cell>
          <cell r="BY307" t="str">
            <v>-</v>
          </cell>
        </row>
        <row r="308">
          <cell r="B308">
            <v>10000019328</v>
          </cell>
          <cell r="C308" t="str">
            <v>AdvancePierre™</v>
          </cell>
          <cell r="E308">
            <v>130</v>
          </cell>
          <cell r="F308" t="str">
            <v>AdvancePierre™ Harvest Breaded Beef Pattie, 3.2 oz.</v>
          </cell>
          <cell r="G308" t="str">
            <v>Harvest Breaded Beef Pattie, 3.2 oz.</v>
          </cell>
          <cell r="H308" t="str">
            <v>-</v>
          </cell>
          <cell r="I308" t="str">
            <v>-</v>
          </cell>
          <cell r="J308">
            <v>30</v>
          </cell>
          <cell r="K308">
            <v>150</v>
          </cell>
          <cell r="L308" t="str">
            <v>1 piece</v>
          </cell>
          <cell r="M308">
            <v>2</v>
          </cell>
          <cell r="N308">
            <v>1</v>
          </cell>
          <cell r="O308" t="str">
            <v>-</v>
          </cell>
          <cell r="P308" t="str">
            <v>230</v>
          </cell>
          <cell r="Q308" t="str">
            <v>13</v>
          </cell>
          <cell r="R308" t="str">
            <v>3</v>
          </cell>
          <cell r="S308" t="str">
            <v>170</v>
          </cell>
          <cell r="T308" t="str">
            <v>16</v>
          </cell>
          <cell r="U308" t="str">
            <v>14</v>
          </cell>
          <cell r="V308" t="str">
            <v>Yes</v>
          </cell>
          <cell r="W308" t="str">
            <v>-</v>
          </cell>
          <cell r="Y308" t="str">
            <v>-</v>
          </cell>
          <cell r="Z308" t="str">
            <v>-</v>
          </cell>
          <cell r="AA308" t="str">
            <v>-</v>
          </cell>
          <cell r="AB308" t="str">
            <v>-</v>
          </cell>
          <cell r="AC308" t="str">
            <v>CL</v>
          </cell>
          <cell r="AD308">
            <v>10000069005</v>
          </cell>
          <cell r="AE308" t="str">
            <v>-</v>
          </cell>
          <cell r="AF308" t="str">
            <v>-</v>
          </cell>
          <cell r="AG308" t="str">
            <v>-</v>
          </cell>
          <cell r="AH308" t="str">
            <v/>
          </cell>
          <cell r="AI308" t="str">
            <v/>
          </cell>
          <cell r="AJ308" t="str">
            <v/>
          </cell>
          <cell r="AK308" t="str">
            <v>-</v>
          </cell>
          <cell r="AL308" t="str">
            <v>Yes</v>
          </cell>
          <cell r="AM308" t="str">
            <v>-</v>
          </cell>
          <cell r="AN308" t="str">
            <v>-</v>
          </cell>
          <cell r="AO308" t="str">
            <v>Yes</v>
          </cell>
          <cell r="AP308" t="str">
            <v>-</v>
          </cell>
          <cell r="AQ308" t="str">
            <v>-</v>
          </cell>
          <cell r="AR308" t="str">
            <v>-</v>
          </cell>
          <cell r="AS308" t="str">
            <v>-</v>
          </cell>
          <cell r="AT308" t="str">
            <v>455</v>
          </cell>
          <cell r="AU308" t="str">
            <v>1</v>
          </cell>
          <cell r="AV308" t="str">
            <v>Bulk</v>
          </cell>
          <cell r="AW308" t="str">
            <v>-</v>
          </cell>
          <cell r="AX308" t="str">
            <v>-</v>
          </cell>
          <cell r="AY308" t="str">
            <v>-</v>
          </cell>
          <cell r="AZ308" t="str">
            <v>-</v>
          </cell>
          <cell r="BA308" t="str">
            <v>ACT</v>
          </cell>
          <cell r="BB308" t="str">
            <v>ACT</v>
          </cell>
          <cell r="BC308" t="str">
            <v>Prepared</v>
          </cell>
          <cell r="BD308" t="str">
            <v>BFAST/COP/HANDHELD</v>
          </cell>
          <cell r="BE308" t="str">
            <v>BRKFST/COP MBU</v>
          </cell>
          <cell r="BF308" t="str">
            <v>Comfort Classics</v>
          </cell>
          <cell r="BG308" t="str">
            <v>Breaded Beef</v>
          </cell>
          <cell r="BH308" t="str">
            <v>Patties</v>
          </cell>
          <cell r="BI308" t="str">
            <v>-</v>
          </cell>
          <cell r="BJ308" t="str">
            <v>C&amp;F</v>
          </cell>
          <cell r="BL308" t="str">
            <v>BAKE: Conventional Oven
Preheat oven to 375 degrees f. Bake frozen product for 20-25 minutes.
Convection: Convection Oven
Preheat oven to 350 degree f. Bake frozen product for 10-15 minutes.
Deep Fry: Deep Fry
Preheat oil to 350 degrees f. Place frozen pr</v>
          </cell>
          <cell r="BM308" t="str">
            <v>Ground beef (not more than 20% fat), water, unsweetened  applesauce (apples, water, (may contain erythorbic acid), (may contain ascorbic acid), textured vegetable protein product [soy protein concentrate, zinc oxide, niacinamide, ferrous sulfate, copper g</v>
          </cell>
          <cell r="BR308" t="str">
            <v>00880760093289</v>
          </cell>
          <cell r="BS308" t="str">
            <v>-</v>
          </cell>
          <cell r="BT308" t="str">
            <v>Special Order</v>
          </cell>
          <cell r="BU308" t="str">
            <v>-</v>
          </cell>
          <cell r="BV308" t="str">
            <v>-</v>
          </cell>
          <cell r="BW308" t="str">
            <v>-</v>
          </cell>
          <cell r="BX308">
            <v>8952790</v>
          </cell>
          <cell r="BY308" t="str">
            <v>-</v>
          </cell>
        </row>
        <row r="309">
          <cell r="B309">
            <v>10000068006</v>
          </cell>
          <cell r="C309" t="str">
            <v>AdvancePierre™</v>
          </cell>
          <cell r="E309">
            <v>130</v>
          </cell>
          <cell r="F309" t="str">
            <v>AdvancePierre™ Fully Cooked Harvest, Stick Shaped Breaded Beef Patties, 3.21 oz</v>
          </cell>
          <cell r="G309" t="str">
            <v>Harvest Breaded Beef Finger, 3.2 oz.</v>
          </cell>
          <cell r="H309" t="str">
            <v>-</v>
          </cell>
          <cell r="I309" t="str">
            <v>-</v>
          </cell>
          <cell r="J309">
            <v>31</v>
          </cell>
          <cell r="K309">
            <v>155</v>
          </cell>
          <cell r="L309" t="str">
            <v>4 pieces</v>
          </cell>
          <cell r="M309">
            <v>2</v>
          </cell>
          <cell r="N309">
            <v>1</v>
          </cell>
          <cell r="O309" t="str">
            <v>-</v>
          </cell>
          <cell r="P309" t="str">
            <v>230</v>
          </cell>
          <cell r="Q309" t="str">
            <v>13</v>
          </cell>
          <cell r="R309" t="str">
            <v>3</v>
          </cell>
          <cell r="S309" t="str">
            <v>170</v>
          </cell>
          <cell r="T309" t="str">
            <v>16</v>
          </cell>
          <cell r="U309" t="str">
            <v>14</v>
          </cell>
          <cell r="V309" t="str">
            <v>Yes</v>
          </cell>
          <cell r="W309" t="str">
            <v>-</v>
          </cell>
          <cell r="Y309" t="str">
            <v>-</v>
          </cell>
          <cell r="Z309" t="str">
            <v>-</v>
          </cell>
          <cell r="AA309" t="str">
            <v>-</v>
          </cell>
          <cell r="AB309" t="str">
            <v>-</v>
          </cell>
          <cell r="AC309" t="str">
            <v>CL</v>
          </cell>
          <cell r="AD309">
            <v>10000069006</v>
          </cell>
          <cell r="AE309" t="str">
            <v>-</v>
          </cell>
          <cell r="AF309" t="str">
            <v>-</v>
          </cell>
          <cell r="AG309" t="str">
            <v>-</v>
          </cell>
          <cell r="AH309" t="str">
            <v/>
          </cell>
          <cell r="AI309" t="str">
            <v/>
          </cell>
          <cell r="AJ309" t="str">
            <v/>
          </cell>
          <cell r="AK309" t="str">
            <v>-</v>
          </cell>
          <cell r="AL309" t="str">
            <v>Yes</v>
          </cell>
          <cell r="AM309" t="str">
            <v>-</v>
          </cell>
          <cell r="AN309" t="str">
            <v>-</v>
          </cell>
          <cell r="AO309" t="str">
            <v>Yes</v>
          </cell>
          <cell r="AP309" t="str">
            <v>-</v>
          </cell>
          <cell r="AQ309" t="str">
            <v>-</v>
          </cell>
          <cell r="AR309" t="str">
            <v>-</v>
          </cell>
          <cell r="AS309" t="str">
            <v>-</v>
          </cell>
          <cell r="AT309" t="str">
            <v>455</v>
          </cell>
          <cell r="AU309" t="str">
            <v>5</v>
          </cell>
          <cell r="AV309" t="str">
            <v>Bulk</v>
          </cell>
          <cell r="AW309" t="str">
            <v>-</v>
          </cell>
          <cell r="AX309" t="str">
            <v>-</v>
          </cell>
          <cell r="AY309" t="str">
            <v>-</v>
          </cell>
          <cell r="AZ309" t="str">
            <v>-</v>
          </cell>
          <cell r="BA309" t="str">
            <v>ACT</v>
          </cell>
          <cell r="BB309" t="str">
            <v>ACT</v>
          </cell>
          <cell r="BC309" t="str">
            <v>Prepared</v>
          </cell>
          <cell r="BD309" t="str">
            <v>BFAST/COP/HANDHELD</v>
          </cell>
          <cell r="BE309" t="str">
            <v>BRKFST/COP MBU</v>
          </cell>
          <cell r="BF309" t="str">
            <v>Comfort Classics</v>
          </cell>
          <cell r="BG309" t="str">
            <v>Breaded Beef</v>
          </cell>
          <cell r="BH309" t="str">
            <v>Fingers</v>
          </cell>
          <cell r="BI309" t="str">
            <v>-</v>
          </cell>
          <cell r="BJ309" t="str">
            <v>C&amp;F</v>
          </cell>
          <cell r="BL309" t="str">
            <v>Unspecified: Conventional Oven: From frozen bake at 350 degrees f for 16-20 minutes.        
Convection Oven: From frozen bake at 350 degrees f for 9-11 minutes.</v>
          </cell>
          <cell r="BM309" t="str">
            <v>Ground beef (not more than 20% fat), water, unsweetened  applesauce (apples, water, (may contain erythorbic acid), (may contain ascorbic acid), textured vegetable protein product [soy protein concentrate, zinc oxide, niacinamide, ferrous sulfate, copper g</v>
          </cell>
          <cell r="BR309" t="str">
            <v>00071214680067</v>
          </cell>
          <cell r="BS309" t="str">
            <v>-</v>
          </cell>
          <cell r="BT309" t="str">
            <v>Special Order</v>
          </cell>
          <cell r="BU309" t="str">
            <v>-</v>
          </cell>
          <cell r="BV309" t="str">
            <v>-</v>
          </cell>
          <cell r="BW309" t="str">
            <v>-</v>
          </cell>
          <cell r="BX309">
            <v>8931241</v>
          </cell>
          <cell r="BY309" t="str">
            <v>-</v>
          </cell>
        </row>
        <row r="310">
          <cell r="B310">
            <v>10000019208</v>
          </cell>
          <cell r="C310" t="str">
            <v>AdvancePierre™</v>
          </cell>
          <cell r="E310">
            <v>130</v>
          </cell>
          <cell r="F310" t="str">
            <v>AdvancePierre™ Fully Cooked Whole Grain Breaded Country Fried Beef Patties, 3.79 oz</v>
          </cell>
          <cell r="G310" t="str">
            <v>Breaded Beef Pattie, 3.8 oz.</v>
          </cell>
          <cell r="H310" t="str">
            <v>WG</v>
          </cell>
          <cell r="I310" t="str">
            <v>-</v>
          </cell>
          <cell r="J310">
            <v>30.88</v>
          </cell>
          <cell r="K310">
            <v>130</v>
          </cell>
          <cell r="L310" t="str">
            <v>1 piece</v>
          </cell>
          <cell r="M310">
            <v>2</v>
          </cell>
          <cell r="N310">
            <v>1</v>
          </cell>
          <cell r="O310" t="str">
            <v>-</v>
          </cell>
          <cell r="P310" t="str">
            <v>300</v>
          </cell>
          <cell r="Q310" t="str">
            <v>18</v>
          </cell>
          <cell r="R310" t="str">
            <v>4.5</v>
          </cell>
          <cell r="S310" t="str">
            <v>320</v>
          </cell>
          <cell r="T310" t="str">
            <v>19</v>
          </cell>
          <cell r="U310" t="str">
            <v>15</v>
          </cell>
          <cell r="V310" t="str">
            <v>Yes</v>
          </cell>
          <cell r="W310" t="str">
            <v>-</v>
          </cell>
          <cell r="Y310" t="str">
            <v>-</v>
          </cell>
          <cell r="Z310" t="str">
            <v>-</v>
          </cell>
          <cell r="AA310" t="str">
            <v>-</v>
          </cell>
          <cell r="AB310" t="str">
            <v>-</v>
          </cell>
          <cell r="AC310" t="str">
            <v>CL</v>
          </cell>
          <cell r="AD310" t="str">
            <v>-</v>
          </cell>
          <cell r="AE310" t="str">
            <v>-</v>
          </cell>
          <cell r="AF310" t="str">
            <v>-</v>
          </cell>
          <cell r="AG310" t="str">
            <v>-</v>
          </cell>
          <cell r="AH310" t="str">
            <v/>
          </cell>
          <cell r="AI310" t="str">
            <v/>
          </cell>
          <cell r="AJ310" t="str">
            <v/>
          </cell>
          <cell r="AK310" t="str">
            <v>-</v>
          </cell>
          <cell r="AL310" t="str">
            <v>Yes</v>
          </cell>
          <cell r="AM310" t="str">
            <v>-</v>
          </cell>
          <cell r="AN310" t="str">
            <v>-</v>
          </cell>
          <cell r="AO310" t="str">
            <v>Yes</v>
          </cell>
          <cell r="AP310" t="str">
            <v>-</v>
          </cell>
          <cell r="AQ310" t="str">
            <v>-</v>
          </cell>
          <cell r="AR310" t="str">
            <v>-</v>
          </cell>
          <cell r="AS310" t="str">
            <v>-</v>
          </cell>
          <cell r="AT310" t="str">
            <v>455</v>
          </cell>
          <cell r="AU310" t="str">
            <v>5</v>
          </cell>
          <cell r="AV310" t="str">
            <v>Bulk</v>
          </cell>
          <cell r="AW310" t="str">
            <v>-</v>
          </cell>
          <cell r="AX310" t="str">
            <v>-</v>
          </cell>
          <cell r="AY310" t="str">
            <v>-</v>
          </cell>
          <cell r="AZ310" t="str">
            <v>-</v>
          </cell>
          <cell r="BA310" t="str">
            <v>HOLD SY20-21</v>
          </cell>
          <cell r="BB310" t="str">
            <v>ACT</v>
          </cell>
          <cell r="BC310" t="str">
            <v>Prepared</v>
          </cell>
          <cell r="BD310" t="str">
            <v>BFAST/COP/HANDHELD</v>
          </cell>
          <cell r="BE310" t="str">
            <v>BRKFST/COP MBU</v>
          </cell>
          <cell r="BF310" t="str">
            <v>Comfort Classics</v>
          </cell>
          <cell r="BG310" t="str">
            <v>Breaded Beef</v>
          </cell>
          <cell r="BH310" t="str">
            <v>Patties</v>
          </cell>
          <cell r="BI310" t="str">
            <v>-</v>
          </cell>
          <cell r="BJ310" t="str">
            <v>C&amp;F</v>
          </cell>
          <cell r="BL310" t="str">
            <v>BAKE: Conventional Oven
Preheat oven to 375 degrees F. Bake frozen product for 20 - 25 minutes or until internal temperature reaches 165 degrees F.
Convection: Convection Oven
Preheat oven to 350 degrees F. Bake frozen product for 10 - 15 minutes or until</v>
          </cell>
          <cell r="BM310" t="str">
            <v>Ground Beef (Not More Than 20% Fat), Water, Textured Vegetable Protein Product [Soy Flour, Zinc Oxide, Niacinamide, Ferrous Sulfate, Copper Gluconate, Vitamin A Palmitate, Calcium Pantothenate, Thiamine Mononitrate (B1), Pyridoxine Hydrochloride (B6), Rib</v>
          </cell>
          <cell r="BR310" t="str">
            <v>00880760092084</v>
          </cell>
          <cell r="BS310" t="str">
            <v>-</v>
          </cell>
          <cell r="BT310" t="str">
            <v>Special Order</v>
          </cell>
          <cell r="BU310" t="str">
            <v>-</v>
          </cell>
          <cell r="BV310" t="str">
            <v>-</v>
          </cell>
          <cell r="BW310" t="str">
            <v>-</v>
          </cell>
          <cell r="BX310">
            <v>8952799</v>
          </cell>
          <cell r="BY310" t="str">
            <v>-</v>
          </cell>
        </row>
        <row r="311">
          <cell r="B311">
            <v>10000009309</v>
          </cell>
          <cell r="C311" t="str">
            <v>AdvancePierre™</v>
          </cell>
          <cell r="E311">
            <v>130</v>
          </cell>
          <cell r="F311" t="str">
            <v>AdvancePierre™ Fully Cooked Whole Grain Breaded Country Fried Beef Patties, 3.79 oz</v>
          </cell>
          <cell r="G311" t="str">
            <v>Breaded Beef Pattie, 3.8 oz.</v>
          </cell>
          <cell r="H311" t="str">
            <v>WG</v>
          </cell>
          <cell r="I311" t="str">
            <v>-</v>
          </cell>
          <cell r="J311">
            <v>9.5</v>
          </cell>
          <cell r="K311">
            <v>40</v>
          </cell>
          <cell r="L311" t="str">
            <v>1 piece</v>
          </cell>
          <cell r="M311">
            <v>2</v>
          </cell>
          <cell r="N311">
            <v>1</v>
          </cell>
          <cell r="O311" t="str">
            <v>-</v>
          </cell>
          <cell r="P311" t="str">
            <v>-</v>
          </cell>
          <cell r="Q311" t="str">
            <v>-</v>
          </cell>
          <cell r="R311" t="str">
            <v>-</v>
          </cell>
          <cell r="S311" t="str">
            <v>-</v>
          </cell>
          <cell r="T311" t="str">
            <v>-</v>
          </cell>
          <cell r="U311" t="str">
            <v>-</v>
          </cell>
          <cell r="V311" t="str">
            <v>Yes</v>
          </cell>
          <cell r="W311" t="str">
            <v>-</v>
          </cell>
          <cell r="Y311" t="str">
            <v>-</v>
          </cell>
          <cell r="Z311" t="str">
            <v>-</v>
          </cell>
          <cell r="AA311" t="str">
            <v>-</v>
          </cell>
          <cell r="AB311" t="str">
            <v>-</v>
          </cell>
          <cell r="AC311" t="str">
            <v>CL</v>
          </cell>
          <cell r="AD311" t="str">
            <v>-</v>
          </cell>
          <cell r="AE311" t="str">
            <v>-</v>
          </cell>
          <cell r="AF311" t="str">
            <v>-</v>
          </cell>
          <cell r="AG311" t="str">
            <v>-</v>
          </cell>
          <cell r="AH311" t="str">
            <v/>
          </cell>
          <cell r="AI311" t="str">
            <v/>
          </cell>
          <cell r="AJ311" t="str">
            <v/>
          </cell>
          <cell r="AK311" t="str">
            <v>-</v>
          </cell>
          <cell r="AL311" t="str">
            <v>Yes</v>
          </cell>
          <cell r="AM311" t="str">
            <v>-</v>
          </cell>
          <cell r="AN311" t="str">
            <v>-</v>
          </cell>
          <cell r="AO311" t="str">
            <v>Yes</v>
          </cell>
          <cell r="AP311" t="str">
            <v>-</v>
          </cell>
          <cell r="AQ311" t="str">
            <v>-</v>
          </cell>
          <cell r="AR311" t="str">
            <v>-</v>
          </cell>
          <cell r="AS311" t="str">
            <v>-</v>
          </cell>
          <cell r="AT311" t="str">
            <v>-</v>
          </cell>
          <cell r="AU311" t="str">
            <v>-</v>
          </cell>
          <cell r="AV311" t="str">
            <v>Bulk</v>
          </cell>
          <cell r="AW311" t="str">
            <v>-</v>
          </cell>
          <cell r="AX311" t="str">
            <v>-</v>
          </cell>
          <cell r="AY311" t="str">
            <v>-</v>
          </cell>
          <cell r="AZ311" t="str">
            <v>-</v>
          </cell>
          <cell r="BA311" t="str">
            <v>DNB SY20-21</v>
          </cell>
          <cell r="BB311" t="str">
            <v>DNB SY20-21</v>
          </cell>
          <cell r="BC311" t="str">
            <v>Prepared</v>
          </cell>
          <cell r="BD311" t="str">
            <v>BFAST/COP/HANDHELD</v>
          </cell>
          <cell r="BE311" t="str">
            <v>BRKFST/COP MBU</v>
          </cell>
          <cell r="BF311" t="str">
            <v>Comfort Classics</v>
          </cell>
          <cell r="BG311" t="str">
            <v>Breaded Beef</v>
          </cell>
          <cell r="BH311" t="str">
            <v>Patties</v>
          </cell>
          <cell r="BI311" t="str">
            <v>-</v>
          </cell>
          <cell r="BJ311" t="str">
            <v>C&amp;F</v>
          </cell>
          <cell r="BL311" t="str">
            <v>-</v>
          </cell>
          <cell r="BM311" t="str">
            <v>-</v>
          </cell>
          <cell r="BP311" t="str">
            <v>Yes</v>
          </cell>
          <cell r="BR311" t="str">
            <v>-</v>
          </cell>
          <cell r="BS311" t="str">
            <v>-</v>
          </cell>
          <cell r="BT311" t="str">
            <v>Special Order</v>
          </cell>
          <cell r="BU311" t="str">
            <v>-</v>
          </cell>
          <cell r="BV311" t="str">
            <v>-</v>
          </cell>
          <cell r="BW311" t="str">
            <v>-</v>
          </cell>
          <cell r="BX311">
            <v>8952796</v>
          </cell>
          <cell r="BY311" t="str">
            <v>-</v>
          </cell>
        </row>
        <row r="312">
          <cell r="B312">
            <v>10000009313</v>
          </cell>
          <cell r="C312" t="str">
            <v>AdvancePierre™</v>
          </cell>
          <cell r="E312">
            <v>130</v>
          </cell>
          <cell r="F312" t="str">
            <v>AdvancePierre™ Fully Cooked Whole Grain Breaded Country Fried Stick Shaped Beef Patties, 3.89 oz</v>
          </cell>
          <cell r="G312" t="str">
            <v>Breaded Beef Finger, 0.97 oz.</v>
          </cell>
          <cell r="H312" t="str">
            <v>WG</v>
          </cell>
          <cell r="I312" t="str">
            <v>-</v>
          </cell>
          <cell r="J312">
            <v>30.31</v>
          </cell>
          <cell r="K312">
            <v>125</v>
          </cell>
          <cell r="L312" t="str">
            <v>4 Pieces</v>
          </cell>
          <cell r="M312">
            <v>2</v>
          </cell>
          <cell r="N312">
            <v>1</v>
          </cell>
          <cell r="O312" t="str">
            <v>-</v>
          </cell>
          <cell r="P312" t="str">
            <v>-</v>
          </cell>
          <cell r="Q312" t="str">
            <v>-</v>
          </cell>
          <cell r="R312" t="str">
            <v>-</v>
          </cell>
          <cell r="S312" t="str">
            <v>-</v>
          </cell>
          <cell r="T312" t="str">
            <v>-</v>
          </cell>
          <cell r="U312" t="str">
            <v>-</v>
          </cell>
          <cell r="V312" t="str">
            <v>Yes</v>
          </cell>
          <cell r="W312" t="str">
            <v>-</v>
          </cell>
          <cell r="Y312" t="str">
            <v>CSC</v>
          </cell>
          <cell r="Z312" t="str">
            <v>-</v>
          </cell>
          <cell r="AA312" t="str">
            <v>-</v>
          </cell>
          <cell r="AB312" t="str">
            <v>-</v>
          </cell>
          <cell r="AC312" t="str">
            <v>CL</v>
          </cell>
          <cell r="AD312">
            <v>10000097886</v>
          </cell>
          <cell r="AE312" t="str">
            <v>-</v>
          </cell>
          <cell r="AF312" t="str">
            <v>-</v>
          </cell>
          <cell r="AG312" t="str">
            <v>-</v>
          </cell>
          <cell r="AH312" t="str">
            <v/>
          </cell>
          <cell r="AI312" t="str">
            <v/>
          </cell>
          <cell r="AJ312" t="str">
            <v/>
          </cell>
          <cell r="AK312" t="str">
            <v>-</v>
          </cell>
          <cell r="AL312" t="str">
            <v>Yes</v>
          </cell>
          <cell r="AM312" t="str">
            <v>-</v>
          </cell>
          <cell r="AN312" t="str">
            <v>-</v>
          </cell>
          <cell r="AO312" t="str">
            <v>Yes</v>
          </cell>
          <cell r="AP312" t="str">
            <v>-</v>
          </cell>
          <cell r="AQ312" t="str">
            <v>-</v>
          </cell>
          <cell r="AR312" t="str">
            <v>-</v>
          </cell>
          <cell r="AS312" t="str">
            <v>-</v>
          </cell>
          <cell r="AT312" t="str">
            <v>-</v>
          </cell>
          <cell r="AU312" t="str">
            <v>-</v>
          </cell>
          <cell r="AV312" t="str">
            <v>Bulk</v>
          </cell>
          <cell r="AW312" t="str">
            <v>Yes</v>
          </cell>
          <cell r="AX312" t="str">
            <v>-</v>
          </cell>
          <cell r="AY312" t="str">
            <v>-</v>
          </cell>
          <cell r="AZ312" t="str">
            <v>-</v>
          </cell>
          <cell r="BA312" t="str">
            <v>DNB SY19-20</v>
          </cell>
          <cell r="BB312" t="str">
            <v>DNB SY19-20</v>
          </cell>
          <cell r="BC312" t="str">
            <v>Prepared</v>
          </cell>
          <cell r="BD312" t="str">
            <v>BFAST/COP/HANDHELD</v>
          </cell>
          <cell r="BE312" t="str">
            <v>BRKFST/COP MBU</v>
          </cell>
          <cell r="BF312" t="str">
            <v>Comfort Classics</v>
          </cell>
          <cell r="BG312" t="str">
            <v>Breaded Beef</v>
          </cell>
          <cell r="BH312" t="str">
            <v>Fingers</v>
          </cell>
          <cell r="BI312" t="str">
            <v>-</v>
          </cell>
          <cell r="BJ312" t="str">
            <v>C&amp;F</v>
          </cell>
          <cell r="BL312" t="str">
            <v>-</v>
          </cell>
          <cell r="BM312" t="str">
            <v>-</v>
          </cell>
          <cell r="BR312" t="str">
            <v>-</v>
          </cell>
          <cell r="BS312" t="str">
            <v>-</v>
          </cell>
          <cell r="BT312" t="str">
            <v>Special Order</v>
          </cell>
          <cell r="BU312" t="str">
            <v>-</v>
          </cell>
          <cell r="BV312" t="str">
            <v>-</v>
          </cell>
          <cell r="BW312" t="str">
            <v>-</v>
          </cell>
          <cell r="BX312">
            <v>8868233</v>
          </cell>
          <cell r="BY312" t="str">
            <v>-</v>
          </cell>
        </row>
        <row r="313">
          <cell r="B313">
            <v>10000009314</v>
          </cell>
          <cell r="C313" t="str">
            <v>AdvancePierre™</v>
          </cell>
          <cell r="E313">
            <v>130</v>
          </cell>
          <cell r="F313" t="str">
            <v>AdvancePierre™ Fully Cooked Whole Grain Breaded Country Fried Stick Shaped Beef Patties, 3.89 oz</v>
          </cell>
          <cell r="G313" t="str">
            <v>Breaded Beef Finger, 3.88 oz.</v>
          </cell>
          <cell r="H313" t="str">
            <v>WG</v>
          </cell>
          <cell r="I313" t="str">
            <v>-</v>
          </cell>
          <cell r="J313">
            <v>9.6999999999999993</v>
          </cell>
          <cell r="K313">
            <v>40</v>
          </cell>
          <cell r="L313" t="str">
            <v>4 pieces</v>
          </cell>
          <cell r="M313">
            <v>2</v>
          </cell>
          <cell r="N313">
            <v>1</v>
          </cell>
          <cell r="O313" t="str">
            <v>-</v>
          </cell>
          <cell r="P313" t="str">
            <v>-</v>
          </cell>
          <cell r="Q313" t="str">
            <v>-</v>
          </cell>
          <cell r="R313" t="str">
            <v>-</v>
          </cell>
          <cell r="S313" t="str">
            <v>-</v>
          </cell>
          <cell r="T313" t="str">
            <v>-</v>
          </cell>
          <cell r="U313" t="str">
            <v>-</v>
          </cell>
          <cell r="V313" t="str">
            <v>Yes</v>
          </cell>
          <cell r="W313" t="str">
            <v>-</v>
          </cell>
          <cell r="Y313" t="str">
            <v>-</v>
          </cell>
          <cell r="Z313" t="str">
            <v>-</v>
          </cell>
          <cell r="AA313" t="str">
            <v>-</v>
          </cell>
          <cell r="AB313" t="str">
            <v>-</v>
          </cell>
          <cell r="AC313" t="str">
            <v>CL</v>
          </cell>
          <cell r="AD313" t="str">
            <v>-</v>
          </cell>
          <cell r="AE313" t="str">
            <v>-</v>
          </cell>
          <cell r="AF313" t="str">
            <v>-</v>
          </cell>
          <cell r="AG313" t="str">
            <v>-</v>
          </cell>
          <cell r="AH313" t="str">
            <v/>
          </cell>
          <cell r="AI313" t="str">
            <v/>
          </cell>
          <cell r="AJ313" t="str">
            <v/>
          </cell>
          <cell r="AK313" t="str">
            <v>-</v>
          </cell>
          <cell r="AL313" t="str">
            <v>Yes</v>
          </cell>
          <cell r="AM313" t="str">
            <v>-</v>
          </cell>
          <cell r="AN313" t="str">
            <v>-</v>
          </cell>
          <cell r="AO313" t="str">
            <v>Yes</v>
          </cell>
          <cell r="AP313" t="str">
            <v>-</v>
          </cell>
          <cell r="AQ313" t="str">
            <v>-</v>
          </cell>
          <cell r="AR313" t="str">
            <v>-</v>
          </cell>
          <cell r="AS313" t="str">
            <v>-</v>
          </cell>
          <cell r="AT313" t="str">
            <v>-</v>
          </cell>
          <cell r="AU313" t="str">
            <v>-</v>
          </cell>
          <cell r="AV313" t="str">
            <v>Bulk</v>
          </cell>
          <cell r="AW313" t="str">
            <v>-</v>
          </cell>
          <cell r="AX313" t="str">
            <v>-</v>
          </cell>
          <cell r="AY313" t="str">
            <v>-</v>
          </cell>
          <cell r="AZ313" t="str">
            <v>-</v>
          </cell>
          <cell r="BA313" t="str">
            <v>DNB SY20-21</v>
          </cell>
          <cell r="BB313" t="str">
            <v>DNB SY20-21</v>
          </cell>
          <cell r="BC313" t="str">
            <v>Prepared</v>
          </cell>
          <cell r="BD313" t="str">
            <v>BFAST/COP/HANDHELD</v>
          </cell>
          <cell r="BE313" t="str">
            <v>BRKFST/COP MBU</v>
          </cell>
          <cell r="BF313" t="str">
            <v>Comfort Classics</v>
          </cell>
          <cell r="BG313" t="str">
            <v>Breaded Beef</v>
          </cell>
          <cell r="BH313" t="str">
            <v>Fingers</v>
          </cell>
          <cell r="BI313" t="str">
            <v>-</v>
          </cell>
          <cell r="BJ313" t="str">
            <v>C&amp;F</v>
          </cell>
          <cell r="BL313" t="str">
            <v>-</v>
          </cell>
          <cell r="BM313" t="str">
            <v>-</v>
          </cell>
          <cell r="BO313" t="str">
            <v>Yes</v>
          </cell>
          <cell r="BR313" t="str">
            <v>-</v>
          </cell>
          <cell r="BS313" t="str">
            <v>-</v>
          </cell>
          <cell r="BT313" t="str">
            <v>Special Order</v>
          </cell>
          <cell r="BU313" t="str">
            <v>-</v>
          </cell>
          <cell r="BV313" t="str">
            <v>-</v>
          </cell>
          <cell r="BW313" t="str">
            <v>-</v>
          </cell>
          <cell r="BX313">
            <v>8952795</v>
          </cell>
          <cell r="BY313" t="str">
            <v>-</v>
          </cell>
        </row>
        <row r="314">
          <cell r="B314">
            <v>10000019223</v>
          </cell>
          <cell r="C314" t="str">
            <v>AdvancePierre™</v>
          </cell>
          <cell r="D314" t="str">
            <v>Smart Picks™</v>
          </cell>
          <cell r="E314">
            <v>130</v>
          </cell>
          <cell r="F314" t="str">
            <v>AdvancePierre™ Fully Cooked Whole Grain Breaded Country Fried Beef Patties With Applesauce, 3.79 oz</v>
          </cell>
          <cell r="G314" t="str">
            <v>Breaded Beef Patties, 3.8 oz.</v>
          </cell>
          <cell r="H314" t="str">
            <v>WG</v>
          </cell>
          <cell r="I314" t="str">
            <v>-</v>
          </cell>
          <cell r="J314">
            <v>29.93</v>
          </cell>
          <cell r="K314">
            <v>126</v>
          </cell>
          <cell r="L314" t="str">
            <v>1 piece</v>
          </cell>
          <cell r="M314">
            <v>2</v>
          </cell>
          <cell r="N314">
            <v>1.25</v>
          </cell>
          <cell r="O314" t="str">
            <v>-</v>
          </cell>
          <cell r="P314" t="str">
            <v>290</v>
          </cell>
          <cell r="Q314" t="str">
            <v>18</v>
          </cell>
          <cell r="R314" t="str">
            <v>4</v>
          </cell>
          <cell r="S314" t="str">
            <v>480</v>
          </cell>
          <cell r="T314" t="str">
            <v>19</v>
          </cell>
          <cell r="U314" t="str">
            <v>15</v>
          </cell>
          <cell r="V314" t="str">
            <v>Yes</v>
          </cell>
          <cell r="W314" t="str">
            <v>-</v>
          </cell>
          <cell r="Y314" t="str">
            <v>-</v>
          </cell>
          <cell r="Z314" t="str">
            <v>CSC</v>
          </cell>
          <cell r="AA314" t="str">
            <v>CSC</v>
          </cell>
          <cell r="AB314" t="str">
            <v>CSC</v>
          </cell>
          <cell r="AC314" t="str">
            <v>CL</v>
          </cell>
          <cell r="AD314">
            <v>10000069010</v>
          </cell>
          <cell r="AE314" t="str">
            <v>-</v>
          </cell>
          <cell r="AF314" t="str">
            <v>-</v>
          </cell>
          <cell r="AG314" t="str">
            <v>-</v>
          </cell>
          <cell r="AH314" t="str">
            <v/>
          </cell>
          <cell r="AI314" t="str">
            <v/>
          </cell>
          <cell r="AJ314" t="str">
            <v/>
          </cell>
          <cell r="AK314" t="str">
            <v>-</v>
          </cell>
          <cell r="AL314" t="str">
            <v>Yes</v>
          </cell>
          <cell r="AM314" t="str">
            <v>-</v>
          </cell>
          <cell r="AN314" t="str">
            <v>-</v>
          </cell>
          <cell r="AO314" t="str">
            <v>Yes</v>
          </cell>
          <cell r="AP314" t="str">
            <v>-</v>
          </cell>
          <cell r="AQ314" t="str">
            <v>-</v>
          </cell>
          <cell r="AR314" t="str">
            <v>-</v>
          </cell>
          <cell r="AS314" t="str">
            <v>-</v>
          </cell>
          <cell r="AT314" t="str">
            <v>455</v>
          </cell>
          <cell r="AU314" t="str">
            <v>6</v>
          </cell>
          <cell r="AV314" t="str">
            <v>Bulk</v>
          </cell>
          <cell r="AW314" t="str">
            <v>-</v>
          </cell>
          <cell r="AX314" t="str">
            <v>Yes</v>
          </cell>
          <cell r="AY314" t="str">
            <v>Yes</v>
          </cell>
          <cell r="AZ314" t="str">
            <v>Yes</v>
          </cell>
          <cell r="BA314" t="str">
            <v>ACT</v>
          </cell>
          <cell r="BB314" t="str">
            <v>ACT</v>
          </cell>
          <cell r="BC314" t="str">
            <v>Prepared</v>
          </cell>
          <cell r="BD314" t="str">
            <v>BFAST/COP/HANDHELD</v>
          </cell>
          <cell r="BE314" t="str">
            <v>BRKFST/COP MBU</v>
          </cell>
          <cell r="BF314" t="str">
            <v>Comfort Classics</v>
          </cell>
          <cell r="BG314" t="str">
            <v>Breaded Beef</v>
          </cell>
          <cell r="BH314" t="str">
            <v>Patties</v>
          </cell>
          <cell r="BI314" t="str">
            <v>-</v>
          </cell>
          <cell r="BJ314" t="str">
            <v>C&amp;F</v>
          </cell>
          <cell r="BL314" t="str">
            <v>BAKE: Conventional Oven
Preheat oven to 375 degrees f. Bake frozen product for 20-25 minutes.
Convection: Convection Oven
Preheat oven to 350 degrees f. Bake frozen product for 10-15 minutes.
Deep Fry: Deep Fry
Preheat oil to 350 degrees f. Place frozen p</v>
          </cell>
          <cell r="BM314" t="str">
            <v>Ground beef (not more than 20% fat), water, unsweetened applesauce [apples, water, ascorbic acid], textured vegetable protein product [soy flour, zinc oxide, niacinamide, ferrous sulfate, copper gluconate, vitamin a palmitate, calcium pantothenate, thiami</v>
          </cell>
          <cell r="BO314" t="str">
            <v>Yes</v>
          </cell>
          <cell r="BR314" t="str">
            <v>00880760092237</v>
          </cell>
          <cell r="BS314" t="str">
            <v>-</v>
          </cell>
          <cell r="BT314" t="str">
            <v>Special Order</v>
          </cell>
          <cell r="BU314" t="str">
            <v>-</v>
          </cell>
          <cell r="BV314" t="str">
            <v>-</v>
          </cell>
          <cell r="BW314" t="str">
            <v>-</v>
          </cell>
          <cell r="BX314" t="str">
            <v>-</v>
          </cell>
          <cell r="BY314" t="str">
            <v>-</v>
          </cell>
        </row>
        <row r="315">
          <cell r="B315">
            <v>10000068012</v>
          </cell>
          <cell r="C315" t="str">
            <v>AdvancePierre™</v>
          </cell>
          <cell r="D315" t="str">
            <v>Smart Picks™</v>
          </cell>
          <cell r="E315">
            <v>130</v>
          </cell>
          <cell r="F315" t="str">
            <v>AdvancePierre™ Fully Cooked Whole Grain Breaded Country Fried Stick Shaped Beef Patties With Applesauce, 3.89 oz</v>
          </cell>
          <cell r="G315" t="str">
            <v>Breaded Beef Fingers, 0.97 oz.</v>
          </cell>
          <cell r="H315" t="str">
            <v>WG</v>
          </cell>
          <cell r="I315" t="str">
            <v>-</v>
          </cell>
          <cell r="J315">
            <v>30</v>
          </cell>
          <cell r="K315">
            <v>124</v>
          </cell>
          <cell r="L315" t="str">
            <v>4 pieces</v>
          </cell>
          <cell r="M315">
            <v>2</v>
          </cell>
          <cell r="N315">
            <v>1</v>
          </cell>
          <cell r="O315" t="str">
            <v>-</v>
          </cell>
          <cell r="P315" t="str">
            <v>300</v>
          </cell>
          <cell r="Q315" t="str">
            <v>18</v>
          </cell>
          <cell r="R315" t="str">
            <v>4.5</v>
          </cell>
          <cell r="S315" t="str">
            <v>490</v>
          </cell>
          <cell r="T315" t="str">
            <v>19</v>
          </cell>
          <cell r="U315" t="str">
            <v>15</v>
          </cell>
          <cell r="V315" t="str">
            <v>Yes</v>
          </cell>
          <cell r="W315" t="str">
            <v>-</v>
          </cell>
          <cell r="Y315" t="str">
            <v>-</v>
          </cell>
          <cell r="Z315" t="str">
            <v>CSC</v>
          </cell>
          <cell r="AA315" t="str">
            <v>CSC</v>
          </cell>
          <cell r="AB315" t="str">
            <v>CSC</v>
          </cell>
          <cell r="AC315" t="str">
            <v>CL</v>
          </cell>
          <cell r="AD315">
            <v>10000016901</v>
          </cell>
          <cell r="AE315" t="str">
            <v>-</v>
          </cell>
          <cell r="AF315" t="str">
            <v>-</v>
          </cell>
          <cell r="AG315" t="str">
            <v>-</v>
          </cell>
          <cell r="AH315" t="str">
            <v/>
          </cell>
          <cell r="AI315" t="str">
            <v/>
          </cell>
          <cell r="AJ315" t="str">
            <v/>
          </cell>
          <cell r="AK315" t="str">
            <v>-</v>
          </cell>
          <cell r="AL315" t="str">
            <v>Yes</v>
          </cell>
          <cell r="AM315" t="str">
            <v>-</v>
          </cell>
          <cell r="AN315" t="str">
            <v>-</v>
          </cell>
          <cell r="AO315" t="str">
            <v>Yes</v>
          </cell>
          <cell r="AP315" t="str">
            <v>-</v>
          </cell>
          <cell r="AQ315" t="str">
            <v>-</v>
          </cell>
          <cell r="AR315" t="str">
            <v>-</v>
          </cell>
          <cell r="AS315" t="str">
            <v>-</v>
          </cell>
          <cell r="AT315" t="str">
            <v>455</v>
          </cell>
          <cell r="AU315" t="str">
            <v>5</v>
          </cell>
          <cell r="AV315" t="str">
            <v>Bulk</v>
          </cell>
          <cell r="AW315" t="str">
            <v>-</v>
          </cell>
          <cell r="AX315" t="str">
            <v>Yes</v>
          </cell>
          <cell r="AY315" t="str">
            <v>Yes</v>
          </cell>
          <cell r="AZ315" t="str">
            <v>Yes</v>
          </cell>
          <cell r="BA315" t="str">
            <v>ACT</v>
          </cell>
          <cell r="BB315" t="str">
            <v>ACT</v>
          </cell>
          <cell r="BC315" t="str">
            <v>Prepared</v>
          </cell>
          <cell r="BD315" t="str">
            <v>BFAST/COP/HANDHELD</v>
          </cell>
          <cell r="BE315" t="str">
            <v>BRKFST/COP MBU</v>
          </cell>
          <cell r="BF315" t="str">
            <v>Comfort Classics</v>
          </cell>
          <cell r="BG315" t="str">
            <v>Breaded Beef</v>
          </cell>
          <cell r="BH315" t="str">
            <v>Fingers</v>
          </cell>
          <cell r="BI315" t="str">
            <v>-</v>
          </cell>
          <cell r="BJ315" t="str">
            <v>C&amp;F</v>
          </cell>
          <cell r="BL315" t="str">
            <v>BAKE: Conventional Oven
Preheat oven to 375 degrees f. Bake frozen product for 20-25 minutes.
Convection: Convection Oven
Preheat oven to 350 degrees f. Bake frozen product for 10-15 minutes.
Deep Fry: Deep Fry
Preheat oil to 350 degrees f. Place frozen p</v>
          </cell>
          <cell r="BM315" t="str">
            <v>Ground beef (not more than 20% fat), water, unsweetened applesauce [apples, water, ascorbic acid], textured vegetable protein product [soy flour, zinc oxide, niacinamide, ferrous sulfate, copper gluconate, vitamin a palmitate, calcium pantothenate, thiami</v>
          </cell>
          <cell r="BR315" t="str">
            <v>00880760092244</v>
          </cell>
          <cell r="BS315" t="str">
            <v>-</v>
          </cell>
          <cell r="BT315" t="str">
            <v>Special Order</v>
          </cell>
          <cell r="BU315" t="str">
            <v>-</v>
          </cell>
          <cell r="BV315" t="str">
            <v>-</v>
          </cell>
          <cell r="BW315" t="str">
            <v>-</v>
          </cell>
          <cell r="BX315">
            <v>8952748</v>
          </cell>
          <cell r="BY315" t="str">
            <v>-</v>
          </cell>
        </row>
        <row r="316">
          <cell r="B316">
            <v>10000016801</v>
          </cell>
          <cell r="C316" t="str">
            <v>AdvancePierre™</v>
          </cell>
          <cell r="E316">
            <v>130</v>
          </cell>
          <cell r="F316" t="str">
            <v>AdvancePierre™ Fully Cooked Whole Grain Breaded Country Fried Beef Patties, 3.89 oz</v>
          </cell>
          <cell r="G316" t="str">
            <v>Breaded Beef Pattie, 3.88 oz.</v>
          </cell>
          <cell r="H316" t="str">
            <v>WG</v>
          </cell>
          <cell r="I316" t="str">
            <v>-</v>
          </cell>
          <cell r="J316">
            <v>31.53</v>
          </cell>
          <cell r="K316">
            <v>130</v>
          </cell>
          <cell r="L316" t="str">
            <v>1 piece</v>
          </cell>
          <cell r="M316">
            <v>2</v>
          </cell>
          <cell r="N316">
            <v>1</v>
          </cell>
          <cell r="O316" t="str">
            <v>-</v>
          </cell>
          <cell r="P316" t="str">
            <v>350</v>
          </cell>
          <cell r="Q316" t="str">
            <v>24</v>
          </cell>
          <cell r="R316" t="str">
            <v>7</v>
          </cell>
          <cell r="S316" t="str">
            <v>320</v>
          </cell>
          <cell r="T316" t="str">
            <v>19</v>
          </cell>
          <cell r="U316" t="str">
            <v>14</v>
          </cell>
          <cell r="V316" t="str">
            <v>Yes</v>
          </cell>
          <cell r="W316" t="str">
            <v>-</v>
          </cell>
          <cell r="Y316" t="str">
            <v>-</v>
          </cell>
          <cell r="Z316" t="str">
            <v>-</v>
          </cell>
          <cell r="AA316" t="str">
            <v>-</v>
          </cell>
          <cell r="AB316" t="str">
            <v>-</v>
          </cell>
          <cell r="AC316" t="str">
            <v>CL</v>
          </cell>
          <cell r="AD316" t="str">
            <v>-</v>
          </cell>
          <cell r="AE316" t="str">
            <v>-</v>
          </cell>
          <cell r="AF316" t="str">
            <v>-</v>
          </cell>
          <cell r="AG316" t="str">
            <v>-</v>
          </cell>
          <cell r="AH316" t="str">
            <v/>
          </cell>
          <cell r="AI316" t="str">
            <v/>
          </cell>
          <cell r="AJ316" t="str">
            <v/>
          </cell>
          <cell r="AK316" t="str">
            <v>-</v>
          </cell>
          <cell r="AL316" t="str">
            <v>Yes</v>
          </cell>
          <cell r="AM316" t="str">
            <v>-</v>
          </cell>
          <cell r="AN316" t="str">
            <v>-</v>
          </cell>
          <cell r="AO316" t="str">
            <v>Yes</v>
          </cell>
          <cell r="AP316" t="str">
            <v>-</v>
          </cell>
          <cell r="AQ316" t="str">
            <v>-</v>
          </cell>
          <cell r="AR316" t="str">
            <v>-</v>
          </cell>
          <cell r="AS316" t="str">
            <v>-</v>
          </cell>
          <cell r="AT316" t="str">
            <v>455</v>
          </cell>
          <cell r="AU316" t="str">
            <v>5</v>
          </cell>
          <cell r="AV316" t="str">
            <v>Bulk</v>
          </cell>
          <cell r="AW316" t="str">
            <v>-</v>
          </cell>
          <cell r="AX316" t="str">
            <v>-</v>
          </cell>
          <cell r="AY316" t="str">
            <v>-</v>
          </cell>
          <cell r="AZ316" t="str">
            <v>-</v>
          </cell>
          <cell r="BA316" t="str">
            <v>ACT</v>
          </cell>
          <cell r="BB316" t="str">
            <v>ACT</v>
          </cell>
          <cell r="BC316" t="str">
            <v>Prepared</v>
          </cell>
          <cell r="BD316" t="str">
            <v>BFAST/COP/HANDHELD</v>
          </cell>
          <cell r="BE316" t="str">
            <v>BRKFST/COP MBU</v>
          </cell>
          <cell r="BF316" t="str">
            <v>Comfort Classics</v>
          </cell>
          <cell r="BG316" t="str">
            <v>Breaded Beef</v>
          </cell>
          <cell r="BH316" t="str">
            <v>Patties</v>
          </cell>
          <cell r="BI316" t="str">
            <v>-</v>
          </cell>
          <cell r="BJ316" t="str">
            <v>C&amp;F</v>
          </cell>
          <cell r="BL316" t="str">
            <v>BAKE: Conventional Oven
Preheat oven to 375 degrees f. Bake frozen product for 20-25 minutes.
Convection: Convection Oven
Preheat oven to 350 degrees f. Bake frozen product for 10-15 minutes.
Deep Fry: Deep Fry
Preheat oil to 350 degrees f. Place frozen p</v>
          </cell>
          <cell r="BM316" t="str">
            <v>Ground Beef (Not More Than 30% Fat), Water, Textured Vegetable Protein Product [Soy Flour, Zinc Oxide, Niacinamide, Ferrous Sulfate, Copper Gluconate, Vitamin A Palmitate, Calcium Pantothenate, Thiamine Mononitrate (B1), Pyridoxine Hydrochloride (B6), Rib</v>
          </cell>
          <cell r="BR316" t="str">
            <v>00880760092176</v>
          </cell>
          <cell r="BS316" t="str">
            <v>-</v>
          </cell>
          <cell r="BT316" t="str">
            <v>Special Order</v>
          </cell>
          <cell r="BU316" t="str">
            <v>-</v>
          </cell>
          <cell r="BV316" t="str">
            <v>-</v>
          </cell>
          <cell r="BW316" t="str">
            <v>-</v>
          </cell>
          <cell r="BX316">
            <v>8952714</v>
          </cell>
          <cell r="BY316" t="str">
            <v>-</v>
          </cell>
        </row>
        <row r="317">
          <cell r="B317">
            <v>10000068010</v>
          </cell>
          <cell r="C317" t="str">
            <v>AdvancePierre™</v>
          </cell>
          <cell r="E317">
            <v>130</v>
          </cell>
          <cell r="F317" t="str">
            <v>AdvancePierre™ Fully Cooked Whole Grain Breaded Country Fried Beef Patties, 3.89 oz</v>
          </cell>
          <cell r="G317" t="str">
            <v>Breaded Beef Pattie, 3.88 oz.</v>
          </cell>
          <cell r="H317" t="str">
            <v>WG</v>
          </cell>
          <cell r="I317" t="str">
            <v>-</v>
          </cell>
          <cell r="J317">
            <v>9.6999999999999993</v>
          </cell>
          <cell r="K317">
            <v>40</v>
          </cell>
          <cell r="L317" t="str">
            <v>1 piece</v>
          </cell>
          <cell r="M317">
            <v>2</v>
          </cell>
          <cell r="N317">
            <v>1</v>
          </cell>
          <cell r="O317" t="str">
            <v>-</v>
          </cell>
          <cell r="P317" t="str">
            <v>350</v>
          </cell>
          <cell r="Q317" t="str">
            <v>24</v>
          </cell>
          <cell r="R317" t="str">
            <v>7</v>
          </cell>
          <cell r="S317" t="str">
            <v>320</v>
          </cell>
          <cell r="T317" t="str">
            <v>19</v>
          </cell>
          <cell r="U317" t="str">
            <v>14</v>
          </cell>
          <cell r="V317" t="str">
            <v>Yes</v>
          </cell>
          <cell r="W317" t="str">
            <v>-</v>
          </cell>
          <cell r="Y317" t="str">
            <v>-</v>
          </cell>
          <cell r="Z317" t="str">
            <v>-</v>
          </cell>
          <cell r="AA317" t="str">
            <v>-</v>
          </cell>
          <cell r="AB317" t="str">
            <v>-</v>
          </cell>
          <cell r="AC317" t="str">
            <v>CL</v>
          </cell>
          <cell r="AD317" t="str">
            <v>-</v>
          </cell>
          <cell r="AE317" t="str">
            <v>-</v>
          </cell>
          <cell r="AF317" t="str">
            <v>-</v>
          </cell>
          <cell r="AG317" t="str">
            <v>-</v>
          </cell>
          <cell r="AH317" t="str">
            <v/>
          </cell>
          <cell r="AI317" t="str">
            <v/>
          </cell>
          <cell r="AJ317" t="str">
            <v/>
          </cell>
          <cell r="AK317" t="str">
            <v>-</v>
          </cell>
          <cell r="AL317" t="str">
            <v>Yes</v>
          </cell>
          <cell r="AM317" t="str">
            <v>-</v>
          </cell>
          <cell r="AN317" t="str">
            <v>-</v>
          </cell>
          <cell r="AO317" t="str">
            <v>Yes</v>
          </cell>
          <cell r="AP317" t="str">
            <v>-</v>
          </cell>
          <cell r="AQ317" t="str">
            <v>-</v>
          </cell>
          <cell r="AR317" t="str">
            <v>-</v>
          </cell>
          <cell r="AS317" t="str">
            <v>-</v>
          </cell>
          <cell r="AT317" t="str">
            <v>455</v>
          </cell>
          <cell r="AU317" t="str">
            <v>2</v>
          </cell>
          <cell r="AV317" t="str">
            <v>Bulk</v>
          </cell>
          <cell r="AW317" t="str">
            <v>-</v>
          </cell>
          <cell r="AX317" t="str">
            <v>-</v>
          </cell>
          <cell r="AY317" t="str">
            <v>-</v>
          </cell>
          <cell r="AZ317" t="str">
            <v>-</v>
          </cell>
          <cell r="BA317" t="str">
            <v>DNB SY20-21</v>
          </cell>
          <cell r="BB317" t="str">
            <v>DNB SY20-21</v>
          </cell>
          <cell r="BC317" t="str">
            <v>Prepared</v>
          </cell>
          <cell r="BD317" t="str">
            <v>BFAST/COP/HANDHELD</v>
          </cell>
          <cell r="BE317" t="str">
            <v>BRKFST/COP MBU</v>
          </cell>
          <cell r="BF317" t="str">
            <v>Comfort Classics</v>
          </cell>
          <cell r="BG317" t="str">
            <v>Breaded Beef</v>
          </cell>
          <cell r="BH317" t="str">
            <v>Patties</v>
          </cell>
          <cell r="BI317" t="str">
            <v>-</v>
          </cell>
          <cell r="BJ317" t="str">
            <v>C&amp;F</v>
          </cell>
          <cell r="BL317" t="str">
            <v>BAKE: Conventional Oven
Preheat oven to 375 degrees f. Bake frozen product for 20-25 minutes.
Convection: Convection Oven
Preheat oven to 350 degrees f. Bake frozen product for 10-15 minutes.
Deep Fry: Deep Fry
Preheat oil to 350 degrees f. Place frozen p</v>
          </cell>
          <cell r="BM317" t="str">
            <v>Ground Beef (Not More Than 30% Fat), Water, Textured Vegetable Protein Product [Soy Flour, Zinc Oxide, Niacinamide, Ferrous Sulfate, Copper Gluconate, Vitamin A Palmitate, Calcium Pantothenate, Thiamine Mononitrate (B1), Pyridoxine Hydrochloride (B6), Rib</v>
          </cell>
          <cell r="BR317" t="str">
            <v>00880760092183</v>
          </cell>
          <cell r="BS317" t="str">
            <v>-</v>
          </cell>
          <cell r="BT317" t="str">
            <v>Stocked</v>
          </cell>
          <cell r="BU317" t="str">
            <v>-</v>
          </cell>
          <cell r="BV317" t="str">
            <v>-</v>
          </cell>
          <cell r="BW317" t="str">
            <v>-</v>
          </cell>
          <cell r="BX317">
            <v>8952710</v>
          </cell>
          <cell r="BY317" t="str">
            <v>-</v>
          </cell>
        </row>
        <row r="318">
          <cell r="B318">
            <v>10000019219</v>
          </cell>
          <cell r="C318" t="str">
            <v>AdvancePierre™</v>
          </cell>
          <cell r="E318">
            <v>130</v>
          </cell>
          <cell r="F318" t="str">
            <v>AdvancePierre™ Fully Cooked Whole Grain Breaded Country Fried Beef Patties, 2.89 oz</v>
          </cell>
          <cell r="G318" t="str">
            <v>Breaded Beef Pattie, 2.9 oz.</v>
          </cell>
          <cell r="H318" t="str">
            <v>WG</v>
          </cell>
          <cell r="I318" t="str">
            <v>-</v>
          </cell>
          <cell r="J318">
            <v>9.43</v>
          </cell>
          <cell r="K318">
            <v>52</v>
          </cell>
          <cell r="L318" t="str">
            <v>1 piece</v>
          </cell>
          <cell r="M318">
            <v>1.5</v>
          </cell>
          <cell r="N318">
            <v>0.75</v>
          </cell>
          <cell r="O318" t="str">
            <v>-</v>
          </cell>
          <cell r="P318" t="str">
            <v>-</v>
          </cell>
          <cell r="Q318" t="str">
            <v>-</v>
          </cell>
          <cell r="R318" t="str">
            <v>-</v>
          </cell>
          <cell r="S318" t="str">
            <v>-</v>
          </cell>
          <cell r="T318" t="str">
            <v>-</v>
          </cell>
          <cell r="U318" t="str">
            <v>-</v>
          </cell>
          <cell r="V318" t="str">
            <v>Yes</v>
          </cell>
          <cell r="W318" t="str">
            <v>-</v>
          </cell>
          <cell r="Y318" t="str">
            <v>-</v>
          </cell>
          <cell r="Z318" t="str">
            <v>-</v>
          </cell>
          <cell r="AA318" t="str">
            <v>-</v>
          </cell>
          <cell r="AB318" t="str">
            <v>-</v>
          </cell>
          <cell r="AC318" t="str">
            <v>CL</v>
          </cell>
          <cell r="AD318" t="str">
            <v>-</v>
          </cell>
          <cell r="AE318" t="str">
            <v>-</v>
          </cell>
          <cell r="AF318" t="str">
            <v>-</v>
          </cell>
          <cell r="AG318" t="str">
            <v>-</v>
          </cell>
          <cell r="AH318" t="str">
            <v/>
          </cell>
          <cell r="AI318" t="str">
            <v/>
          </cell>
          <cell r="AJ318" t="str">
            <v/>
          </cell>
          <cell r="AK318" t="str">
            <v>-</v>
          </cell>
          <cell r="AL318" t="str">
            <v>Yes</v>
          </cell>
          <cell r="AM318" t="str">
            <v>-</v>
          </cell>
          <cell r="AN318" t="str">
            <v>-</v>
          </cell>
          <cell r="AO318" t="str">
            <v>Yes</v>
          </cell>
          <cell r="AP318" t="str">
            <v>-</v>
          </cell>
          <cell r="AQ318" t="str">
            <v>-</v>
          </cell>
          <cell r="AR318" t="str">
            <v>-</v>
          </cell>
          <cell r="AS318" t="str">
            <v>-</v>
          </cell>
          <cell r="AT318" t="str">
            <v>-</v>
          </cell>
          <cell r="AU318" t="str">
            <v>-</v>
          </cell>
          <cell r="AV318" t="str">
            <v>Bulk</v>
          </cell>
          <cell r="AW318" t="str">
            <v>-</v>
          </cell>
          <cell r="AX318" t="str">
            <v>-</v>
          </cell>
          <cell r="AY318" t="str">
            <v>-</v>
          </cell>
          <cell r="AZ318" t="str">
            <v>-</v>
          </cell>
          <cell r="BA318" t="str">
            <v>DNB SY20-21</v>
          </cell>
          <cell r="BB318" t="str">
            <v>DNB SY20-21</v>
          </cell>
          <cell r="BC318" t="str">
            <v>Prepared</v>
          </cell>
          <cell r="BD318" t="str">
            <v>BFAST/COP/HANDHELD</v>
          </cell>
          <cell r="BE318" t="str">
            <v>BRKFST/COP MBU</v>
          </cell>
          <cell r="BF318" t="str">
            <v>Comfort Classics</v>
          </cell>
          <cell r="BG318" t="str">
            <v>Breaded Beef</v>
          </cell>
          <cell r="BH318" t="str">
            <v>Patties</v>
          </cell>
          <cell r="BI318" t="str">
            <v>-</v>
          </cell>
          <cell r="BJ318" t="str">
            <v>C&amp;F</v>
          </cell>
          <cell r="BL318" t="str">
            <v>-</v>
          </cell>
          <cell r="BM318" t="str">
            <v>-</v>
          </cell>
          <cell r="BR318" t="str">
            <v>-</v>
          </cell>
          <cell r="BS318" t="str">
            <v>-</v>
          </cell>
          <cell r="BT318" t="str">
            <v>Special Order</v>
          </cell>
          <cell r="BU318" t="str">
            <v>-</v>
          </cell>
          <cell r="BV318" t="str">
            <v>-</v>
          </cell>
          <cell r="BW318" t="str">
            <v>-</v>
          </cell>
          <cell r="BX318">
            <v>8952741</v>
          </cell>
          <cell r="BY318" t="str">
            <v>-</v>
          </cell>
        </row>
        <row r="319">
          <cell r="B319">
            <v>10000009520</v>
          </cell>
          <cell r="C319" t="str">
            <v>AdvancePierre™</v>
          </cell>
          <cell r="E319">
            <v>130</v>
          </cell>
          <cell r="F319" t="str">
            <v>AdvancePierre™ Fully Cooked Whole Grain Breaded Country Fried Stick Shaped Beef Patties, 3.89 oz</v>
          </cell>
          <cell r="G319" t="str">
            <v>Breaded Beef Finger, 3.88 oz.</v>
          </cell>
          <cell r="H319" t="str">
            <v>WG</v>
          </cell>
          <cell r="I319" t="str">
            <v>-</v>
          </cell>
          <cell r="J319">
            <v>30.31</v>
          </cell>
          <cell r="K319">
            <v>125</v>
          </cell>
          <cell r="L319" t="str">
            <v>4 pieces</v>
          </cell>
          <cell r="M319">
            <v>2</v>
          </cell>
          <cell r="N319">
            <v>1</v>
          </cell>
          <cell r="O319" t="str">
            <v>-</v>
          </cell>
          <cell r="P319" t="str">
            <v>-</v>
          </cell>
          <cell r="Q319" t="str">
            <v>-</v>
          </cell>
          <cell r="R319" t="str">
            <v>-</v>
          </cell>
          <cell r="S319" t="str">
            <v>-</v>
          </cell>
          <cell r="T319" t="str">
            <v>-</v>
          </cell>
          <cell r="U319" t="str">
            <v>-</v>
          </cell>
          <cell r="V319" t="str">
            <v>Yes</v>
          </cell>
          <cell r="W319" t="str">
            <v>-</v>
          </cell>
          <cell r="Y319" t="str">
            <v>-</v>
          </cell>
          <cell r="Z319" t="str">
            <v>-</v>
          </cell>
          <cell r="AA319" t="str">
            <v>-</v>
          </cell>
          <cell r="AB319" t="str">
            <v>-</v>
          </cell>
          <cell r="AC319" t="str">
            <v>CL</v>
          </cell>
          <cell r="AD319" t="str">
            <v>-</v>
          </cell>
          <cell r="AE319" t="str">
            <v>-</v>
          </cell>
          <cell r="AF319" t="str">
            <v>-</v>
          </cell>
          <cell r="AG319" t="str">
            <v>-</v>
          </cell>
          <cell r="AH319" t="str">
            <v/>
          </cell>
          <cell r="AI319" t="str">
            <v/>
          </cell>
          <cell r="AJ319" t="str">
            <v/>
          </cell>
          <cell r="AK319" t="str">
            <v>-</v>
          </cell>
          <cell r="AL319" t="str">
            <v>Yes</v>
          </cell>
          <cell r="AM319" t="str">
            <v>-</v>
          </cell>
          <cell r="AN319" t="str">
            <v>-</v>
          </cell>
          <cell r="AO319" t="str">
            <v>Yes</v>
          </cell>
          <cell r="AP319" t="str">
            <v>-</v>
          </cell>
          <cell r="AQ319" t="str">
            <v>-</v>
          </cell>
          <cell r="AR319" t="str">
            <v>-</v>
          </cell>
          <cell r="AS319" t="str">
            <v>-</v>
          </cell>
          <cell r="AT319" t="str">
            <v>-</v>
          </cell>
          <cell r="AU319" t="str">
            <v>-</v>
          </cell>
          <cell r="AV319" t="str">
            <v>Bulk</v>
          </cell>
          <cell r="AW319" t="str">
            <v>-</v>
          </cell>
          <cell r="AX319" t="str">
            <v>-</v>
          </cell>
          <cell r="AY319" t="str">
            <v>-</v>
          </cell>
          <cell r="AZ319" t="str">
            <v>-</v>
          </cell>
          <cell r="BA319" t="str">
            <v>DNB SY20-21</v>
          </cell>
          <cell r="BB319" t="str">
            <v>DNB SY20-21</v>
          </cell>
          <cell r="BC319" t="str">
            <v>Prepared</v>
          </cell>
          <cell r="BD319" t="str">
            <v>BFAST/COP/HANDHELD</v>
          </cell>
          <cell r="BE319" t="str">
            <v>BRKFST/COP MBU</v>
          </cell>
          <cell r="BF319" t="str">
            <v>Comfort Classics</v>
          </cell>
          <cell r="BG319" t="str">
            <v>Breaded Beef</v>
          </cell>
          <cell r="BH319" t="str">
            <v>Fingers</v>
          </cell>
          <cell r="BI319" t="str">
            <v>-</v>
          </cell>
          <cell r="BJ319" t="str">
            <v>C&amp;F</v>
          </cell>
          <cell r="BL319" t="str">
            <v>-</v>
          </cell>
          <cell r="BM319" t="str">
            <v>-</v>
          </cell>
          <cell r="BR319" t="str">
            <v>-</v>
          </cell>
          <cell r="BS319" t="str">
            <v>-</v>
          </cell>
          <cell r="BT319" t="str">
            <v>Special Order</v>
          </cell>
          <cell r="BU319" t="str">
            <v>-</v>
          </cell>
          <cell r="BV319" t="str">
            <v>-</v>
          </cell>
          <cell r="BW319" t="str">
            <v>-</v>
          </cell>
          <cell r="BX319">
            <v>8952763</v>
          </cell>
          <cell r="BY319" t="str">
            <v>-</v>
          </cell>
        </row>
        <row r="320">
          <cell r="B320">
            <v>10000068011</v>
          </cell>
          <cell r="C320" t="str">
            <v>AdvancePierre™</v>
          </cell>
          <cell r="E320">
            <v>130</v>
          </cell>
          <cell r="F320" t="str">
            <v>AdvancePierre™ Fully Cooked Whole Grain Breaded Country Fried Stick Shaped Beef Patties, 3.89 oz</v>
          </cell>
          <cell r="G320" t="str">
            <v>Breaded Beef Finger, 3.88 oz.</v>
          </cell>
          <cell r="H320" t="str">
            <v>WG</v>
          </cell>
          <cell r="I320" t="str">
            <v>-</v>
          </cell>
          <cell r="J320">
            <v>9.6999999999999993</v>
          </cell>
          <cell r="K320">
            <v>40</v>
          </cell>
          <cell r="L320" t="str">
            <v>4 pieces</v>
          </cell>
          <cell r="M320">
            <v>2</v>
          </cell>
          <cell r="N320">
            <v>1</v>
          </cell>
          <cell r="O320" t="str">
            <v>-</v>
          </cell>
          <cell r="P320" t="str">
            <v>350</v>
          </cell>
          <cell r="Q320" t="str">
            <v>24</v>
          </cell>
          <cell r="R320" t="str">
            <v>7</v>
          </cell>
          <cell r="S320" t="str">
            <v>320</v>
          </cell>
          <cell r="T320" t="str">
            <v>19</v>
          </cell>
          <cell r="U320" t="str">
            <v>14</v>
          </cell>
          <cell r="V320" t="str">
            <v>Yes</v>
          </cell>
          <cell r="W320" t="str">
            <v>-</v>
          </cell>
          <cell r="Y320" t="str">
            <v>-</v>
          </cell>
          <cell r="Z320" t="str">
            <v>-</v>
          </cell>
          <cell r="AA320" t="str">
            <v>-</v>
          </cell>
          <cell r="AB320" t="str">
            <v>-</v>
          </cell>
          <cell r="AC320" t="str">
            <v>CL</v>
          </cell>
          <cell r="AD320" t="str">
            <v>-</v>
          </cell>
          <cell r="AE320" t="str">
            <v>-</v>
          </cell>
          <cell r="AF320" t="str">
            <v>-</v>
          </cell>
          <cell r="AG320" t="str">
            <v>-</v>
          </cell>
          <cell r="AH320" t="str">
            <v/>
          </cell>
          <cell r="AI320" t="str">
            <v/>
          </cell>
          <cell r="AJ320" t="str">
            <v/>
          </cell>
          <cell r="AK320" t="str">
            <v>-</v>
          </cell>
          <cell r="AL320" t="str">
            <v>Yes</v>
          </cell>
          <cell r="AM320" t="str">
            <v>-</v>
          </cell>
          <cell r="AN320" t="str">
            <v>-</v>
          </cell>
          <cell r="AO320" t="str">
            <v>Yes</v>
          </cell>
          <cell r="AP320" t="str">
            <v>-</v>
          </cell>
          <cell r="AQ320" t="str">
            <v>-</v>
          </cell>
          <cell r="AR320" t="str">
            <v>-</v>
          </cell>
          <cell r="AS320" t="str">
            <v>-</v>
          </cell>
          <cell r="AT320" t="str">
            <v>455</v>
          </cell>
          <cell r="AU320" t="str">
            <v>2</v>
          </cell>
          <cell r="AV320" t="str">
            <v>Bulk</v>
          </cell>
          <cell r="AW320" t="str">
            <v>-</v>
          </cell>
          <cell r="AX320" t="str">
            <v>-</v>
          </cell>
          <cell r="AY320" t="str">
            <v>-</v>
          </cell>
          <cell r="AZ320" t="str">
            <v>-</v>
          </cell>
          <cell r="BA320" t="str">
            <v>DNB SY20-21</v>
          </cell>
          <cell r="BB320" t="str">
            <v>DNB SY20-21</v>
          </cell>
          <cell r="BC320" t="str">
            <v>Prepared</v>
          </cell>
          <cell r="BD320" t="str">
            <v>BFAST/COP/HANDHELD</v>
          </cell>
          <cell r="BE320" t="str">
            <v>BRKFST/COP MBU</v>
          </cell>
          <cell r="BF320" t="str">
            <v>Comfort Classics</v>
          </cell>
          <cell r="BG320" t="str">
            <v>Breaded Beef</v>
          </cell>
          <cell r="BH320" t="str">
            <v>Fingers</v>
          </cell>
          <cell r="BI320" t="str">
            <v>-</v>
          </cell>
          <cell r="BJ320" t="str">
            <v>C&amp;F</v>
          </cell>
          <cell r="BL320" t="str">
            <v>BAKE: Conventional Oven
Preheat oven to 375 degrees f. Bake frozen product for 20 -25 minutes.
Convection: Convection Oven
Preheat oven to 350 degrees f. Bake frozen product for 10 -15 minutes.
Deep Fry: Deep Fry
Preheat oil to 350 degrees f. Place frozen</v>
          </cell>
          <cell r="BM320" t="str">
            <v>Ground beef (not more than 30% fat), water, textured vegetable protein product [soy flour, zinc oxide, niacinamide, ferrous sulfate, copper gluconate, vitamin a palmitate, calcium pantothenate, thiamine mononitrate (b1), pyridoxine hydrochloride (b6), rib</v>
          </cell>
          <cell r="BP320" t="str">
            <v>Yes</v>
          </cell>
          <cell r="BQ320" t="str">
            <v>Yes</v>
          </cell>
          <cell r="BR320" t="str">
            <v>00880760092220</v>
          </cell>
          <cell r="BS320" t="str">
            <v>-</v>
          </cell>
          <cell r="BT320" t="str">
            <v>Special Order</v>
          </cell>
          <cell r="BU320" t="str">
            <v>-</v>
          </cell>
          <cell r="BV320" t="str">
            <v>-</v>
          </cell>
          <cell r="BW320" t="str">
            <v>-</v>
          </cell>
          <cell r="BX320">
            <v>8952752</v>
          </cell>
          <cell r="BY320" t="str">
            <v>-</v>
          </cell>
        </row>
        <row r="321">
          <cell r="B321">
            <v>10000068018</v>
          </cell>
          <cell r="C321" t="str">
            <v>AdvancePierre™</v>
          </cell>
          <cell r="E321">
            <v>130</v>
          </cell>
          <cell r="F321" t="str">
            <v>AdvancePierre™ Fully Cooked Whole Grain Breaded Nugget Shaped Beef Patties, 3.92 oz</v>
          </cell>
          <cell r="G321" t="str">
            <v>Breaded Beef Nugget, 3.92 oz.</v>
          </cell>
          <cell r="H321" t="str">
            <v>WG</v>
          </cell>
          <cell r="I321" t="str">
            <v>-</v>
          </cell>
          <cell r="J321">
            <v>10.013999999999999</v>
          </cell>
          <cell r="K321">
            <v>41</v>
          </cell>
          <cell r="L321" t="str">
            <v>8 pieces</v>
          </cell>
          <cell r="M321">
            <v>2</v>
          </cell>
          <cell r="N321">
            <v>1.25</v>
          </cell>
          <cell r="O321" t="str">
            <v>-</v>
          </cell>
          <cell r="P321" t="str">
            <v>350</v>
          </cell>
          <cell r="Q321" t="str">
            <v>24</v>
          </cell>
          <cell r="R321" t="str">
            <v>7</v>
          </cell>
          <cell r="S321" t="str">
            <v>320</v>
          </cell>
          <cell r="T321" t="str">
            <v>20</v>
          </cell>
          <cell r="U321" t="str">
            <v>15</v>
          </cell>
          <cell r="V321" t="str">
            <v>Yes</v>
          </cell>
          <cell r="W321" t="str">
            <v>-</v>
          </cell>
          <cell r="Y321" t="str">
            <v>-</v>
          </cell>
          <cell r="Z321" t="str">
            <v>-</v>
          </cell>
          <cell r="AA321" t="str">
            <v>-</v>
          </cell>
          <cell r="AB321" t="str">
            <v>-</v>
          </cell>
          <cell r="AC321" t="str">
            <v>CL</v>
          </cell>
          <cell r="AD321" t="str">
            <v>-</v>
          </cell>
          <cell r="AE321" t="str">
            <v>-</v>
          </cell>
          <cell r="AF321" t="str">
            <v>-</v>
          </cell>
          <cell r="AG321" t="str">
            <v>-</v>
          </cell>
          <cell r="AH321" t="str">
            <v/>
          </cell>
          <cell r="AI321" t="str">
            <v/>
          </cell>
          <cell r="AJ321" t="str">
            <v/>
          </cell>
          <cell r="AK321" t="str">
            <v>-</v>
          </cell>
          <cell r="AL321" t="str">
            <v>Yes</v>
          </cell>
          <cell r="AM321" t="str">
            <v>-</v>
          </cell>
          <cell r="AN321" t="str">
            <v>-</v>
          </cell>
          <cell r="AO321" t="str">
            <v>Yes</v>
          </cell>
          <cell r="AP321" t="str">
            <v>-</v>
          </cell>
          <cell r="AQ321" t="str">
            <v>-</v>
          </cell>
          <cell r="AR321" t="str">
            <v>-</v>
          </cell>
          <cell r="AS321" t="str">
            <v>-</v>
          </cell>
          <cell r="AT321" t="str">
            <v>365</v>
          </cell>
          <cell r="AU321" t="str">
            <v>1</v>
          </cell>
          <cell r="AV321" t="str">
            <v>Bulk</v>
          </cell>
          <cell r="AW321" t="str">
            <v>-</v>
          </cell>
          <cell r="AX321" t="str">
            <v>-</v>
          </cell>
          <cell r="AY321" t="str">
            <v>-</v>
          </cell>
          <cell r="AZ321" t="str">
            <v>-</v>
          </cell>
          <cell r="BA321" t="str">
            <v>ACT</v>
          </cell>
          <cell r="BB321" t="str">
            <v>ACT</v>
          </cell>
          <cell r="BC321" t="str">
            <v>Prepared</v>
          </cell>
          <cell r="BD321" t="str">
            <v>BFAST/COP/HANDHELD</v>
          </cell>
          <cell r="BE321" t="str">
            <v>BRKFST/COP MBU</v>
          </cell>
          <cell r="BF321" t="str">
            <v>Comfort Classics</v>
          </cell>
          <cell r="BG321" t="str">
            <v>Breaded Beef</v>
          </cell>
          <cell r="BH321" t="str">
            <v>Nuggets</v>
          </cell>
          <cell r="BI321" t="str">
            <v>-</v>
          </cell>
          <cell r="BJ321" t="str">
            <v>C&amp;F</v>
          </cell>
          <cell r="BL321" t="str">
            <v>BAKE: Conventional Oven
Preheat oven to 375 degrees f. Bake frozen product for 20-25 minutes or until internal temperature reaches 165 degrees f.
Convection: Convection Oven
Preheat oven to 350 degrees f. Bake frozen product for 10-15 minutes or until int</v>
          </cell>
          <cell r="BM321" t="str">
            <v>Ground Beef (Not More Than 30% Fat), Water, Textured Vegetable Protein Product [Soy Flour, Zinc Oxide, Niacinamide, Ferrous Sulfate, Copper Gluconate, Vitamin A Palmitate, Calcium Pantothenate, Thiamine Mononitrate (B1), Pyridoxine Hydrochloride (B6), Rib</v>
          </cell>
          <cell r="BR321" t="str">
            <v>00071421680188</v>
          </cell>
          <cell r="BS321" t="str">
            <v>-</v>
          </cell>
          <cell r="BT321" t="str">
            <v>Special Order</v>
          </cell>
          <cell r="BU321" t="str">
            <v>-</v>
          </cell>
          <cell r="BV321" t="str">
            <v>-</v>
          </cell>
          <cell r="BW321" t="str">
            <v>-</v>
          </cell>
          <cell r="BX321" t="str">
            <v>-</v>
          </cell>
          <cell r="BY321" t="str">
            <v>-</v>
          </cell>
        </row>
        <row r="322">
          <cell r="B322">
            <v>10000068019</v>
          </cell>
          <cell r="C322" t="str">
            <v>Pierre</v>
          </cell>
          <cell r="E322">
            <v>130</v>
          </cell>
          <cell r="F322" t="str">
            <v>AdvancePierre™ Fully Cooked Whole Grain Breaded Pork Patties, 3.11 oz</v>
          </cell>
          <cell r="G322" t="str">
            <v>Country Fried Pork Chop, 3.1 oz.</v>
          </cell>
          <cell r="H322" t="str">
            <v>WG</v>
          </cell>
          <cell r="I322" t="str">
            <v>-</v>
          </cell>
          <cell r="J322">
            <v>19.38</v>
          </cell>
          <cell r="K322">
            <v>100</v>
          </cell>
          <cell r="L322" t="str">
            <v>1 piece</v>
          </cell>
          <cell r="M322">
            <v>2</v>
          </cell>
          <cell r="N322">
            <v>0.75</v>
          </cell>
          <cell r="O322" t="str">
            <v>-</v>
          </cell>
          <cell r="P322" t="str">
            <v>270</v>
          </cell>
          <cell r="Q322" t="str">
            <v>17</v>
          </cell>
          <cell r="R322" t="str">
            <v>4.5</v>
          </cell>
          <cell r="S322" t="str">
            <v>380</v>
          </cell>
          <cell r="T322" t="str">
            <v>15</v>
          </cell>
          <cell r="U322" t="str">
            <v>13</v>
          </cell>
          <cell r="V322" t="str">
            <v>Yes</v>
          </cell>
          <cell r="W322" t="str">
            <v>-</v>
          </cell>
          <cell r="Y322" t="str">
            <v>-</v>
          </cell>
          <cell r="Z322" t="str">
            <v>-</v>
          </cell>
          <cell r="AA322" t="str">
            <v>-</v>
          </cell>
          <cell r="AB322" t="str">
            <v>-</v>
          </cell>
          <cell r="AC322" t="str">
            <v>CL</v>
          </cell>
          <cell r="AD322">
            <v>10000069019</v>
          </cell>
          <cell r="AE322" t="str">
            <v>-</v>
          </cell>
          <cell r="AF322" t="str">
            <v>-</v>
          </cell>
          <cell r="AG322" t="str">
            <v>-</v>
          </cell>
          <cell r="AH322" t="str">
            <v/>
          </cell>
          <cell r="AI322" t="str">
            <v/>
          </cell>
          <cell r="AJ322" t="str">
            <v/>
          </cell>
          <cell r="AK322" t="str">
            <v>-</v>
          </cell>
          <cell r="AL322" t="str">
            <v>Yes</v>
          </cell>
          <cell r="AM322" t="str">
            <v>Yes</v>
          </cell>
          <cell r="AN322" t="str">
            <v>-</v>
          </cell>
          <cell r="AO322" t="str">
            <v>Yes</v>
          </cell>
          <cell r="AP322" t="str">
            <v>-</v>
          </cell>
          <cell r="AQ322" t="str">
            <v>-</v>
          </cell>
          <cell r="AR322" t="str">
            <v>-</v>
          </cell>
          <cell r="AS322" t="str">
            <v>-</v>
          </cell>
          <cell r="AT322" t="str">
            <v>365</v>
          </cell>
          <cell r="AU322" t="str">
            <v>1</v>
          </cell>
          <cell r="AV322" t="str">
            <v>Bulk</v>
          </cell>
          <cell r="AW322" t="str">
            <v>-</v>
          </cell>
          <cell r="AX322" t="str">
            <v>-</v>
          </cell>
          <cell r="AY322" t="str">
            <v>-</v>
          </cell>
          <cell r="AZ322" t="str">
            <v>-</v>
          </cell>
          <cell r="BA322" t="str">
            <v>DNB SY20-21</v>
          </cell>
          <cell r="BB322" t="str">
            <v>DNB SY20-21</v>
          </cell>
          <cell r="BC322" t="str">
            <v>Prepared</v>
          </cell>
          <cell r="BD322" t="str">
            <v>BFAST/COP/HANDHELD</v>
          </cell>
          <cell r="BE322" t="str">
            <v>BRKFST/COP MBU</v>
          </cell>
          <cell r="BF322" t="str">
            <v>Comfort Classics</v>
          </cell>
          <cell r="BG322" t="str">
            <v>Breaded Pork</v>
          </cell>
          <cell r="BH322" t="str">
            <v>Chops</v>
          </cell>
          <cell r="BI322" t="str">
            <v>-</v>
          </cell>
          <cell r="BJ322" t="str">
            <v>C&amp;F</v>
          </cell>
          <cell r="BK322" t="str">
            <v>Pork</v>
          </cell>
          <cell r="BL322" t="str">
            <v>BAKE: Conventional Oven
From the frozen state, bake at 350 degrees f in conventional oven for 14 minutes.
Convection: Convection Oven
From the frozen state, bake at 350 degrees f in convection oven for 10 minutes.
Deep Fry: Deep Fry
Deep fry at 350 degree</v>
          </cell>
          <cell r="BM322" t="str">
            <v>Ground pork (not more than 20% fat), water, textured vegetable protein product [soy protein concentrate, caramel color, zinc oxide, niacinamide,  ferrous sulfate, copper gluconate, vitamin a palmitate, calcium pantothenate, thiamine mononitrate (b1), pyri</v>
          </cell>
          <cell r="BR322" t="str">
            <v>00071421680195</v>
          </cell>
          <cell r="BS322" t="str">
            <v>-</v>
          </cell>
          <cell r="BT322" t="str">
            <v>Special Order</v>
          </cell>
          <cell r="BU322" t="str">
            <v>-</v>
          </cell>
          <cell r="BV322" t="str">
            <v>-</v>
          </cell>
          <cell r="BW322" t="str">
            <v>-</v>
          </cell>
          <cell r="BX322" t="str">
            <v>-</v>
          </cell>
          <cell r="BY322" t="str">
            <v>-</v>
          </cell>
        </row>
        <row r="323">
          <cell r="B323">
            <v>10000068131</v>
          </cell>
          <cell r="C323" t="str">
            <v>AdvancePierre™</v>
          </cell>
          <cell r="E323">
            <v>130</v>
          </cell>
          <cell r="F323" t="str">
            <v>AdvancePierre™ Fully Cooked Whole Grain Breaded Country Fried Beef Steak, 3.79 oz</v>
          </cell>
          <cell r="G323" t="str">
            <v>Country Fried Breaded Beef Steak, 3.8 oz.</v>
          </cell>
          <cell r="H323" t="str">
            <v>WG</v>
          </cell>
          <cell r="I323" t="str">
            <v>-</v>
          </cell>
          <cell r="J323">
            <v>20.190000000000001</v>
          </cell>
          <cell r="K323">
            <v>85</v>
          </cell>
          <cell r="L323" t="str">
            <v>1 piece</v>
          </cell>
          <cell r="M323">
            <v>2</v>
          </cell>
          <cell r="N323">
            <v>1</v>
          </cell>
          <cell r="O323" t="str">
            <v>-</v>
          </cell>
          <cell r="P323" t="str">
            <v>310</v>
          </cell>
          <cell r="Q323" t="str">
            <v>19</v>
          </cell>
          <cell r="R323" t="str">
            <v>7</v>
          </cell>
          <cell r="S323" t="str">
            <v>380</v>
          </cell>
          <cell r="T323" t="str">
            <v>17</v>
          </cell>
          <cell r="U323" t="str">
            <v>16</v>
          </cell>
          <cell r="V323" t="str">
            <v>Yes</v>
          </cell>
          <cell r="W323" t="str">
            <v>-</v>
          </cell>
          <cell r="Y323" t="str">
            <v>-</v>
          </cell>
          <cell r="Z323" t="str">
            <v>-</v>
          </cell>
          <cell r="AA323" t="str">
            <v>-</v>
          </cell>
          <cell r="AB323" t="str">
            <v>-</v>
          </cell>
          <cell r="AC323" t="str">
            <v>CL</v>
          </cell>
          <cell r="AD323">
            <v>10000069035</v>
          </cell>
          <cell r="AE323" t="str">
            <v>-</v>
          </cell>
          <cell r="AF323" t="str">
            <v>-</v>
          </cell>
          <cell r="AG323" t="str">
            <v>-</v>
          </cell>
          <cell r="AH323" t="str">
            <v/>
          </cell>
          <cell r="AI323" t="str">
            <v/>
          </cell>
          <cell r="AJ323" t="str">
            <v/>
          </cell>
          <cell r="AK323" t="str">
            <v>-</v>
          </cell>
          <cell r="AL323" t="str">
            <v>-</v>
          </cell>
          <cell r="AM323" t="str">
            <v>-</v>
          </cell>
          <cell r="AN323" t="str">
            <v>-</v>
          </cell>
          <cell r="AO323" t="str">
            <v>Yes</v>
          </cell>
          <cell r="AP323" t="str">
            <v>-</v>
          </cell>
          <cell r="AQ323" t="str">
            <v>-</v>
          </cell>
          <cell r="AR323" t="str">
            <v>-</v>
          </cell>
          <cell r="AS323" t="str">
            <v>-</v>
          </cell>
          <cell r="AT323" t="str">
            <v>365</v>
          </cell>
          <cell r="AU323" t="str">
            <v>1</v>
          </cell>
          <cell r="AV323" t="str">
            <v>Bulk</v>
          </cell>
          <cell r="AW323" t="str">
            <v>-</v>
          </cell>
          <cell r="AX323" t="str">
            <v>-</v>
          </cell>
          <cell r="AY323" t="str">
            <v>-</v>
          </cell>
          <cell r="AZ323" t="str">
            <v>-</v>
          </cell>
          <cell r="BA323" t="str">
            <v>ACT</v>
          </cell>
          <cell r="BB323" t="str">
            <v>ACT</v>
          </cell>
          <cell r="BC323" t="str">
            <v>Prepared</v>
          </cell>
          <cell r="BD323" t="str">
            <v>BFAST/COP/HANDHELD</v>
          </cell>
          <cell r="BE323" t="str">
            <v>BRKFST/COP MBU</v>
          </cell>
          <cell r="BF323" t="str">
            <v>Comfort Classics</v>
          </cell>
          <cell r="BG323" t="str">
            <v>Breaded Beef</v>
          </cell>
          <cell r="BH323" t="str">
            <v>Patties</v>
          </cell>
          <cell r="BI323" t="str">
            <v>-</v>
          </cell>
          <cell r="BJ323" t="str">
            <v>C&amp;F</v>
          </cell>
          <cell r="BL323" t="str">
            <v>BAKE: Conventional Oven
Frozen product: preheat oven to 350 degrees f. Heat for 14 minutes.
Convection: Convection Oven
Frozen product: preheat oven to 350 degrees f. Heat for 8 minutes.
Deep Fry: Deep Fry
Deep fry at 350 degrees f for 2-3 minutes
Microwa</v>
          </cell>
          <cell r="BM323" t="str">
            <v xml:space="preserve">Ground Beef (Not More Than 20% Fat), Sodium Phosphates, Salt. 
Breaded with: Whole Wheat Flour, Enriched Wheat Flour (Enriched with Niacin, Reduced Iron, Thiamine Mononitrate, Riboflavin, Folic Acid), Dehydrated Potatoes (Potatoes, Mono and Diglycerides, </v>
          </cell>
          <cell r="BR323" t="str">
            <v>00071421680317</v>
          </cell>
          <cell r="BS323" t="str">
            <v>-</v>
          </cell>
          <cell r="BT323" t="str">
            <v>Special Order</v>
          </cell>
          <cell r="BU323" t="str">
            <v>-</v>
          </cell>
          <cell r="BV323" t="str">
            <v>-</v>
          </cell>
          <cell r="BW323" t="str">
            <v>-</v>
          </cell>
          <cell r="BX323" t="str">
            <v>-</v>
          </cell>
          <cell r="BY323" t="str">
            <v>-</v>
          </cell>
        </row>
        <row r="324">
          <cell r="B324">
            <v>10000068112</v>
          </cell>
          <cell r="C324" t="str">
            <v>Pierre</v>
          </cell>
          <cell r="E324">
            <v>130</v>
          </cell>
          <cell r="F324" t="str">
            <v>AdvancePierre™ Fully Cooked Whole Grain Breaded Country Fried Nugget Shaped Beef Steak, 3.86 oz</v>
          </cell>
          <cell r="G324" t="str">
            <v>Country Fried Breaded Beef Nugget, 3.85 oz.</v>
          </cell>
          <cell r="H324" t="str">
            <v>WG</v>
          </cell>
          <cell r="I324" t="str">
            <v>-</v>
          </cell>
          <cell r="J324">
            <v>24.06</v>
          </cell>
          <cell r="K324">
            <v>100</v>
          </cell>
          <cell r="L324" t="str">
            <v>7 Pieces</v>
          </cell>
          <cell r="M324">
            <v>2</v>
          </cell>
          <cell r="N324">
            <v>1</v>
          </cell>
          <cell r="O324" t="str">
            <v>-</v>
          </cell>
          <cell r="P324" t="str">
            <v>310</v>
          </cell>
          <cell r="Q324" t="str">
            <v>20</v>
          </cell>
          <cell r="R324" t="str">
            <v>7</v>
          </cell>
          <cell r="S324" t="str">
            <v>380</v>
          </cell>
          <cell r="T324" t="str">
            <v>17</v>
          </cell>
          <cell r="U324" t="str">
            <v>16</v>
          </cell>
          <cell r="V324" t="str">
            <v>Yes</v>
          </cell>
          <cell r="W324" t="str">
            <v>-</v>
          </cell>
          <cell r="Y324" t="str">
            <v>-</v>
          </cell>
          <cell r="Z324" t="str">
            <v>-</v>
          </cell>
          <cell r="AA324" t="str">
            <v>-</v>
          </cell>
          <cell r="AB324" t="str">
            <v>-</v>
          </cell>
          <cell r="AC324" t="str">
            <v>CL</v>
          </cell>
          <cell r="AD324">
            <v>10000069036</v>
          </cell>
          <cell r="AE324" t="str">
            <v>-</v>
          </cell>
          <cell r="AF324" t="str">
            <v>-</v>
          </cell>
          <cell r="AG324" t="str">
            <v>-</v>
          </cell>
          <cell r="AH324" t="str">
            <v/>
          </cell>
          <cell r="AI324" t="str">
            <v/>
          </cell>
          <cell r="AJ324" t="str">
            <v/>
          </cell>
          <cell r="AK324" t="str">
            <v>-</v>
          </cell>
          <cell r="AL324" t="str">
            <v>-</v>
          </cell>
          <cell r="AM324" t="str">
            <v>-</v>
          </cell>
          <cell r="AN324" t="str">
            <v>-</v>
          </cell>
          <cell r="AO324" t="str">
            <v>Yes</v>
          </cell>
          <cell r="AP324" t="str">
            <v>-</v>
          </cell>
          <cell r="AQ324" t="str">
            <v>-</v>
          </cell>
          <cell r="AR324" t="str">
            <v>-</v>
          </cell>
          <cell r="AS324" t="str">
            <v>-</v>
          </cell>
          <cell r="AT324" t="str">
            <v>365</v>
          </cell>
          <cell r="AU324" t="str">
            <v>1</v>
          </cell>
          <cell r="AV324" t="str">
            <v>Bulk</v>
          </cell>
          <cell r="AW324" t="str">
            <v>-</v>
          </cell>
          <cell r="AX324" t="str">
            <v>-</v>
          </cell>
          <cell r="AY324" t="str">
            <v>-</v>
          </cell>
          <cell r="AZ324" t="str">
            <v>-</v>
          </cell>
          <cell r="BA324" t="str">
            <v>DNB SY20-21</v>
          </cell>
          <cell r="BB324" t="str">
            <v>DNB SY20-21</v>
          </cell>
          <cell r="BC324" t="str">
            <v>Prepared</v>
          </cell>
          <cell r="BD324" t="str">
            <v>BFAST/COP/HANDHELD</v>
          </cell>
          <cell r="BE324" t="str">
            <v>BRKFST/COP MBU</v>
          </cell>
          <cell r="BF324" t="str">
            <v>Comfort Classics</v>
          </cell>
          <cell r="BG324" t="str">
            <v>Breaded Beef</v>
          </cell>
          <cell r="BH324" t="str">
            <v>Nuggets</v>
          </cell>
          <cell r="BI324" t="str">
            <v>-</v>
          </cell>
          <cell r="BJ324" t="str">
            <v>C&amp;F</v>
          </cell>
          <cell r="BL324" t="str">
            <v>BAKE: Conventional Oven
Frozen product: preheat oven to 350 degrees f. Heat for 8-10 minutes.
Convection: Convection Oven
Frozen product: preheat oven to 350 degrees f. Heat for 5-7 minutes.
Deep Fry: Deep Fry
350 degrees f for 1 minute.
Microwave: Microw</v>
          </cell>
          <cell r="BM324" t="str">
            <v>Ground beef (not more than 20% fat), sodium phosphates, salt. breaded with: whole wheat flour, enriched wheat flour (enriched with niacin, reduced iron, thiamine mononitrate, riboflavin, folic acid), dehydrated potatoes (potatoes, mono and diglycerides, d</v>
          </cell>
          <cell r="BR324" t="str">
            <v>00071421680126</v>
          </cell>
          <cell r="BS324" t="str">
            <v>-</v>
          </cell>
          <cell r="BT324" t="str">
            <v>Special Order</v>
          </cell>
          <cell r="BU324" t="str">
            <v>-</v>
          </cell>
          <cell r="BV324" t="str">
            <v>-</v>
          </cell>
          <cell r="BW324" t="str">
            <v>-</v>
          </cell>
          <cell r="BX324">
            <v>8868224</v>
          </cell>
          <cell r="BY324" t="str">
            <v>-</v>
          </cell>
        </row>
        <row r="325">
          <cell r="B325">
            <v>10000057732</v>
          </cell>
          <cell r="C325" t="str">
            <v>AdvancePierre™</v>
          </cell>
          <cell r="E325" t="str">
            <v>-</v>
          </cell>
          <cell r="F325" t="str">
            <v>AdvancePierre™ Fully Cooked Strip Shaped Country Fried Breaded Beef Steaks, 4.00 oz</v>
          </cell>
          <cell r="G325" t="str">
            <v>Country Fried Beef Steaks Strips, 4 oz.</v>
          </cell>
          <cell r="H325" t="str">
            <v>-</v>
          </cell>
          <cell r="I325" t="str">
            <v>-</v>
          </cell>
          <cell r="J325">
            <v>25</v>
          </cell>
          <cell r="K325">
            <v>100</v>
          </cell>
          <cell r="L325" t="str">
            <v>4 pieces</v>
          </cell>
          <cell r="M325">
            <v>2</v>
          </cell>
          <cell r="N325">
            <v>1</v>
          </cell>
          <cell r="O325" t="str">
            <v>-</v>
          </cell>
          <cell r="P325" t="str">
            <v>-</v>
          </cell>
          <cell r="Q325" t="str">
            <v>-</v>
          </cell>
          <cell r="R325" t="str">
            <v>-</v>
          </cell>
          <cell r="S325" t="str">
            <v>-</v>
          </cell>
          <cell r="T325" t="str">
            <v>-</v>
          </cell>
          <cell r="U325" t="str">
            <v>-</v>
          </cell>
          <cell r="V325" t="str">
            <v>Yes</v>
          </cell>
          <cell r="W325" t="str">
            <v>-</v>
          </cell>
          <cell r="Y325" t="str">
            <v>-</v>
          </cell>
          <cell r="Z325" t="str">
            <v>-</v>
          </cell>
          <cell r="AA325" t="str">
            <v>-</v>
          </cell>
          <cell r="AB325" t="str">
            <v>-</v>
          </cell>
          <cell r="AC325" t="str">
            <v>CL</v>
          </cell>
          <cell r="AD325" t="str">
            <v>-</v>
          </cell>
          <cell r="AE325" t="str">
            <v>-</v>
          </cell>
          <cell r="AF325" t="str">
            <v>-</v>
          </cell>
          <cell r="AG325" t="str">
            <v>-</v>
          </cell>
          <cell r="AH325" t="str">
            <v/>
          </cell>
          <cell r="AI325" t="str">
            <v/>
          </cell>
          <cell r="AJ325" t="str">
            <v/>
          </cell>
          <cell r="AK325" t="str">
            <v>-</v>
          </cell>
          <cell r="AL325" t="str">
            <v>-</v>
          </cell>
          <cell r="AM325" t="str">
            <v>-</v>
          </cell>
          <cell r="AN325" t="str">
            <v>-</v>
          </cell>
          <cell r="AO325" t="str">
            <v>Yes</v>
          </cell>
          <cell r="AP325" t="str">
            <v>-</v>
          </cell>
          <cell r="AQ325" t="str">
            <v>-</v>
          </cell>
          <cell r="AR325" t="str">
            <v>-</v>
          </cell>
          <cell r="AS325" t="str">
            <v>-</v>
          </cell>
          <cell r="AT325" t="str">
            <v>-</v>
          </cell>
          <cell r="AU325" t="str">
            <v>-</v>
          </cell>
          <cell r="AV325" t="str">
            <v>Bulk</v>
          </cell>
          <cell r="AW325" t="str">
            <v>-</v>
          </cell>
          <cell r="AX325" t="str">
            <v>-</v>
          </cell>
          <cell r="AY325" t="str">
            <v>-</v>
          </cell>
          <cell r="AZ325" t="str">
            <v>-</v>
          </cell>
          <cell r="BA325" t="str">
            <v>DNB SY19-20</v>
          </cell>
          <cell r="BB325" t="str">
            <v>DNB SY19-20</v>
          </cell>
          <cell r="BC325" t="str">
            <v>Prepared</v>
          </cell>
          <cell r="BD325" t="str">
            <v>BFAST/COP/HANDHELD</v>
          </cell>
          <cell r="BE325" t="str">
            <v>BRKFST/COP MBU</v>
          </cell>
          <cell r="BF325" t="str">
            <v>Comfort Classics</v>
          </cell>
          <cell r="BG325" t="str">
            <v>Breaded Beef</v>
          </cell>
          <cell r="BH325" t="str">
            <v>Fingers</v>
          </cell>
          <cell r="BI325" t="str">
            <v>-</v>
          </cell>
          <cell r="BJ325" t="str">
            <v>C&amp;F</v>
          </cell>
          <cell r="BL325" t="str">
            <v>-</v>
          </cell>
          <cell r="BM325" t="str">
            <v>-</v>
          </cell>
          <cell r="BR325" t="str">
            <v>-</v>
          </cell>
          <cell r="BS325" t="str">
            <v>-</v>
          </cell>
          <cell r="BT325" t="str">
            <v>-</v>
          </cell>
          <cell r="BU325" t="str">
            <v>-</v>
          </cell>
          <cell r="BV325" t="str">
            <v>-</v>
          </cell>
          <cell r="BW325" t="str">
            <v>-</v>
          </cell>
          <cell r="BX325" t="str">
            <v>-</v>
          </cell>
          <cell r="BY325" t="str">
            <v>-</v>
          </cell>
        </row>
        <row r="326">
          <cell r="B326">
            <v>10000068038</v>
          </cell>
          <cell r="C326" t="str">
            <v>Pierre</v>
          </cell>
          <cell r="E326" t="str">
            <v>-</v>
          </cell>
          <cell r="F326" t="str">
            <v>AdvancePierre™ Fully Cooked Whole Grain Breaded Country Fried Beef Patties, 3.61 oz</v>
          </cell>
          <cell r="G326" t="str">
            <v>Breaded Beef Pattie, 3.6 oz.</v>
          </cell>
          <cell r="H326" t="str">
            <v>WG</v>
          </cell>
          <cell r="I326" t="str">
            <v>-</v>
          </cell>
          <cell r="J326">
            <v>22.5</v>
          </cell>
          <cell r="K326">
            <v>100</v>
          </cell>
          <cell r="L326" t="str">
            <v>4 pieces</v>
          </cell>
          <cell r="M326">
            <v>2</v>
          </cell>
          <cell r="N326">
            <v>1</v>
          </cell>
          <cell r="O326" t="str">
            <v>-</v>
          </cell>
          <cell r="P326" t="str">
            <v>-</v>
          </cell>
          <cell r="Q326" t="str">
            <v>-</v>
          </cell>
          <cell r="R326" t="str">
            <v>-</v>
          </cell>
          <cell r="S326" t="str">
            <v>-</v>
          </cell>
          <cell r="T326" t="str">
            <v>-</v>
          </cell>
          <cell r="U326" t="str">
            <v>-</v>
          </cell>
          <cell r="V326" t="str">
            <v>Yes</v>
          </cell>
          <cell r="W326" t="str">
            <v>-</v>
          </cell>
          <cell r="Y326" t="str">
            <v>-</v>
          </cell>
          <cell r="Z326" t="str">
            <v>-</v>
          </cell>
          <cell r="AA326" t="str">
            <v>-</v>
          </cell>
          <cell r="AB326" t="str">
            <v>-</v>
          </cell>
          <cell r="AC326" t="str">
            <v>CL</v>
          </cell>
          <cell r="AD326" t="str">
            <v>-</v>
          </cell>
          <cell r="AE326" t="str">
            <v>-</v>
          </cell>
          <cell r="AF326" t="str">
            <v>-</v>
          </cell>
          <cell r="AG326" t="str">
            <v>-</v>
          </cell>
          <cell r="AH326" t="str">
            <v/>
          </cell>
          <cell r="AI326" t="str">
            <v/>
          </cell>
          <cell r="AJ326" t="str">
            <v/>
          </cell>
          <cell r="AK326" t="str">
            <v>-</v>
          </cell>
          <cell r="AL326" t="str">
            <v>Yes</v>
          </cell>
          <cell r="AM326" t="str">
            <v>-</v>
          </cell>
          <cell r="AN326" t="str">
            <v>-</v>
          </cell>
          <cell r="AO326" t="str">
            <v>Yes</v>
          </cell>
          <cell r="AP326" t="str">
            <v>-</v>
          </cell>
          <cell r="AQ326" t="str">
            <v>-</v>
          </cell>
          <cell r="AR326" t="str">
            <v>-</v>
          </cell>
          <cell r="AS326" t="str">
            <v>-</v>
          </cell>
          <cell r="AT326" t="str">
            <v>-</v>
          </cell>
          <cell r="AU326" t="str">
            <v>-</v>
          </cell>
          <cell r="AV326" t="str">
            <v>Bulk</v>
          </cell>
          <cell r="AW326" t="str">
            <v>-</v>
          </cell>
          <cell r="AX326" t="str">
            <v>-</v>
          </cell>
          <cell r="AY326" t="str">
            <v>-</v>
          </cell>
          <cell r="AZ326" t="str">
            <v>-</v>
          </cell>
          <cell r="BA326" t="str">
            <v>DNB SY19-20</v>
          </cell>
          <cell r="BB326" t="str">
            <v>DNB SY19-20</v>
          </cell>
          <cell r="BC326" t="str">
            <v>Prepared</v>
          </cell>
          <cell r="BD326" t="str">
            <v>BFAST/COP/HANDHELD</v>
          </cell>
          <cell r="BE326" t="str">
            <v>BRKFST/COP MBU</v>
          </cell>
          <cell r="BF326" t="str">
            <v>Comfort Classics</v>
          </cell>
          <cell r="BG326" t="str">
            <v>Breaded Beef</v>
          </cell>
          <cell r="BH326" t="str">
            <v>Patties</v>
          </cell>
          <cell r="BI326" t="str">
            <v>-</v>
          </cell>
          <cell r="BJ326" t="str">
            <v>C&amp;F</v>
          </cell>
          <cell r="BL326" t="str">
            <v>-</v>
          </cell>
          <cell r="BM326" t="str">
            <v>-</v>
          </cell>
          <cell r="BR326" t="str">
            <v>-</v>
          </cell>
          <cell r="BS326" t="str">
            <v>-</v>
          </cell>
          <cell r="BT326" t="str">
            <v>Special Order</v>
          </cell>
          <cell r="BU326" t="str">
            <v>-</v>
          </cell>
          <cell r="BV326" t="str">
            <v>-</v>
          </cell>
          <cell r="BW326" t="str">
            <v>-</v>
          </cell>
          <cell r="BX326" t="str">
            <v>-</v>
          </cell>
          <cell r="BY326" t="str">
            <v>-</v>
          </cell>
        </row>
        <row r="327">
          <cell r="B327">
            <v>10000087596</v>
          </cell>
          <cell r="C327" t="str">
            <v>Pierre</v>
          </cell>
          <cell r="E327" t="str">
            <v>-</v>
          </cell>
          <cell r="F327" t="str">
            <v>AdvancePierre™ Fully Cooked Whole Grain Breaded Country Fried Beef Patties, 3.86 oz</v>
          </cell>
          <cell r="G327" t="str">
            <v>Country Fried Breaded Beef Patties, 3.85oz.</v>
          </cell>
          <cell r="H327" t="str">
            <v>-</v>
          </cell>
          <cell r="I327" t="str">
            <v>-</v>
          </cell>
          <cell r="J327">
            <v>20.45</v>
          </cell>
          <cell r="K327">
            <v>85</v>
          </cell>
          <cell r="L327" t="str">
            <v>1 Piece</v>
          </cell>
          <cell r="M327">
            <v>2</v>
          </cell>
          <cell r="N327">
            <v>1</v>
          </cell>
          <cell r="O327" t="str">
            <v>-</v>
          </cell>
          <cell r="P327" t="str">
            <v>-</v>
          </cell>
          <cell r="Q327" t="str">
            <v>-</v>
          </cell>
          <cell r="R327" t="str">
            <v>-</v>
          </cell>
          <cell r="S327" t="str">
            <v>-</v>
          </cell>
          <cell r="T327" t="str">
            <v>-</v>
          </cell>
          <cell r="U327" t="str">
            <v>-</v>
          </cell>
          <cell r="V327" t="str">
            <v/>
          </cell>
          <cell r="W327" t="str">
            <v>-</v>
          </cell>
          <cell r="Y327" t="str">
            <v>-</v>
          </cell>
          <cell r="Z327" t="str">
            <v>-</v>
          </cell>
          <cell r="AA327" t="str">
            <v>-</v>
          </cell>
          <cell r="AB327" t="str">
            <v>-</v>
          </cell>
          <cell r="AC327" t="str">
            <v>CL</v>
          </cell>
          <cell r="AD327">
            <v>10000069039</v>
          </cell>
          <cell r="AE327" t="str">
            <v>-</v>
          </cell>
          <cell r="AF327" t="str">
            <v>-</v>
          </cell>
          <cell r="AG327" t="str">
            <v>-</v>
          </cell>
          <cell r="AH327" t="str">
            <v/>
          </cell>
          <cell r="AI327" t="str">
            <v/>
          </cell>
          <cell r="AJ327" t="str">
            <v/>
          </cell>
          <cell r="AK327" t="str">
            <v>-</v>
          </cell>
          <cell r="AL327" t="str">
            <v>Yes</v>
          </cell>
          <cell r="AM327" t="str">
            <v>-</v>
          </cell>
          <cell r="AN327" t="str">
            <v>-</v>
          </cell>
          <cell r="AO327" t="str">
            <v>Yes</v>
          </cell>
          <cell r="AP327" t="str">
            <v>-</v>
          </cell>
          <cell r="AQ327" t="str">
            <v>-</v>
          </cell>
          <cell r="AR327" t="str">
            <v>-</v>
          </cell>
          <cell r="AS327" t="str">
            <v>-</v>
          </cell>
          <cell r="AT327" t="str">
            <v>-</v>
          </cell>
          <cell r="AU327" t="str">
            <v>-</v>
          </cell>
          <cell r="AV327" t="str">
            <v>Bulk</v>
          </cell>
          <cell r="AW327" t="str">
            <v>-</v>
          </cell>
          <cell r="AX327" t="str">
            <v>-</v>
          </cell>
          <cell r="AY327" t="str">
            <v>-</v>
          </cell>
          <cell r="AZ327" t="str">
            <v>-</v>
          </cell>
          <cell r="BA327" t="str">
            <v>DNB SY19-20</v>
          </cell>
          <cell r="BB327" t="str">
            <v>DNB SY19-20</v>
          </cell>
          <cell r="BC327" t="str">
            <v>Prepared</v>
          </cell>
          <cell r="BD327" t="str">
            <v>BFAST/COP/HANDHELD</v>
          </cell>
          <cell r="BE327" t="str">
            <v>BRKFST/COP MBU</v>
          </cell>
          <cell r="BF327" t="str">
            <v>Comfort Classics</v>
          </cell>
          <cell r="BG327" t="str">
            <v>Breaded Beef</v>
          </cell>
          <cell r="BH327" t="str">
            <v>Patties</v>
          </cell>
          <cell r="BI327" t="str">
            <v>-</v>
          </cell>
          <cell r="BJ327" t="str">
            <v>C&amp;F</v>
          </cell>
          <cell r="BL327" t="str">
            <v>-</v>
          </cell>
          <cell r="BM327" t="str">
            <v>-</v>
          </cell>
          <cell r="BR327" t="str">
            <v>-</v>
          </cell>
          <cell r="BS327" t="str">
            <v>-</v>
          </cell>
          <cell r="BT327" t="str">
            <v>-</v>
          </cell>
          <cell r="BU327" t="str">
            <v>-</v>
          </cell>
          <cell r="BV327" t="str">
            <v>-</v>
          </cell>
          <cell r="BW327" t="str">
            <v>-</v>
          </cell>
          <cell r="BX327" t="str">
            <v>-</v>
          </cell>
          <cell r="BY327" t="str">
            <v>-</v>
          </cell>
        </row>
        <row r="328">
          <cell r="B328">
            <v>10000019256</v>
          </cell>
          <cell r="C328" t="str">
            <v>Pierre</v>
          </cell>
          <cell r="E328">
            <v>130</v>
          </cell>
          <cell r="F328" t="str">
            <v>AdvancePierre™ Fully Cooked Whole Grain Breaded Country Fried Pork Steaks, 3.86 oz</v>
          </cell>
          <cell r="G328" t="str">
            <v>Breaded Pork Steak, 3.85 oz.</v>
          </cell>
          <cell r="H328" t="str">
            <v>WG</v>
          </cell>
          <cell r="I328" t="str">
            <v>-</v>
          </cell>
          <cell r="J328">
            <v>20.45</v>
          </cell>
          <cell r="K328">
            <v>85</v>
          </cell>
          <cell r="L328" t="str">
            <v>1 piece</v>
          </cell>
          <cell r="M328">
            <v>2</v>
          </cell>
          <cell r="N328">
            <v>1</v>
          </cell>
          <cell r="O328" t="str">
            <v>-</v>
          </cell>
          <cell r="P328" t="str">
            <v>350</v>
          </cell>
          <cell r="Q328" t="str">
            <v>23</v>
          </cell>
          <cell r="R328" t="str">
            <v>7</v>
          </cell>
          <cell r="S328" t="str">
            <v>470</v>
          </cell>
          <cell r="T328" t="str">
            <v>18</v>
          </cell>
          <cell r="U328" t="str">
            <v>15</v>
          </cell>
          <cell r="V328" t="str">
            <v>Yes</v>
          </cell>
          <cell r="W328" t="str">
            <v>-</v>
          </cell>
          <cell r="Y328" t="str">
            <v>-</v>
          </cell>
          <cell r="Z328" t="str">
            <v>-</v>
          </cell>
          <cell r="AA328" t="str">
            <v>-</v>
          </cell>
          <cell r="AB328" t="str">
            <v>-</v>
          </cell>
          <cell r="AC328" t="str">
            <v>CL</v>
          </cell>
          <cell r="AD328">
            <v>10000016904</v>
          </cell>
          <cell r="AE328" t="str">
            <v>-</v>
          </cell>
          <cell r="AF328" t="str">
            <v>-</v>
          </cell>
          <cell r="AG328" t="str">
            <v>-</v>
          </cell>
          <cell r="AH328" t="str">
            <v/>
          </cell>
          <cell r="AI328" t="str">
            <v/>
          </cell>
          <cell r="AJ328" t="str">
            <v/>
          </cell>
          <cell r="AK328" t="str">
            <v>-</v>
          </cell>
          <cell r="AL328" t="str">
            <v>Yes</v>
          </cell>
          <cell r="AM328" t="str">
            <v>-</v>
          </cell>
          <cell r="AN328" t="str">
            <v>-</v>
          </cell>
          <cell r="AO328" t="str">
            <v>Yes</v>
          </cell>
          <cell r="AP328" t="str">
            <v>-</v>
          </cell>
          <cell r="AQ328" t="str">
            <v>-</v>
          </cell>
          <cell r="AR328" t="str">
            <v>-</v>
          </cell>
          <cell r="AS328" t="str">
            <v>-</v>
          </cell>
          <cell r="AT328" t="str">
            <v>365</v>
          </cell>
          <cell r="AU328" t="str">
            <v>1</v>
          </cell>
          <cell r="AV328" t="str">
            <v>Bulk</v>
          </cell>
          <cell r="AW328" t="str">
            <v>-</v>
          </cell>
          <cell r="AX328" t="str">
            <v>-</v>
          </cell>
          <cell r="AY328" t="str">
            <v>-</v>
          </cell>
          <cell r="AZ328" t="str">
            <v>-</v>
          </cell>
          <cell r="BA328" t="str">
            <v>ACT</v>
          </cell>
          <cell r="BB328" t="str">
            <v>ACT</v>
          </cell>
          <cell r="BC328" t="str">
            <v>Prepared</v>
          </cell>
          <cell r="BD328" t="str">
            <v>BFAST/COP/HANDHELD</v>
          </cell>
          <cell r="BE328" t="str">
            <v>BRKFST/COP MBU</v>
          </cell>
          <cell r="BF328" t="str">
            <v>Comfort Classics</v>
          </cell>
          <cell r="BG328" t="str">
            <v>Breaded Pork</v>
          </cell>
          <cell r="BH328" t="str">
            <v>Patties</v>
          </cell>
          <cell r="BI328" t="str">
            <v>-</v>
          </cell>
          <cell r="BJ328" t="str">
            <v>C&amp;F</v>
          </cell>
          <cell r="BK328" t="str">
            <v>Pork</v>
          </cell>
          <cell r="BL328" t="str">
            <v>BAKE: Conventional Oven
From the frozen state, bake at 350 degrees f for 14 minutes.
Convection: Convection Oven
From the frozen state, bake at 350 degrees f for 10 minutes.
Microwave: Microwave
From frozen, heat on full power for 1-2 minutes. Microwave o</v>
          </cell>
          <cell r="BM328" t="str">
            <v>Ground pork (not more than 20% fat), seasoning (sugar, salt, hydrolyzed soy and wheat gluten protein, dextrose, hydrolyzed soy protein, hydrolyzed corn protein, disodium inosinate, disodium guanylate), sodium phosphates. Breaded with: whole wheat flour, e</v>
          </cell>
          <cell r="BR328" t="str">
            <v>00071421680409</v>
          </cell>
          <cell r="BS328" t="str">
            <v>-</v>
          </cell>
          <cell r="BT328" t="str">
            <v>Special Order</v>
          </cell>
          <cell r="BU328" t="str">
            <v>-</v>
          </cell>
          <cell r="BV328" t="str">
            <v>-</v>
          </cell>
          <cell r="BW328" t="str">
            <v>-</v>
          </cell>
          <cell r="BX328" t="str">
            <v>-</v>
          </cell>
          <cell r="BY328" t="str">
            <v>-</v>
          </cell>
        </row>
        <row r="329">
          <cell r="B329">
            <v>10000016804</v>
          </cell>
          <cell r="C329" t="str">
            <v>AdvancePierre™</v>
          </cell>
          <cell r="E329">
            <v>130</v>
          </cell>
          <cell r="F329" t="str">
            <v>AdvancePierre™ Fully Cooked Whole Grain Breaded Pork Patties, 3.75 oz</v>
          </cell>
          <cell r="G329" t="str">
            <v>Breaded Pork Pattie, 3.75 oz.</v>
          </cell>
          <cell r="H329" t="str">
            <v>WG</v>
          </cell>
          <cell r="I329" t="str">
            <v>-</v>
          </cell>
          <cell r="J329">
            <v>30.47</v>
          </cell>
          <cell r="K329">
            <v>130</v>
          </cell>
          <cell r="L329" t="str">
            <v>1 piece</v>
          </cell>
          <cell r="M329">
            <v>2</v>
          </cell>
          <cell r="N329">
            <v>1</v>
          </cell>
          <cell r="O329" t="str">
            <v>-</v>
          </cell>
          <cell r="P329" t="str">
            <v>270</v>
          </cell>
          <cell r="Q329" t="str">
            <v>16</v>
          </cell>
          <cell r="R329" t="str">
            <v>4.5</v>
          </cell>
          <cell r="S329" t="str">
            <v>390</v>
          </cell>
          <cell r="T329" t="str">
            <v>18</v>
          </cell>
          <cell r="U329" t="str">
            <v>14</v>
          </cell>
          <cell r="V329" t="str">
            <v>Yes</v>
          </cell>
          <cell r="W329" t="str">
            <v>-</v>
          </cell>
          <cell r="Y329" t="str">
            <v>-</v>
          </cell>
          <cell r="Z329" t="str">
            <v>-</v>
          </cell>
          <cell r="AA329" t="str">
            <v>-</v>
          </cell>
          <cell r="AB329" t="str">
            <v>-</v>
          </cell>
          <cell r="AC329" t="str">
            <v>CL</v>
          </cell>
          <cell r="AD329" t="str">
            <v>-</v>
          </cell>
          <cell r="AE329" t="str">
            <v>-</v>
          </cell>
          <cell r="AF329" t="str">
            <v>-</v>
          </cell>
          <cell r="AG329" t="str">
            <v>-</v>
          </cell>
          <cell r="AH329" t="str">
            <v/>
          </cell>
          <cell r="AI329" t="str">
            <v/>
          </cell>
          <cell r="AJ329" t="str">
            <v/>
          </cell>
          <cell r="AK329" t="str">
            <v>-</v>
          </cell>
          <cell r="AL329" t="str">
            <v>Yes</v>
          </cell>
          <cell r="AM329" t="str">
            <v>-</v>
          </cell>
          <cell r="AN329" t="str">
            <v>-</v>
          </cell>
          <cell r="AO329" t="str">
            <v>Yes</v>
          </cell>
          <cell r="AP329" t="str">
            <v>-</v>
          </cell>
          <cell r="AQ329" t="str">
            <v>-</v>
          </cell>
          <cell r="AR329" t="str">
            <v>-</v>
          </cell>
          <cell r="AS329" t="str">
            <v>-</v>
          </cell>
          <cell r="AT329" t="str">
            <v>365</v>
          </cell>
          <cell r="AU329" t="str">
            <v>5</v>
          </cell>
          <cell r="AV329" t="str">
            <v>Bulk</v>
          </cell>
          <cell r="AW329" t="str">
            <v>-</v>
          </cell>
          <cell r="AX329" t="str">
            <v>-</v>
          </cell>
          <cell r="AY329" t="str">
            <v>-</v>
          </cell>
          <cell r="AZ329" t="str">
            <v>-</v>
          </cell>
          <cell r="BA329" t="str">
            <v>ACT</v>
          </cell>
          <cell r="BB329" t="str">
            <v>ACT</v>
          </cell>
          <cell r="BC329" t="str">
            <v>Prepared</v>
          </cell>
          <cell r="BD329" t="str">
            <v>BFAST/COP/HANDHELD</v>
          </cell>
          <cell r="BE329" t="str">
            <v>BRKFST/COP MBU</v>
          </cell>
          <cell r="BF329" t="str">
            <v>Comfort Classics</v>
          </cell>
          <cell r="BG329" t="str">
            <v>Breaded Pork</v>
          </cell>
          <cell r="BH329" t="str">
            <v>Patties</v>
          </cell>
          <cell r="BI329" t="str">
            <v>-</v>
          </cell>
          <cell r="BJ329" t="str">
            <v>C&amp;F</v>
          </cell>
          <cell r="BK329" t="str">
            <v>Pork</v>
          </cell>
          <cell r="BL329" t="str">
            <v>BAKE: Conventional Oven
Preheat oven to 375 degrees f. Bake frozen product for 20 - 25 minutes.
Convection: Convection Oven
Preheat oven to 350 degrees f. Bake frozen product for 10 - 15 minutes.
Deep Fry: Deep Fry
Preheat oil to 350 degrees f. Place froz</v>
          </cell>
          <cell r="BM329" t="str">
            <v>Ground Pork (Not More Than 24% Fat), Water, Textured Vegetable Protein Product [Soy Flour, Zinc Oxide, Niacinamide, Ferrous Sulfate, Copper Gluconate, Vitamin A Palmitate, Calcium Pantothenate, Thiamine Mononitrate (B1), Pyridoxine Hydrochloride (B6), Rib</v>
          </cell>
          <cell r="BR329" t="str">
            <v>00880760092558</v>
          </cell>
          <cell r="BS329" t="str">
            <v>-</v>
          </cell>
          <cell r="BT329" t="str">
            <v>Special Order</v>
          </cell>
          <cell r="BU329" t="str">
            <v>-</v>
          </cell>
          <cell r="BV329" t="str">
            <v>-</v>
          </cell>
          <cell r="BW329" t="str">
            <v>-</v>
          </cell>
          <cell r="BX329" t="str">
            <v>-</v>
          </cell>
          <cell r="BY329" t="str">
            <v>-</v>
          </cell>
        </row>
        <row r="330">
          <cell r="B330">
            <v>10000068040</v>
          </cell>
          <cell r="C330" t="str">
            <v>AdvancePierre™</v>
          </cell>
          <cell r="E330">
            <v>130</v>
          </cell>
          <cell r="F330" t="str">
            <v>AdvancePierre™ Fully Cooked Whole Grain Breaded Pork Patties, 3.75 oz</v>
          </cell>
          <cell r="G330" t="str">
            <v>Breaded Pork Pattie, 3.75 oz.</v>
          </cell>
          <cell r="H330" t="str">
            <v>WG</v>
          </cell>
          <cell r="I330" t="str">
            <v>-</v>
          </cell>
          <cell r="J330">
            <v>9.3800000000000008</v>
          </cell>
          <cell r="K330">
            <v>40</v>
          </cell>
          <cell r="L330" t="str">
            <v>1 piece</v>
          </cell>
          <cell r="M330">
            <v>2</v>
          </cell>
          <cell r="N330">
            <v>1</v>
          </cell>
          <cell r="O330" t="str">
            <v>-</v>
          </cell>
          <cell r="P330" t="str">
            <v>270</v>
          </cell>
          <cell r="Q330" t="str">
            <v>16</v>
          </cell>
          <cell r="R330" t="str">
            <v>4.5</v>
          </cell>
          <cell r="S330" t="str">
            <v>390</v>
          </cell>
          <cell r="T330" t="str">
            <v>18</v>
          </cell>
          <cell r="U330" t="str">
            <v>14</v>
          </cell>
          <cell r="V330" t="str">
            <v>Yes</v>
          </cell>
          <cell r="W330" t="str">
            <v>-</v>
          </cell>
          <cell r="Y330" t="str">
            <v>CSC</v>
          </cell>
          <cell r="Z330" t="str">
            <v>CSC</v>
          </cell>
          <cell r="AA330" t="str">
            <v>-</v>
          </cell>
          <cell r="AB330" t="str">
            <v>-</v>
          </cell>
          <cell r="AC330" t="str">
            <v>CL</v>
          </cell>
          <cell r="AD330" t="str">
            <v>-</v>
          </cell>
          <cell r="AE330" t="str">
            <v>-</v>
          </cell>
          <cell r="AF330" t="str">
            <v>-</v>
          </cell>
          <cell r="AG330" t="str">
            <v>-</v>
          </cell>
          <cell r="AH330" t="str">
            <v/>
          </cell>
          <cell r="AI330" t="str">
            <v/>
          </cell>
          <cell r="AJ330" t="str">
            <v/>
          </cell>
          <cell r="AK330" t="str">
            <v>-</v>
          </cell>
          <cell r="AL330" t="str">
            <v>Yes</v>
          </cell>
          <cell r="AM330" t="str">
            <v>-</v>
          </cell>
          <cell r="AN330" t="str">
            <v>-</v>
          </cell>
          <cell r="AO330" t="str">
            <v>Yes</v>
          </cell>
          <cell r="AP330" t="str">
            <v>-</v>
          </cell>
          <cell r="AQ330" t="str">
            <v>-</v>
          </cell>
          <cell r="AR330" t="str">
            <v>-</v>
          </cell>
          <cell r="AS330" t="str">
            <v>-</v>
          </cell>
          <cell r="AT330" t="str">
            <v>365</v>
          </cell>
          <cell r="AU330" t="str">
            <v>2</v>
          </cell>
          <cell r="AV330" t="str">
            <v>Bulk</v>
          </cell>
          <cell r="AW330" t="str">
            <v>Yes</v>
          </cell>
          <cell r="AX330" t="str">
            <v>-</v>
          </cell>
          <cell r="AY330" t="str">
            <v>-</v>
          </cell>
          <cell r="AZ330" t="str">
            <v>-</v>
          </cell>
          <cell r="BA330" t="str">
            <v>DNB SY20-21</v>
          </cell>
          <cell r="BB330" t="str">
            <v>DNB SY20-21</v>
          </cell>
          <cell r="BC330" t="str">
            <v>Prepared</v>
          </cell>
          <cell r="BD330" t="str">
            <v>BFAST/COP/HANDHELD</v>
          </cell>
          <cell r="BE330" t="str">
            <v>BRKFST/COP MBU</v>
          </cell>
          <cell r="BF330" t="str">
            <v>Comfort Classics</v>
          </cell>
          <cell r="BG330" t="str">
            <v>Breaded Pork</v>
          </cell>
          <cell r="BH330" t="str">
            <v>Patties</v>
          </cell>
          <cell r="BI330" t="str">
            <v>-</v>
          </cell>
          <cell r="BJ330" t="str">
            <v>C&amp;F</v>
          </cell>
          <cell r="BK330" t="str">
            <v>Pork</v>
          </cell>
          <cell r="BL330" t="str">
            <v>BAKE: Conventional Oven
Preheat oven to 375 degrees f. Bake frozen product for 20 - 25 minutes.
Convection: Convection Oven
Preheat oven to 350 degrees f. Bake frozen product for 10 - 15 minutes.
Deep Fry: Deep Fry
Preheat oil to 350 degrees f. Place froz</v>
          </cell>
          <cell r="BM330" t="str">
            <v>Ground Pork (Not More Than 24% Fat), Water, Textured Vegetable Protein Product [Soy Flour, Zinc Oxide, Niacinamide, Ferrous Sulfate, Copper Gluconate, Vitamin A Palmitate, Calcium Pantothenate, Thiamine Mononitrate (B1), Pyridoxine Hydrochloride (B6), Rib</v>
          </cell>
          <cell r="BR330" t="str">
            <v>00880760092565</v>
          </cell>
          <cell r="BS330" t="str">
            <v>-</v>
          </cell>
          <cell r="BT330" t="str">
            <v>Stocked</v>
          </cell>
          <cell r="BU330" t="str">
            <v>-</v>
          </cell>
          <cell r="BV330" t="str">
            <v>-</v>
          </cell>
          <cell r="BW330" t="str">
            <v>-</v>
          </cell>
          <cell r="BX330">
            <v>8927400</v>
          </cell>
          <cell r="BY330" t="str">
            <v>-</v>
          </cell>
        </row>
        <row r="331">
          <cell r="B331">
            <v>10000097731</v>
          </cell>
          <cell r="C331" t="str">
            <v>AdvancePierre™</v>
          </cell>
          <cell r="E331">
            <v>130</v>
          </cell>
          <cell r="F331" t="str">
            <v>AdvancePierre™ Fully Cooked Whole Grain Breaded Turkey Pattie Fritter, 3.93 oz</v>
          </cell>
          <cell r="G331" t="str">
            <v>Breaded Turkey Pattie, 3.92 oz.</v>
          </cell>
          <cell r="H331" t="str">
            <v>WG</v>
          </cell>
          <cell r="I331" t="str">
            <v>-</v>
          </cell>
          <cell r="J331">
            <v>9.8000000000000007</v>
          </cell>
          <cell r="K331">
            <v>40</v>
          </cell>
          <cell r="L331" t="str">
            <v>1 piece</v>
          </cell>
          <cell r="M331">
            <v>2</v>
          </cell>
          <cell r="N331">
            <v>1.25</v>
          </cell>
          <cell r="O331" t="str">
            <v>-</v>
          </cell>
          <cell r="P331" t="str">
            <v>-</v>
          </cell>
          <cell r="Q331" t="str">
            <v>-</v>
          </cell>
          <cell r="R331" t="str">
            <v>-</v>
          </cell>
          <cell r="S331" t="str">
            <v>-</v>
          </cell>
          <cell r="T331" t="str">
            <v>-</v>
          </cell>
          <cell r="U331" t="str">
            <v>-</v>
          </cell>
          <cell r="V331" t="str">
            <v>Yes</v>
          </cell>
          <cell r="W331" t="str">
            <v>-</v>
          </cell>
          <cell r="Y331" t="str">
            <v>-</v>
          </cell>
          <cell r="Z331" t="str">
            <v>-</v>
          </cell>
          <cell r="AA331" t="str">
            <v>-</v>
          </cell>
          <cell r="AB331" t="str">
            <v>-</v>
          </cell>
          <cell r="AC331" t="str">
            <v>CL</v>
          </cell>
          <cell r="AD331" t="str">
            <v>-</v>
          </cell>
          <cell r="AE331" t="str">
            <v>-</v>
          </cell>
          <cell r="AF331" t="str">
            <v>-</v>
          </cell>
          <cell r="AG331" t="str">
            <v>-</v>
          </cell>
          <cell r="AH331" t="str">
            <v/>
          </cell>
          <cell r="AI331" t="str">
            <v/>
          </cell>
          <cell r="AJ331" t="str">
            <v/>
          </cell>
          <cell r="AK331" t="str">
            <v>-</v>
          </cell>
          <cell r="AL331" t="str">
            <v>Yes</v>
          </cell>
          <cell r="AM331" t="str">
            <v>-</v>
          </cell>
          <cell r="AN331" t="str">
            <v>-</v>
          </cell>
          <cell r="AO331" t="str">
            <v>Yes</v>
          </cell>
          <cell r="AP331" t="str">
            <v>-</v>
          </cell>
          <cell r="AQ331" t="str">
            <v>-</v>
          </cell>
          <cell r="AR331" t="str">
            <v>-</v>
          </cell>
          <cell r="AS331" t="str">
            <v>-</v>
          </cell>
          <cell r="AT331" t="str">
            <v>-</v>
          </cell>
          <cell r="AU331" t="str">
            <v>-</v>
          </cell>
          <cell r="AV331" t="str">
            <v>Bulk</v>
          </cell>
          <cell r="AW331" t="str">
            <v>-</v>
          </cell>
          <cell r="AX331" t="str">
            <v>-</v>
          </cell>
          <cell r="AY331" t="str">
            <v>-</v>
          </cell>
          <cell r="AZ331" t="str">
            <v>-</v>
          </cell>
          <cell r="BA331" t="str">
            <v>DNB SY20-21</v>
          </cell>
          <cell r="BB331" t="str">
            <v>DNB SY20-21</v>
          </cell>
          <cell r="BC331" t="str">
            <v>Prepared</v>
          </cell>
          <cell r="BD331" t="str">
            <v>BFAST/COP/HANDHELD</v>
          </cell>
          <cell r="BE331" t="str">
            <v>BRKFST/COP MBU</v>
          </cell>
          <cell r="BF331" t="str">
            <v>Comfort Classics</v>
          </cell>
          <cell r="BG331" t="str">
            <v>Breaded Turkey</v>
          </cell>
          <cell r="BH331" t="str">
            <v>Patties</v>
          </cell>
          <cell r="BI331" t="str">
            <v>-</v>
          </cell>
          <cell r="BJ331" t="str">
            <v>C&amp;F</v>
          </cell>
          <cell r="BL331" t="str">
            <v>-</v>
          </cell>
          <cell r="BM331" t="str">
            <v>-</v>
          </cell>
          <cell r="BR331" t="str">
            <v>-</v>
          </cell>
          <cell r="BS331" t="str">
            <v>-</v>
          </cell>
          <cell r="BT331" t="str">
            <v>Special Order</v>
          </cell>
          <cell r="BU331" t="str">
            <v>-</v>
          </cell>
          <cell r="BV331" t="str">
            <v>-</v>
          </cell>
          <cell r="BW331" t="str">
            <v>-</v>
          </cell>
          <cell r="BX331" t="str">
            <v>-</v>
          </cell>
          <cell r="BY331" t="str">
            <v>-</v>
          </cell>
        </row>
        <row r="332">
          <cell r="B332">
            <v>10000097732</v>
          </cell>
          <cell r="C332" t="str">
            <v>AdvancePierre™</v>
          </cell>
          <cell r="E332">
            <v>130</v>
          </cell>
          <cell r="F332" t="str">
            <v>AdvancePierre™ Fully Cooked Whole Grain Breaded Stick Shaped Turkey Pattie Fritters, 3.93 oz</v>
          </cell>
          <cell r="G332" t="str">
            <v>Breaded Turkey Finger, 3.92 oz.</v>
          </cell>
          <cell r="H332" t="str">
            <v>WG</v>
          </cell>
          <cell r="I332" t="str">
            <v>-</v>
          </cell>
          <cell r="J332">
            <v>9.8000000000000007</v>
          </cell>
          <cell r="K332">
            <v>160</v>
          </cell>
          <cell r="L332" t="str">
            <v>4 pieces</v>
          </cell>
          <cell r="M332">
            <v>2</v>
          </cell>
          <cell r="N332">
            <v>1.5</v>
          </cell>
          <cell r="O332" t="str">
            <v>-</v>
          </cell>
          <cell r="P332" t="str">
            <v>320</v>
          </cell>
          <cell r="Q332" t="str">
            <v>21</v>
          </cell>
          <cell r="R332" t="str">
            <v>5</v>
          </cell>
          <cell r="S332" t="str">
            <v>320</v>
          </cell>
          <cell r="T332" t="str">
            <v>17</v>
          </cell>
          <cell r="U332" t="str">
            <v>16</v>
          </cell>
          <cell r="V332" t="str">
            <v>Yes</v>
          </cell>
          <cell r="W332" t="str">
            <v>-</v>
          </cell>
          <cell r="Y332" t="str">
            <v>-</v>
          </cell>
          <cell r="Z332" t="str">
            <v>-</v>
          </cell>
          <cell r="AA332" t="str">
            <v>-</v>
          </cell>
          <cell r="AB332" t="str">
            <v>-</v>
          </cell>
          <cell r="AC332" t="str">
            <v>CL</v>
          </cell>
          <cell r="AD332" t="str">
            <v>-</v>
          </cell>
          <cell r="AE332" t="str">
            <v>-</v>
          </cell>
          <cell r="AF332" t="str">
            <v>-</v>
          </cell>
          <cell r="AG332" t="str">
            <v>-</v>
          </cell>
          <cell r="AH332" t="str">
            <v/>
          </cell>
          <cell r="AI332" t="str">
            <v/>
          </cell>
          <cell r="AJ332" t="str">
            <v/>
          </cell>
          <cell r="AK332" t="str">
            <v>-</v>
          </cell>
          <cell r="AL332" t="str">
            <v>Yes</v>
          </cell>
          <cell r="AM332" t="str">
            <v>-</v>
          </cell>
          <cell r="AN332" t="str">
            <v>-</v>
          </cell>
          <cell r="AO332" t="str">
            <v>Yes</v>
          </cell>
          <cell r="AP332" t="str">
            <v>-</v>
          </cell>
          <cell r="AQ332" t="str">
            <v>-</v>
          </cell>
          <cell r="AR332" t="str">
            <v>-</v>
          </cell>
          <cell r="AS332" t="str">
            <v>-</v>
          </cell>
          <cell r="AT332" t="str">
            <v>365</v>
          </cell>
          <cell r="AU332" t="str">
            <v>1</v>
          </cell>
          <cell r="AV332" t="str">
            <v>Bulk</v>
          </cell>
          <cell r="AW332" t="str">
            <v>-</v>
          </cell>
          <cell r="AX332" t="str">
            <v>-</v>
          </cell>
          <cell r="AY332" t="str">
            <v>-</v>
          </cell>
          <cell r="AZ332" t="str">
            <v>-</v>
          </cell>
          <cell r="BA332" t="str">
            <v>HOLD SY20-21</v>
          </cell>
          <cell r="BB332" t="str">
            <v>ACT</v>
          </cell>
          <cell r="BC332" t="str">
            <v>Prepared</v>
          </cell>
          <cell r="BD332" t="str">
            <v>BFAST/COP/HANDHELD</v>
          </cell>
          <cell r="BE332" t="str">
            <v>BRKFST/COP MBU</v>
          </cell>
          <cell r="BF332" t="str">
            <v>Comfort Classics</v>
          </cell>
          <cell r="BG332" t="str">
            <v>Breaded Turkey</v>
          </cell>
          <cell r="BH332" t="str">
            <v>Fingers</v>
          </cell>
          <cell r="BI332" t="str">
            <v>-</v>
          </cell>
          <cell r="BJ332" t="str">
            <v>C&amp;F</v>
          </cell>
          <cell r="BL332" t="str">
            <v>BAKE: Conventional Oven
Preheat oven to 375 degrees f. Bake frozen product for 20-25 minutes.
Convection: Convection Oven
Preheat oven to 350 degrees f. Bake frozen product for 10-15 minutes.
Deep Fry: Deep Fry
Preheat oil to 350 degrees f. Place frozen p</v>
          </cell>
          <cell r="BM332" t="str">
            <v>Turkey, water, vegetable protein product [soy protein concentrate, zinc oxide, niacinamide, ferrous sulfate, copper gluconate, vitamin A palmitate, calcium pantothenate, thiamine mononitrate (B1), pyridoxine hydrochloride (B6), riboflavin (B2), cyanocobal</v>
          </cell>
          <cell r="BR332" t="str">
            <v>00880760092602</v>
          </cell>
          <cell r="BS332" t="str">
            <v>-</v>
          </cell>
          <cell r="BT332" t="str">
            <v>Stocked</v>
          </cell>
          <cell r="BU332" t="str">
            <v>-</v>
          </cell>
          <cell r="BV332" t="str">
            <v>-</v>
          </cell>
          <cell r="BW332" t="str">
            <v>-</v>
          </cell>
          <cell r="BX332">
            <v>8951360</v>
          </cell>
          <cell r="BY332" t="str">
            <v>-</v>
          </cell>
        </row>
        <row r="333">
          <cell r="B333">
            <v>10000068065</v>
          </cell>
          <cell r="C333" t="str">
            <v>AdvancePierre™</v>
          </cell>
          <cell r="E333">
            <v>130</v>
          </cell>
          <cell r="F333" t="str">
            <v>AdvancePierre™ Fully Cooked Whole Grain Breaded Beef Steak Nuggets, 3.86 oz</v>
          </cell>
          <cell r="G333" t="str">
            <v>Beef Steak Nuggets, 3.84 oz.</v>
          </cell>
          <cell r="H333" t="str">
            <v>-</v>
          </cell>
          <cell r="I333" t="str">
            <v>-</v>
          </cell>
          <cell r="J333">
            <v>30</v>
          </cell>
          <cell r="K333">
            <v>125</v>
          </cell>
          <cell r="L333" t="str">
            <v>8 pieces</v>
          </cell>
          <cell r="M333">
            <v>2</v>
          </cell>
          <cell r="N333">
            <v>1.25</v>
          </cell>
          <cell r="O333" t="str">
            <v>-</v>
          </cell>
          <cell r="P333" t="str">
            <v>340</v>
          </cell>
          <cell r="Q333" t="str">
            <v>24</v>
          </cell>
          <cell r="R333" t="str">
            <v>9</v>
          </cell>
          <cell r="S333" t="str">
            <v>630</v>
          </cell>
          <cell r="T333" t="str">
            <v>16</v>
          </cell>
          <cell r="U333" t="str">
            <v>15</v>
          </cell>
          <cell r="V333" t="str">
            <v>Yes</v>
          </cell>
          <cell r="W333" t="str">
            <v>-</v>
          </cell>
          <cell r="Y333" t="str">
            <v>-</v>
          </cell>
          <cell r="Z333" t="str">
            <v>-</v>
          </cell>
          <cell r="AA333" t="str">
            <v>-</v>
          </cell>
          <cell r="AB333" t="str">
            <v>-</v>
          </cell>
          <cell r="AC333" t="str">
            <v>CL</v>
          </cell>
          <cell r="AD333" t="str">
            <v>-</v>
          </cell>
          <cell r="AE333" t="str">
            <v>-</v>
          </cell>
          <cell r="AF333" t="str">
            <v>-</v>
          </cell>
          <cell r="AG333" t="str">
            <v>-</v>
          </cell>
          <cell r="AH333" t="str">
            <v/>
          </cell>
          <cell r="AI333" t="str">
            <v/>
          </cell>
          <cell r="AJ333" t="str">
            <v/>
          </cell>
          <cell r="AK333" t="str">
            <v>-</v>
          </cell>
          <cell r="AL333" t="str">
            <v>Yes</v>
          </cell>
          <cell r="AM333" t="str">
            <v>Yes</v>
          </cell>
          <cell r="AN333" t="str">
            <v>Yes</v>
          </cell>
          <cell r="AO333" t="str">
            <v>Yes</v>
          </cell>
          <cell r="AP333" t="str">
            <v>-</v>
          </cell>
          <cell r="AQ333" t="str">
            <v>-</v>
          </cell>
          <cell r="AR333" t="str">
            <v>-</v>
          </cell>
          <cell r="AS333" t="str">
            <v>-</v>
          </cell>
          <cell r="AT333" t="str">
            <v>365</v>
          </cell>
          <cell r="AU333" t="str">
            <v>1</v>
          </cell>
          <cell r="AV333" t="str">
            <v>Bulk</v>
          </cell>
          <cell r="AW333" t="str">
            <v>-</v>
          </cell>
          <cell r="AX333" t="str">
            <v>-</v>
          </cell>
          <cell r="AY333" t="str">
            <v>-</v>
          </cell>
          <cell r="AZ333" t="str">
            <v>-</v>
          </cell>
          <cell r="BA333" t="str">
            <v>ACT</v>
          </cell>
          <cell r="BB333" t="str">
            <v>ACT</v>
          </cell>
          <cell r="BC333" t="str">
            <v>Prepared</v>
          </cell>
          <cell r="BD333" t="str">
            <v>BFAST/COP/HANDHELD</v>
          </cell>
          <cell r="BE333" t="str">
            <v>BRKFST/COP MBU</v>
          </cell>
          <cell r="BF333" t="str">
            <v>Comfort Classics</v>
          </cell>
          <cell r="BG333" t="str">
            <v>Breaded Beef</v>
          </cell>
          <cell r="BH333" t="str">
            <v>Nuggets</v>
          </cell>
          <cell r="BI333" t="str">
            <v>-</v>
          </cell>
          <cell r="BJ333" t="str">
            <v>C&amp;F</v>
          </cell>
          <cell r="BL333" t="str">
            <v>BAKE: Conventional Oven
Preheat conventional oven to 375 degrees f. Bake frozen product for 20-25 minutes.
Convection: Convection Oven
Preheat convection oven to 350 degrees f. Bake frozen product for 10-15 minutes.</v>
          </cell>
          <cell r="BM333" t="str">
            <v>Ground Beef (Not More Than 30% Fat), Sodium Phosphate, Salt.
Battered and Breaded with: Whole Wheat Flour, Enriched Wheat Flour (Niacin, Ferrous Sulfate, Thiamine Mononitrate, Riboflavin, Folic Acid), Water, Salt, Flavor, Dextrose, Leavening (Sodium Bicar</v>
          </cell>
          <cell r="BR333" t="str">
            <v>00071421680652</v>
          </cell>
          <cell r="BS333" t="str">
            <v>-</v>
          </cell>
          <cell r="BT333" t="str">
            <v>Special Order</v>
          </cell>
          <cell r="BU333" t="str">
            <v>-</v>
          </cell>
          <cell r="BV333" t="str">
            <v>-</v>
          </cell>
          <cell r="BW333" t="str">
            <v>-</v>
          </cell>
          <cell r="BX333" t="str">
            <v>-</v>
          </cell>
          <cell r="BY333" t="str">
            <v>-</v>
          </cell>
        </row>
        <row r="334">
          <cell r="B334">
            <v>10000068072</v>
          </cell>
          <cell r="C334" t="str">
            <v>AdvancePierre™</v>
          </cell>
          <cell r="E334" t="str">
            <v>-</v>
          </cell>
          <cell r="F334" t="str">
            <v>AdvancePierre™ Breaded Pork Pattie, 3.0 oz.</v>
          </cell>
          <cell r="G334" t="str">
            <v>Breaded Pork Pattie, 3.0 oz.</v>
          </cell>
          <cell r="H334" t="str">
            <v>-</v>
          </cell>
          <cell r="I334" t="str">
            <v>-</v>
          </cell>
          <cell r="J334">
            <v>15.94</v>
          </cell>
          <cell r="K334">
            <v>85</v>
          </cell>
          <cell r="L334" t="str">
            <v>1 piece</v>
          </cell>
          <cell r="M334">
            <v>2</v>
          </cell>
          <cell r="N334">
            <v>0.75</v>
          </cell>
          <cell r="O334" t="str">
            <v>-</v>
          </cell>
          <cell r="P334" t="str">
            <v>-</v>
          </cell>
          <cell r="Q334" t="str">
            <v>-</v>
          </cell>
          <cell r="R334" t="str">
            <v>-</v>
          </cell>
          <cell r="S334" t="str">
            <v>-</v>
          </cell>
          <cell r="T334" t="str">
            <v>-</v>
          </cell>
          <cell r="U334" t="str">
            <v>-</v>
          </cell>
          <cell r="V334" t="str">
            <v>Yes</v>
          </cell>
          <cell r="W334" t="str">
            <v>-</v>
          </cell>
          <cell r="Y334" t="str">
            <v>-</v>
          </cell>
          <cell r="Z334" t="str">
            <v>-</v>
          </cell>
          <cell r="AA334" t="str">
            <v>-</v>
          </cell>
          <cell r="AB334" t="str">
            <v>-</v>
          </cell>
          <cell r="AC334" t="str">
            <v>CL</v>
          </cell>
          <cell r="AD334" t="str">
            <v>-</v>
          </cell>
          <cell r="AE334" t="str">
            <v>-</v>
          </cell>
          <cell r="AF334" t="str">
            <v>-</v>
          </cell>
          <cell r="AG334" t="str">
            <v>-</v>
          </cell>
          <cell r="AH334" t="str">
            <v/>
          </cell>
          <cell r="AI334" t="str">
            <v/>
          </cell>
          <cell r="AJ334" t="str">
            <v/>
          </cell>
          <cell r="AK334" t="str">
            <v>-</v>
          </cell>
          <cell r="AL334" t="str">
            <v>Yes</v>
          </cell>
          <cell r="AM334" t="str">
            <v>-</v>
          </cell>
          <cell r="AN334" t="str">
            <v>-</v>
          </cell>
          <cell r="AO334" t="str">
            <v>Yes</v>
          </cell>
          <cell r="AP334" t="str">
            <v>-</v>
          </cell>
          <cell r="AQ334" t="str">
            <v>-</v>
          </cell>
          <cell r="AR334" t="str">
            <v>-</v>
          </cell>
          <cell r="AS334" t="str">
            <v>-</v>
          </cell>
          <cell r="AT334" t="str">
            <v>-</v>
          </cell>
          <cell r="AU334" t="str">
            <v>-</v>
          </cell>
          <cell r="AV334" t="str">
            <v>Bulk</v>
          </cell>
          <cell r="AW334" t="str">
            <v>-</v>
          </cell>
          <cell r="AX334" t="str">
            <v>-</v>
          </cell>
          <cell r="AY334" t="str">
            <v>-</v>
          </cell>
          <cell r="AZ334" t="str">
            <v>-</v>
          </cell>
          <cell r="BA334" t="str">
            <v>DNB SY19-20</v>
          </cell>
          <cell r="BB334" t="str">
            <v>DNB SY19-20</v>
          </cell>
          <cell r="BC334" t="str">
            <v>Prepared</v>
          </cell>
          <cell r="BD334" t="str">
            <v>BFAST/COP/HANDHELD</v>
          </cell>
          <cell r="BE334" t="str">
            <v>BRKFST/COP MBU</v>
          </cell>
          <cell r="BF334" t="str">
            <v>Comfort Classics</v>
          </cell>
          <cell r="BG334" t="str">
            <v>Breaded Pork</v>
          </cell>
          <cell r="BH334" t="str">
            <v>Drumsticks</v>
          </cell>
          <cell r="BI334" t="str">
            <v>-</v>
          </cell>
          <cell r="BJ334" t="str">
            <v>C&amp;F</v>
          </cell>
          <cell r="BK334" t="str">
            <v>Pork</v>
          </cell>
          <cell r="BL334" t="str">
            <v>-</v>
          </cell>
          <cell r="BM334" t="str">
            <v>-</v>
          </cell>
          <cell r="BR334" t="str">
            <v>-</v>
          </cell>
          <cell r="BS334" t="str">
            <v>-</v>
          </cell>
          <cell r="BT334" t="str">
            <v>Special Order</v>
          </cell>
          <cell r="BU334" t="str">
            <v>-</v>
          </cell>
          <cell r="BV334" t="str">
            <v>-</v>
          </cell>
          <cell r="BW334" t="str">
            <v>-</v>
          </cell>
          <cell r="BX334" t="str">
            <v>-</v>
          </cell>
          <cell r="BY334" t="str">
            <v>-</v>
          </cell>
        </row>
        <row r="335">
          <cell r="B335">
            <v>10000068093</v>
          </cell>
          <cell r="C335" t="str">
            <v>AdvancePierre™</v>
          </cell>
          <cell r="E335" t="str">
            <v>-</v>
          </cell>
          <cell r="F335" t="str">
            <v>AdvancePierre™ Fully Cooked Whole Grain Breaded Beef Steak, 1.89 oz</v>
          </cell>
          <cell r="G335" t="str">
            <v>Breaded Beef Steak, 1.9 oz.</v>
          </cell>
          <cell r="H335" t="str">
            <v>WG</v>
          </cell>
          <cell r="I335" t="str">
            <v>-</v>
          </cell>
          <cell r="J335">
            <v>30.88</v>
          </cell>
          <cell r="K335">
            <v>260</v>
          </cell>
          <cell r="L335" t="str">
            <v>1 Piece</v>
          </cell>
          <cell r="M335">
            <v>1</v>
          </cell>
          <cell r="N335">
            <v>0.5</v>
          </cell>
          <cell r="O335" t="str">
            <v>-</v>
          </cell>
          <cell r="P335" t="str">
            <v>-</v>
          </cell>
          <cell r="Q335" t="str">
            <v>-</v>
          </cell>
          <cell r="R335" t="str">
            <v>-</v>
          </cell>
          <cell r="S335" t="str">
            <v>-</v>
          </cell>
          <cell r="T335" t="str">
            <v>-</v>
          </cell>
          <cell r="U335" t="str">
            <v>-</v>
          </cell>
          <cell r="V335" t="str">
            <v>Yes</v>
          </cell>
          <cell r="W335" t="str">
            <v>-</v>
          </cell>
          <cell r="Y335" t="str">
            <v>-</v>
          </cell>
          <cell r="Z335" t="str">
            <v>-</v>
          </cell>
          <cell r="AA335" t="str">
            <v>-</v>
          </cell>
          <cell r="AB335" t="str">
            <v>-</v>
          </cell>
          <cell r="AC335" t="str">
            <v>CL</v>
          </cell>
          <cell r="AD335" t="str">
            <v>-</v>
          </cell>
          <cell r="AE335" t="str">
            <v>-</v>
          </cell>
          <cell r="AF335" t="str">
            <v>-</v>
          </cell>
          <cell r="AG335" t="str">
            <v>-</v>
          </cell>
          <cell r="AH335" t="str">
            <v/>
          </cell>
          <cell r="AI335" t="str">
            <v/>
          </cell>
          <cell r="AJ335" t="str">
            <v/>
          </cell>
          <cell r="AK335" t="str">
            <v>-</v>
          </cell>
          <cell r="AL335" t="str">
            <v>-</v>
          </cell>
          <cell r="AM335" t="str">
            <v>-</v>
          </cell>
          <cell r="AN335" t="str">
            <v>-</v>
          </cell>
          <cell r="AO335" t="str">
            <v>Yes</v>
          </cell>
          <cell r="AP335" t="str">
            <v>-</v>
          </cell>
          <cell r="AQ335" t="str">
            <v>-</v>
          </cell>
          <cell r="AR335" t="str">
            <v>-</v>
          </cell>
          <cell r="AS335" t="str">
            <v>-</v>
          </cell>
          <cell r="AT335" t="str">
            <v>-</v>
          </cell>
          <cell r="AU335" t="str">
            <v>-</v>
          </cell>
          <cell r="AV335" t="str">
            <v>Bulk</v>
          </cell>
          <cell r="AW335" t="str">
            <v>-</v>
          </cell>
          <cell r="AX335" t="str">
            <v>-</v>
          </cell>
          <cell r="AY335" t="str">
            <v>-</v>
          </cell>
          <cell r="AZ335" t="str">
            <v>-</v>
          </cell>
          <cell r="BA335" t="str">
            <v>DNB SY19-20</v>
          </cell>
          <cell r="BB335" t="str">
            <v>DNB SY19-20</v>
          </cell>
          <cell r="BC335" t="str">
            <v>Prepared</v>
          </cell>
          <cell r="BD335" t="str">
            <v>BFAST/COP/HANDHELD</v>
          </cell>
          <cell r="BE335" t="str">
            <v>BRKFST/COP MBU</v>
          </cell>
          <cell r="BF335" t="str">
            <v>Comfort Classics</v>
          </cell>
          <cell r="BG335" t="str">
            <v>Breaded Beef</v>
          </cell>
          <cell r="BH335" t="str">
            <v>Patties</v>
          </cell>
          <cell r="BI335" t="str">
            <v>-</v>
          </cell>
          <cell r="BJ335" t="str">
            <v>C&amp;F</v>
          </cell>
          <cell r="BL335" t="str">
            <v>-</v>
          </cell>
          <cell r="BM335" t="str">
            <v>-</v>
          </cell>
          <cell r="BR335" t="str">
            <v>-</v>
          </cell>
          <cell r="BS335" t="str">
            <v>-</v>
          </cell>
          <cell r="BT335" t="str">
            <v>-</v>
          </cell>
          <cell r="BU335" t="str">
            <v>-</v>
          </cell>
          <cell r="BV335" t="str">
            <v>-</v>
          </cell>
          <cell r="BW335" t="str">
            <v>-</v>
          </cell>
          <cell r="BX335" t="str">
            <v>-</v>
          </cell>
          <cell r="BY335" t="str">
            <v>-</v>
          </cell>
        </row>
        <row r="336">
          <cell r="B336">
            <v>10000009775</v>
          </cell>
          <cell r="C336" t="str">
            <v>Pierre</v>
          </cell>
          <cell r="E336" t="str">
            <v>-</v>
          </cell>
          <cell r="F336" t="str">
            <v>AdvancePierre™ Breaded Pork Steak, 1.9 oz.</v>
          </cell>
          <cell r="G336" t="str">
            <v>Breaded Pork Steak, 1.9 oz.</v>
          </cell>
          <cell r="H336" t="str">
            <v>WG</v>
          </cell>
          <cell r="I336" t="str">
            <v>-</v>
          </cell>
          <cell r="J336">
            <v>30.88</v>
          </cell>
          <cell r="K336">
            <v>260</v>
          </cell>
          <cell r="L336" t="str">
            <v>1 piece</v>
          </cell>
          <cell r="M336">
            <v>1</v>
          </cell>
          <cell r="N336">
            <v>0.5</v>
          </cell>
          <cell r="O336" t="str">
            <v>-</v>
          </cell>
          <cell r="P336" t="str">
            <v>-</v>
          </cell>
          <cell r="Q336" t="str">
            <v>-</v>
          </cell>
          <cell r="R336" t="str">
            <v>-</v>
          </cell>
          <cell r="S336" t="str">
            <v>-</v>
          </cell>
          <cell r="T336" t="str">
            <v>-</v>
          </cell>
          <cell r="U336" t="str">
            <v>-</v>
          </cell>
          <cell r="V336" t="str">
            <v>Yes</v>
          </cell>
          <cell r="W336" t="str">
            <v>-</v>
          </cell>
          <cell r="Y336" t="str">
            <v>CSC</v>
          </cell>
          <cell r="Z336" t="str">
            <v>-</v>
          </cell>
          <cell r="AA336" t="str">
            <v>-</v>
          </cell>
          <cell r="AB336" t="str">
            <v>-</v>
          </cell>
          <cell r="AC336" t="str">
            <v>CL</v>
          </cell>
          <cell r="AD336" t="str">
            <v>-</v>
          </cell>
          <cell r="AE336" t="str">
            <v>-</v>
          </cell>
          <cell r="AF336" t="str">
            <v>-</v>
          </cell>
          <cell r="AG336" t="str">
            <v>-</v>
          </cell>
          <cell r="AH336" t="str">
            <v/>
          </cell>
          <cell r="AI336" t="str">
            <v/>
          </cell>
          <cell r="AJ336" t="str">
            <v/>
          </cell>
          <cell r="AK336" t="str">
            <v>-</v>
          </cell>
          <cell r="AL336" t="str">
            <v>Yes</v>
          </cell>
          <cell r="AM336" t="str">
            <v>-</v>
          </cell>
          <cell r="AN336" t="str">
            <v>-</v>
          </cell>
          <cell r="AO336" t="str">
            <v>Yes</v>
          </cell>
          <cell r="AP336" t="str">
            <v>-</v>
          </cell>
          <cell r="AQ336" t="str">
            <v>-</v>
          </cell>
          <cell r="AR336" t="str">
            <v>-</v>
          </cell>
          <cell r="AS336" t="str">
            <v>-</v>
          </cell>
          <cell r="AT336" t="str">
            <v>-</v>
          </cell>
          <cell r="AU336" t="str">
            <v>-</v>
          </cell>
          <cell r="AV336" t="str">
            <v>Bulk</v>
          </cell>
          <cell r="AW336" t="str">
            <v>Yes</v>
          </cell>
          <cell r="AX336" t="str">
            <v>-</v>
          </cell>
          <cell r="AY336" t="str">
            <v>-</v>
          </cell>
          <cell r="AZ336" t="str">
            <v>-</v>
          </cell>
          <cell r="BA336" t="str">
            <v>DNB SY19-20</v>
          </cell>
          <cell r="BB336" t="str">
            <v>DNB SY19-20</v>
          </cell>
          <cell r="BC336" t="str">
            <v>Prepared</v>
          </cell>
          <cell r="BD336" t="str">
            <v>BFAST/COP/HANDHELD</v>
          </cell>
          <cell r="BE336" t="str">
            <v>BRKFST/COP MBU</v>
          </cell>
          <cell r="BF336" t="str">
            <v>Comfort Classics</v>
          </cell>
          <cell r="BG336" t="str">
            <v>Breaded Pork</v>
          </cell>
          <cell r="BH336" t="str">
            <v>Patties</v>
          </cell>
          <cell r="BI336" t="str">
            <v>-</v>
          </cell>
          <cell r="BJ336" t="str">
            <v>C&amp;F</v>
          </cell>
          <cell r="BK336" t="str">
            <v>Pork</v>
          </cell>
          <cell r="BL336" t="str">
            <v>-</v>
          </cell>
          <cell r="BM336" t="str">
            <v>-</v>
          </cell>
          <cell r="BR336" t="str">
            <v>-</v>
          </cell>
          <cell r="BS336" t="str">
            <v>-</v>
          </cell>
          <cell r="BT336" t="str">
            <v>-</v>
          </cell>
          <cell r="BU336" t="str">
            <v>-</v>
          </cell>
          <cell r="BV336" t="str">
            <v>-</v>
          </cell>
          <cell r="BW336" t="str">
            <v>-</v>
          </cell>
          <cell r="BX336" t="str">
            <v>-</v>
          </cell>
          <cell r="BY336" t="str">
            <v>-</v>
          </cell>
        </row>
        <row r="337">
          <cell r="B337">
            <v>10000069005</v>
          </cell>
          <cell r="C337" t="str">
            <v>AdvancePierre™</v>
          </cell>
          <cell r="E337">
            <v>130</v>
          </cell>
          <cell r="F337" t="str">
            <v>AdvancePierre™ Harvest Breaded Beef Pattie, 3.2 oz.</v>
          </cell>
          <cell r="G337" t="str">
            <v>Harvest Breaded Beef Pattie, 3.2 oz.</v>
          </cell>
          <cell r="H337" t="str">
            <v>-</v>
          </cell>
          <cell r="I337" t="str">
            <v>-</v>
          </cell>
          <cell r="J337">
            <v>30</v>
          </cell>
          <cell r="K337">
            <v>150</v>
          </cell>
          <cell r="L337" t="str">
            <v>1 piece</v>
          </cell>
          <cell r="M337">
            <v>2</v>
          </cell>
          <cell r="N337">
            <v>1</v>
          </cell>
          <cell r="O337" t="str">
            <v>-</v>
          </cell>
          <cell r="P337" t="str">
            <v>260</v>
          </cell>
          <cell r="Q337" t="str">
            <v>16</v>
          </cell>
          <cell r="R337" t="str">
            <v>4</v>
          </cell>
          <cell r="S337" t="str">
            <v>180</v>
          </cell>
          <cell r="T337" t="str">
            <v>16</v>
          </cell>
          <cell r="U337" t="str">
            <v>15</v>
          </cell>
          <cell r="V337" t="str">
            <v>Yes</v>
          </cell>
          <cell r="W337" t="str">
            <v>-</v>
          </cell>
          <cell r="Y337" t="str">
            <v>-</v>
          </cell>
          <cell r="Z337" t="str">
            <v>-</v>
          </cell>
          <cell r="AA337" t="str">
            <v>-</v>
          </cell>
          <cell r="AB337" t="str">
            <v>-</v>
          </cell>
          <cell r="AC337" t="str">
            <v>CY</v>
          </cell>
          <cell r="AD337">
            <v>10000019328</v>
          </cell>
          <cell r="AE337" t="str">
            <v>-</v>
          </cell>
          <cell r="AF337" t="str">
            <v>-</v>
          </cell>
          <cell r="AG337" t="str">
            <v>-</v>
          </cell>
          <cell r="AH337" t="str">
            <v/>
          </cell>
          <cell r="AI337" t="str">
            <v/>
          </cell>
          <cell r="AJ337" t="str">
            <v/>
          </cell>
          <cell r="AK337" t="str">
            <v>-</v>
          </cell>
          <cell r="AL337" t="str">
            <v>Yes</v>
          </cell>
          <cell r="AM337" t="str">
            <v>-</v>
          </cell>
          <cell r="AN337" t="str">
            <v>-</v>
          </cell>
          <cell r="AO337" t="str">
            <v>Yes</v>
          </cell>
          <cell r="AP337" t="str">
            <v>-</v>
          </cell>
          <cell r="AQ337" t="str">
            <v>-</v>
          </cell>
          <cell r="AR337" t="str">
            <v>-</v>
          </cell>
          <cell r="AS337" t="str">
            <v>-</v>
          </cell>
          <cell r="AT337" t="str">
            <v>455</v>
          </cell>
          <cell r="AU337" t="str">
            <v>5</v>
          </cell>
          <cell r="AV337" t="str">
            <v>Bulk</v>
          </cell>
          <cell r="AW337" t="str">
            <v>-</v>
          </cell>
          <cell r="AX337" t="str">
            <v>-</v>
          </cell>
          <cell r="AY337" t="str">
            <v>-</v>
          </cell>
          <cell r="AZ337" t="str">
            <v>-</v>
          </cell>
          <cell r="BA337" t="str">
            <v>ACT</v>
          </cell>
          <cell r="BB337" t="str">
            <v>ACT</v>
          </cell>
          <cell r="BC337" t="str">
            <v>Prepared</v>
          </cell>
          <cell r="BD337" t="str">
            <v>BFAST/COP/HANDHELD</v>
          </cell>
          <cell r="BE337" t="str">
            <v>BRKFST/COP MBU</v>
          </cell>
          <cell r="BF337" t="str">
            <v>Comfort Classics</v>
          </cell>
          <cell r="BG337" t="str">
            <v>Breaded Beef</v>
          </cell>
          <cell r="BH337" t="str">
            <v>Patties</v>
          </cell>
          <cell r="BI337" t="str">
            <v>-</v>
          </cell>
          <cell r="BJ337" t="str">
            <v>C&amp;F</v>
          </cell>
          <cell r="BL337" t="str">
            <v>BAKE: Conventional Oven
Preheat oven to 375 degrees f. Bake frozen product for 20-25 minutes.
Convection: Convection Oven
Preheat oven to 350 degrees f. Bake frozen product for 10-15 minutes.
Microwave: Microwave
Heat on high power for 2-3 minutes.</v>
          </cell>
          <cell r="BM337" t="str">
            <v>Ground beef (not more than 20% fat), water, unsweetened applesauce (apples, water, (may contain erythorbic acid), (may contain ascorbic acid), textured vegetable protein product [soy protein concentrate, zinc oxide, niacinamide, ferrous sulfate, copper gl</v>
          </cell>
          <cell r="BR337" t="str">
            <v>00071421690057</v>
          </cell>
          <cell r="BS337" t="str">
            <v>-</v>
          </cell>
          <cell r="BT337" t="str">
            <v>-</v>
          </cell>
          <cell r="BU337" t="str">
            <v>-</v>
          </cell>
          <cell r="BV337" t="str">
            <v>-</v>
          </cell>
          <cell r="BW337" t="str">
            <v>-</v>
          </cell>
          <cell r="BX337">
            <v>8952800</v>
          </cell>
          <cell r="BY337" t="str">
            <v>-</v>
          </cell>
        </row>
        <row r="338">
          <cell r="B338">
            <v>10000069006</v>
          </cell>
          <cell r="C338" t="str">
            <v>AdvancePierre™</v>
          </cell>
          <cell r="E338">
            <v>130</v>
          </cell>
          <cell r="F338" t="str">
            <v>AdvancePierre™ Harvest Breaded Beef Finger, 3.2 oz.</v>
          </cell>
          <cell r="G338" t="str">
            <v>Harvest Breaded Beef Finger, 3.2 oz.</v>
          </cell>
          <cell r="H338" t="str">
            <v>-</v>
          </cell>
          <cell r="I338" t="str">
            <v>-</v>
          </cell>
          <cell r="J338">
            <v>31</v>
          </cell>
          <cell r="K338">
            <v>155</v>
          </cell>
          <cell r="L338" t="str">
            <v>4 pieces</v>
          </cell>
          <cell r="M338">
            <v>2</v>
          </cell>
          <cell r="N338">
            <v>1</v>
          </cell>
          <cell r="O338" t="str">
            <v>-</v>
          </cell>
          <cell r="P338" t="str">
            <v>260</v>
          </cell>
          <cell r="Q338" t="str">
            <v>15</v>
          </cell>
          <cell r="R338" t="str">
            <v>4</v>
          </cell>
          <cell r="S338" t="str">
            <v>170</v>
          </cell>
          <cell r="T338" t="str">
            <v>16</v>
          </cell>
          <cell r="U338" t="str">
            <v>14</v>
          </cell>
          <cell r="V338" t="str">
            <v>Yes</v>
          </cell>
          <cell r="W338" t="str">
            <v>-</v>
          </cell>
          <cell r="Y338" t="str">
            <v>-</v>
          </cell>
          <cell r="Z338" t="str">
            <v>-</v>
          </cell>
          <cell r="AA338" t="str">
            <v>-</v>
          </cell>
          <cell r="AB338" t="str">
            <v>-</v>
          </cell>
          <cell r="AC338" t="str">
            <v>CY</v>
          </cell>
          <cell r="AD338">
            <v>10000068006</v>
          </cell>
          <cell r="AE338" t="str">
            <v>-</v>
          </cell>
          <cell r="AF338" t="str">
            <v>-</v>
          </cell>
          <cell r="AG338" t="str">
            <v>-</v>
          </cell>
          <cell r="AH338" t="str">
            <v/>
          </cell>
          <cell r="AI338" t="str">
            <v/>
          </cell>
          <cell r="AJ338" t="str">
            <v/>
          </cell>
          <cell r="AK338" t="str">
            <v>-</v>
          </cell>
          <cell r="AL338" t="str">
            <v>Yes</v>
          </cell>
          <cell r="AM338" t="str">
            <v>-</v>
          </cell>
          <cell r="AN338" t="str">
            <v>-</v>
          </cell>
          <cell r="AO338" t="str">
            <v>Yes</v>
          </cell>
          <cell r="AP338" t="str">
            <v>-</v>
          </cell>
          <cell r="AQ338" t="str">
            <v>-</v>
          </cell>
          <cell r="AR338" t="str">
            <v>-</v>
          </cell>
          <cell r="AS338" t="str">
            <v>-</v>
          </cell>
          <cell r="AT338" t="str">
            <v>455</v>
          </cell>
          <cell r="AU338" t="str">
            <v>1</v>
          </cell>
          <cell r="AV338" t="str">
            <v>Bulk</v>
          </cell>
          <cell r="AW338" t="str">
            <v>-</v>
          </cell>
          <cell r="AX338" t="str">
            <v>-</v>
          </cell>
          <cell r="AY338" t="str">
            <v>-</v>
          </cell>
          <cell r="AZ338" t="str">
            <v>-</v>
          </cell>
          <cell r="BA338" t="str">
            <v>ACT</v>
          </cell>
          <cell r="BB338" t="str">
            <v>ACT</v>
          </cell>
          <cell r="BC338" t="str">
            <v>Prepared</v>
          </cell>
          <cell r="BD338" t="str">
            <v>BFAST/COP/HANDHELD</v>
          </cell>
          <cell r="BE338" t="str">
            <v>BRKFST/COP MBU</v>
          </cell>
          <cell r="BF338" t="str">
            <v>Comfort Classics</v>
          </cell>
          <cell r="BG338" t="str">
            <v>Breaded Beef</v>
          </cell>
          <cell r="BH338" t="str">
            <v>Fingers</v>
          </cell>
          <cell r="BI338" t="str">
            <v>-</v>
          </cell>
          <cell r="BJ338" t="str">
            <v>C&amp;F</v>
          </cell>
          <cell r="BL338" t="str">
            <v>BAKE: Conventional Oven
Preheat oven to 375 degrees F. Bake frozen product for 20-25 minutes.
Convection: Convection Oven
Preheat oven to 350 degrees F. Bake frozen product for 10-15minutes.
Microwave: Microwave
Heat frozen product on high power for 2-3 m</v>
          </cell>
          <cell r="BM338" t="str">
            <v xml:space="preserve">Ground beef (not more than 20% fat), water,  unsweetened applesauce (apples, water, (may contain erythorbic acid), (may contain ascorbic acid), textured vegetable protein product [soy protein concentrate, zinc  oxide, niacinamide, ferrous sulfate, copper </v>
          </cell>
          <cell r="BR338" t="str">
            <v>00071421690064</v>
          </cell>
          <cell r="BS338" t="str">
            <v>-</v>
          </cell>
          <cell r="BT338" t="str">
            <v>-</v>
          </cell>
          <cell r="BU338" t="str">
            <v>-</v>
          </cell>
          <cell r="BV338" t="str">
            <v>-</v>
          </cell>
          <cell r="BW338" t="str">
            <v>-</v>
          </cell>
          <cell r="BX338">
            <v>8952801</v>
          </cell>
          <cell r="BY338" t="str">
            <v>-</v>
          </cell>
        </row>
        <row r="339">
          <cell r="B339">
            <v>10000097913</v>
          </cell>
          <cell r="C339" t="str">
            <v>AdvancePierre™</v>
          </cell>
          <cell r="E339">
            <v>130</v>
          </cell>
          <cell r="F339" t="str">
            <v>AdvancePierre™ Breaded Beef Pattie, 3.8 oz.</v>
          </cell>
          <cell r="G339" t="str">
            <v>Breaded Beef Pattie, 3.8 oz.</v>
          </cell>
          <cell r="H339" t="str">
            <v>WG</v>
          </cell>
          <cell r="I339" t="str">
            <v>-</v>
          </cell>
          <cell r="J339">
            <v>30.88</v>
          </cell>
          <cell r="K339">
            <v>130</v>
          </cell>
          <cell r="L339" t="str">
            <v>1 piece</v>
          </cell>
          <cell r="M339">
            <v>2</v>
          </cell>
          <cell r="N339">
            <v>1</v>
          </cell>
          <cell r="O339" t="str">
            <v>-</v>
          </cell>
          <cell r="P339" t="str">
            <v>-</v>
          </cell>
          <cell r="Q339" t="str">
            <v>-</v>
          </cell>
          <cell r="R339" t="str">
            <v>-</v>
          </cell>
          <cell r="S339" t="str">
            <v>-</v>
          </cell>
          <cell r="T339" t="str">
            <v>-</v>
          </cell>
          <cell r="U339" t="str">
            <v>-</v>
          </cell>
          <cell r="V339" t="str">
            <v>Yes</v>
          </cell>
          <cell r="W339" t="str">
            <v>-</v>
          </cell>
          <cell r="Y339" t="str">
            <v>-</v>
          </cell>
          <cell r="Z339" t="str">
            <v>-</v>
          </cell>
          <cell r="AA339" t="str">
            <v>-</v>
          </cell>
          <cell r="AB339" t="str">
            <v>-</v>
          </cell>
          <cell r="AC339" t="str">
            <v>CY</v>
          </cell>
          <cell r="AD339" t="str">
            <v>-</v>
          </cell>
          <cell r="AE339" t="str">
            <v>-</v>
          </cell>
          <cell r="AF339" t="str">
            <v>-</v>
          </cell>
          <cell r="AG339" t="str">
            <v>-</v>
          </cell>
          <cell r="AH339" t="str">
            <v/>
          </cell>
          <cell r="AI339" t="str">
            <v/>
          </cell>
          <cell r="AJ339" t="str">
            <v/>
          </cell>
          <cell r="AK339" t="str">
            <v>-</v>
          </cell>
          <cell r="AL339" t="str">
            <v>Yes</v>
          </cell>
          <cell r="AM339" t="str">
            <v>-</v>
          </cell>
          <cell r="AN339" t="str">
            <v>-</v>
          </cell>
          <cell r="AO339" t="str">
            <v>Yes</v>
          </cell>
          <cell r="AP339" t="str">
            <v>-</v>
          </cell>
          <cell r="AQ339" t="str">
            <v>-</v>
          </cell>
          <cell r="AR339" t="str">
            <v>-</v>
          </cell>
          <cell r="AS339" t="str">
            <v>-</v>
          </cell>
          <cell r="AT339" t="str">
            <v>-</v>
          </cell>
          <cell r="AU339" t="str">
            <v>-</v>
          </cell>
          <cell r="AV339" t="str">
            <v>Bulk</v>
          </cell>
          <cell r="AW339" t="str">
            <v>-</v>
          </cell>
          <cell r="AX339" t="str">
            <v>-</v>
          </cell>
          <cell r="AY339" t="str">
            <v>-</v>
          </cell>
          <cell r="AZ339" t="str">
            <v>-</v>
          </cell>
          <cell r="BA339" t="str">
            <v>DNB SY20-21</v>
          </cell>
          <cell r="BB339" t="str">
            <v>DNB SY20-21</v>
          </cell>
          <cell r="BC339" t="str">
            <v>Prepared</v>
          </cell>
          <cell r="BD339" t="str">
            <v>BFAST/COP/HANDHELD</v>
          </cell>
          <cell r="BE339" t="str">
            <v>BRKFST/COP MBU</v>
          </cell>
          <cell r="BF339" t="str">
            <v>Comfort Classics</v>
          </cell>
          <cell r="BG339" t="str">
            <v>Breaded Beef</v>
          </cell>
          <cell r="BH339" t="str">
            <v>Patties</v>
          </cell>
          <cell r="BI339" t="str">
            <v>-</v>
          </cell>
          <cell r="BJ339" t="str">
            <v>C&amp;F</v>
          </cell>
          <cell r="BL339" t="str">
            <v>-</v>
          </cell>
          <cell r="BM339" t="str">
            <v>-</v>
          </cell>
          <cell r="BR339" t="str">
            <v>-</v>
          </cell>
          <cell r="BS339" t="str">
            <v>-</v>
          </cell>
          <cell r="BT339" t="str">
            <v>-</v>
          </cell>
          <cell r="BU339" t="str">
            <v>-</v>
          </cell>
          <cell r="BV339" t="str">
            <v>-</v>
          </cell>
          <cell r="BW339" t="str">
            <v>-</v>
          </cell>
          <cell r="BX339">
            <v>8868167</v>
          </cell>
          <cell r="BY339" t="str">
            <v>-</v>
          </cell>
        </row>
        <row r="340">
          <cell r="B340">
            <v>10000097886</v>
          </cell>
          <cell r="C340" t="str">
            <v>AdvancePierre™</v>
          </cell>
          <cell r="E340">
            <v>130</v>
          </cell>
          <cell r="F340" t="str">
            <v>AdvancePierre™ Breaded Beef Finger, 3.88 oz.</v>
          </cell>
          <cell r="G340" t="str">
            <v>Breaded Beef Finger, 3.88 oz.</v>
          </cell>
          <cell r="H340" t="str">
            <v>WG</v>
          </cell>
          <cell r="I340" t="str">
            <v>-</v>
          </cell>
          <cell r="J340">
            <v>30.31</v>
          </cell>
          <cell r="K340">
            <v>125</v>
          </cell>
          <cell r="L340" t="str">
            <v>4 pieces</v>
          </cell>
          <cell r="M340">
            <v>2</v>
          </cell>
          <cell r="N340">
            <v>1</v>
          </cell>
          <cell r="O340" t="str">
            <v>-</v>
          </cell>
          <cell r="P340" t="str">
            <v>320</v>
          </cell>
          <cell r="Q340" t="str">
            <v>20</v>
          </cell>
          <cell r="R340" t="str">
            <v>5</v>
          </cell>
          <cell r="S340" t="str">
            <v>330</v>
          </cell>
          <cell r="T340" t="str">
            <v>19</v>
          </cell>
          <cell r="U340" t="str">
            <v>16</v>
          </cell>
          <cell r="V340" t="str">
            <v>Yes</v>
          </cell>
          <cell r="W340" t="str">
            <v>-</v>
          </cell>
          <cell r="Y340" t="str">
            <v>-</v>
          </cell>
          <cell r="Z340" t="str">
            <v>-</v>
          </cell>
          <cell r="AA340" t="str">
            <v>-</v>
          </cell>
          <cell r="AB340" t="str">
            <v>-</v>
          </cell>
          <cell r="AC340" t="str">
            <v>CY</v>
          </cell>
          <cell r="AD340" t="str">
            <v>-</v>
          </cell>
          <cell r="AE340" t="str">
            <v>-</v>
          </cell>
          <cell r="AF340" t="str">
            <v>-</v>
          </cell>
          <cell r="AG340" t="str">
            <v>-</v>
          </cell>
          <cell r="AH340" t="str">
            <v/>
          </cell>
          <cell r="AI340" t="str">
            <v/>
          </cell>
          <cell r="AJ340" t="str">
            <v/>
          </cell>
          <cell r="AK340" t="str">
            <v>-</v>
          </cell>
          <cell r="AL340" t="str">
            <v>Yes</v>
          </cell>
          <cell r="AM340" t="str">
            <v>-</v>
          </cell>
          <cell r="AN340" t="str">
            <v>-</v>
          </cell>
          <cell r="AO340" t="str">
            <v>Yes</v>
          </cell>
          <cell r="AP340" t="str">
            <v>-</v>
          </cell>
          <cell r="AQ340" t="str">
            <v>-</v>
          </cell>
          <cell r="AR340" t="str">
            <v>-</v>
          </cell>
          <cell r="AS340" t="str">
            <v>-</v>
          </cell>
          <cell r="AT340" t="str">
            <v>455</v>
          </cell>
          <cell r="AU340" t="str">
            <v>5</v>
          </cell>
          <cell r="AV340" t="str">
            <v>Bulk</v>
          </cell>
          <cell r="AW340" t="str">
            <v>-</v>
          </cell>
          <cell r="AX340" t="str">
            <v>-</v>
          </cell>
          <cell r="AY340" t="str">
            <v>-</v>
          </cell>
          <cell r="AZ340" t="str">
            <v>Yes</v>
          </cell>
          <cell r="BA340" t="str">
            <v>ACT</v>
          </cell>
          <cell r="BB340" t="str">
            <v>ACT</v>
          </cell>
          <cell r="BC340" t="str">
            <v>Prepared</v>
          </cell>
          <cell r="BD340" t="str">
            <v>BFAST/COP/HANDHELD</v>
          </cell>
          <cell r="BE340" t="str">
            <v>BRKFST/COP MBU</v>
          </cell>
          <cell r="BF340" t="str">
            <v>Comfort Classics</v>
          </cell>
          <cell r="BG340" t="str">
            <v>Breaded Beef</v>
          </cell>
          <cell r="BH340" t="str">
            <v>Fingers</v>
          </cell>
          <cell r="BI340" t="str">
            <v>-</v>
          </cell>
          <cell r="BJ340" t="str">
            <v>C&amp;F</v>
          </cell>
          <cell r="BL340" t="str">
            <v>BAKE: Conventional Oven
From frozen bake at 350 degrees f for 15 minutes.
Convection: Convection Oven
From frozen bake at 350 degrees f for 6 minutes.
Deep Fry: Deep Fry
From frozen heat oil to 350 degrees f. Fry for 2-4 minutes.</v>
          </cell>
          <cell r="BM340" t="str">
            <v>Ground Beef (Not More Than 20% Fat), Water, Textured Vegetable Protein Product [Soy Flour, Zinc Oxide, Niacinamide, Ferrous Sulfate, Copper Gluconate, Vitamin A Palmitate, Calcium Pantothenate, Thiamine Mononitrate (B1), Pyridoxine Hydrochloride (B6), Rib</v>
          </cell>
          <cell r="BR340" t="str">
            <v>00880760092282</v>
          </cell>
          <cell r="BS340" t="str">
            <v>-</v>
          </cell>
          <cell r="BT340" t="str">
            <v>-</v>
          </cell>
          <cell r="BU340" t="str">
            <v>-</v>
          </cell>
          <cell r="BV340" t="str">
            <v>-</v>
          </cell>
          <cell r="BW340" t="str">
            <v>-</v>
          </cell>
          <cell r="BX340">
            <v>8868170</v>
          </cell>
          <cell r="BY340" t="str">
            <v>-</v>
          </cell>
        </row>
        <row r="341">
          <cell r="B341">
            <v>10000069010</v>
          </cell>
          <cell r="C341" t="str">
            <v>AdvancePierre™</v>
          </cell>
          <cell r="D341" t="str">
            <v>Smart Picks™</v>
          </cell>
          <cell r="E341">
            <v>130</v>
          </cell>
          <cell r="F341" t="str">
            <v>AdvancePierre™ Breaded Beef Pattie, 3.8 oz.</v>
          </cell>
          <cell r="G341" t="str">
            <v>Breaded Beef Pattie, 3.8 oz.</v>
          </cell>
          <cell r="H341" t="str">
            <v>WG</v>
          </cell>
          <cell r="I341" t="str">
            <v>-</v>
          </cell>
          <cell r="J341">
            <v>29.93</v>
          </cell>
          <cell r="K341">
            <v>126</v>
          </cell>
          <cell r="L341" t="str">
            <v>1 piece</v>
          </cell>
          <cell r="M341">
            <v>2</v>
          </cell>
          <cell r="N341">
            <v>1.25</v>
          </cell>
          <cell r="O341" t="str">
            <v>-</v>
          </cell>
          <cell r="P341" t="str">
            <v>300</v>
          </cell>
          <cell r="Q341" t="str">
            <v>19</v>
          </cell>
          <cell r="R341" t="str">
            <v>4.5</v>
          </cell>
          <cell r="S341" t="str">
            <v>310</v>
          </cell>
          <cell r="T341" t="str">
            <v>19</v>
          </cell>
          <cell r="U341" t="str">
            <v>15</v>
          </cell>
          <cell r="V341" t="str">
            <v>Yes</v>
          </cell>
          <cell r="W341" t="str">
            <v>-</v>
          </cell>
          <cell r="Y341" t="str">
            <v>-</v>
          </cell>
          <cell r="Z341" t="str">
            <v>-</v>
          </cell>
          <cell r="AA341" t="str">
            <v>-</v>
          </cell>
          <cell r="AB341" t="str">
            <v>-</v>
          </cell>
          <cell r="AC341" t="str">
            <v>CY</v>
          </cell>
          <cell r="AD341">
            <v>10000019223</v>
          </cell>
          <cell r="AE341" t="str">
            <v>-</v>
          </cell>
          <cell r="AF341" t="str">
            <v>-</v>
          </cell>
          <cell r="AG341" t="str">
            <v>-</v>
          </cell>
          <cell r="AH341" t="str">
            <v/>
          </cell>
          <cell r="AI341" t="str">
            <v/>
          </cell>
          <cell r="AJ341" t="str">
            <v/>
          </cell>
          <cell r="AK341" t="str">
            <v>-</v>
          </cell>
          <cell r="AL341" t="str">
            <v>Yes</v>
          </cell>
          <cell r="AM341" t="str">
            <v>-</v>
          </cell>
          <cell r="AN341" t="str">
            <v>-</v>
          </cell>
          <cell r="AO341" t="str">
            <v>Yes</v>
          </cell>
          <cell r="AP341" t="str">
            <v>-</v>
          </cell>
          <cell r="AQ341" t="str">
            <v>-</v>
          </cell>
          <cell r="AR341" t="str">
            <v>-</v>
          </cell>
          <cell r="AS341" t="str">
            <v>-</v>
          </cell>
          <cell r="AT341" t="str">
            <v>455</v>
          </cell>
          <cell r="AU341" t="str">
            <v>6</v>
          </cell>
          <cell r="AV341" t="str">
            <v>Bulk</v>
          </cell>
          <cell r="AW341" t="str">
            <v>-</v>
          </cell>
          <cell r="AX341" t="str">
            <v>-</v>
          </cell>
          <cell r="AY341" t="str">
            <v>-</v>
          </cell>
          <cell r="AZ341" t="str">
            <v>-</v>
          </cell>
          <cell r="BA341" t="str">
            <v>ACT</v>
          </cell>
          <cell r="BB341" t="str">
            <v>ACT</v>
          </cell>
          <cell r="BC341" t="str">
            <v>Prepared</v>
          </cell>
          <cell r="BD341" t="str">
            <v>BFAST/COP/HANDHELD</v>
          </cell>
          <cell r="BE341" t="str">
            <v>BRKFST/COP MBU</v>
          </cell>
          <cell r="BF341" t="str">
            <v>Comfort Classics</v>
          </cell>
          <cell r="BG341" t="str">
            <v>Breaded Beef</v>
          </cell>
          <cell r="BH341" t="str">
            <v>Patties</v>
          </cell>
          <cell r="BI341" t="str">
            <v>-</v>
          </cell>
          <cell r="BJ341" t="str">
            <v>C&amp;F</v>
          </cell>
          <cell r="BL341" t="str">
            <v>BAKE: Conventional Oven
From frozen bake at 350 degrees f for 20 minutes.
Convection: Convection Oven
From frozen bake at 350 degrees f for 9-11 minutes.</v>
          </cell>
          <cell r="BM341" t="str">
            <v>Ground beef (not more than 20% fat), water, unsweetened applesauce (apples, water, ascorbic acid), textured vegetable protein product [soy flour, zinc oxide, niacinamide, ferrous sulfate, copper gluconate, vitamin a palmitate, calcium pantothenate, thiami</v>
          </cell>
          <cell r="BR341" t="str">
            <v>00880760092152</v>
          </cell>
          <cell r="BS341" t="str">
            <v>-</v>
          </cell>
          <cell r="BT341" t="str">
            <v>-</v>
          </cell>
          <cell r="BU341" t="str">
            <v>-</v>
          </cell>
          <cell r="BV341" t="str">
            <v>-</v>
          </cell>
          <cell r="BW341" t="str">
            <v>-</v>
          </cell>
          <cell r="BX341">
            <v>8868134</v>
          </cell>
          <cell r="BY341" t="str">
            <v>-</v>
          </cell>
        </row>
        <row r="342">
          <cell r="B342">
            <v>10000016901</v>
          </cell>
          <cell r="C342" t="str">
            <v>AdvancePierre™</v>
          </cell>
          <cell r="D342" t="str">
            <v>Smart Picks™</v>
          </cell>
          <cell r="E342">
            <v>130</v>
          </cell>
          <cell r="F342" t="str">
            <v>AdvancePierre™ Breaded Beef Finger, 3.88 oz.</v>
          </cell>
          <cell r="G342" t="str">
            <v>Breaded Beef Finger, 0.97 oz.</v>
          </cell>
          <cell r="H342" t="str">
            <v>WG</v>
          </cell>
          <cell r="I342" t="str">
            <v>-</v>
          </cell>
          <cell r="J342">
            <v>30</v>
          </cell>
          <cell r="K342">
            <v>124</v>
          </cell>
          <cell r="L342" t="str">
            <v>4 pieces</v>
          </cell>
          <cell r="M342">
            <v>2</v>
          </cell>
          <cell r="N342">
            <v>1</v>
          </cell>
          <cell r="O342" t="str">
            <v>-</v>
          </cell>
          <cell r="P342" t="str">
            <v>310</v>
          </cell>
          <cell r="Q342" t="str">
            <v>19</v>
          </cell>
          <cell r="R342" t="str">
            <v>5</v>
          </cell>
          <cell r="S342" t="str">
            <v>310</v>
          </cell>
          <cell r="T342" t="str">
            <v>19</v>
          </cell>
          <cell r="U342" t="str">
            <v>15</v>
          </cell>
          <cell r="V342" t="str">
            <v>Yes</v>
          </cell>
          <cell r="W342" t="str">
            <v>-</v>
          </cell>
          <cell r="Y342" t="str">
            <v>-</v>
          </cell>
          <cell r="Z342" t="str">
            <v>-</v>
          </cell>
          <cell r="AA342" t="str">
            <v>-</v>
          </cell>
          <cell r="AB342" t="str">
            <v>-</v>
          </cell>
          <cell r="AC342" t="str">
            <v>CY</v>
          </cell>
          <cell r="AD342">
            <v>10000068012</v>
          </cell>
          <cell r="AE342" t="str">
            <v>-</v>
          </cell>
          <cell r="AF342" t="str">
            <v>-</v>
          </cell>
          <cell r="AG342" t="str">
            <v>-</v>
          </cell>
          <cell r="AH342" t="str">
            <v/>
          </cell>
          <cell r="AI342" t="str">
            <v/>
          </cell>
          <cell r="AJ342" t="str">
            <v/>
          </cell>
          <cell r="AK342" t="str">
            <v>-</v>
          </cell>
          <cell r="AL342" t="str">
            <v>Yes</v>
          </cell>
          <cell r="AM342" t="str">
            <v>-</v>
          </cell>
          <cell r="AN342" t="str">
            <v>-</v>
          </cell>
          <cell r="AO342" t="str">
            <v>Yes</v>
          </cell>
          <cell r="AP342" t="str">
            <v>-</v>
          </cell>
          <cell r="AQ342" t="str">
            <v>-</v>
          </cell>
          <cell r="AR342" t="str">
            <v>-</v>
          </cell>
          <cell r="AS342" t="str">
            <v>-</v>
          </cell>
          <cell r="AT342" t="str">
            <v>455</v>
          </cell>
          <cell r="AU342" t="str">
            <v>5</v>
          </cell>
          <cell r="AV342" t="str">
            <v>Bulk</v>
          </cell>
          <cell r="AW342" t="str">
            <v>-</v>
          </cell>
          <cell r="AX342" t="str">
            <v>-</v>
          </cell>
          <cell r="AY342" t="str">
            <v>-</v>
          </cell>
          <cell r="AZ342" t="str">
            <v>-</v>
          </cell>
          <cell r="BA342" t="str">
            <v>ACT</v>
          </cell>
          <cell r="BB342" t="str">
            <v>ACT</v>
          </cell>
          <cell r="BC342" t="str">
            <v>Prepared</v>
          </cell>
          <cell r="BD342" t="str">
            <v>BFAST/COP/HANDHELD</v>
          </cell>
          <cell r="BE342" t="str">
            <v>BRKFST/COP MBU</v>
          </cell>
          <cell r="BF342" t="str">
            <v>Comfort Classics</v>
          </cell>
          <cell r="BG342" t="str">
            <v>Breaded Beef</v>
          </cell>
          <cell r="BH342" t="str">
            <v>Fingers</v>
          </cell>
          <cell r="BI342" t="str">
            <v>-</v>
          </cell>
          <cell r="BJ342" t="str">
            <v>C&amp;F</v>
          </cell>
          <cell r="BL342" t="str">
            <v>BAKE: Conventional Oven
Preheat oven to 350 degrees f. Bake frozen product for 10-15 minutes.
Convection: Convection Oven
Preheat oven to 350 degrees f. Bake frozen product for 20-25 minutes.
Deep Fry: Deep Fry
Preheat oil to 350 degrees f. Place frozen p</v>
          </cell>
          <cell r="BM342" t="str">
            <v>Ground beef (not more than 20% fat), water, unsweetened applesauce (apples, water, ascorbic acid), textured vegetable protein product [soy flour, zinc oxide, niacinamide, ferrous sulfate, copper gluconate, vitamin a palmitate, calcium pantothenate, thiami</v>
          </cell>
          <cell r="BR342" t="str">
            <v>00880760092169</v>
          </cell>
          <cell r="BS342" t="str">
            <v>-</v>
          </cell>
          <cell r="BT342" t="str">
            <v>-</v>
          </cell>
          <cell r="BU342" t="str">
            <v>-</v>
          </cell>
          <cell r="BV342" t="str">
            <v>-</v>
          </cell>
          <cell r="BW342" t="str">
            <v>-</v>
          </cell>
          <cell r="BX342">
            <v>8868135</v>
          </cell>
          <cell r="BY342" t="str">
            <v>-</v>
          </cell>
        </row>
        <row r="343">
          <cell r="B343">
            <v>10000069019</v>
          </cell>
          <cell r="C343" t="str">
            <v>AdvancePierre™</v>
          </cell>
          <cell r="E343">
            <v>130</v>
          </cell>
          <cell r="F343" t="str">
            <v>AdvancePierre™ Country Fried Pork Chop, 3.1 oz.</v>
          </cell>
          <cell r="G343" t="str">
            <v>Country Fried Pork Chop, 3.1 oz.</v>
          </cell>
          <cell r="H343" t="str">
            <v>WG</v>
          </cell>
          <cell r="I343" t="str">
            <v>-</v>
          </cell>
          <cell r="J343">
            <v>19.38</v>
          </cell>
          <cell r="K343">
            <v>100</v>
          </cell>
          <cell r="L343" t="str">
            <v>1 piece</v>
          </cell>
          <cell r="M343">
            <v>2</v>
          </cell>
          <cell r="N343">
            <v>0.75</v>
          </cell>
          <cell r="O343" t="str">
            <v>-</v>
          </cell>
          <cell r="P343" t="str">
            <v>250</v>
          </cell>
          <cell r="Q343" t="str">
            <v>14</v>
          </cell>
          <cell r="R343" t="str">
            <v>3.5</v>
          </cell>
          <cell r="S343" t="str">
            <v>390</v>
          </cell>
          <cell r="T343" t="str">
            <v>15</v>
          </cell>
          <cell r="U343" t="str">
            <v>15</v>
          </cell>
          <cell r="V343" t="str">
            <v>Yes</v>
          </cell>
          <cell r="W343" t="str">
            <v>-</v>
          </cell>
          <cell r="Y343" t="str">
            <v>-</v>
          </cell>
          <cell r="Z343" t="str">
            <v>-</v>
          </cell>
          <cell r="AA343" t="str">
            <v>-</v>
          </cell>
          <cell r="AB343" t="str">
            <v>-</v>
          </cell>
          <cell r="AC343" t="str">
            <v>CY</v>
          </cell>
          <cell r="AD343">
            <v>10000007801</v>
          </cell>
          <cell r="AE343" t="str">
            <v>-</v>
          </cell>
          <cell r="AF343" t="str">
            <v>-</v>
          </cell>
          <cell r="AG343" t="str">
            <v>-</v>
          </cell>
          <cell r="AH343" t="str">
            <v/>
          </cell>
          <cell r="AI343" t="str">
            <v/>
          </cell>
          <cell r="AJ343" t="str">
            <v/>
          </cell>
          <cell r="AK343" t="str">
            <v>-</v>
          </cell>
          <cell r="AL343" t="str">
            <v>Yes</v>
          </cell>
          <cell r="AM343" t="str">
            <v>Yes</v>
          </cell>
          <cell r="AN343" t="str">
            <v>-</v>
          </cell>
          <cell r="AO343" t="str">
            <v>Yes</v>
          </cell>
          <cell r="AP343" t="str">
            <v>-</v>
          </cell>
          <cell r="AQ343" t="str">
            <v>-</v>
          </cell>
          <cell r="AR343" t="str">
            <v>-</v>
          </cell>
          <cell r="AS343" t="str">
            <v>-</v>
          </cell>
          <cell r="AT343" t="str">
            <v>365</v>
          </cell>
          <cell r="AU343" t="str">
            <v>1</v>
          </cell>
          <cell r="AV343" t="str">
            <v>Bulk</v>
          </cell>
          <cell r="AW343" t="str">
            <v>-</v>
          </cell>
          <cell r="AX343" t="str">
            <v>-</v>
          </cell>
          <cell r="AY343" t="str">
            <v>-</v>
          </cell>
          <cell r="AZ343" t="str">
            <v>-</v>
          </cell>
          <cell r="BA343" t="str">
            <v>ACT</v>
          </cell>
          <cell r="BB343" t="str">
            <v>ACT</v>
          </cell>
          <cell r="BC343" t="str">
            <v>Prepared</v>
          </cell>
          <cell r="BD343" t="str">
            <v>BFAST/COP/HANDHELD</v>
          </cell>
          <cell r="BE343" t="str">
            <v>BRKFST/COP MBU</v>
          </cell>
          <cell r="BF343" t="str">
            <v>Comfort Classics</v>
          </cell>
          <cell r="BG343" t="str">
            <v>Breaded Pork</v>
          </cell>
          <cell r="BH343" t="str">
            <v>Chops</v>
          </cell>
          <cell r="BI343" t="str">
            <v>-</v>
          </cell>
          <cell r="BJ343" t="str">
            <v>C&amp;F</v>
          </cell>
          <cell r="BK343" t="str">
            <v>Pork</v>
          </cell>
          <cell r="BL343" t="str">
            <v xml:space="preserve">BAKE: Conventional Oven
Frozen product: preheat oven to 350 degrees f. Heat for 14-16 minutes.
Convection: Convection Oven
Frozen product: preheat oven to 350 degrees f. Heat for 10-12 minutes.
Deep Fry: Deep Fry
Preheat oil to 350 degrees f and cook for </v>
          </cell>
          <cell r="BM343" t="str">
            <v>Ground Pork (Not More Than 20% Fat), Water, Textured Vegetable Protein Product [Soy Protein Concentrate, Caramel Color, Zinc Oxide, Niacinamide, Ferrous Sulfate, Copper Gluconate, Vitamin A Palmitate, Calcium Pantothenate, Thiamine Mononitrate (B1), Pyrid</v>
          </cell>
          <cell r="BR343" t="str">
            <v>00071421690194</v>
          </cell>
          <cell r="BS343" t="str">
            <v>-</v>
          </cell>
          <cell r="BT343" t="str">
            <v>-</v>
          </cell>
          <cell r="BU343" t="str">
            <v>-</v>
          </cell>
          <cell r="BV343" t="str">
            <v>-</v>
          </cell>
          <cell r="BW343" t="str">
            <v>-</v>
          </cell>
          <cell r="BX343">
            <v>8868136</v>
          </cell>
          <cell r="BY343" t="str">
            <v>-</v>
          </cell>
        </row>
        <row r="344">
          <cell r="B344">
            <v>10000069035</v>
          </cell>
          <cell r="C344" t="str">
            <v>CLASSICS</v>
          </cell>
          <cell r="E344">
            <v>130</v>
          </cell>
          <cell r="F344" t="str">
            <v>AdvancePierre™ Country Fried Breaded Beef Steak, 3.8 oz.</v>
          </cell>
          <cell r="G344" t="str">
            <v>Country Fried Breaded Beef Steak, 3.8 oz.</v>
          </cell>
          <cell r="H344" t="str">
            <v>WG</v>
          </cell>
          <cell r="I344" t="str">
            <v>-</v>
          </cell>
          <cell r="J344">
            <v>20.190000000000001</v>
          </cell>
          <cell r="K344">
            <v>85</v>
          </cell>
          <cell r="L344" t="str">
            <v>1 piece</v>
          </cell>
          <cell r="M344">
            <v>2</v>
          </cell>
          <cell r="N344">
            <v>1</v>
          </cell>
          <cell r="O344" t="str">
            <v>-</v>
          </cell>
          <cell r="P344" t="str">
            <v>300</v>
          </cell>
          <cell r="Q344" t="str">
            <v>19</v>
          </cell>
          <cell r="R344" t="str">
            <v>6</v>
          </cell>
          <cell r="S344" t="str">
            <v>450</v>
          </cell>
          <cell r="T344" t="str">
            <v>16</v>
          </cell>
          <cell r="U344" t="str">
            <v>15</v>
          </cell>
          <cell r="V344" t="str">
            <v>Yes</v>
          </cell>
          <cell r="W344" t="str">
            <v>-</v>
          </cell>
          <cell r="Y344" t="str">
            <v>-</v>
          </cell>
          <cell r="Z344" t="str">
            <v>-</v>
          </cell>
          <cell r="AA344" t="str">
            <v>-</v>
          </cell>
          <cell r="AB344" t="str">
            <v>-</v>
          </cell>
          <cell r="AC344" t="str">
            <v>CY</v>
          </cell>
          <cell r="AD344">
            <v>10000068131</v>
          </cell>
          <cell r="AE344" t="str">
            <v>-</v>
          </cell>
          <cell r="AF344" t="str">
            <v>-</v>
          </cell>
          <cell r="AG344" t="str">
            <v>-</v>
          </cell>
          <cell r="AH344" t="str">
            <v/>
          </cell>
          <cell r="AI344" t="str">
            <v/>
          </cell>
          <cell r="AJ344" t="str">
            <v/>
          </cell>
          <cell r="AK344" t="str">
            <v>-</v>
          </cell>
          <cell r="AL344" t="str">
            <v>-</v>
          </cell>
          <cell r="AM344" t="str">
            <v>-</v>
          </cell>
          <cell r="AN344" t="str">
            <v>-</v>
          </cell>
          <cell r="AO344" t="str">
            <v>Yes</v>
          </cell>
          <cell r="AP344" t="str">
            <v>-</v>
          </cell>
          <cell r="AQ344" t="str">
            <v>-</v>
          </cell>
          <cell r="AR344" t="str">
            <v>-</v>
          </cell>
          <cell r="AS344" t="str">
            <v>-</v>
          </cell>
          <cell r="AT344" t="str">
            <v>365</v>
          </cell>
          <cell r="AU344" t="str">
            <v>1</v>
          </cell>
          <cell r="AV344" t="str">
            <v>Bulk</v>
          </cell>
          <cell r="AW344" t="str">
            <v>-</v>
          </cell>
          <cell r="AX344" t="str">
            <v>-</v>
          </cell>
          <cell r="AY344" t="str">
            <v>-</v>
          </cell>
          <cell r="AZ344" t="str">
            <v>-</v>
          </cell>
          <cell r="BA344" t="str">
            <v>ACT</v>
          </cell>
          <cell r="BB344" t="str">
            <v>ACT</v>
          </cell>
          <cell r="BC344" t="str">
            <v>Prepared</v>
          </cell>
          <cell r="BD344" t="str">
            <v>BFAST/COP/HANDHELD</v>
          </cell>
          <cell r="BE344" t="str">
            <v>BRKFST/COP MBU</v>
          </cell>
          <cell r="BF344" t="str">
            <v>Comfort Classics</v>
          </cell>
          <cell r="BG344" t="str">
            <v>Breaded Beef</v>
          </cell>
          <cell r="BH344" t="str">
            <v>Patties</v>
          </cell>
          <cell r="BI344" t="str">
            <v>-</v>
          </cell>
          <cell r="BJ344" t="str">
            <v>C&amp;F</v>
          </cell>
          <cell r="BL344" t="str">
            <v>BAKE: Conventional Oven
From frozen state, bake in a preheated oven at 350 degrees f for 14 minutes.
Convection: Convection Oven
From frozen state, bake in a preheated oven at 350 degrees f for 10 minutes.
Deep Fry: Deep Fry
Heat oil to 350 degrees f. Coo</v>
          </cell>
          <cell r="BM344" t="str">
            <v xml:space="preserve">Ground Beef (Not More Than 20% Fat), Salt, Sodium Phosphates. 
Breaded with: Whole Wheat Flour, Enriched Wheat Flour (Enriched with Niacin, Reduced Iron, Thiamine Mononitrate, Riboflavin, Folic Acid), Dehydrated Potatoes (Potatoes, Mono and Diglycerides, </v>
          </cell>
          <cell r="BR344" t="str">
            <v>00071421690354</v>
          </cell>
          <cell r="BS344" t="str">
            <v>-</v>
          </cell>
          <cell r="BT344" t="str">
            <v>-</v>
          </cell>
          <cell r="BU344" t="str">
            <v>-</v>
          </cell>
          <cell r="BV344" t="str">
            <v>-</v>
          </cell>
          <cell r="BW344" t="str">
            <v>-</v>
          </cell>
          <cell r="BX344">
            <v>8941200</v>
          </cell>
          <cell r="BY344" t="str">
            <v>-</v>
          </cell>
        </row>
        <row r="345">
          <cell r="B345">
            <v>10000069036</v>
          </cell>
          <cell r="C345" t="str">
            <v>AdvancePierre™</v>
          </cell>
          <cell r="E345">
            <v>130</v>
          </cell>
          <cell r="F345" t="str">
            <v>AdvancePierre™ Breaded Beef Steak Nugget, 3.85 oz.</v>
          </cell>
          <cell r="G345" t="str">
            <v>Breaded Beef Steak Nugget, 3.85 oz.</v>
          </cell>
          <cell r="H345" t="str">
            <v>WG</v>
          </cell>
          <cell r="I345" t="str">
            <v>-</v>
          </cell>
          <cell r="J345">
            <v>24.06</v>
          </cell>
          <cell r="K345">
            <v>100</v>
          </cell>
          <cell r="L345" t="str">
            <v>7 pieces</v>
          </cell>
          <cell r="M345">
            <v>2</v>
          </cell>
          <cell r="N345">
            <v>1</v>
          </cell>
          <cell r="O345" t="str">
            <v>-</v>
          </cell>
          <cell r="P345" t="str">
            <v>300</v>
          </cell>
          <cell r="Q345" t="str">
            <v>18</v>
          </cell>
          <cell r="R345" t="str">
            <v>6</v>
          </cell>
          <cell r="S345" t="str">
            <v>440</v>
          </cell>
          <cell r="T345" t="str">
            <v>15</v>
          </cell>
          <cell r="U345" t="str">
            <v>18</v>
          </cell>
          <cell r="V345" t="str">
            <v>Yes</v>
          </cell>
          <cell r="W345" t="str">
            <v>-</v>
          </cell>
          <cell r="Y345" t="str">
            <v>-</v>
          </cell>
          <cell r="Z345" t="str">
            <v>-</v>
          </cell>
          <cell r="AA345" t="str">
            <v>-</v>
          </cell>
          <cell r="AB345" t="str">
            <v>-</v>
          </cell>
          <cell r="AC345" t="str">
            <v>CY</v>
          </cell>
          <cell r="AD345" t="str">
            <v>-</v>
          </cell>
          <cell r="AE345" t="str">
            <v>-</v>
          </cell>
          <cell r="AF345" t="str">
            <v>-</v>
          </cell>
          <cell r="AG345" t="str">
            <v>-</v>
          </cell>
          <cell r="AH345" t="str">
            <v/>
          </cell>
          <cell r="AI345" t="str">
            <v/>
          </cell>
          <cell r="AJ345" t="str">
            <v/>
          </cell>
          <cell r="AK345" t="str">
            <v>-</v>
          </cell>
          <cell r="AL345" t="str">
            <v>-</v>
          </cell>
          <cell r="AM345" t="str">
            <v>-</v>
          </cell>
          <cell r="AN345" t="str">
            <v>-</v>
          </cell>
          <cell r="AO345" t="str">
            <v>Yes</v>
          </cell>
          <cell r="AP345" t="str">
            <v>-</v>
          </cell>
          <cell r="AQ345" t="str">
            <v>-</v>
          </cell>
          <cell r="AR345" t="str">
            <v>-</v>
          </cell>
          <cell r="AS345" t="str">
            <v>-</v>
          </cell>
          <cell r="AT345" t="str">
            <v>365</v>
          </cell>
          <cell r="AU345" t="str">
            <v>1</v>
          </cell>
          <cell r="AV345" t="str">
            <v>Bulk</v>
          </cell>
          <cell r="AW345" t="str">
            <v>-</v>
          </cell>
          <cell r="AX345" t="str">
            <v>-</v>
          </cell>
          <cell r="AY345" t="str">
            <v>-</v>
          </cell>
          <cell r="AZ345" t="str">
            <v>-</v>
          </cell>
          <cell r="BA345" t="str">
            <v>ACT</v>
          </cell>
          <cell r="BB345" t="str">
            <v>DNB SY21-22</v>
          </cell>
          <cell r="BC345" t="str">
            <v>Prepared</v>
          </cell>
          <cell r="BD345" t="str">
            <v>BFAST/COP/HANDHELD</v>
          </cell>
          <cell r="BE345" t="str">
            <v>BRKFST/COP MBU</v>
          </cell>
          <cell r="BF345" t="str">
            <v>Comfort Classics</v>
          </cell>
          <cell r="BG345" t="str">
            <v>Breaded Beef</v>
          </cell>
          <cell r="BH345" t="str">
            <v>Nuggets</v>
          </cell>
          <cell r="BI345" t="str">
            <v>-</v>
          </cell>
          <cell r="BJ345" t="str">
            <v>C&amp;F</v>
          </cell>
          <cell r="BL345" t="str">
            <v>BAKE: Conventional Oven
From frozen state, bake in a preheated conventional oven at 350 degrees f for 14 minutes.
Convection: Convection Oven
From frozen state, bake in a preheated convection oven at 350 degrees f for 10 minutes.
Deep Fry: Deep Fry
Prehea</v>
          </cell>
          <cell r="BM345" t="str">
            <v>Ground Beef (Not More Than 20% Fat), Salt, Sodium Phosphates. Breaded with: Whole Wheat Flour, Enriched Wheat Flour (Enriched with Niacin, Reduced Iron, Thiamine Mononitrate, Riboflavin, Folic Acid), Dehydrated Potatoes (Potatoes, Mono and Diglycerides, D</v>
          </cell>
          <cell r="BR345" t="str">
            <v>00071421690361</v>
          </cell>
          <cell r="BS345" t="str">
            <v>-</v>
          </cell>
          <cell r="BT345" t="str">
            <v>-</v>
          </cell>
          <cell r="BU345" t="str">
            <v>-</v>
          </cell>
          <cell r="BV345" t="str">
            <v>-</v>
          </cell>
          <cell r="BW345" t="str">
            <v>-</v>
          </cell>
          <cell r="BX345">
            <v>8868137</v>
          </cell>
          <cell r="BY345" t="str">
            <v>-</v>
          </cell>
        </row>
        <row r="346">
          <cell r="B346">
            <v>10000069037</v>
          </cell>
          <cell r="C346" t="str">
            <v>CLASSICS</v>
          </cell>
          <cell r="E346">
            <v>130</v>
          </cell>
          <cell r="F346" t="str">
            <v>AdvancePierre™ Breaded Beef Steak, Strip Shape, 4.0 oz.</v>
          </cell>
          <cell r="G346" t="str">
            <v>Breaded Beef Steak, Strip Shape, 4.0 oz.</v>
          </cell>
          <cell r="H346" t="str">
            <v>WG</v>
          </cell>
          <cell r="I346" t="str">
            <v>-</v>
          </cell>
          <cell r="J346">
            <v>25</v>
          </cell>
          <cell r="K346">
            <v>100</v>
          </cell>
          <cell r="L346" t="str">
            <v>4 pieces</v>
          </cell>
          <cell r="M346">
            <v>2</v>
          </cell>
          <cell r="N346">
            <v>1</v>
          </cell>
          <cell r="O346" t="str">
            <v>-</v>
          </cell>
          <cell r="P346" t="str">
            <v>-</v>
          </cell>
          <cell r="Q346" t="str">
            <v>-</v>
          </cell>
          <cell r="R346" t="str">
            <v>-</v>
          </cell>
          <cell r="S346" t="str">
            <v>-</v>
          </cell>
          <cell r="T346" t="str">
            <v>-</v>
          </cell>
          <cell r="U346" t="str">
            <v>-</v>
          </cell>
          <cell r="V346" t="str">
            <v>Yes</v>
          </cell>
          <cell r="W346" t="str">
            <v>-</v>
          </cell>
          <cell r="Y346" t="str">
            <v>-</v>
          </cell>
          <cell r="Z346" t="str">
            <v>-</v>
          </cell>
          <cell r="AA346" t="str">
            <v>-</v>
          </cell>
          <cell r="AB346" t="str">
            <v>-</v>
          </cell>
          <cell r="AC346" t="str">
            <v>CY</v>
          </cell>
          <cell r="AD346" t="str">
            <v>-</v>
          </cell>
          <cell r="AE346" t="str">
            <v>-</v>
          </cell>
          <cell r="AF346" t="str">
            <v>-</v>
          </cell>
          <cell r="AG346" t="str">
            <v>-</v>
          </cell>
          <cell r="AH346" t="str">
            <v/>
          </cell>
          <cell r="AI346" t="str">
            <v/>
          </cell>
          <cell r="AJ346" t="str">
            <v/>
          </cell>
          <cell r="AK346" t="str">
            <v>-</v>
          </cell>
          <cell r="AL346" t="str">
            <v>-</v>
          </cell>
          <cell r="AM346" t="str">
            <v>-</v>
          </cell>
          <cell r="AN346" t="str">
            <v>-</v>
          </cell>
          <cell r="AO346" t="str">
            <v>Yes</v>
          </cell>
          <cell r="AP346" t="str">
            <v>-</v>
          </cell>
          <cell r="AQ346" t="str">
            <v>-</v>
          </cell>
          <cell r="AR346" t="str">
            <v>-</v>
          </cell>
          <cell r="AS346" t="str">
            <v>-</v>
          </cell>
          <cell r="AT346" t="str">
            <v>-</v>
          </cell>
          <cell r="AU346" t="str">
            <v>-</v>
          </cell>
          <cell r="AV346" t="str">
            <v>Bulk</v>
          </cell>
          <cell r="AW346" t="str">
            <v>-</v>
          </cell>
          <cell r="AX346" t="str">
            <v>-</v>
          </cell>
          <cell r="AY346" t="str">
            <v>-</v>
          </cell>
          <cell r="AZ346" t="str">
            <v>-</v>
          </cell>
          <cell r="BA346" t="str">
            <v>DNB SY20-21</v>
          </cell>
          <cell r="BB346" t="str">
            <v>DNB SY20-21</v>
          </cell>
          <cell r="BC346" t="str">
            <v>Prepared</v>
          </cell>
          <cell r="BD346" t="str">
            <v>BFAST/COP/HANDHELD</v>
          </cell>
          <cell r="BE346" t="str">
            <v>BRKFST/COP MBU</v>
          </cell>
          <cell r="BF346" t="str">
            <v>Comfort Classics</v>
          </cell>
          <cell r="BG346" t="str">
            <v>Breaded Beef</v>
          </cell>
          <cell r="BH346" t="str">
            <v>Fingers</v>
          </cell>
          <cell r="BI346" t="str">
            <v>-</v>
          </cell>
          <cell r="BJ346" t="str">
            <v>C&amp;F</v>
          </cell>
          <cell r="BL346" t="str">
            <v>-</v>
          </cell>
          <cell r="BM346" t="str">
            <v>-</v>
          </cell>
          <cell r="BR346" t="str">
            <v>-</v>
          </cell>
          <cell r="BS346" t="str">
            <v>-</v>
          </cell>
          <cell r="BT346" t="str">
            <v>-</v>
          </cell>
          <cell r="BU346" t="str">
            <v>-</v>
          </cell>
          <cell r="BV346" t="str">
            <v>-</v>
          </cell>
          <cell r="BW346" t="str">
            <v>-</v>
          </cell>
          <cell r="BX346">
            <v>8868227</v>
          </cell>
          <cell r="BY346" t="str">
            <v>-</v>
          </cell>
        </row>
        <row r="347">
          <cell r="B347">
            <v>10000069038</v>
          </cell>
          <cell r="C347" t="str">
            <v>AdvancePierre™</v>
          </cell>
          <cell r="E347">
            <v>130</v>
          </cell>
          <cell r="F347" t="str">
            <v>AdvancePierre™ Country Fried Breaded Beef Finger, 3.6 oz.</v>
          </cell>
          <cell r="G347" t="str">
            <v>Country Fried Breaded Beef Finger, 3.6 oz.</v>
          </cell>
          <cell r="H347" t="str">
            <v>WG</v>
          </cell>
          <cell r="I347" t="str">
            <v>-</v>
          </cell>
          <cell r="J347">
            <v>22.5</v>
          </cell>
          <cell r="K347">
            <v>100</v>
          </cell>
          <cell r="L347" t="str">
            <v>4 pieces</v>
          </cell>
          <cell r="M347">
            <v>2</v>
          </cell>
          <cell r="N347">
            <v>1</v>
          </cell>
          <cell r="O347" t="str">
            <v>-</v>
          </cell>
          <cell r="P347" t="str">
            <v>-</v>
          </cell>
          <cell r="Q347" t="str">
            <v>-</v>
          </cell>
          <cell r="R347" t="str">
            <v>-</v>
          </cell>
          <cell r="S347" t="str">
            <v>-</v>
          </cell>
          <cell r="T347" t="str">
            <v>-</v>
          </cell>
          <cell r="U347" t="str">
            <v>-</v>
          </cell>
          <cell r="V347" t="str">
            <v>Yes</v>
          </cell>
          <cell r="W347" t="str">
            <v>-</v>
          </cell>
          <cell r="Y347" t="str">
            <v>-</v>
          </cell>
          <cell r="Z347" t="str">
            <v>-</v>
          </cell>
          <cell r="AA347" t="str">
            <v>-</v>
          </cell>
          <cell r="AB347" t="str">
            <v>-</v>
          </cell>
          <cell r="AC347" t="str">
            <v>CY</v>
          </cell>
          <cell r="AD347" t="str">
            <v>-</v>
          </cell>
          <cell r="AE347" t="str">
            <v>-</v>
          </cell>
          <cell r="AF347" t="str">
            <v>-</v>
          </cell>
          <cell r="AG347" t="str">
            <v>-</v>
          </cell>
          <cell r="AH347" t="str">
            <v/>
          </cell>
          <cell r="AI347" t="str">
            <v/>
          </cell>
          <cell r="AJ347" t="str">
            <v/>
          </cell>
          <cell r="AK347" t="str">
            <v>-</v>
          </cell>
          <cell r="AL347" t="str">
            <v>Yes</v>
          </cell>
          <cell r="AM347" t="str">
            <v>-</v>
          </cell>
          <cell r="AN347" t="str">
            <v>-</v>
          </cell>
          <cell r="AO347" t="str">
            <v>Yes</v>
          </cell>
          <cell r="AP347" t="str">
            <v>-</v>
          </cell>
          <cell r="AQ347" t="str">
            <v>-</v>
          </cell>
          <cell r="AR347" t="str">
            <v>-</v>
          </cell>
          <cell r="AS347" t="str">
            <v>-</v>
          </cell>
          <cell r="AT347" t="str">
            <v>-</v>
          </cell>
          <cell r="AU347" t="str">
            <v>-</v>
          </cell>
          <cell r="AV347" t="str">
            <v>Bulk</v>
          </cell>
          <cell r="AW347" t="str">
            <v>-</v>
          </cell>
          <cell r="AX347" t="str">
            <v>-</v>
          </cell>
          <cell r="AY347" t="str">
            <v>-</v>
          </cell>
          <cell r="AZ347" t="str">
            <v>-</v>
          </cell>
          <cell r="BA347" t="str">
            <v>DNB SY20-21</v>
          </cell>
          <cell r="BB347" t="str">
            <v>DNB SY20-21</v>
          </cell>
          <cell r="BC347" t="str">
            <v>Prepared</v>
          </cell>
          <cell r="BD347" t="str">
            <v>BFAST/COP/HANDHELD</v>
          </cell>
          <cell r="BE347" t="str">
            <v>BRKFST/COP MBU</v>
          </cell>
          <cell r="BF347" t="str">
            <v>Comfort Classics</v>
          </cell>
          <cell r="BG347" t="str">
            <v>Breaded Beef</v>
          </cell>
          <cell r="BH347" t="str">
            <v>Fingers</v>
          </cell>
          <cell r="BI347" t="str">
            <v>-</v>
          </cell>
          <cell r="BJ347" t="str">
            <v>C&amp;F</v>
          </cell>
          <cell r="BL347" t="str">
            <v>-</v>
          </cell>
          <cell r="BM347" t="str">
            <v>-</v>
          </cell>
          <cell r="BR347" t="str">
            <v>-</v>
          </cell>
          <cell r="BS347" t="str">
            <v>-</v>
          </cell>
          <cell r="BT347" t="str">
            <v>-</v>
          </cell>
          <cell r="BU347" t="str">
            <v>-</v>
          </cell>
          <cell r="BV347" t="str">
            <v>-</v>
          </cell>
          <cell r="BW347" t="str">
            <v>-</v>
          </cell>
          <cell r="BX347">
            <v>8868151</v>
          </cell>
          <cell r="BY347" t="str">
            <v>-</v>
          </cell>
        </row>
        <row r="348">
          <cell r="B348">
            <v>10000069039</v>
          </cell>
          <cell r="C348" t="str">
            <v>AdvancePierre™</v>
          </cell>
          <cell r="E348">
            <v>130</v>
          </cell>
          <cell r="F348" t="str">
            <v>AdvancePierre™ Country Fried Breaded Beef Pattie, 3.85 oz.</v>
          </cell>
          <cell r="G348" t="str">
            <v>Country Fried Breaded Beef Pattie, 3.85 oz.</v>
          </cell>
          <cell r="H348" t="str">
            <v>WG</v>
          </cell>
          <cell r="I348" t="str">
            <v>-</v>
          </cell>
          <cell r="J348">
            <v>20.45</v>
          </cell>
          <cell r="K348">
            <v>85</v>
          </cell>
          <cell r="L348" t="str">
            <v>1 piece</v>
          </cell>
          <cell r="M348">
            <v>2</v>
          </cell>
          <cell r="N348">
            <v>1</v>
          </cell>
          <cell r="O348" t="str">
            <v>-</v>
          </cell>
          <cell r="P348" t="str">
            <v>300</v>
          </cell>
          <cell r="Q348" t="str">
            <v>17</v>
          </cell>
          <cell r="R348" t="str">
            <v>5</v>
          </cell>
          <cell r="S348" t="str">
            <v>460</v>
          </cell>
          <cell r="T348" t="str">
            <v>18</v>
          </cell>
          <cell r="U348" t="str">
            <v>18</v>
          </cell>
          <cell r="V348" t="str">
            <v>Yes</v>
          </cell>
          <cell r="W348" t="str">
            <v>-</v>
          </cell>
          <cell r="Y348" t="str">
            <v>-</v>
          </cell>
          <cell r="Z348" t="str">
            <v>-</v>
          </cell>
          <cell r="AA348" t="str">
            <v>-</v>
          </cell>
          <cell r="AB348" t="str">
            <v>-</v>
          </cell>
          <cell r="AC348" t="str">
            <v>CY</v>
          </cell>
          <cell r="AD348" t="str">
            <v>-</v>
          </cell>
          <cell r="AE348" t="str">
            <v>-</v>
          </cell>
          <cell r="AF348" t="str">
            <v>-</v>
          </cell>
          <cell r="AG348" t="str">
            <v>-</v>
          </cell>
          <cell r="AH348" t="str">
            <v/>
          </cell>
          <cell r="AI348" t="str">
            <v/>
          </cell>
          <cell r="AJ348" t="str">
            <v/>
          </cell>
          <cell r="AK348" t="str">
            <v>-</v>
          </cell>
          <cell r="AL348" t="str">
            <v>Yes</v>
          </cell>
          <cell r="AM348" t="str">
            <v>-</v>
          </cell>
          <cell r="AN348" t="str">
            <v>-</v>
          </cell>
          <cell r="AO348" t="str">
            <v>Yes</v>
          </cell>
          <cell r="AP348" t="str">
            <v>-</v>
          </cell>
          <cell r="AQ348" t="str">
            <v>-</v>
          </cell>
          <cell r="AR348" t="str">
            <v>-</v>
          </cell>
          <cell r="AS348" t="str">
            <v>-</v>
          </cell>
          <cell r="AT348" t="str">
            <v>365</v>
          </cell>
          <cell r="AU348" t="str">
            <v>1</v>
          </cell>
          <cell r="AV348" t="str">
            <v>Bulk</v>
          </cell>
          <cell r="AW348" t="str">
            <v>-</v>
          </cell>
          <cell r="AX348" t="str">
            <v>-</v>
          </cell>
          <cell r="AY348" t="str">
            <v>-</v>
          </cell>
          <cell r="AZ348" t="str">
            <v>-</v>
          </cell>
          <cell r="BA348" t="str">
            <v>ACT</v>
          </cell>
          <cell r="BB348" t="str">
            <v>ACT</v>
          </cell>
          <cell r="BC348" t="str">
            <v>Prepared</v>
          </cell>
          <cell r="BD348" t="str">
            <v>BFAST/COP/HANDHELD</v>
          </cell>
          <cell r="BE348" t="str">
            <v>BRKFST/COP MBU</v>
          </cell>
          <cell r="BF348" t="str">
            <v>Comfort Classics</v>
          </cell>
          <cell r="BG348" t="str">
            <v>Breaded Beef</v>
          </cell>
          <cell r="BH348" t="str">
            <v>Patties</v>
          </cell>
          <cell r="BI348" t="str">
            <v>-</v>
          </cell>
          <cell r="BJ348" t="str">
            <v>C&amp;F</v>
          </cell>
          <cell r="BL348" t="str">
            <v xml:space="preserve">BAKE: Conventional Oven
From frozen state, bake in a preheated oven at 350 degrees f for 14 minutes.
Convection: Convection Oven
From frozen state, bake in a preheated oven at 350 degrees f for 10 minutes.
Deep Fry: Deep Fry
Preheat oil to 350 degrees f. </v>
          </cell>
          <cell r="BM348" t="str">
            <v>Ground Beef (Not More Than 20% Fat), Water, Textured Vegetable Protein Product [Soy Protein Concentrate, Caramel Color, Zinc Oxide, Niacinamide, Ferrous Sulfate, Copper Gluconate, Vitamin A Palmitate, Calcium Pantothenate, Thiamine Mononitrate (B1), Pyrid</v>
          </cell>
          <cell r="BR348" t="str">
            <v>00071421690392</v>
          </cell>
          <cell r="BS348" t="str">
            <v>-</v>
          </cell>
          <cell r="BT348" t="str">
            <v>-</v>
          </cell>
          <cell r="BU348" t="str">
            <v>-</v>
          </cell>
          <cell r="BV348" t="str">
            <v>-</v>
          </cell>
          <cell r="BW348" t="str">
            <v>-</v>
          </cell>
          <cell r="BX348">
            <v>8868153</v>
          </cell>
          <cell r="BY348" t="str">
            <v>-</v>
          </cell>
        </row>
        <row r="349">
          <cell r="B349">
            <v>10000016904</v>
          </cell>
          <cell r="C349" t="str">
            <v>Pierre</v>
          </cell>
          <cell r="E349">
            <v>130</v>
          </cell>
          <cell r="F349" t="str">
            <v>AdvancePierre™ Breaded Pork Steak, 3.85 oz.</v>
          </cell>
          <cell r="G349" t="str">
            <v>Breaded Pork Steak, 3.85 oz.</v>
          </cell>
          <cell r="H349" t="str">
            <v>WG</v>
          </cell>
          <cell r="I349" t="str">
            <v>-</v>
          </cell>
          <cell r="J349">
            <v>20.45</v>
          </cell>
          <cell r="K349">
            <v>85</v>
          </cell>
          <cell r="L349" t="str">
            <v>1 piece</v>
          </cell>
          <cell r="M349">
            <v>2</v>
          </cell>
          <cell r="N349">
            <v>1</v>
          </cell>
          <cell r="O349" t="str">
            <v>-</v>
          </cell>
          <cell r="P349" t="str">
            <v>280</v>
          </cell>
          <cell r="Q349" t="str">
            <v>17</v>
          </cell>
          <cell r="R349" t="str">
            <v>4.5</v>
          </cell>
          <cell r="S349" t="str">
            <v>420</v>
          </cell>
          <cell r="T349" t="str">
            <v>17</v>
          </cell>
          <cell r="U349" t="str">
            <v>16</v>
          </cell>
          <cell r="V349" t="str">
            <v>Yes</v>
          </cell>
          <cell r="W349" t="str">
            <v>-</v>
          </cell>
          <cell r="Y349" t="str">
            <v>-</v>
          </cell>
          <cell r="Z349" t="str">
            <v>-</v>
          </cell>
          <cell r="AA349" t="str">
            <v>-</v>
          </cell>
          <cell r="AB349" t="str">
            <v>-</v>
          </cell>
          <cell r="AC349" t="str">
            <v>CY</v>
          </cell>
          <cell r="AD349">
            <v>10000019256</v>
          </cell>
          <cell r="AE349" t="str">
            <v>-</v>
          </cell>
          <cell r="AF349" t="str">
            <v>-</v>
          </cell>
          <cell r="AG349" t="str">
            <v>-</v>
          </cell>
          <cell r="AH349" t="str">
            <v/>
          </cell>
          <cell r="AI349" t="str">
            <v/>
          </cell>
          <cell r="AJ349" t="str">
            <v/>
          </cell>
          <cell r="AK349" t="str">
            <v>-</v>
          </cell>
          <cell r="AL349" t="str">
            <v>Yes</v>
          </cell>
          <cell r="AM349" t="str">
            <v>-</v>
          </cell>
          <cell r="AN349" t="str">
            <v>-</v>
          </cell>
          <cell r="AO349" t="str">
            <v>Yes</v>
          </cell>
          <cell r="AP349" t="str">
            <v>-</v>
          </cell>
          <cell r="AQ349" t="str">
            <v>-</v>
          </cell>
          <cell r="AR349" t="str">
            <v>-</v>
          </cell>
          <cell r="AS349" t="str">
            <v>-</v>
          </cell>
          <cell r="AT349" t="str">
            <v>365</v>
          </cell>
          <cell r="AU349" t="str">
            <v>1</v>
          </cell>
          <cell r="AV349" t="str">
            <v>Bulk</v>
          </cell>
          <cell r="AW349" t="str">
            <v>-</v>
          </cell>
          <cell r="AX349" t="str">
            <v>-</v>
          </cell>
          <cell r="AY349" t="str">
            <v>-</v>
          </cell>
          <cell r="AZ349" t="str">
            <v>-</v>
          </cell>
          <cell r="BA349" t="str">
            <v>ACT</v>
          </cell>
          <cell r="BB349" t="str">
            <v>ACT</v>
          </cell>
          <cell r="BC349" t="str">
            <v>Prepared</v>
          </cell>
          <cell r="BD349" t="str">
            <v>BFAST/COP/HANDHELD</v>
          </cell>
          <cell r="BE349" t="str">
            <v>BRKFST/COP MBU</v>
          </cell>
          <cell r="BF349" t="str">
            <v>Comfort Classics</v>
          </cell>
          <cell r="BG349" t="str">
            <v>Breaded Pork</v>
          </cell>
          <cell r="BH349" t="str">
            <v>Patties</v>
          </cell>
          <cell r="BI349" t="str">
            <v>-</v>
          </cell>
          <cell r="BJ349" t="str">
            <v>C&amp;F</v>
          </cell>
          <cell r="BK349" t="str">
            <v>Pork</v>
          </cell>
          <cell r="BL349" t="str">
            <v>BAKE: Conventional Oven
From frozen state, bake at 350 degrees f in conventional oven for 14 minutes.
Convection: Convection Oven
From frozen state, bake at 350 degrees f in convection oven for 10 minutes.
Microwave: Microwave
From frozen: heat on full po</v>
          </cell>
          <cell r="BM349" t="str">
            <v>Ground pork (not more than 20% fat), seasoning (sugar, salt, hydrolyzed soy wheat gluten protein, dextrose, hydrolyzed soy protein, hydrolyzed corn protein, disodium inosinate, disodium guanylate), sodium phosphates. breaded with: whole wheat flour, enric</v>
          </cell>
          <cell r="BR349" t="str">
            <v>00071421690453</v>
          </cell>
          <cell r="BS349" t="str">
            <v>-</v>
          </cell>
          <cell r="BT349" t="str">
            <v>-</v>
          </cell>
          <cell r="BU349" t="str">
            <v>-</v>
          </cell>
          <cell r="BV349" t="str">
            <v>-</v>
          </cell>
          <cell r="BW349" t="str">
            <v>-</v>
          </cell>
          <cell r="BX349" t="str">
            <v>-</v>
          </cell>
          <cell r="BY349" t="str">
            <v>-</v>
          </cell>
        </row>
        <row r="350">
          <cell r="B350">
            <v>10000069093</v>
          </cell>
          <cell r="C350" t="str">
            <v>AdvancePierre™</v>
          </cell>
          <cell r="E350" t="str">
            <v>-</v>
          </cell>
          <cell r="F350" t="str">
            <v>AdvancePierre™ Breaded Beef Steak with Black Pepper, 1.9 oz.</v>
          </cell>
          <cell r="G350" t="str">
            <v>Breaded Beef Steak with Black Pepper, 1.9 oz.</v>
          </cell>
          <cell r="H350" t="str">
            <v>WG</v>
          </cell>
          <cell r="I350" t="str">
            <v>-</v>
          </cell>
          <cell r="J350">
            <v>30.88</v>
          </cell>
          <cell r="K350">
            <v>260</v>
          </cell>
          <cell r="L350" t="str">
            <v>1 Piece</v>
          </cell>
          <cell r="M350">
            <v>1</v>
          </cell>
          <cell r="N350">
            <v>0.5</v>
          </cell>
          <cell r="O350" t="str">
            <v>-</v>
          </cell>
          <cell r="P350" t="str">
            <v>-</v>
          </cell>
          <cell r="Q350" t="str">
            <v>-</v>
          </cell>
          <cell r="R350" t="str">
            <v>-</v>
          </cell>
          <cell r="S350" t="str">
            <v>-</v>
          </cell>
          <cell r="T350" t="str">
            <v>-</v>
          </cell>
          <cell r="U350" t="str">
            <v>-</v>
          </cell>
          <cell r="V350" t="str">
            <v>Yes</v>
          </cell>
          <cell r="W350" t="str">
            <v>-</v>
          </cell>
          <cell r="Y350" t="str">
            <v>-</v>
          </cell>
          <cell r="Z350" t="str">
            <v>-</v>
          </cell>
          <cell r="AA350" t="str">
            <v>-</v>
          </cell>
          <cell r="AB350" t="str">
            <v>-</v>
          </cell>
          <cell r="AC350" t="str">
            <v>CY</v>
          </cell>
          <cell r="AD350" t="str">
            <v>-</v>
          </cell>
          <cell r="AE350" t="str">
            <v>-</v>
          </cell>
          <cell r="AF350" t="str">
            <v>-</v>
          </cell>
          <cell r="AG350" t="str">
            <v>-</v>
          </cell>
          <cell r="AH350" t="str">
            <v/>
          </cell>
          <cell r="AI350" t="str">
            <v/>
          </cell>
          <cell r="AJ350" t="str">
            <v/>
          </cell>
          <cell r="AK350" t="str">
            <v>-</v>
          </cell>
          <cell r="AL350" t="str">
            <v>-</v>
          </cell>
          <cell r="AM350" t="str">
            <v>-</v>
          </cell>
          <cell r="AN350" t="str">
            <v>-</v>
          </cell>
          <cell r="AO350" t="str">
            <v>Yes</v>
          </cell>
          <cell r="AP350" t="str">
            <v>-</v>
          </cell>
          <cell r="AQ350" t="str">
            <v>-</v>
          </cell>
          <cell r="AR350" t="str">
            <v>-</v>
          </cell>
          <cell r="AS350" t="str">
            <v>-</v>
          </cell>
          <cell r="AT350" t="str">
            <v>-</v>
          </cell>
          <cell r="AU350" t="str">
            <v>-</v>
          </cell>
          <cell r="AV350" t="str">
            <v>Bulk</v>
          </cell>
          <cell r="AW350" t="str">
            <v>-</v>
          </cell>
          <cell r="AX350" t="str">
            <v>-</v>
          </cell>
          <cell r="AY350" t="str">
            <v>-</v>
          </cell>
          <cell r="AZ350" t="str">
            <v>-</v>
          </cell>
          <cell r="BA350" t="str">
            <v>DNB SY19-20</v>
          </cell>
          <cell r="BB350" t="str">
            <v>DNB SY19-20</v>
          </cell>
          <cell r="BC350" t="str">
            <v>Prepared</v>
          </cell>
          <cell r="BD350" t="str">
            <v>BFAST/COP/HANDHELD</v>
          </cell>
          <cell r="BE350" t="str">
            <v>BRKFST/COP MBU</v>
          </cell>
          <cell r="BF350" t="str">
            <v>Comfort Classics</v>
          </cell>
          <cell r="BG350" t="str">
            <v>Breaded Beef</v>
          </cell>
          <cell r="BH350" t="str">
            <v>Patties</v>
          </cell>
          <cell r="BI350" t="str">
            <v>-</v>
          </cell>
          <cell r="BJ350" t="str">
            <v>C&amp;F</v>
          </cell>
          <cell r="BL350" t="str">
            <v>-</v>
          </cell>
          <cell r="BM350" t="str">
            <v>-</v>
          </cell>
          <cell r="BR350" t="str">
            <v>-</v>
          </cell>
          <cell r="BS350" t="str">
            <v>-</v>
          </cell>
          <cell r="BT350" t="str">
            <v>-</v>
          </cell>
          <cell r="BU350" t="str">
            <v>-</v>
          </cell>
          <cell r="BV350" t="str">
            <v>-</v>
          </cell>
          <cell r="BW350" t="str">
            <v>-</v>
          </cell>
          <cell r="BX350" t="str">
            <v>-</v>
          </cell>
          <cell r="BY350" t="str">
            <v>-</v>
          </cell>
        </row>
        <row r="351">
          <cell r="B351">
            <v>10000009676</v>
          </cell>
          <cell r="C351" t="str">
            <v>Pierre</v>
          </cell>
          <cell r="E351" t="str">
            <v>-</v>
          </cell>
          <cell r="F351" t="str">
            <v>AdvancePierre™ Breaded Pork Steak, 1.9 oz.</v>
          </cell>
          <cell r="G351" t="str">
            <v>Breaded Pork Steak, 1.9 oz.</v>
          </cell>
          <cell r="H351" t="str">
            <v>WG</v>
          </cell>
          <cell r="I351" t="str">
            <v>-</v>
          </cell>
          <cell r="J351">
            <v>30.88</v>
          </cell>
          <cell r="K351">
            <v>260</v>
          </cell>
          <cell r="L351" t="str">
            <v>1 piece</v>
          </cell>
          <cell r="M351">
            <v>1</v>
          </cell>
          <cell r="N351">
            <v>0.5</v>
          </cell>
          <cell r="O351" t="str">
            <v>-</v>
          </cell>
          <cell r="P351" t="str">
            <v>-</v>
          </cell>
          <cell r="Q351" t="str">
            <v>-</v>
          </cell>
          <cell r="R351" t="str">
            <v>-</v>
          </cell>
          <cell r="S351" t="str">
            <v>-</v>
          </cell>
          <cell r="T351" t="str">
            <v>-</v>
          </cell>
          <cell r="U351" t="str">
            <v>-</v>
          </cell>
          <cell r="V351" t="str">
            <v>Yes</v>
          </cell>
          <cell r="W351" t="str">
            <v>-</v>
          </cell>
          <cell r="Y351" t="str">
            <v>-</v>
          </cell>
          <cell r="Z351" t="str">
            <v>-</v>
          </cell>
          <cell r="AA351" t="str">
            <v>-</v>
          </cell>
          <cell r="AB351" t="str">
            <v>-</v>
          </cell>
          <cell r="AC351" t="str">
            <v>CY</v>
          </cell>
          <cell r="AD351" t="str">
            <v>-</v>
          </cell>
          <cell r="AE351" t="str">
            <v>-</v>
          </cell>
          <cell r="AF351" t="str">
            <v>-</v>
          </cell>
          <cell r="AG351" t="str">
            <v>-</v>
          </cell>
          <cell r="AH351" t="str">
            <v/>
          </cell>
          <cell r="AI351" t="str">
            <v/>
          </cell>
          <cell r="AJ351" t="str">
            <v/>
          </cell>
          <cell r="AK351" t="str">
            <v>-</v>
          </cell>
          <cell r="AL351" t="str">
            <v>Yes</v>
          </cell>
          <cell r="AM351" t="str">
            <v>-</v>
          </cell>
          <cell r="AN351" t="str">
            <v>-</v>
          </cell>
          <cell r="AO351" t="str">
            <v>Yes</v>
          </cell>
          <cell r="AP351" t="str">
            <v>-</v>
          </cell>
          <cell r="AQ351" t="str">
            <v>-</v>
          </cell>
          <cell r="AR351" t="str">
            <v>-</v>
          </cell>
          <cell r="AS351" t="str">
            <v>-</v>
          </cell>
          <cell r="AT351" t="str">
            <v>-</v>
          </cell>
          <cell r="AU351" t="str">
            <v>-</v>
          </cell>
          <cell r="AV351" t="str">
            <v>Bulk</v>
          </cell>
          <cell r="AW351" t="str">
            <v>-</v>
          </cell>
          <cell r="AX351" t="str">
            <v>-</v>
          </cell>
          <cell r="AY351" t="str">
            <v>-</v>
          </cell>
          <cell r="AZ351" t="str">
            <v>-</v>
          </cell>
          <cell r="BA351" t="str">
            <v>DNB SY19-20</v>
          </cell>
          <cell r="BB351" t="str">
            <v>DNB SY19-20</v>
          </cell>
          <cell r="BC351" t="str">
            <v>Prepared</v>
          </cell>
          <cell r="BD351" t="str">
            <v>BFAST/COP/HANDHELD</v>
          </cell>
          <cell r="BE351" t="str">
            <v>BRKFST/COP MBU</v>
          </cell>
          <cell r="BF351" t="str">
            <v>Comfort Classics</v>
          </cell>
          <cell r="BG351" t="str">
            <v>Breaded Pork</v>
          </cell>
          <cell r="BH351" t="str">
            <v>Patties</v>
          </cell>
          <cell r="BI351" t="str">
            <v>-</v>
          </cell>
          <cell r="BJ351" t="str">
            <v>C&amp;F</v>
          </cell>
          <cell r="BK351" t="str">
            <v>Pork</v>
          </cell>
          <cell r="BL351" t="str">
            <v>-</v>
          </cell>
          <cell r="BM351" t="str">
            <v>-</v>
          </cell>
          <cell r="BR351" t="str">
            <v>-</v>
          </cell>
          <cell r="BS351" t="str">
            <v>-</v>
          </cell>
          <cell r="BT351" t="str">
            <v>-</v>
          </cell>
          <cell r="BU351" t="str">
            <v>-</v>
          </cell>
          <cell r="BV351" t="str">
            <v>-</v>
          </cell>
          <cell r="BW351" t="str">
            <v>-</v>
          </cell>
          <cell r="BX351" t="str">
            <v>-</v>
          </cell>
          <cell r="BY351" t="str">
            <v>-</v>
          </cell>
        </row>
        <row r="352">
          <cell r="B352">
            <v>10000095322</v>
          </cell>
          <cell r="C352" t="str">
            <v>CLASSICS</v>
          </cell>
          <cell r="E352">
            <v>130</v>
          </cell>
          <cell r="F352" t="str">
            <v>AdvancePierre™ Fully Cooked Whole Grain Breaded Chicken Fried Beef Patties, 3.00 oz</v>
          </cell>
          <cell r="G352" t="str">
            <v>Chicken Fried Breaded Beef Patties, 3 oz.</v>
          </cell>
          <cell r="H352" t="str">
            <v>-</v>
          </cell>
          <cell r="I352" t="str">
            <v>-</v>
          </cell>
          <cell r="J352">
            <v>19.13</v>
          </cell>
          <cell r="K352">
            <v>102</v>
          </cell>
          <cell r="L352" t="str">
            <v>1 piece</v>
          </cell>
          <cell r="M352">
            <v>2</v>
          </cell>
          <cell r="N352">
            <v>0.75</v>
          </cell>
          <cell r="O352" t="str">
            <v>-</v>
          </cell>
          <cell r="P352" t="str">
            <v>-</v>
          </cell>
          <cell r="Q352" t="str">
            <v>-</v>
          </cell>
          <cell r="R352" t="str">
            <v>-</v>
          </cell>
          <cell r="S352" t="str">
            <v>-</v>
          </cell>
          <cell r="T352" t="str">
            <v>-</v>
          </cell>
          <cell r="U352" t="str">
            <v>-</v>
          </cell>
          <cell r="V352" t="str">
            <v>Yes</v>
          </cell>
          <cell r="W352" t="str">
            <v>-</v>
          </cell>
          <cell r="Y352" t="str">
            <v>-</v>
          </cell>
          <cell r="Z352" t="str">
            <v>-</v>
          </cell>
          <cell r="AA352" t="str">
            <v>-</v>
          </cell>
          <cell r="AB352" t="str">
            <v>-</v>
          </cell>
          <cell r="AC352" t="str">
            <v>CL</v>
          </cell>
          <cell r="AD352" t="str">
            <v>-</v>
          </cell>
          <cell r="AE352" t="str">
            <v>-</v>
          </cell>
          <cell r="AF352" t="str">
            <v>-</v>
          </cell>
          <cell r="AG352" t="str">
            <v>-</v>
          </cell>
          <cell r="AH352" t="str">
            <v/>
          </cell>
          <cell r="AI352" t="str">
            <v/>
          </cell>
          <cell r="AJ352" t="str">
            <v/>
          </cell>
          <cell r="AK352" t="str">
            <v>-</v>
          </cell>
          <cell r="AL352" t="str">
            <v>Yes</v>
          </cell>
          <cell r="AM352" t="str">
            <v>-</v>
          </cell>
          <cell r="AN352" t="str">
            <v>-</v>
          </cell>
          <cell r="AO352" t="str">
            <v>Yes</v>
          </cell>
          <cell r="AP352" t="str">
            <v>-</v>
          </cell>
          <cell r="AQ352" t="str">
            <v>-</v>
          </cell>
          <cell r="AR352" t="str">
            <v>-</v>
          </cell>
          <cell r="AS352" t="str">
            <v>-</v>
          </cell>
          <cell r="AT352" t="str">
            <v>-</v>
          </cell>
          <cell r="AU352" t="str">
            <v>-</v>
          </cell>
          <cell r="AV352" t="str">
            <v>Bulk</v>
          </cell>
          <cell r="AW352" t="str">
            <v>-</v>
          </cell>
          <cell r="AX352" t="str">
            <v>-</v>
          </cell>
          <cell r="AY352" t="str">
            <v>-</v>
          </cell>
          <cell r="AZ352" t="str">
            <v>-</v>
          </cell>
          <cell r="BA352" t="str">
            <v>DNB SY20-21</v>
          </cell>
          <cell r="BB352" t="str">
            <v>DNB SY20-21</v>
          </cell>
          <cell r="BC352" t="str">
            <v>Prepared</v>
          </cell>
          <cell r="BD352" t="str">
            <v>BFAST/COP/HANDHELD</v>
          </cell>
          <cell r="BE352" t="str">
            <v>BRKFST/COP MBU</v>
          </cell>
          <cell r="BF352" t="str">
            <v>Comfort Classics</v>
          </cell>
          <cell r="BG352" t="str">
            <v>Breaded Beef</v>
          </cell>
          <cell r="BH352" t="str">
            <v>Patties</v>
          </cell>
          <cell r="BI352" t="str">
            <v>-</v>
          </cell>
          <cell r="BJ352" t="str">
            <v>C&amp;F</v>
          </cell>
          <cell r="BL352" t="str">
            <v>-</v>
          </cell>
          <cell r="BM352" t="str">
            <v>-</v>
          </cell>
          <cell r="BR352" t="str">
            <v>-</v>
          </cell>
          <cell r="BS352" t="str">
            <v>-</v>
          </cell>
          <cell r="BT352" t="str">
            <v>Special Order</v>
          </cell>
          <cell r="BU352" t="str">
            <v>-</v>
          </cell>
          <cell r="BV352" t="str">
            <v>-</v>
          </cell>
          <cell r="BW352">
            <v>473256</v>
          </cell>
          <cell r="BX352" t="str">
            <v>-</v>
          </cell>
          <cell r="BY352" t="str">
            <v>-</v>
          </cell>
        </row>
        <row r="353">
          <cell r="B353">
            <v>10000095522</v>
          </cell>
          <cell r="C353" t="str">
            <v xml:space="preserve">CLASSICS </v>
          </cell>
          <cell r="E353">
            <v>130</v>
          </cell>
          <cell r="F353" t="str">
            <v>AdvancePierre™ Fully Cooked Whole Grain Breaded Chuckwagon Beef &amp; Chicken Pattie, 3.00 oz</v>
          </cell>
          <cell r="G353" t="str">
            <v>Breaded Chuck Wagon Pattie, 3 oz.</v>
          </cell>
          <cell r="H353" t="str">
            <v>-</v>
          </cell>
          <cell r="I353" t="str">
            <v>-</v>
          </cell>
          <cell r="J353">
            <v>18</v>
          </cell>
          <cell r="K353">
            <v>96</v>
          </cell>
          <cell r="L353" t="str">
            <v>1 piece</v>
          </cell>
          <cell r="M353">
            <v>2</v>
          </cell>
          <cell r="N353">
            <v>0.75</v>
          </cell>
          <cell r="O353" t="str">
            <v>-</v>
          </cell>
          <cell r="P353" t="str">
            <v>-</v>
          </cell>
          <cell r="Q353" t="str">
            <v>-</v>
          </cell>
          <cell r="R353" t="str">
            <v>-</v>
          </cell>
          <cell r="S353" t="str">
            <v>-</v>
          </cell>
          <cell r="T353" t="str">
            <v>-</v>
          </cell>
          <cell r="U353" t="str">
            <v>-</v>
          </cell>
          <cell r="V353" t="str">
            <v>Yes</v>
          </cell>
          <cell r="W353" t="str">
            <v>-</v>
          </cell>
          <cell r="Y353" t="str">
            <v>-</v>
          </cell>
          <cell r="Z353" t="str">
            <v>-</v>
          </cell>
          <cell r="AA353" t="str">
            <v>-</v>
          </cell>
          <cell r="AB353" t="str">
            <v>-</v>
          </cell>
          <cell r="AC353" t="str">
            <v>CL</v>
          </cell>
          <cell r="AD353" t="str">
            <v>-</v>
          </cell>
          <cell r="AE353" t="str">
            <v>-</v>
          </cell>
          <cell r="AF353" t="str">
            <v>-</v>
          </cell>
          <cell r="AG353" t="str">
            <v>-</v>
          </cell>
          <cell r="AH353" t="str">
            <v/>
          </cell>
          <cell r="AI353" t="str">
            <v/>
          </cell>
          <cell r="AJ353" t="str">
            <v/>
          </cell>
          <cell r="AK353" t="str">
            <v>-</v>
          </cell>
          <cell r="AL353" t="str">
            <v>Yes</v>
          </cell>
          <cell r="AM353" t="str">
            <v>-</v>
          </cell>
          <cell r="AN353" t="str">
            <v>-</v>
          </cell>
          <cell r="AO353" t="str">
            <v>Yes</v>
          </cell>
          <cell r="AP353" t="str">
            <v>-</v>
          </cell>
          <cell r="AQ353" t="str">
            <v>-</v>
          </cell>
          <cell r="AR353" t="str">
            <v>-</v>
          </cell>
          <cell r="AS353" t="str">
            <v>-</v>
          </cell>
          <cell r="AT353" t="str">
            <v>-</v>
          </cell>
          <cell r="AU353" t="str">
            <v>-</v>
          </cell>
          <cell r="AV353" t="str">
            <v>Bulk</v>
          </cell>
          <cell r="AW353" t="str">
            <v>-</v>
          </cell>
          <cell r="AX353" t="str">
            <v>-</v>
          </cell>
          <cell r="AY353" t="str">
            <v>-</v>
          </cell>
          <cell r="AZ353" t="str">
            <v>-</v>
          </cell>
          <cell r="BA353" t="str">
            <v>DNB SY20-21</v>
          </cell>
          <cell r="BB353" t="str">
            <v>DNB SY20-21</v>
          </cell>
          <cell r="BC353" t="str">
            <v>Prepared</v>
          </cell>
          <cell r="BD353" t="str">
            <v>BFAST/COP/HANDHELD</v>
          </cell>
          <cell r="BE353" t="str">
            <v>BRKFST/COP MBU</v>
          </cell>
          <cell r="BF353" t="str">
            <v>Comfort Classics</v>
          </cell>
          <cell r="BG353" t="str">
            <v>Breaded Beef</v>
          </cell>
          <cell r="BH353" t="str">
            <v>Patties</v>
          </cell>
          <cell r="BI353" t="str">
            <v>-</v>
          </cell>
          <cell r="BJ353" t="str">
            <v>C&amp;F</v>
          </cell>
          <cell r="BL353" t="str">
            <v>-</v>
          </cell>
          <cell r="BM353" t="str">
            <v>-</v>
          </cell>
          <cell r="BR353" t="str">
            <v>-</v>
          </cell>
          <cell r="BS353" t="str">
            <v>-</v>
          </cell>
          <cell r="BT353" t="str">
            <v>Special Order</v>
          </cell>
          <cell r="BU353" t="str">
            <v>-</v>
          </cell>
          <cell r="BV353" t="str">
            <v>-</v>
          </cell>
          <cell r="BW353">
            <v>475152</v>
          </cell>
          <cell r="BX353" t="str">
            <v>-</v>
          </cell>
          <cell r="BY353" t="str">
            <v>-</v>
          </cell>
        </row>
        <row r="354">
          <cell r="B354">
            <v>10000095532</v>
          </cell>
          <cell r="C354" t="str">
            <v>CLASSICS</v>
          </cell>
          <cell r="E354">
            <v>130</v>
          </cell>
          <cell r="F354" t="str">
            <v>AdvancePierre™ Fully Cooked Whole Grain Breaded Pork Patties, 3.00 oz</v>
          </cell>
          <cell r="G354" t="str">
            <v>Breaded Pork Pattie, 3 oz.</v>
          </cell>
          <cell r="H354" t="str">
            <v>-</v>
          </cell>
          <cell r="I354" t="str">
            <v>-</v>
          </cell>
          <cell r="J354">
            <v>15.94</v>
          </cell>
          <cell r="K354">
            <v>85</v>
          </cell>
          <cell r="L354" t="str">
            <v>1 piece</v>
          </cell>
          <cell r="M354">
            <v>2</v>
          </cell>
          <cell r="N354">
            <v>0.75</v>
          </cell>
          <cell r="O354" t="str">
            <v>-</v>
          </cell>
          <cell r="P354" t="str">
            <v>-</v>
          </cell>
          <cell r="Q354" t="str">
            <v>-</v>
          </cell>
          <cell r="R354" t="str">
            <v>-</v>
          </cell>
          <cell r="S354" t="str">
            <v>-</v>
          </cell>
          <cell r="T354" t="str">
            <v>-</v>
          </cell>
          <cell r="U354" t="str">
            <v>-</v>
          </cell>
          <cell r="V354" t="str">
            <v>Yes</v>
          </cell>
          <cell r="W354" t="str">
            <v>-</v>
          </cell>
          <cell r="Y354" t="str">
            <v>-</v>
          </cell>
          <cell r="Z354" t="str">
            <v>-</v>
          </cell>
          <cell r="AA354" t="str">
            <v>-</v>
          </cell>
          <cell r="AB354" t="str">
            <v>-</v>
          </cell>
          <cell r="AC354" t="str">
            <v>CL</v>
          </cell>
          <cell r="AD354" t="str">
            <v>-</v>
          </cell>
          <cell r="AE354" t="str">
            <v>-</v>
          </cell>
          <cell r="AF354" t="str">
            <v>-</v>
          </cell>
          <cell r="AG354" t="str">
            <v>-</v>
          </cell>
          <cell r="AH354" t="str">
            <v/>
          </cell>
          <cell r="AI354" t="str">
            <v/>
          </cell>
          <cell r="AJ354" t="str">
            <v/>
          </cell>
          <cell r="AK354" t="str">
            <v>-</v>
          </cell>
          <cell r="AL354" t="str">
            <v>Yes</v>
          </cell>
          <cell r="AM354" t="str">
            <v>-</v>
          </cell>
          <cell r="AN354" t="str">
            <v>-</v>
          </cell>
          <cell r="AO354" t="str">
            <v>Yes</v>
          </cell>
          <cell r="AP354" t="str">
            <v>-</v>
          </cell>
          <cell r="AQ354" t="str">
            <v>-</v>
          </cell>
          <cell r="AR354" t="str">
            <v>-</v>
          </cell>
          <cell r="AS354" t="str">
            <v>-</v>
          </cell>
          <cell r="AT354" t="str">
            <v>-</v>
          </cell>
          <cell r="AU354" t="str">
            <v>-</v>
          </cell>
          <cell r="AV354" t="str">
            <v>Bulk</v>
          </cell>
          <cell r="AW354" t="str">
            <v>-</v>
          </cell>
          <cell r="AX354" t="str">
            <v>-</v>
          </cell>
          <cell r="AY354" t="str">
            <v>-</v>
          </cell>
          <cell r="AZ354" t="str">
            <v>-</v>
          </cell>
          <cell r="BA354" t="str">
            <v>DNB SY20-21</v>
          </cell>
          <cell r="BB354" t="str">
            <v>DNB SY20-21</v>
          </cell>
          <cell r="BC354" t="str">
            <v>Prepared</v>
          </cell>
          <cell r="BD354" t="str">
            <v>BFAST/COP/HANDHELD</v>
          </cell>
          <cell r="BE354" t="str">
            <v>BRKFST/COP MBU</v>
          </cell>
          <cell r="BF354" t="str">
            <v>Comfort Classics</v>
          </cell>
          <cell r="BG354" t="str">
            <v>Breaded Pork</v>
          </cell>
          <cell r="BH354" t="str">
            <v>Patties</v>
          </cell>
          <cell r="BI354" t="str">
            <v>-</v>
          </cell>
          <cell r="BJ354" t="str">
            <v>C&amp;F</v>
          </cell>
          <cell r="BK354" t="str">
            <v>Pork</v>
          </cell>
          <cell r="BL354" t="str">
            <v>-</v>
          </cell>
          <cell r="BM354" t="str">
            <v>-</v>
          </cell>
          <cell r="BR354" t="str">
            <v>-</v>
          </cell>
          <cell r="BS354" t="str">
            <v>-</v>
          </cell>
          <cell r="BT354" t="str">
            <v>Special Order</v>
          </cell>
          <cell r="BU354" t="str">
            <v>-</v>
          </cell>
          <cell r="BV354" t="str">
            <v>-</v>
          </cell>
          <cell r="BW354" t="str">
            <v>-</v>
          </cell>
          <cell r="BX354" t="str">
            <v>-</v>
          </cell>
          <cell r="BY354" t="str">
            <v>-</v>
          </cell>
        </row>
        <row r="355">
          <cell r="B355">
            <v>10000006637</v>
          </cell>
          <cell r="C355" t="str">
            <v>CLASSICS</v>
          </cell>
          <cell r="E355">
            <v>130</v>
          </cell>
          <cell r="F355" t="str">
            <v>AdvancePierre™ Fully Cooked Whole Grain Breaded Stick Shaped Beef &amp; Chicken Patties, 4.00 oz</v>
          </cell>
          <cell r="G355" t="str">
            <v>Chicken Fried Slim Stick, 4 oz.</v>
          </cell>
          <cell r="H355" t="str">
            <v>-</v>
          </cell>
          <cell r="I355" t="str">
            <v>-</v>
          </cell>
          <cell r="J355">
            <v>15</v>
          </cell>
          <cell r="K355">
            <v>60</v>
          </cell>
          <cell r="L355" t="str">
            <v>4 pieces</v>
          </cell>
          <cell r="M355">
            <v>2.25</v>
          </cell>
          <cell r="N355">
            <v>1</v>
          </cell>
          <cell r="O355" t="str">
            <v>-</v>
          </cell>
          <cell r="P355" t="str">
            <v>-</v>
          </cell>
          <cell r="Q355" t="str">
            <v>-</v>
          </cell>
          <cell r="R355" t="str">
            <v>-</v>
          </cell>
          <cell r="S355" t="str">
            <v>-</v>
          </cell>
          <cell r="T355" t="str">
            <v>-</v>
          </cell>
          <cell r="U355" t="str">
            <v>-</v>
          </cell>
          <cell r="V355" t="str">
            <v>Yes</v>
          </cell>
          <cell r="W355" t="str">
            <v>-</v>
          </cell>
          <cell r="Y355" t="str">
            <v>-</v>
          </cell>
          <cell r="Z355" t="str">
            <v>-</v>
          </cell>
          <cell r="AA355" t="str">
            <v>-</v>
          </cell>
          <cell r="AB355" t="str">
            <v>-</v>
          </cell>
          <cell r="AC355" t="str">
            <v>CL</v>
          </cell>
          <cell r="AD355" t="str">
            <v>-</v>
          </cell>
          <cell r="AE355" t="str">
            <v>-</v>
          </cell>
          <cell r="AF355" t="str">
            <v>-</v>
          </cell>
          <cell r="AG355" t="str">
            <v>-</v>
          </cell>
          <cell r="AH355" t="str">
            <v/>
          </cell>
          <cell r="AI355" t="str">
            <v/>
          </cell>
          <cell r="AJ355" t="str">
            <v/>
          </cell>
          <cell r="AK355" t="str">
            <v>-</v>
          </cell>
          <cell r="AL355" t="str">
            <v>Yes</v>
          </cell>
          <cell r="AM355" t="str">
            <v>-</v>
          </cell>
          <cell r="AN355" t="str">
            <v>-</v>
          </cell>
          <cell r="AO355" t="str">
            <v>Yes</v>
          </cell>
          <cell r="AP355" t="str">
            <v>-</v>
          </cell>
          <cell r="AQ355" t="str">
            <v>-</v>
          </cell>
          <cell r="AR355" t="str">
            <v>-</v>
          </cell>
          <cell r="AS355" t="str">
            <v>-</v>
          </cell>
          <cell r="AT355" t="str">
            <v>-</v>
          </cell>
          <cell r="AU355" t="str">
            <v>-</v>
          </cell>
          <cell r="AV355" t="str">
            <v>Bulk</v>
          </cell>
          <cell r="AW355" t="str">
            <v>-</v>
          </cell>
          <cell r="AX355" t="str">
            <v>-</v>
          </cell>
          <cell r="AY355" t="str">
            <v>-</v>
          </cell>
          <cell r="AZ355" t="str">
            <v>-</v>
          </cell>
          <cell r="BA355" t="str">
            <v>DNB SY20-21</v>
          </cell>
          <cell r="BB355" t="str">
            <v>DNB SY20-21</v>
          </cell>
          <cell r="BC355" t="str">
            <v>Prepared</v>
          </cell>
          <cell r="BD355" t="str">
            <v>BFAST/COP/HANDHELD</v>
          </cell>
          <cell r="BE355" t="str">
            <v>BRKFST/COP MBU</v>
          </cell>
          <cell r="BF355" t="str">
            <v>Comfort Classics</v>
          </cell>
          <cell r="BG355" t="str">
            <v>Breaded Beef</v>
          </cell>
          <cell r="BH355" t="str">
            <v>Fingers</v>
          </cell>
          <cell r="BI355" t="str">
            <v>-</v>
          </cell>
          <cell r="BJ355" t="str">
            <v>C&amp;F</v>
          </cell>
          <cell r="BL355" t="str">
            <v>-</v>
          </cell>
          <cell r="BM355" t="str">
            <v>-</v>
          </cell>
          <cell r="BR355" t="str">
            <v>-</v>
          </cell>
          <cell r="BS355" t="str">
            <v>-</v>
          </cell>
          <cell r="BT355" t="str">
            <v>Special Order</v>
          </cell>
          <cell r="BU355" t="str">
            <v>-</v>
          </cell>
          <cell r="BV355" t="str">
            <v>-</v>
          </cell>
          <cell r="BW355">
            <v>210920</v>
          </cell>
          <cell r="BX355" t="str">
            <v>-</v>
          </cell>
          <cell r="BY355" t="str">
            <v>-</v>
          </cell>
        </row>
        <row r="356">
          <cell r="B356">
            <v>10000001967</v>
          </cell>
          <cell r="C356" t="str">
            <v>Pierre</v>
          </cell>
          <cell r="E356" t="str">
            <v>-</v>
          </cell>
          <cell r="F356" t="str">
            <v>-</v>
          </cell>
          <cell r="G356" t="str">
            <v>Breaded Buffalo Style Chicken Breast Fillet, 3 oz.</v>
          </cell>
          <cell r="H356" t="str">
            <v>-</v>
          </cell>
          <cell r="I356" t="str">
            <v>White</v>
          </cell>
          <cell r="J356">
            <v>14.06</v>
          </cell>
          <cell r="K356">
            <v>75</v>
          </cell>
          <cell r="L356" t="str">
            <v>1 piece</v>
          </cell>
          <cell r="M356">
            <v>1.5</v>
          </cell>
          <cell r="N356" t="str">
            <v>-</v>
          </cell>
          <cell r="O356" t="str">
            <v>-</v>
          </cell>
          <cell r="P356" t="str">
            <v>-</v>
          </cell>
          <cell r="Q356" t="str">
            <v>-</v>
          </cell>
          <cell r="R356" t="str">
            <v>-</v>
          </cell>
          <cell r="S356" t="str">
            <v>-</v>
          </cell>
          <cell r="T356" t="str">
            <v>-</v>
          </cell>
          <cell r="U356" t="str">
            <v>-</v>
          </cell>
          <cell r="V356" t="str">
            <v>-</v>
          </cell>
          <cell r="W356" t="str">
            <v>-</v>
          </cell>
          <cell r="Y356" t="str">
            <v>-</v>
          </cell>
          <cell r="Z356" t="str">
            <v>-</v>
          </cell>
          <cell r="AA356" t="str">
            <v>-</v>
          </cell>
          <cell r="AB356" t="str">
            <v>-</v>
          </cell>
          <cell r="AC356" t="str">
            <v>CL</v>
          </cell>
          <cell r="AD356" t="str">
            <v>-</v>
          </cell>
          <cell r="AE356" t="str">
            <v>-</v>
          </cell>
          <cell r="AF356" t="str">
            <v>-</v>
          </cell>
          <cell r="AG356" t="str">
            <v>-</v>
          </cell>
          <cell r="AH356" t="str">
            <v/>
          </cell>
          <cell r="AI356" t="str">
            <v/>
          </cell>
          <cell r="AJ356" t="str">
            <v/>
          </cell>
          <cell r="AK356" t="str">
            <v>-</v>
          </cell>
          <cell r="AL356" t="str">
            <v>Yes</v>
          </cell>
          <cell r="AM356" t="str">
            <v>-</v>
          </cell>
          <cell r="AN356" t="str">
            <v>Yes</v>
          </cell>
          <cell r="AO356" t="str">
            <v>Yes</v>
          </cell>
          <cell r="AP356" t="str">
            <v>-</v>
          </cell>
          <cell r="AQ356" t="str">
            <v>-</v>
          </cell>
          <cell r="AR356" t="str">
            <v>-</v>
          </cell>
          <cell r="AS356" t="str">
            <v>-</v>
          </cell>
          <cell r="AT356" t="str">
            <v>-</v>
          </cell>
          <cell r="AU356" t="str">
            <v>-</v>
          </cell>
          <cell r="AV356" t="str">
            <v>Bulk</v>
          </cell>
          <cell r="AW356" t="str">
            <v>-</v>
          </cell>
          <cell r="AX356" t="str">
            <v>-</v>
          </cell>
          <cell r="AY356" t="str">
            <v>-</v>
          </cell>
          <cell r="AZ356" t="str">
            <v>-</v>
          </cell>
          <cell r="BA356" t="str">
            <v>ACT</v>
          </cell>
          <cell r="BB356" t="str">
            <v>DFIN</v>
          </cell>
          <cell r="BC356" t="str">
            <v>Poultry</v>
          </cell>
          <cell r="BD356" t="str">
            <v>BIG BIRD</v>
          </cell>
          <cell r="BE356" t="str">
            <v>BIG BIRD MBU</v>
          </cell>
          <cell r="BF356" t="str">
            <v>Chicken Filets &amp; Patties</v>
          </cell>
          <cell r="BG356" t="str">
            <v>Chicken Filets</v>
          </cell>
          <cell r="BH356" t="str">
            <v>Filets</v>
          </cell>
          <cell r="BI356" t="str">
            <v>Buffalo</v>
          </cell>
          <cell r="BJ356" t="str">
            <v>C&amp;F</v>
          </cell>
          <cell r="BK356" t="str">
            <v>Chicken</v>
          </cell>
          <cell r="BL356" t="str">
            <v>-</v>
          </cell>
          <cell r="BM356" t="str">
            <v>-</v>
          </cell>
          <cell r="BR356" t="str">
            <v>-</v>
          </cell>
          <cell r="BS356" t="str">
            <v>-</v>
          </cell>
          <cell r="BT356" t="str">
            <v>-</v>
          </cell>
          <cell r="BU356" t="str">
            <v>-</v>
          </cell>
          <cell r="BV356" t="str">
            <v>-</v>
          </cell>
          <cell r="BW356">
            <v>931013</v>
          </cell>
          <cell r="BX356" t="str">
            <v>-</v>
          </cell>
          <cell r="BY356" t="str">
            <v>-</v>
          </cell>
        </row>
        <row r="357">
          <cell r="B357">
            <v>10000001979</v>
          </cell>
          <cell r="C357" t="str">
            <v>Pierre</v>
          </cell>
          <cell r="E357">
            <v>130</v>
          </cell>
          <cell r="F357" t="str">
            <v>AdvancePierre™ Fully Cooked Whole Grain Breaded Chicken Breast Patties, 3.00 oz</v>
          </cell>
          <cell r="G357" t="str">
            <v>Breaded Crispy Chicken Breast Pattie, 3 oz.</v>
          </cell>
          <cell r="H357" t="str">
            <v>-</v>
          </cell>
          <cell r="I357" t="str">
            <v>White</v>
          </cell>
          <cell r="J357">
            <v>18.75</v>
          </cell>
          <cell r="K357">
            <v>100</v>
          </cell>
          <cell r="L357" t="str">
            <v>1 piece</v>
          </cell>
          <cell r="M357">
            <v>1.5</v>
          </cell>
          <cell r="N357">
            <v>1</v>
          </cell>
          <cell r="O357" t="str">
            <v>-</v>
          </cell>
          <cell r="P357" t="str">
            <v>220</v>
          </cell>
          <cell r="Q357" t="str">
            <v>13</v>
          </cell>
          <cell r="R357" t="str">
            <v>2.5</v>
          </cell>
          <cell r="S357" t="str">
            <v>490</v>
          </cell>
          <cell r="T357" t="str">
            <v>12</v>
          </cell>
          <cell r="U357" t="str">
            <v>13</v>
          </cell>
          <cell r="V357" t="str">
            <v/>
          </cell>
          <cell r="W357" t="str">
            <v>-</v>
          </cell>
          <cell r="Y357" t="str">
            <v>-</v>
          </cell>
          <cell r="Z357" t="str">
            <v>-</v>
          </cell>
          <cell r="AA357" t="str">
            <v>-</v>
          </cell>
          <cell r="AB357" t="str">
            <v>-</v>
          </cell>
          <cell r="AC357" t="str">
            <v>CL</v>
          </cell>
          <cell r="AD357" t="str">
            <v>-</v>
          </cell>
          <cell r="AE357" t="str">
            <v>-</v>
          </cell>
          <cell r="AF357" t="str">
            <v>-</v>
          </cell>
          <cell r="AG357" t="str">
            <v>-</v>
          </cell>
          <cell r="AH357" t="str">
            <v/>
          </cell>
          <cell r="AI357" t="str">
            <v/>
          </cell>
          <cell r="AJ357" t="str">
            <v/>
          </cell>
          <cell r="AK357" t="str">
            <v>-</v>
          </cell>
          <cell r="AL357" t="str">
            <v>Yes</v>
          </cell>
          <cell r="AM357" t="str">
            <v>-</v>
          </cell>
          <cell r="AN357" t="str">
            <v>Yes</v>
          </cell>
          <cell r="AO357" t="str">
            <v>Yes</v>
          </cell>
          <cell r="AP357" t="str">
            <v>-</v>
          </cell>
          <cell r="AQ357" t="str">
            <v>-</v>
          </cell>
          <cell r="AR357" t="str">
            <v>-</v>
          </cell>
          <cell r="AS357" t="str">
            <v>-</v>
          </cell>
          <cell r="AT357" t="str">
            <v>455</v>
          </cell>
          <cell r="AU357" t="str">
            <v>1</v>
          </cell>
          <cell r="AV357" t="str">
            <v>Bulk</v>
          </cell>
          <cell r="AW357" t="str">
            <v>-</v>
          </cell>
          <cell r="AX357" t="str">
            <v>-</v>
          </cell>
          <cell r="AY357" t="str">
            <v>-</v>
          </cell>
          <cell r="AZ357" t="str">
            <v>-</v>
          </cell>
          <cell r="BA357" t="str">
            <v>DNB SY20-21</v>
          </cell>
          <cell r="BB357" t="str">
            <v>Previously Deleted</v>
          </cell>
          <cell r="BC357" t="str">
            <v>Poultry</v>
          </cell>
          <cell r="BD357" t="str">
            <v>BIG BIRD</v>
          </cell>
          <cell r="BE357" t="str">
            <v>BIG BIRD MBU</v>
          </cell>
          <cell r="BF357" t="str">
            <v>Chicken Filets &amp; Patties</v>
          </cell>
          <cell r="BG357" t="str">
            <v>Chicken Patties</v>
          </cell>
          <cell r="BH357" t="str">
            <v>Patties</v>
          </cell>
          <cell r="BI357" t="str">
            <v>-</v>
          </cell>
          <cell r="BJ357" t="str">
            <v>C&amp;F</v>
          </cell>
          <cell r="BK357" t="str">
            <v>Chicken</v>
          </cell>
          <cell r="BL357" t="str">
            <v>BAKE: Conventional Oven
From a frozen state, bake on a pan in a conventional oven at 350 for 15 minutes.
Convection: Convection Oven
From a frozen state, bake on a pan in a preheated convection oven at 350 for 10 minutes.
Deep Fry: Deep Fry
Deep fry at 35</v>
          </cell>
          <cell r="BM357" t="str">
            <v>Chicken breast with rib meat, water, wheat flour, soy protein concentrate [zinc oxide, niacinamide, ferrous sulfate, copper gluconate, vitamin a palmitate, calcium pantothenate, thiamine mononitrate (b-1), pyridoxine hydrochloride (b-6), riboflavin (b-2),</v>
          </cell>
          <cell r="BR357" t="str">
            <v>00071421019797</v>
          </cell>
          <cell r="BS357" t="str">
            <v>-</v>
          </cell>
          <cell r="BT357" t="str">
            <v>Special Order</v>
          </cell>
          <cell r="BU357" t="str">
            <v>-</v>
          </cell>
          <cell r="BV357" t="str">
            <v>-</v>
          </cell>
          <cell r="BW357" t="str">
            <v>-</v>
          </cell>
          <cell r="BX357" t="str">
            <v>-</v>
          </cell>
          <cell r="BY357" t="str">
            <v>-</v>
          </cell>
        </row>
        <row r="358">
          <cell r="B358">
            <v>10000035300</v>
          </cell>
          <cell r="C358" t="str">
            <v>AdvancePierre™</v>
          </cell>
          <cell r="E358">
            <v>130</v>
          </cell>
          <cell r="F358" t="str">
            <v>AdvancePierre™ Fully Cooked Whole Grain Breaded Chicken Patties, 3.11 oz</v>
          </cell>
          <cell r="G358" t="str">
            <v>Breaded Chicken Breast Pattie, 3.1 oz.</v>
          </cell>
          <cell r="H358" t="str">
            <v>WG</v>
          </cell>
          <cell r="I358" t="str">
            <v>White</v>
          </cell>
          <cell r="J358">
            <v>11.63</v>
          </cell>
          <cell r="K358">
            <v>60</v>
          </cell>
          <cell r="L358" t="str">
            <v>1 Piece</v>
          </cell>
          <cell r="M358">
            <v>2</v>
          </cell>
          <cell r="N358">
            <v>1</v>
          </cell>
          <cell r="O358" t="str">
            <v>-</v>
          </cell>
          <cell r="P358" t="str">
            <v>-</v>
          </cell>
          <cell r="Q358" t="str">
            <v>-</v>
          </cell>
          <cell r="R358" t="str">
            <v>-</v>
          </cell>
          <cell r="S358" t="str">
            <v>-</v>
          </cell>
          <cell r="T358" t="str">
            <v>-</v>
          </cell>
          <cell r="U358" t="str">
            <v>-</v>
          </cell>
          <cell r="V358" t="str">
            <v>Yes</v>
          </cell>
          <cell r="W358" t="str">
            <v>-</v>
          </cell>
          <cell r="Y358" t="str">
            <v>-</v>
          </cell>
          <cell r="Z358" t="str">
            <v>-</v>
          </cell>
          <cell r="AA358" t="str">
            <v>-</v>
          </cell>
          <cell r="AB358" t="str">
            <v>-</v>
          </cell>
          <cell r="AC358" t="str">
            <v>CL</v>
          </cell>
          <cell r="AD358" t="str">
            <v>-</v>
          </cell>
          <cell r="AE358" t="str">
            <v>-</v>
          </cell>
          <cell r="AF358" t="str">
            <v>-</v>
          </cell>
          <cell r="AG358" t="str">
            <v>-</v>
          </cell>
          <cell r="AH358" t="str">
            <v/>
          </cell>
          <cell r="AI358" t="str">
            <v/>
          </cell>
          <cell r="AJ358" t="str">
            <v/>
          </cell>
          <cell r="AK358" t="str">
            <v>-</v>
          </cell>
          <cell r="AL358" t="str">
            <v>Yes</v>
          </cell>
          <cell r="AM358" t="str">
            <v>-</v>
          </cell>
          <cell r="AN358" t="str">
            <v>-</v>
          </cell>
          <cell r="AO358" t="str">
            <v>Yes</v>
          </cell>
          <cell r="AP358" t="str">
            <v>-</v>
          </cell>
          <cell r="AQ358" t="str">
            <v>-</v>
          </cell>
          <cell r="AR358" t="str">
            <v>-</v>
          </cell>
          <cell r="AS358" t="str">
            <v>-</v>
          </cell>
          <cell r="AT358" t="str">
            <v>-</v>
          </cell>
          <cell r="AU358" t="str">
            <v>-</v>
          </cell>
          <cell r="AV358" t="str">
            <v>Bulk</v>
          </cell>
          <cell r="AW358" t="str">
            <v>-</v>
          </cell>
          <cell r="AX358" t="str">
            <v>-</v>
          </cell>
          <cell r="AY358" t="str">
            <v>-</v>
          </cell>
          <cell r="AZ358" t="str">
            <v>-</v>
          </cell>
          <cell r="BA358" t="str">
            <v>DNB SY20-21</v>
          </cell>
          <cell r="BB358" t="str">
            <v>Previously Deleted</v>
          </cell>
          <cell r="BC358" t="str">
            <v>Poultry</v>
          </cell>
          <cell r="BD358" t="str">
            <v>BIG BIRD</v>
          </cell>
          <cell r="BE358" t="str">
            <v>BIG BIRD MBU</v>
          </cell>
          <cell r="BF358" t="str">
            <v>Chicken Filets &amp; Patties</v>
          </cell>
          <cell r="BG358" t="str">
            <v>Chicken Patties</v>
          </cell>
          <cell r="BH358" t="str">
            <v>Patties</v>
          </cell>
          <cell r="BI358" t="str">
            <v>-</v>
          </cell>
          <cell r="BJ358" t="str">
            <v>C&amp;F</v>
          </cell>
          <cell r="BK358" t="str">
            <v>Chicken</v>
          </cell>
          <cell r="BL358" t="str">
            <v>-</v>
          </cell>
          <cell r="BM358" t="str">
            <v>-</v>
          </cell>
          <cell r="BR358" t="str">
            <v>-</v>
          </cell>
          <cell r="BS358" t="str">
            <v>-</v>
          </cell>
          <cell r="BT358" t="str">
            <v>Stocked</v>
          </cell>
          <cell r="BU358" t="str">
            <v>-</v>
          </cell>
          <cell r="BV358" t="str">
            <v>-</v>
          </cell>
          <cell r="BW358" t="str">
            <v>-</v>
          </cell>
          <cell r="BX358" t="str">
            <v>-</v>
          </cell>
          <cell r="BY358" t="str">
            <v>-</v>
          </cell>
        </row>
        <row r="359">
          <cell r="B359">
            <v>10000044440</v>
          </cell>
          <cell r="C359" t="str">
            <v>AdvancePierre™</v>
          </cell>
          <cell r="D359" t="str">
            <v>Smart Picks™</v>
          </cell>
          <cell r="E359">
            <v>130</v>
          </cell>
          <cell r="F359" t="str">
            <v>AdvancePierre™ Fully Cooked Whole Grain Harvest Breaded Turkey Pattie with Applesauce, 3.00 oz</v>
          </cell>
          <cell r="G359" t="str">
            <v>Harvest Breaded Turkey Pattie, 3 oz.</v>
          </cell>
          <cell r="H359" t="str">
            <v>-</v>
          </cell>
          <cell r="I359" t="str">
            <v>-</v>
          </cell>
          <cell r="J359">
            <v>11.25</v>
          </cell>
          <cell r="K359">
            <v>60</v>
          </cell>
          <cell r="L359" t="str">
            <v>1 piece</v>
          </cell>
          <cell r="M359">
            <v>2</v>
          </cell>
          <cell r="N359">
            <v>1</v>
          </cell>
          <cell r="O359" t="str">
            <v>-</v>
          </cell>
          <cell r="P359" t="str">
            <v>-</v>
          </cell>
          <cell r="Q359" t="str">
            <v>-</v>
          </cell>
          <cell r="R359" t="str">
            <v>-</v>
          </cell>
          <cell r="S359" t="str">
            <v>-</v>
          </cell>
          <cell r="T359" t="str">
            <v>-</v>
          </cell>
          <cell r="U359" t="str">
            <v>-</v>
          </cell>
          <cell r="V359" t="str">
            <v>Yes</v>
          </cell>
          <cell r="W359" t="str">
            <v>-</v>
          </cell>
          <cell r="Y359" t="str">
            <v>-</v>
          </cell>
          <cell r="Z359" t="str">
            <v>-</v>
          </cell>
          <cell r="AA359" t="str">
            <v>-</v>
          </cell>
          <cell r="AB359" t="str">
            <v>-</v>
          </cell>
          <cell r="AC359" t="str">
            <v>CL</v>
          </cell>
          <cell r="AD359" t="str">
            <v>-</v>
          </cell>
          <cell r="AE359" t="str">
            <v>-</v>
          </cell>
          <cell r="AF359" t="str">
            <v>-</v>
          </cell>
          <cell r="AG359" t="str">
            <v>-</v>
          </cell>
          <cell r="AH359" t="str">
            <v/>
          </cell>
          <cell r="AI359" t="str">
            <v/>
          </cell>
          <cell r="AJ359" t="str">
            <v/>
          </cell>
          <cell r="AK359" t="str">
            <v>-</v>
          </cell>
          <cell r="AL359" t="str">
            <v>Yes</v>
          </cell>
          <cell r="AM359" t="str">
            <v>-</v>
          </cell>
          <cell r="AN359" t="str">
            <v>-</v>
          </cell>
          <cell r="AO359" t="str">
            <v>Yes</v>
          </cell>
          <cell r="AP359" t="str">
            <v>-</v>
          </cell>
          <cell r="AQ359" t="str">
            <v>-</v>
          </cell>
          <cell r="AR359" t="str">
            <v>-</v>
          </cell>
          <cell r="AS359" t="str">
            <v>-</v>
          </cell>
          <cell r="AT359" t="str">
            <v>-</v>
          </cell>
          <cell r="AU359" t="str">
            <v>-</v>
          </cell>
          <cell r="AV359" t="str">
            <v>Bulk</v>
          </cell>
          <cell r="AW359" t="str">
            <v>-</v>
          </cell>
          <cell r="AX359" t="str">
            <v>-</v>
          </cell>
          <cell r="AY359" t="str">
            <v>-</v>
          </cell>
          <cell r="AZ359" t="str">
            <v>-</v>
          </cell>
          <cell r="BA359" t="str">
            <v>DNB SY20-21</v>
          </cell>
          <cell r="BB359" t="str">
            <v>DNB SY20-21</v>
          </cell>
          <cell r="BC359" t="str">
            <v>Prepared</v>
          </cell>
          <cell r="BD359" t="str">
            <v>BFAST/COP/HANDHELD</v>
          </cell>
          <cell r="BE359" t="str">
            <v>BRKFST/COP MBU</v>
          </cell>
          <cell r="BF359" t="str">
            <v>Comfort Classics</v>
          </cell>
          <cell r="BG359" t="str">
            <v>Breaded Turkey</v>
          </cell>
          <cell r="BH359" t="str">
            <v>Patties</v>
          </cell>
          <cell r="BI359" t="str">
            <v>-</v>
          </cell>
          <cell r="BJ359" t="str">
            <v>C&amp;F</v>
          </cell>
          <cell r="BK359" t="str">
            <v>Chicken</v>
          </cell>
          <cell r="BL359" t="str">
            <v>-</v>
          </cell>
          <cell r="BM359" t="str">
            <v>-</v>
          </cell>
          <cell r="BR359" t="str">
            <v>-</v>
          </cell>
          <cell r="BS359" t="str">
            <v>-</v>
          </cell>
          <cell r="BT359" t="str">
            <v>Special Order</v>
          </cell>
          <cell r="BU359" t="str">
            <v>-</v>
          </cell>
          <cell r="BV359" t="str">
            <v>-</v>
          </cell>
          <cell r="BW359">
            <v>276122</v>
          </cell>
          <cell r="BX359" t="str">
            <v>-</v>
          </cell>
          <cell r="BY359" t="str">
            <v>-</v>
          </cell>
        </row>
        <row r="360">
          <cell r="B360">
            <v>10000062130</v>
          </cell>
          <cell r="C360" t="str">
            <v>CLASSICS</v>
          </cell>
          <cell r="E360">
            <v>130</v>
          </cell>
          <cell r="F360" t="str">
            <v>AdvancePierre™ Fully Cooked Whole Grain Breaded Chicken Breast Patties, 3.00 oz</v>
          </cell>
          <cell r="G360" t="str">
            <v>Breaded Chicken Breast Pattie, 3 oz.</v>
          </cell>
          <cell r="H360" t="str">
            <v>WG</v>
          </cell>
          <cell r="I360" t="str">
            <v>White</v>
          </cell>
          <cell r="J360">
            <v>16.88</v>
          </cell>
          <cell r="K360">
            <v>90</v>
          </cell>
          <cell r="L360" t="str">
            <v>1 piece</v>
          </cell>
          <cell r="M360">
            <v>2</v>
          </cell>
          <cell r="N360">
            <v>0.75</v>
          </cell>
          <cell r="O360" t="str">
            <v>-</v>
          </cell>
          <cell r="P360" t="str">
            <v>230</v>
          </cell>
          <cell r="Q360" t="str">
            <v>14</v>
          </cell>
          <cell r="R360" t="str">
            <v>2.5</v>
          </cell>
          <cell r="S360" t="str">
            <v>360</v>
          </cell>
          <cell r="T360" t="str">
            <v>11</v>
          </cell>
          <cell r="U360" t="str">
            <v>15</v>
          </cell>
          <cell r="V360" t="str">
            <v>Yes</v>
          </cell>
          <cell r="W360" t="str">
            <v>-</v>
          </cell>
          <cell r="Y360" t="str">
            <v>-</v>
          </cell>
          <cell r="Z360" t="str">
            <v>-</v>
          </cell>
          <cell r="AA360" t="str">
            <v>-</v>
          </cell>
          <cell r="AB360" t="str">
            <v>-</v>
          </cell>
          <cell r="AC360" t="str">
            <v>CL</v>
          </cell>
          <cell r="AD360" t="str">
            <v>-</v>
          </cell>
          <cell r="AE360" t="str">
            <v>-</v>
          </cell>
          <cell r="AF360" t="str">
            <v>-</v>
          </cell>
          <cell r="AG360" t="str">
            <v>-</v>
          </cell>
          <cell r="AH360" t="str">
            <v/>
          </cell>
          <cell r="AI360" t="str">
            <v/>
          </cell>
          <cell r="AJ360" t="str">
            <v/>
          </cell>
          <cell r="AK360" t="str">
            <v>-</v>
          </cell>
          <cell r="AL360" t="str">
            <v>-</v>
          </cell>
          <cell r="AM360" t="str">
            <v>Yes</v>
          </cell>
          <cell r="AN360" t="str">
            <v>-</v>
          </cell>
          <cell r="AO360" t="str">
            <v>Yes</v>
          </cell>
          <cell r="AP360" t="str">
            <v>-</v>
          </cell>
          <cell r="AQ360" t="str">
            <v>-</v>
          </cell>
          <cell r="AR360" t="str">
            <v>-</v>
          </cell>
          <cell r="AS360" t="str">
            <v>-</v>
          </cell>
          <cell r="AT360" t="str">
            <v>455</v>
          </cell>
          <cell r="AU360" t="str">
            <v>1</v>
          </cell>
          <cell r="AV360" t="str">
            <v>Bulk</v>
          </cell>
          <cell r="AW360" t="str">
            <v>-</v>
          </cell>
          <cell r="AX360" t="str">
            <v>-</v>
          </cell>
          <cell r="AY360" t="str">
            <v>-</v>
          </cell>
          <cell r="AZ360" t="str">
            <v>-</v>
          </cell>
          <cell r="BA360" t="str">
            <v>HOLD SY20-21</v>
          </cell>
          <cell r="BB360" t="str">
            <v>ACT</v>
          </cell>
          <cell r="BC360" t="str">
            <v>Poultry</v>
          </cell>
          <cell r="BD360" t="str">
            <v>BIG BIRD</v>
          </cell>
          <cell r="BE360" t="str">
            <v>BIG BIRD MBU</v>
          </cell>
          <cell r="BF360" t="str">
            <v>Chicken Filets &amp; Patties</v>
          </cell>
          <cell r="BG360" t="str">
            <v>Chicken Patties</v>
          </cell>
          <cell r="BH360" t="str">
            <v>Patties</v>
          </cell>
          <cell r="BI360" t="str">
            <v>-</v>
          </cell>
          <cell r="BJ360" t="str">
            <v>C&amp;F</v>
          </cell>
          <cell r="BK360" t="str">
            <v>Chicken</v>
          </cell>
          <cell r="BL360" t="str">
            <v>BAKE: Conventional Oven
400 degrees f for 13-15 minutes.
Convection: Convection Oven
375 degrees f for 11-14 minutes.
Deep Fry: Deep Fry
350 degrees f for 2-1/2 to 3-1/2 minutes.</v>
          </cell>
          <cell r="BM360" t="str">
            <v>Chicken breast with rib meat, dried whole egg, salt, sodium phosphate. Breaded with: whole wheat flour, enriched wheat flour (enriched with niacin, reduced iron, thiamine mononitrate, riboflavin, folic acid), dehydrated potatoes (potatoes, mono and diglyc</v>
          </cell>
          <cell r="BR360" t="str">
            <v>00880760092312</v>
          </cell>
          <cell r="BS360" t="str">
            <v>-</v>
          </cell>
          <cell r="BT360" t="str">
            <v>Special Order</v>
          </cell>
          <cell r="BU360" t="str">
            <v>-</v>
          </cell>
          <cell r="BV360" t="str">
            <v>-</v>
          </cell>
          <cell r="BW360" t="str">
            <v>-</v>
          </cell>
          <cell r="BX360" t="str">
            <v>-</v>
          </cell>
          <cell r="BY360" t="str">
            <v>-</v>
          </cell>
        </row>
        <row r="361">
          <cell r="B361">
            <v>10000063115</v>
          </cell>
          <cell r="C361" t="str">
            <v>CLASSICS</v>
          </cell>
          <cell r="E361">
            <v>130</v>
          </cell>
          <cell r="F361" t="str">
            <v>AdvancePierre™ Fully Cooked Whole Grain Breaded Chicken Breast Patties, 1.50 oz</v>
          </cell>
          <cell r="G361" t="str">
            <v>Breaded Mini Chicken Pattie, 1.5 oz.</v>
          </cell>
          <cell r="H361" t="str">
            <v>WG</v>
          </cell>
          <cell r="I361" t="str">
            <v>White</v>
          </cell>
          <cell r="J361">
            <v>18.75</v>
          </cell>
          <cell r="K361">
            <v>200</v>
          </cell>
          <cell r="L361" t="str">
            <v>1 piece</v>
          </cell>
          <cell r="M361">
            <v>1</v>
          </cell>
          <cell r="N361">
            <v>0.25</v>
          </cell>
          <cell r="O361" t="str">
            <v>-</v>
          </cell>
          <cell r="P361" t="str">
            <v>120</v>
          </cell>
          <cell r="Q361" t="str">
            <v>8</v>
          </cell>
          <cell r="R361" t="str">
            <v>2</v>
          </cell>
          <cell r="S361" t="str">
            <v>210</v>
          </cell>
          <cell r="T361" t="str">
            <v>5</v>
          </cell>
          <cell r="U361" t="str">
            <v>6</v>
          </cell>
          <cell r="V361" t="str">
            <v>Yes</v>
          </cell>
          <cell r="W361" t="str">
            <v>-</v>
          </cell>
          <cell r="Y361" t="str">
            <v>-</v>
          </cell>
          <cell r="Z361" t="str">
            <v>-</v>
          </cell>
          <cell r="AA361" t="str">
            <v>-</v>
          </cell>
          <cell r="AB361" t="str">
            <v>-</v>
          </cell>
          <cell r="AC361" t="str">
            <v>CL</v>
          </cell>
          <cell r="AD361" t="str">
            <v>-</v>
          </cell>
          <cell r="AE361" t="str">
            <v>-</v>
          </cell>
          <cell r="AF361" t="str">
            <v>-</v>
          </cell>
          <cell r="AG361" t="str">
            <v>-</v>
          </cell>
          <cell r="AH361" t="str">
            <v/>
          </cell>
          <cell r="AI361" t="str">
            <v/>
          </cell>
          <cell r="AJ361" t="str">
            <v/>
          </cell>
          <cell r="AK361" t="str">
            <v>-</v>
          </cell>
          <cell r="AL361" t="str">
            <v>-</v>
          </cell>
          <cell r="AM361" t="str">
            <v>Yes</v>
          </cell>
          <cell r="AN361" t="str">
            <v>-</v>
          </cell>
          <cell r="AO361" t="str">
            <v>Yes</v>
          </cell>
          <cell r="AP361" t="str">
            <v>-</v>
          </cell>
          <cell r="AQ361" t="str">
            <v>-</v>
          </cell>
          <cell r="AR361" t="str">
            <v>-</v>
          </cell>
          <cell r="AS361" t="str">
            <v>-</v>
          </cell>
          <cell r="AT361" t="str">
            <v>455</v>
          </cell>
          <cell r="AU361" t="str">
            <v>1</v>
          </cell>
          <cell r="AV361" t="str">
            <v>Bulk</v>
          </cell>
          <cell r="AW361" t="str">
            <v>-</v>
          </cell>
          <cell r="AX361" t="str">
            <v>-</v>
          </cell>
          <cell r="AY361" t="str">
            <v>-</v>
          </cell>
          <cell r="AZ361" t="str">
            <v>-</v>
          </cell>
          <cell r="BA361" t="str">
            <v>HOLD SY20-21</v>
          </cell>
          <cell r="BB361" t="str">
            <v>ACT</v>
          </cell>
          <cell r="BC361" t="str">
            <v>Poultry</v>
          </cell>
          <cell r="BD361" t="str">
            <v>BIG BIRD</v>
          </cell>
          <cell r="BE361" t="str">
            <v>BIG BIRD MBU</v>
          </cell>
          <cell r="BF361" t="str">
            <v>Chicken Filets &amp; Patties</v>
          </cell>
          <cell r="BG361" t="str">
            <v>Chicken Patties</v>
          </cell>
          <cell r="BH361" t="str">
            <v>Mini Patties</v>
          </cell>
          <cell r="BI361" t="str">
            <v>-</v>
          </cell>
          <cell r="BJ361" t="str">
            <v>C&amp;F</v>
          </cell>
          <cell r="BK361" t="str">
            <v>Chicken</v>
          </cell>
          <cell r="BL361" t="str">
            <v>Unspecified: Not Currently Available.</v>
          </cell>
          <cell r="BM361" t="str">
            <v>Chicken breast with rib meat, dried whole egg, salt, sodium phosphate. Breaded with:  whole wheat flour, enriched wheat flour (enriched with niacin, reduced iron, thiamine mononitrate, riboflavin, folic acid), dehydrated potatoes (potatoes, mono and digly</v>
          </cell>
          <cell r="BP361" t="str">
            <v>Yes</v>
          </cell>
          <cell r="BR361" t="str">
            <v>00880760092305</v>
          </cell>
          <cell r="BS361" t="str">
            <v>-</v>
          </cell>
          <cell r="BT361" t="str">
            <v>Special Order</v>
          </cell>
          <cell r="BU361" t="str">
            <v>-</v>
          </cell>
          <cell r="BV361" t="str">
            <v>-</v>
          </cell>
          <cell r="BW361" t="str">
            <v>-</v>
          </cell>
          <cell r="BX361" t="str">
            <v>-</v>
          </cell>
          <cell r="BY361" t="str">
            <v>-</v>
          </cell>
        </row>
        <row r="362">
          <cell r="B362">
            <v>10000063330</v>
          </cell>
          <cell r="C362" t="str">
            <v>CLASSICS</v>
          </cell>
          <cell r="E362">
            <v>130</v>
          </cell>
          <cell r="F362" t="str">
            <v>AdvancePierre™ Fully Cooked Whole Grain Breaded Chicken Breast Patties, 3.00 oz</v>
          </cell>
          <cell r="G362" t="str">
            <v>Breaded Chicken Breast Pattie, 3 oz.</v>
          </cell>
          <cell r="H362" t="str">
            <v>WG</v>
          </cell>
          <cell r="I362" t="str">
            <v>White</v>
          </cell>
          <cell r="J362">
            <v>16.88</v>
          </cell>
          <cell r="K362">
            <v>90</v>
          </cell>
          <cell r="L362" t="str">
            <v>1 piece</v>
          </cell>
          <cell r="M362">
            <v>2</v>
          </cell>
          <cell r="N362">
            <v>0.75</v>
          </cell>
          <cell r="O362" t="str">
            <v>-</v>
          </cell>
          <cell r="P362" t="str">
            <v>250</v>
          </cell>
          <cell r="Q362" t="str">
            <v>16</v>
          </cell>
          <cell r="R362" t="str">
            <v>4</v>
          </cell>
          <cell r="S362" t="str">
            <v>300</v>
          </cell>
          <cell r="T362" t="str">
            <v>13</v>
          </cell>
          <cell r="U362" t="str">
            <v>14</v>
          </cell>
          <cell r="V362" t="str">
            <v>Yes</v>
          </cell>
          <cell r="W362" t="str">
            <v>-</v>
          </cell>
          <cell r="Y362" t="str">
            <v>-</v>
          </cell>
          <cell r="Z362" t="str">
            <v>-</v>
          </cell>
          <cell r="AA362" t="str">
            <v>-</v>
          </cell>
          <cell r="AB362" t="str">
            <v>-</v>
          </cell>
          <cell r="AC362" t="str">
            <v>CL</v>
          </cell>
          <cell r="AD362" t="str">
            <v>-</v>
          </cell>
          <cell r="AE362" t="str">
            <v>-</v>
          </cell>
          <cell r="AF362" t="str">
            <v>-</v>
          </cell>
          <cell r="AG362" t="str">
            <v>-</v>
          </cell>
          <cell r="AH362" t="str">
            <v/>
          </cell>
          <cell r="AI362" t="str">
            <v/>
          </cell>
          <cell r="AJ362" t="str">
            <v/>
          </cell>
          <cell r="AK362" t="str">
            <v>-</v>
          </cell>
          <cell r="AL362" t="str">
            <v>Yes</v>
          </cell>
          <cell r="AM362" t="str">
            <v>-</v>
          </cell>
          <cell r="AN362" t="str">
            <v>-</v>
          </cell>
          <cell r="AO362" t="str">
            <v>Yes</v>
          </cell>
          <cell r="AP362" t="str">
            <v>-</v>
          </cell>
          <cell r="AQ362" t="str">
            <v>-</v>
          </cell>
          <cell r="AR362" t="str">
            <v>-</v>
          </cell>
          <cell r="AS362" t="str">
            <v>-</v>
          </cell>
          <cell r="AT362" t="str">
            <v>455</v>
          </cell>
          <cell r="AU362" t="str">
            <v>1</v>
          </cell>
          <cell r="AV362" t="str">
            <v>Bulk</v>
          </cell>
          <cell r="AW362" t="str">
            <v>-</v>
          </cell>
          <cell r="AX362" t="str">
            <v>-</v>
          </cell>
          <cell r="AY362" t="str">
            <v>-</v>
          </cell>
          <cell r="AZ362" t="str">
            <v>-</v>
          </cell>
          <cell r="BA362" t="str">
            <v>HOLD SY20-21</v>
          </cell>
          <cell r="BB362" t="str">
            <v>ACT</v>
          </cell>
          <cell r="BC362" t="str">
            <v>Poultry</v>
          </cell>
          <cell r="BD362" t="str">
            <v>BIG BIRD</v>
          </cell>
          <cell r="BE362" t="str">
            <v>BIG BIRD MBU</v>
          </cell>
          <cell r="BF362" t="str">
            <v>Chicken Filets &amp; Patties</v>
          </cell>
          <cell r="BG362" t="str">
            <v>Chicken Patties</v>
          </cell>
          <cell r="BH362" t="str">
            <v>Patties</v>
          </cell>
          <cell r="BI362" t="str">
            <v>-</v>
          </cell>
          <cell r="BJ362" t="str">
            <v>C&amp;F</v>
          </cell>
          <cell r="BK362" t="str">
            <v>Chicken</v>
          </cell>
          <cell r="BL362" t="str">
            <v>BAKE: Conventional Oven
From the frozen state, bake at 400 degrees f in conventional oven for 13-15 minutes.
Convection: Convection Oven
From the frozen state, bake at 375 degrees f in convection oven for 11-14 minutes.
Deep Fry: Deep Fry
350 degrees f fo</v>
          </cell>
          <cell r="BM362" t="str">
            <v>Chicken Breast with Rib Meat, Water, Vegetable Protein Product [Soy Protein Concentrate, Zinc Oxide, Niacinamide, Ferrous Sulfate, Copper Gluconate, Vitamin A Palmitate, Calcium Pantothenate, Thiamine Mononitrate (B1), Pyridoxine Hydrochloride (B6), Ribof</v>
          </cell>
          <cell r="BR362" t="str">
            <v>00031602060864</v>
          </cell>
          <cell r="BS362" t="str">
            <v>-</v>
          </cell>
          <cell r="BT362" t="str">
            <v>Special Order</v>
          </cell>
          <cell r="BU362" t="str">
            <v>-</v>
          </cell>
          <cell r="BV362" t="str">
            <v>-</v>
          </cell>
          <cell r="BW362" t="str">
            <v>-</v>
          </cell>
          <cell r="BX362" t="str">
            <v>-</v>
          </cell>
          <cell r="BY362" t="str">
            <v>-</v>
          </cell>
        </row>
        <row r="363">
          <cell r="B363">
            <v>10000068022</v>
          </cell>
          <cell r="C363" t="str">
            <v>AdvancePierre™</v>
          </cell>
          <cell r="E363">
            <v>130</v>
          </cell>
          <cell r="F363" t="str">
            <v>AdvancePierre™ Fully Cooked Whole Grain Breaded Chicken Breast Patties, 1.00 oz</v>
          </cell>
          <cell r="G363" t="str">
            <v>Breaded Mini Chicken Breast Pattie, 1 oz.</v>
          </cell>
          <cell r="H363" t="str">
            <v>WG</v>
          </cell>
          <cell r="I363" t="str">
            <v>White</v>
          </cell>
          <cell r="J363">
            <v>16</v>
          </cell>
          <cell r="K363">
            <v>256</v>
          </cell>
          <cell r="L363" t="str">
            <v>1 piece</v>
          </cell>
          <cell r="M363">
            <v>0.75</v>
          </cell>
          <cell r="N363">
            <v>0.25</v>
          </cell>
          <cell r="O363" t="str">
            <v>-</v>
          </cell>
          <cell r="P363" t="str">
            <v>-</v>
          </cell>
          <cell r="Q363" t="str">
            <v>-</v>
          </cell>
          <cell r="R363" t="str">
            <v>-</v>
          </cell>
          <cell r="S363" t="str">
            <v>-</v>
          </cell>
          <cell r="T363" t="str">
            <v>-</v>
          </cell>
          <cell r="U363" t="str">
            <v>-</v>
          </cell>
          <cell r="V363" t="str">
            <v>Yes</v>
          </cell>
          <cell r="W363" t="str">
            <v>-</v>
          </cell>
          <cell r="Y363" t="str">
            <v>-</v>
          </cell>
          <cell r="Z363" t="str">
            <v>-</v>
          </cell>
          <cell r="AA363" t="str">
            <v>-</v>
          </cell>
          <cell r="AB363" t="str">
            <v>-</v>
          </cell>
          <cell r="AC363" t="str">
            <v>CL</v>
          </cell>
          <cell r="AD363" t="str">
            <v>-</v>
          </cell>
          <cell r="AE363" t="str">
            <v>-</v>
          </cell>
          <cell r="AF363" t="str">
            <v>-</v>
          </cell>
          <cell r="AG363" t="str">
            <v>-</v>
          </cell>
          <cell r="AH363" t="str">
            <v/>
          </cell>
          <cell r="AI363" t="str">
            <v/>
          </cell>
          <cell r="AJ363" t="str">
            <v/>
          </cell>
          <cell r="AK363" t="str">
            <v>-</v>
          </cell>
          <cell r="AL363" t="str">
            <v>Yes</v>
          </cell>
          <cell r="AM363" t="str">
            <v>-</v>
          </cell>
          <cell r="AN363" t="str">
            <v>-</v>
          </cell>
          <cell r="AO363" t="str">
            <v>Yes</v>
          </cell>
          <cell r="AP363" t="str">
            <v>-</v>
          </cell>
          <cell r="AQ363" t="str">
            <v>-</v>
          </cell>
          <cell r="AR363" t="str">
            <v>-</v>
          </cell>
          <cell r="AS363" t="str">
            <v>-</v>
          </cell>
          <cell r="AT363" t="str">
            <v>-</v>
          </cell>
          <cell r="AU363" t="str">
            <v>-</v>
          </cell>
          <cell r="AV363" t="str">
            <v>Bulk</v>
          </cell>
          <cell r="AW363" t="str">
            <v>-</v>
          </cell>
          <cell r="AX363" t="str">
            <v>-</v>
          </cell>
          <cell r="AY363" t="str">
            <v>-</v>
          </cell>
          <cell r="AZ363" t="str">
            <v>-</v>
          </cell>
          <cell r="BA363" t="str">
            <v>DNB SY20-21</v>
          </cell>
          <cell r="BB363" t="str">
            <v>DNB SY20-21</v>
          </cell>
          <cell r="BC363" t="str">
            <v>Poultry</v>
          </cell>
          <cell r="BD363" t="str">
            <v>BIG BIRD</v>
          </cell>
          <cell r="BE363" t="str">
            <v>BIG BIRD MBU</v>
          </cell>
          <cell r="BF363" t="str">
            <v>Chicken Filets &amp; Patties</v>
          </cell>
          <cell r="BG363" t="str">
            <v>Chicken Patties</v>
          </cell>
          <cell r="BH363" t="str">
            <v>Mini Patties</v>
          </cell>
          <cell r="BI363" t="str">
            <v>-</v>
          </cell>
          <cell r="BJ363" t="str">
            <v>C&amp;F</v>
          </cell>
          <cell r="BK363" t="str">
            <v>Chicken</v>
          </cell>
          <cell r="BL363" t="str">
            <v>-</v>
          </cell>
          <cell r="BM363" t="str">
            <v>-</v>
          </cell>
          <cell r="BR363" t="str">
            <v>-</v>
          </cell>
          <cell r="BS363" t="str">
            <v>-</v>
          </cell>
          <cell r="BT363" t="str">
            <v>Special Order</v>
          </cell>
          <cell r="BU363" t="str">
            <v>-</v>
          </cell>
          <cell r="BV363" t="str">
            <v>-</v>
          </cell>
          <cell r="BW363" t="str">
            <v>-</v>
          </cell>
          <cell r="BX363" t="str">
            <v>-</v>
          </cell>
          <cell r="BY363" t="str">
            <v>-</v>
          </cell>
        </row>
        <row r="364">
          <cell r="B364">
            <v>10000068020</v>
          </cell>
          <cell r="C364" t="str">
            <v>AdvancePierre™</v>
          </cell>
          <cell r="E364">
            <v>130</v>
          </cell>
          <cell r="F364" t="str">
            <v>AdvancePierre™ Fully Cooked Whole Grain Breaded Chicken Breast Patties, 3.11 oz</v>
          </cell>
          <cell r="G364" t="str">
            <v>Breaded Chicken Breast Pattie, 3.1 oz.</v>
          </cell>
          <cell r="H364" t="str">
            <v>WG</v>
          </cell>
          <cell r="I364" t="str">
            <v>White</v>
          </cell>
          <cell r="J364">
            <v>11.63</v>
          </cell>
          <cell r="K364">
            <v>60</v>
          </cell>
          <cell r="L364" t="str">
            <v>1 piece</v>
          </cell>
          <cell r="M364">
            <v>2</v>
          </cell>
          <cell r="N364">
            <v>1</v>
          </cell>
          <cell r="O364" t="str">
            <v>-</v>
          </cell>
          <cell r="P364" t="str">
            <v>230</v>
          </cell>
          <cell r="Q364" t="str">
            <v>15</v>
          </cell>
          <cell r="R364" t="str">
            <v>3</v>
          </cell>
          <cell r="S364" t="str">
            <v>280</v>
          </cell>
          <cell r="T364" t="str">
            <v>12</v>
          </cell>
          <cell r="U364" t="str">
            <v>11</v>
          </cell>
          <cell r="V364" t="str">
            <v>Yes</v>
          </cell>
          <cell r="W364" t="str">
            <v>-</v>
          </cell>
          <cell r="Y364" t="str">
            <v>-</v>
          </cell>
          <cell r="Z364" t="str">
            <v>-</v>
          </cell>
          <cell r="AA364" t="str">
            <v>-</v>
          </cell>
          <cell r="AB364" t="str">
            <v>-</v>
          </cell>
          <cell r="AC364" t="str">
            <v>CL</v>
          </cell>
          <cell r="AD364" t="str">
            <v>-</v>
          </cell>
          <cell r="AE364" t="str">
            <v>-</v>
          </cell>
          <cell r="AF364" t="str">
            <v>-</v>
          </cell>
          <cell r="AG364" t="str">
            <v>-</v>
          </cell>
          <cell r="AH364" t="str">
            <v/>
          </cell>
          <cell r="AI364" t="str">
            <v/>
          </cell>
          <cell r="AJ364" t="str">
            <v/>
          </cell>
          <cell r="AK364" t="str">
            <v>-</v>
          </cell>
          <cell r="AL364" t="str">
            <v>Yes</v>
          </cell>
          <cell r="AM364" t="str">
            <v>-</v>
          </cell>
          <cell r="AN364" t="str">
            <v>-</v>
          </cell>
          <cell r="AO364" t="str">
            <v>Yes</v>
          </cell>
          <cell r="AP364" t="str">
            <v>-</v>
          </cell>
          <cell r="AQ364" t="str">
            <v>-</v>
          </cell>
          <cell r="AR364" t="str">
            <v>-</v>
          </cell>
          <cell r="AS364" t="str">
            <v>-</v>
          </cell>
          <cell r="AT364" t="str">
            <v>455</v>
          </cell>
          <cell r="AU364" t="str">
            <v>2</v>
          </cell>
          <cell r="AV364" t="str">
            <v>Bulk</v>
          </cell>
          <cell r="AW364" t="str">
            <v>-</v>
          </cell>
          <cell r="AX364" t="str">
            <v>-</v>
          </cell>
          <cell r="AY364" t="str">
            <v>-</v>
          </cell>
          <cell r="AZ364" t="str">
            <v>-</v>
          </cell>
          <cell r="BA364" t="str">
            <v>ACT</v>
          </cell>
          <cell r="BB364" t="str">
            <v>ACT</v>
          </cell>
          <cell r="BC364" t="str">
            <v>Poultry</v>
          </cell>
          <cell r="BD364" t="str">
            <v>BIG BIRD</v>
          </cell>
          <cell r="BE364" t="str">
            <v>BIG BIRD MBU</v>
          </cell>
          <cell r="BF364" t="str">
            <v>Chicken Filets &amp; Patties</v>
          </cell>
          <cell r="BG364" t="str">
            <v>Chicken Patties</v>
          </cell>
          <cell r="BH364" t="str">
            <v>Patties</v>
          </cell>
          <cell r="BI364" t="str">
            <v>-</v>
          </cell>
          <cell r="BJ364" t="str">
            <v>C&amp;F</v>
          </cell>
          <cell r="BK364" t="str">
            <v>Chicken</v>
          </cell>
          <cell r="BL364" t="str">
            <v>Unspecified: Not currently available.</v>
          </cell>
          <cell r="BM364" t="str">
            <v>Chicken Breast with Rib Meat, Water, Isolated Soy Protein, Vegetable Protein Product [Soy Protein Concentrate, Zinc Oxide, Niacinamide, Ferrous Sulfate, Copper Gluconate, Vitamin A Palmitate, Calcium Pantothenate, Thiamine Mononitrate (B1), Pyridoxine Hyd</v>
          </cell>
          <cell r="BR364" t="str">
            <v>00880760092510</v>
          </cell>
          <cell r="BS364" t="str">
            <v>-</v>
          </cell>
          <cell r="BT364" t="str">
            <v>Special Order</v>
          </cell>
          <cell r="BU364" t="str">
            <v>-</v>
          </cell>
          <cell r="BV364" t="str">
            <v>-</v>
          </cell>
          <cell r="BW364" t="str">
            <v>-</v>
          </cell>
          <cell r="BX364">
            <v>8668783</v>
          </cell>
          <cell r="BY364" t="str">
            <v>-</v>
          </cell>
        </row>
        <row r="365">
          <cell r="B365">
            <v>10000019248</v>
          </cell>
          <cell r="C365" t="str">
            <v>AdvancePierre™</v>
          </cell>
          <cell r="E365">
            <v>130</v>
          </cell>
          <cell r="F365" t="str">
            <v>AdvancePierre™ Fully Cooked Whole Grain Breaded Chicken Nuggets, 3.21 oz</v>
          </cell>
          <cell r="G365" t="str">
            <v>Breaded Chicken Breast Nugget, 0.64 oz.</v>
          </cell>
          <cell r="H365" t="str">
            <v>WG</v>
          </cell>
          <cell r="I365" t="str">
            <v>White</v>
          </cell>
          <cell r="J365">
            <v>10</v>
          </cell>
          <cell r="K365">
            <v>50</v>
          </cell>
          <cell r="L365" t="str">
            <v>5 pieces</v>
          </cell>
          <cell r="M365">
            <v>2</v>
          </cell>
          <cell r="N365">
            <v>1</v>
          </cell>
          <cell r="O365" t="str">
            <v>-</v>
          </cell>
          <cell r="P365" t="str">
            <v>230</v>
          </cell>
          <cell r="Q365" t="str">
            <v>14</v>
          </cell>
          <cell r="R365" t="str">
            <v>3</v>
          </cell>
          <cell r="S365" t="str">
            <v>330</v>
          </cell>
          <cell r="T365" t="str">
            <v>14</v>
          </cell>
          <cell r="U365" t="str">
            <v>13</v>
          </cell>
          <cell r="V365" t="str">
            <v>Yes</v>
          </cell>
          <cell r="W365" t="str">
            <v>-</v>
          </cell>
          <cell r="Y365" t="str">
            <v>-</v>
          </cell>
          <cell r="Z365" t="str">
            <v>-</v>
          </cell>
          <cell r="AA365" t="str">
            <v>-</v>
          </cell>
          <cell r="AB365" t="str">
            <v>-</v>
          </cell>
          <cell r="AC365" t="str">
            <v>CL</v>
          </cell>
          <cell r="AD365" t="str">
            <v>-</v>
          </cell>
          <cell r="AE365" t="str">
            <v>-</v>
          </cell>
          <cell r="AF365" t="str">
            <v>-</v>
          </cell>
          <cell r="AG365" t="str">
            <v>-</v>
          </cell>
          <cell r="AH365" t="str">
            <v/>
          </cell>
          <cell r="AI365" t="str">
            <v/>
          </cell>
          <cell r="AJ365" t="str">
            <v/>
          </cell>
          <cell r="AK365" t="str">
            <v>-</v>
          </cell>
          <cell r="AL365" t="str">
            <v>Yes</v>
          </cell>
          <cell r="AM365" t="str">
            <v>-</v>
          </cell>
          <cell r="AN365" t="str">
            <v>-</v>
          </cell>
          <cell r="AO365" t="str">
            <v>Yes</v>
          </cell>
          <cell r="AP365" t="str">
            <v>-</v>
          </cell>
          <cell r="AQ365" t="str">
            <v>-</v>
          </cell>
          <cell r="AR365" t="str">
            <v>-</v>
          </cell>
          <cell r="AS365" t="str">
            <v>-</v>
          </cell>
          <cell r="AT365" t="str">
            <v>455</v>
          </cell>
          <cell r="AU365" t="str">
            <v>1</v>
          </cell>
          <cell r="AV365" t="str">
            <v>Bulk</v>
          </cell>
          <cell r="AW365" t="str">
            <v>-</v>
          </cell>
          <cell r="AX365" t="str">
            <v>-</v>
          </cell>
          <cell r="AY365" t="str">
            <v>-</v>
          </cell>
          <cell r="AZ365" t="str">
            <v>-</v>
          </cell>
          <cell r="BA365" t="str">
            <v>ACT</v>
          </cell>
          <cell r="BB365" t="str">
            <v>ACT</v>
          </cell>
          <cell r="BC365" t="str">
            <v>Poultry</v>
          </cell>
          <cell r="BD365" t="str">
            <v>BIG BIRD</v>
          </cell>
          <cell r="BE365" t="str">
            <v>BIG BIRD MBU</v>
          </cell>
          <cell r="BF365" t="str">
            <v>Handheld Chicken</v>
          </cell>
          <cell r="BG365" t="str">
            <v>Nuggets</v>
          </cell>
          <cell r="BH365" t="str">
            <v>Nuggets</v>
          </cell>
          <cell r="BI365" t="str">
            <v>-</v>
          </cell>
          <cell r="BJ365" t="str">
            <v>C&amp;F</v>
          </cell>
          <cell r="BK365" t="str">
            <v>Chicken</v>
          </cell>
          <cell r="BL365" t="str">
            <v>BAKE: Conventional Oven
Temp.- 350°F Time- 15-18 Min. 
For your customer’s continued food safety, heat raw and fully cooked products to 165°F before serving. Check internal temperature with a thermometer. Thaw frozen meat and poultry in the refrigerator o</v>
          </cell>
          <cell r="BM365" t="str">
            <v>Chicken breast with rib meat, water, isolated soy protein, soy protein concentrate, Morton lite salt (salt, potassium chloride, magnesium carbonate), dextrose monohydrate, garlic powder, white pepper, onion powder, salt, celery seeds, herbalox (polysorbat</v>
          </cell>
          <cell r="BR365" t="str">
            <v>00880760092480</v>
          </cell>
          <cell r="BS365" t="str">
            <v>-</v>
          </cell>
          <cell r="BT365" t="str">
            <v>Stocked</v>
          </cell>
          <cell r="BU365" t="str">
            <v>-</v>
          </cell>
          <cell r="BV365" t="str">
            <v>-</v>
          </cell>
          <cell r="BW365" t="str">
            <v>-</v>
          </cell>
          <cell r="BX365">
            <v>8668781</v>
          </cell>
          <cell r="BY365" t="str">
            <v>-</v>
          </cell>
        </row>
        <row r="366">
          <cell r="B366">
            <v>10000068027</v>
          </cell>
          <cell r="C366" t="str">
            <v>Pierre</v>
          </cell>
          <cell r="E366">
            <v>130</v>
          </cell>
          <cell r="F366" t="str">
            <v>AdvancePierre™ Fully Cooked Whole Grain Breaded Drummette Shaped Chicken Patties, 3.00 oz</v>
          </cell>
          <cell r="G366" t="str">
            <v>Breaded Crispy Southern Fried Mini Chicken Pattie, 1 oz.</v>
          </cell>
          <cell r="H366" t="str">
            <v>WG</v>
          </cell>
          <cell r="I366" t="str">
            <v>White</v>
          </cell>
          <cell r="J366">
            <v>25</v>
          </cell>
          <cell r="K366">
            <v>133</v>
          </cell>
          <cell r="L366" t="str">
            <v>3 Pieces</v>
          </cell>
          <cell r="M366">
            <v>2</v>
          </cell>
          <cell r="N366">
            <v>0.5</v>
          </cell>
          <cell r="O366" t="str">
            <v>-</v>
          </cell>
          <cell r="P366" t="str">
            <v>220</v>
          </cell>
          <cell r="Q366" t="str">
            <v>13</v>
          </cell>
          <cell r="R366" t="str">
            <v>2.5</v>
          </cell>
          <cell r="S366" t="str">
            <v>350</v>
          </cell>
          <cell r="T366" t="str">
            <v>9</v>
          </cell>
          <cell r="U366" t="str">
            <v>16</v>
          </cell>
          <cell r="V366" t="str">
            <v>Yes</v>
          </cell>
          <cell r="W366" t="str">
            <v>-</v>
          </cell>
          <cell r="Y366" t="str">
            <v>-</v>
          </cell>
          <cell r="Z366" t="str">
            <v>-</v>
          </cell>
          <cell r="AA366" t="str">
            <v>-</v>
          </cell>
          <cell r="AB366" t="str">
            <v>-</v>
          </cell>
          <cell r="AC366" t="str">
            <v>CL</v>
          </cell>
          <cell r="AD366" t="str">
            <v>-</v>
          </cell>
          <cell r="AE366" t="str">
            <v>-</v>
          </cell>
          <cell r="AF366" t="str">
            <v>-</v>
          </cell>
          <cell r="AG366" t="str">
            <v>-</v>
          </cell>
          <cell r="AH366" t="str">
            <v/>
          </cell>
          <cell r="AI366" t="str">
            <v/>
          </cell>
          <cell r="AJ366" t="str">
            <v/>
          </cell>
          <cell r="AK366" t="str">
            <v>-</v>
          </cell>
          <cell r="AL366" t="str">
            <v>Yes</v>
          </cell>
          <cell r="AM366" t="str">
            <v>-</v>
          </cell>
          <cell r="AN366" t="str">
            <v>-</v>
          </cell>
          <cell r="AO366" t="str">
            <v>Yes</v>
          </cell>
          <cell r="AP366" t="str">
            <v>-</v>
          </cell>
          <cell r="AQ366" t="str">
            <v>-</v>
          </cell>
          <cell r="AR366" t="str">
            <v>-</v>
          </cell>
          <cell r="AS366" t="str">
            <v>-</v>
          </cell>
          <cell r="AT366" t="str">
            <v>455</v>
          </cell>
          <cell r="AU366" t="str">
            <v>1</v>
          </cell>
          <cell r="AV366" t="str">
            <v>Bulk</v>
          </cell>
          <cell r="AW366" t="str">
            <v>-</v>
          </cell>
          <cell r="AX366" t="str">
            <v>-</v>
          </cell>
          <cell r="AY366" t="str">
            <v>-</v>
          </cell>
          <cell r="AZ366" t="str">
            <v>-</v>
          </cell>
          <cell r="BA366" t="str">
            <v>DNB SY20-21</v>
          </cell>
          <cell r="BB366" t="str">
            <v>Previously Deleted</v>
          </cell>
          <cell r="BC366" t="str">
            <v>Poultry</v>
          </cell>
          <cell r="BD366" t="str">
            <v>BIG BIRD</v>
          </cell>
          <cell r="BE366" t="str">
            <v>BIG BIRD MBU</v>
          </cell>
          <cell r="BF366" t="str">
            <v>Chicken Filets &amp; Patties</v>
          </cell>
          <cell r="BG366" t="str">
            <v>Chicken Patties</v>
          </cell>
          <cell r="BH366" t="str">
            <v>Mini Patties</v>
          </cell>
          <cell r="BI366" t="str">
            <v>-</v>
          </cell>
          <cell r="BJ366" t="str">
            <v>C&amp;F</v>
          </cell>
          <cell r="BK366" t="str">
            <v>Chicken</v>
          </cell>
          <cell r="BL366" t="str">
            <v>Unspecified: Not currently available.</v>
          </cell>
          <cell r="BM366" t="str">
            <v>Chicken breast with rib meat, water, textured vegetable protein product [soy protein concentrate, zinc oxide, niacinamide, ferrous sulfate, copper gluconate, vitamin a palmitate, calcium pantothenate, thiamine mononitrate (b1), pyridoxine hydrochloride (b</v>
          </cell>
          <cell r="BR366" t="str">
            <v>00071421680270</v>
          </cell>
          <cell r="BS366" t="str">
            <v>-</v>
          </cell>
          <cell r="BT366" t="str">
            <v>Special Order</v>
          </cell>
          <cell r="BU366" t="str">
            <v>-</v>
          </cell>
          <cell r="BV366" t="str">
            <v>-</v>
          </cell>
          <cell r="BW366" t="str">
            <v>-</v>
          </cell>
          <cell r="BX366" t="str">
            <v>-</v>
          </cell>
          <cell r="BY366">
            <v>134804</v>
          </cell>
        </row>
        <row r="367">
          <cell r="B367">
            <v>10000068029</v>
          </cell>
          <cell r="C367" t="str">
            <v>CLASSICS</v>
          </cell>
          <cell r="E367">
            <v>130</v>
          </cell>
          <cell r="F367" t="str">
            <v>AdvancePierre™ Fully Cooked Whole Grain Spicy Breaded Chicken Patties, 3.00 oz</v>
          </cell>
          <cell r="G367" t="str">
            <v>Breaded Spicy Chicken Pattie, 3 oz.</v>
          </cell>
          <cell r="H367" t="str">
            <v>WG</v>
          </cell>
          <cell r="I367" t="str">
            <v>White</v>
          </cell>
          <cell r="J367">
            <v>14.06</v>
          </cell>
          <cell r="K367">
            <v>75</v>
          </cell>
          <cell r="L367" t="str">
            <v>1 piece</v>
          </cell>
          <cell r="M367">
            <v>2</v>
          </cell>
          <cell r="N367">
            <v>0.75</v>
          </cell>
          <cell r="O367" t="str">
            <v>-</v>
          </cell>
          <cell r="P367" t="str">
            <v>200</v>
          </cell>
          <cell r="Q367" t="str">
            <v>10</v>
          </cell>
          <cell r="R367" t="str">
            <v>2.5</v>
          </cell>
          <cell r="S367" t="str">
            <v>370</v>
          </cell>
          <cell r="T367" t="str">
            <v>11</v>
          </cell>
          <cell r="U367" t="str">
            <v>15</v>
          </cell>
          <cell r="V367" t="str">
            <v/>
          </cell>
          <cell r="W367" t="str">
            <v>-</v>
          </cell>
          <cell r="Y367" t="str">
            <v>-</v>
          </cell>
          <cell r="Z367" t="str">
            <v>-</v>
          </cell>
          <cell r="AA367" t="str">
            <v>-</v>
          </cell>
          <cell r="AB367" t="str">
            <v>-</v>
          </cell>
          <cell r="AC367" t="str">
            <v>CL</v>
          </cell>
          <cell r="AD367" t="str">
            <v>-</v>
          </cell>
          <cell r="AE367" t="str">
            <v>-</v>
          </cell>
          <cell r="AF367" t="str">
            <v>-</v>
          </cell>
          <cell r="AG367" t="str">
            <v>-</v>
          </cell>
          <cell r="AH367" t="str">
            <v/>
          </cell>
          <cell r="AI367" t="str">
            <v/>
          </cell>
          <cell r="AJ367" t="str">
            <v/>
          </cell>
          <cell r="AK367" t="str">
            <v>-</v>
          </cell>
          <cell r="AL367" t="str">
            <v>Yes</v>
          </cell>
          <cell r="AM367" t="str">
            <v>-</v>
          </cell>
          <cell r="AN367" t="str">
            <v>-</v>
          </cell>
          <cell r="AO367" t="str">
            <v>Yes</v>
          </cell>
          <cell r="AP367" t="str">
            <v>-</v>
          </cell>
          <cell r="AQ367" t="str">
            <v>-</v>
          </cell>
          <cell r="AR367" t="str">
            <v>-</v>
          </cell>
          <cell r="AS367" t="str">
            <v>-</v>
          </cell>
          <cell r="AT367" t="str">
            <v>365</v>
          </cell>
          <cell r="AU367" t="str">
            <v>1</v>
          </cell>
          <cell r="AV367" t="str">
            <v>Bulk</v>
          </cell>
          <cell r="AW367" t="str">
            <v>-</v>
          </cell>
          <cell r="AX367" t="str">
            <v>-</v>
          </cell>
          <cell r="AY367" t="str">
            <v>-</v>
          </cell>
          <cell r="AZ367" t="str">
            <v>-</v>
          </cell>
          <cell r="BA367" t="str">
            <v>HOLD SY20-21</v>
          </cell>
          <cell r="BB367" t="str">
            <v>ACT</v>
          </cell>
          <cell r="BC367" t="str">
            <v>Poultry</v>
          </cell>
          <cell r="BD367" t="str">
            <v>BIG BIRD</v>
          </cell>
          <cell r="BE367" t="str">
            <v>BIG BIRD MBU</v>
          </cell>
          <cell r="BF367" t="str">
            <v>Chicken Filets &amp; Patties</v>
          </cell>
          <cell r="BG367" t="str">
            <v>Chicken Patties</v>
          </cell>
          <cell r="BH367" t="str">
            <v>Patties</v>
          </cell>
          <cell r="BI367" t="str">
            <v>-</v>
          </cell>
          <cell r="BJ367" t="str">
            <v>C&amp;F</v>
          </cell>
          <cell r="BK367" t="str">
            <v>Chicken</v>
          </cell>
          <cell r="BL367" t="str">
            <v>BAKE: Conventional Oven
Preheat oven to 350 degrees f. Bake frozen product for 17-19 minutes or until internal temperature reaches 165 degrees f.
Convection: Convection Oven
Preheat oven to 350 degrees f. Bake frozen product for 8-10 minutes or until inte</v>
          </cell>
          <cell r="BM367" t="str">
            <v>Chicken Breast With Rib Meat, Water, Vegetable Protein Product (Isolated Soy Protein, Soy Lecithin, Magnesium Oxide, Zinc Oxide, Niacinamide, Ferrous Sulfate, Vitamin B12, Copper Gluconate, Vitamin A Palmitate, Calcium Pantothenate, Pyridoxine Hydrochlori</v>
          </cell>
          <cell r="BR367" t="str">
            <v>00071421680294</v>
          </cell>
          <cell r="BS367" t="str">
            <v>-</v>
          </cell>
          <cell r="BT367" t="str">
            <v>Special Order</v>
          </cell>
          <cell r="BU367" t="str">
            <v>-</v>
          </cell>
          <cell r="BV367" t="str">
            <v>-</v>
          </cell>
          <cell r="BW367" t="str">
            <v>-</v>
          </cell>
          <cell r="BX367" t="str">
            <v>-</v>
          </cell>
          <cell r="BY367">
            <v>134635</v>
          </cell>
        </row>
        <row r="368">
          <cell r="B368">
            <v>10000068106</v>
          </cell>
          <cell r="C368" t="str">
            <v>AdvancePierre™</v>
          </cell>
          <cell r="E368">
            <v>130</v>
          </cell>
          <cell r="F368" t="str">
            <v>AdvancePierre™ Fully Cooked Whole Grain Breaded Spicy Chicken Pattie, 3.50 oz</v>
          </cell>
          <cell r="G368" t="str">
            <v>Breaded Spicy Chicken Pattie, 3.5oz.</v>
          </cell>
          <cell r="H368" t="str">
            <v>WG</v>
          </cell>
          <cell r="I368" t="str">
            <v>White</v>
          </cell>
          <cell r="J368">
            <v>21.88</v>
          </cell>
          <cell r="K368">
            <v>100</v>
          </cell>
          <cell r="L368" t="str">
            <v>1 piece</v>
          </cell>
          <cell r="M368">
            <v>2</v>
          </cell>
          <cell r="N368">
            <v>1</v>
          </cell>
          <cell r="O368" t="str">
            <v>-</v>
          </cell>
          <cell r="P368" t="str">
            <v>170</v>
          </cell>
          <cell r="Q368" t="str">
            <v>11</v>
          </cell>
          <cell r="R368" t="str">
            <v>2</v>
          </cell>
          <cell r="S368" t="str">
            <v>310</v>
          </cell>
          <cell r="T368" t="str">
            <v>11</v>
          </cell>
          <cell r="U368" t="str">
            <v>8</v>
          </cell>
          <cell r="V368" t="str">
            <v>Yes</v>
          </cell>
          <cell r="W368" t="str">
            <v>-</v>
          </cell>
          <cell r="Y368" t="str">
            <v>-</v>
          </cell>
          <cell r="Z368" t="str">
            <v>-</v>
          </cell>
          <cell r="AA368" t="str">
            <v>-</v>
          </cell>
          <cell r="AB368" t="str">
            <v>-</v>
          </cell>
          <cell r="AC368" t="str">
            <v>CL</v>
          </cell>
          <cell r="AD368" t="str">
            <v>-</v>
          </cell>
          <cell r="AE368" t="str">
            <v>-</v>
          </cell>
          <cell r="AF368" t="str">
            <v>-</v>
          </cell>
          <cell r="AG368" t="str">
            <v>-</v>
          </cell>
          <cell r="AH368" t="str">
            <v/>
          </cell>
          <cell r="AI368" t="str">
            <v/>
          </cell>
          <cell r="AJ368" t="str">
            <v/>
          </cell>
          <cell r="AK368" t="str">
            <v>-</v>
          </cell>
          <cell r="AL368" t="str">
            <v>Yes</v>
          </cell>
          <cell r="AM368" t="str">
            <v>Yes</v>
          </cell>
          <cell r="AN368" t="str">
            <v>Yes</v>
          </cell>
          <cell r="AO368" t="str">
            <v>Yes</v>
          </cell>
          <cell r="AP368" t="str">
            <v>-</v>
          </cell>
          <cell r="AQ368" t="str">
            <v>-</v>
          </cell>
          <cell r="AR368" t="str">
            <v>-</v>
          </cell>
          <cell r="AS368" t="str">
            <v>-</v>
          </cell>
          <cell r="AT368" t="str">
            <v>365</v>
          </cell>
          <cell r="AU368" t="str">
            <v>1</v>
          </cell>
          <cell r="AV368" t="str">
            <v>Bulk</v>
          </cell>
          <cell r="AW368" t="str">
            <v>-</v>
          </cell>
          <cell r="AX368" t="str">
            <v>-</v>
          </cell>
          <cell r="AY368" t="str">
            <v>-</v>
          </cell>
          <cell r="AZ368" t="str">
            <v>-</v>
          </cell>
          <cell r="BA368" t="str">
            <v>DNB SY20-21</v>
          </cell>
          <cell r="BB368" t="str">
            <v>Previously Deleted</v>
          </cell>
          <cell r="BC368" t="str">
            <v>Poultry</v>
          </cell>
          <cell r="BD368" t="str">
            <v>BIG BIRD</v>
          </cell>
          <cell r="BE368" t="str">
            <v>BIG BIRD MBU</v>
          </cell>
          <cell r="BF368" t="str">
            <v>Chicken Filets &amp; Patties</v>
          </cell>
          <cell r="BG368" t="str">
            <v>Chicken Patties</v>
          </cell>
          <cell r="BH368" t="str">
            <v>Patties</v>
          </cell>
          <cell r="BI368" t="str">
            <v>-</v>
          </cell>
          <cell r="BJ368" t="str">
            <v>C&amp;F</v>
          </cell>
          <cell r="BK368" t="str">
            <v>Chicken</v>
          </cell>
          <cell r="BL368" t="str">
            <v>BAKE: Conventional Oven
From frozen state, bake in a preheated conventional oven at 350 degrees f for 20 minutes.
Convection: Convection Oven
From frozen state, bake in a preheated convection oven at 350 degrees f for 10 minutes.</v>
          </cell>
          <cell r="BM368" t="str">
            <v>Chicken, Water, Vegetable Protein Product (Isolated Soy Protein, Magnesium Oxide, Zinc Oxide, Niacinamide, Ferrous Sulfate, Vitamin B12, Copper Gluconate, Vitamin A Palmitate, Calcium Pantothenate, Pyridoxine Hydrochloride, Thiamine Mononitrate And  Ribof</v>
          </cell>
          <cell r="BR368" t="str">
            <v>00071421681062</v>
          </cell>
          <cell r="BS368" t="str">
            <v>-</v>
          </cell>
          <cell r="BT368" t="str">
            <v>Special Order</v>
          </cell>
          <cell r="BU368" t="str">
            <v>-</v>
          </cell>
          <cell r="BV368" t="str">
            <v>-</v>
          </cell>
          <cell r="BW368" t="str">
            <v>-</v>
          </cell>
          <cell r="BX368" t="str">
            <v>-</v>
          </cell>
          <cell r="BY368" t="str">
            <v>-</v>
          </cell>
        </row>
        <row r="369">
          <cell r="B369">
            <v>10000068157</v>
          </cell>
          <cell r="C369" t="str">
            <v>AdvancePierre™</v>
          </cell>
          <cell r="E369">
            <v>130</v>
          </cell>
          <cell r="F369" t="str">
            <v>AdvancePierre™ Fully Cooked Whole Grain Breaded Popcorn Chicken, 4.29 oz</v>
          </cell>
          <cell r="G369" t="str">
            <v>Breaded Popcorn Chicken, 4.29oz.</v>
          </cell>
          <cell r="H369" t="str">
            <v>WG</v>
          </cell>
          <cell r="I369" t="str">
            <v>White</v>
          </cell>
          <cell r="J369">
            <v>20</v>
          </cell>
          <cell r="K369">
            <v>75</v>
          </cell>
          <cell r="L369" t="str">
            <v>13 pieces</v>
          </cell>
          <cell r="M369">
            <v>2</v>
          </cell>
          <cell r="N369">
            <v>2</v>
          </cell>
          <cell r="O369" t="str">
            <v>-</v>
          </cell>
          <cell r="P369" t="str">
            <v>220</v>
          </cell>
          <cell r="Q369" t="str">
            <v>4.5</v>
          </cell>
          <cell r="R369" t="str">
            <v>1</v>
          </cell>
          <cell r="S369" t="str">
            <v>550</v>
          </cell>
          <cell r="T369" t="str">
            <v>26</v>
          </cell>
          <cell r="U369" t="str">
            <v>20</v>
          </cell>
          <cell r="V369" t="str">
            <v>Yes</v>
          </cell>
          <cell r="W369" t="str">
            <v>-</v>
          </cell>
          <cell r="Y369" t="str">
            <v>-</v>
          </cell>
          <cell r="Z369" t="str">
            <v>-</v>
          </cell>
          <cell r="AA369" t="str">
            <v>-</v>
          </cell>
          <cell r="AB369" t="str">
            <v>-</v>
          </cell>
          <cell r="AC369" t="str">
            <v>CL</v>
          </cell>
          <cell r="AD369" t="str">
            <v>-</v>
          </cell>
          <cell r="AE369" t="str">
            <v>-</v>
          </cell>
          <cell r="AF369" t="str">
            <v>-</v>
          </cell>
          <cell r="AG369" t="str">
            <v>-</v>
          </cell>
          <cell r="AH369" t="str">
            <v/>
          </cell>
          <cell r="AI369" t="str">
            <v/>
          </cell>
          <cell r="AJ369" t="str">
            <v/>
          </cell>
          <cell r="AK369" t="str">
            <v>-</v>
          </cell>
          <cell r="AL369" t="str">
            <v>-</v>
          </cell>
          <cell r="AM369" t="str">
            <v>-</v>
          </cell>
          <cell r="AN369" t="str">
            <v>-</v>
          </cell>
          <cell r="AO369" t="str">
            <v>Yes</v>
          </cell>
          <cell r="AP369" t="str">
            <v>-</v>
          </cell>
          <cell r="AQ369" t="str">
            <v>-</v>
          </cell>
          <cell r="AR369" t="str">
            <v>-</v>
          </cell>
          <cell r="AS369" t="str">
            <v>-</v>
          </cell>
          <cell r="AT369" t="str">
            <v>365</v>
          </cell>
          <cell r="AU369" t="str">
            <v>1</v>
          </cell>
          <cell r="AV369" t="str">
            <v>Bulk</v>
          </cell>
          <cell r="AW369" t="str">
            <v>-</v>
          </cell>
          <cell r="AX369" t="str">
            <v>-</v>
          </cell>
          <cell r="AY369" t="str">
            <v>-</v>
          </cell>
          <cell r="AZ369" t="str">
            <v>-</v>
          </cell>
          <cell r="BA369" t="str">
            <v>ACT</v>
          </cell>
          <cell r="BB369" t="str">
            <v>ACT</v>
          </cell>
          <cell r="BC369" t="str">
            <v>Poultry</v>
          </cell>
          <cell r="BD369" t="str">
            <v>BIG BIRD</v>
          </cell>
          <cell r="BE369" t="str">
            <v>BIG BIRD MBU</v>
          </cell>
          <cell r="BF369" t="str">
            <v>Handheld Chicken</v>
          </cell>
          <cell r="BG369" t="str">
            <v>Bites &amp; Boneless Wings</v>
          </cell>
          <cell r="BH369" t="str">
            <v>Popcorn</v>
          </cell>
          <cell r="BI369" t="str">
            <v>-</v>
          </cell>
          <cell r="BJ369" t="str">
            <v>C&amp;F</v>
          </cell>
          <cell r="BK369" t="str">
            <v>Chicken</v>
          </cell>
          <cell r="BL369" t="str">
            <v xml:space="preserve">BAKE: Conventional Oven
Frozen product: preheat oven to 400 degrees F. Heat for 8-10 minutes.
Convection: Convection Oven
Frozen product: preheat oven to 400 degrees f. Heat for 6-8 minutes.
Deep Fry: Deep Fry
Frozen product: preheat fryer to 350 degrees </v>
          </cell>
          <cell r="BM369" t="str">
            <v xml:space="preserve">Chicken breast with rib meat, salt, sodium phosphates). Breader (whole wheat flour,  enriched wheat flour (enriched with niacin, reduced iron, thiamine mononitrate, riboflavin, folic acid), dehydrated potatoes (potatoes, mono and diglycerides, dextrose), </v>
          </cell>
          <cell r="BR369" t="str">
            <v>00880760093999</v>
          </cell>
          <cell r="BS369" t="str">
            <v>-</v>
          </cell>
          <cell r="BT369" t="str">
            <v>Special Order</v>
          </cell>
          <cell r="BU369" t="str">
            <v>-</v>
          </cell>
          <cell r="BV369" t="str">
            <v>-</v>
          </cell>
          <cell r="BW369" t="str">
            <v>-</v>
          </cell>
          <cell r="BX369" t="str">
            <v>-</v>
          </cell>
          <cell r="BY369" t="str">
            <v>-</v>
          </cell>
        </row>
        <row r="370">
          <cell r="B370">
            <v>10000097737</v>
          </cell>
          <cell r="C370" t="str">
            <v>AdvancePierre™</v>
          </cell>
          <cell r="E370">
            <v>130</v>
          </cell>
          <cell r="F370" t="str">
            <v>AdvancePierre™ Fully Cooked Whole Grain Harvest Breaded Chicken Patties, 3.04 oz</v>
          </cell>
          <cell r="G370" t="str">
            <v>Breaded Chicken Breast Pattie, 3.05 oz.</v>
          </cell>
          <cell r="H370" t="str">
            <v>WG</v>
          </cell>
          <cell r="I370" t="str">
            <v>White</v>
          </cell>
          <cell r="J370">
            <v>11.44</v>
          </cell>
          <cell r="K370">
            <v>60</v>
          </cell>
          <cell r="L370" t="str">
            <v>1 piece</v>
          </cell>
          <cell r="M370">
            <v>2</v>
          </cell>
          <cell r="N370">
            <v>1</v>
          </cell>
          <cell r="O370" t="str">
            <v>-</v>
          </cell>
          <cell r="P370" t="str">
            <v>180</v>
          </cell>
          <cell r="Q370" t="str">
            <v>7</v>
          </cell>
          <cell r="R370" t="str">
            <v>2</v>
          </cell>
          <cell r="S370" t="str">
            <v>330</v>
          </cell>
          <cell r="T370" t="str">
            <v>14</v>
          </cell>
          <cell r="U370" t="str">
            <v>16</v>
          </cell>
          <cell r="V370" t="str">
            <v>Yes</v>
          </cell>
          <cell r="W370" t="str">
            <v>-</v>
          </cell>
          <cell r="Y370" t="str">
            <v>-</v>
          </cell>
          <cell r="Z370" t="str">
            <v>-</v>
          </cell>
          <cell r="AA370" t="str">
            <v>-</v>
          </cell>
          <cell r="AB370" t="str">
            <v>-</v>
          </cell>
          <cell r="AC370" t="str">
            <v>CL</v>
          </cell>
          <cell r="AD370" t="str">
            <v>-</v>
          </cell>
          <cell r="AE370" t="str">
            <v>-</v>
          </cell>
          <cell r="AF370" t="str">
            <v>-</v>
          </cell>
          <cell r="AG370" t="str">
            <v>-</v>
          </cell>
          <cell r="AH370" t="str">
            <v/>
          </cell>
          <cell r="AI370" t="str">
            <v/>
          </cell>
          <cell r="AJ370" t="str">
            <v/>
          </cell>
          <cell r="AK370" t="str">
            <v>-</v>
          </cell>
          <cell r="AL370" t="str">
            <v>Yes</v>
          </cell>
          <cell r="AM370" t="str">
            <v>-</v>
          </cell>
          <cell r="AN370" t="str">
            <v>-</v>
          </cell>
          <cell r="AO370" t="str">
            <v>Yes</v>
          </cell>
          <cell r="AP370" t="str">
            <v>-</v>
          </cell>
          <cell r="AQ370" t="str">
            <v>-</v>
          </cell>
          <cell r="AR370" t="str">
            <v>-</v>
          </cell>
          <cell r="AS370" t="str">
            <v>-</v>
          </cell>
          <cell r="AT370" t="str">
            <v>455</v>
          </cell>
          <cell r="AU370" t="str">
            <v>2</v>
          </cell>
          <cell r="AV370" t="str">
            <v>Bulk</v>
          </cell>
          <cell r="AW370" t="str">
            <v>-</v>
          </cell>
          <cell r="AX370" t="str">
            <v>-</v>
          </cell>
          <cell r="AY370" t="str">
            <v>-</v>
          </cell>
          <cell r="AZ370" t="str">
            <v>-</v>
          </cell>
          <cell r="BA370" t="str">
            <v>HOLD SY20-21</v>
          </cell>
          <cell r="BB370" t="str">
            <v>DNB SY21-22</v>
          </cell>
          <cell r="BC370" t="str">
            <v>Poultry</v>
          </cell>
          <cell r="BD370" t="str">
            <v>BIG BIRD</v>
          </cell>
          <cell r="BE370" t="str">
            <v>BIG BIRD MBU</v>
          </cell>
          <cell r="BF370" t="str">
            <v>Chicken Filets &amp; Patties</v>
          </cell>
          <cell r="BG370" t="str">
            <v>Chicken Patties</v>
          </cell>
          <cell r="BH370" t="str">
            <v>Patties</v>
          </cell>
          <cell r="BI370" t="str">
            <v>-</v>
          </cell>
          <cell r="BJ370" t="str">
            <v>C&amp;F</v>
          </cell>
          <cell r="BK370" t="str">
            <v>Chicken</v>
          </cell>
          <cell r="BL370" t="str">
            <v>BAKE: Conventional Oven
(From Frozen State) Preheat oven to 375 degrees F. Place on sheet pan and heat for 20-25 minutes.
Convection: Convection Oven
(From Frozen State) Preheat oven to 350 degrees F. Heat for 10-15 minutes.
Deep Fry: Deep Fry
(From Froze</v>
          </cell>
          <cell r="BM370" t="str">
            <v xml:space="preserve">Chicken Breast with Rib Meat, Water, Isolated Soy Protein, Unsweetened Applesauce (Apples and Water), Chicken Broth, Salt, Potassium and Sodium Phosphates, GarlicPowder. Breaded with: Whole Wheat Flour, Enriched Wheat Flour (Enriched with Niacin, Reduced </v>
          </cell>
          <cell r="BR370" t="str">
            <v>00880760094422</v>
          </cell>
          <cell r="BS370" t="str">
            <v>-</v>
          </cell>
          <cell r="BT370" t="str">
            <v>Special Order</v>
          </cell>
          <cell r="BU370" t="str">
            <v>-</v>
          </cell>
          <cell r="BV370" t="str">
            <v>-</v>
          </cell>
          <cell r="BW370" t="str">
            <v>-</v>
          </cell>
          <cell r="BX370" t="str">
            <v>-</v>
          </cell>
          <cell r="BY370" t="str">
            <v>-</v>
          </cell>
        </row>
        <row r="371">
          <cell r="B371">
            <v>10000002417</v>
          </cell>
          <cell r="C371" t="str">
            <v>AdvancePierre™</v>
          </cell>
          <cell r="E371">
            <v>130</v>
          </cell>
          <cell r="F371" t="str">
            <v>AdvancePierre™ Fully Cooked Flamebroiled Strip Shaped Chicken Pattie with Teriyaki Sauce, 3.00 oz</v>
          </cell>
          <cell r="G371" t="str">
            <v>Flame Broiled Chicken Breast Dipper with Teriyaki, 3.0 oz.</v>
          </cell>
          <cell r="H371" t="str">
            <v>-</v>
          </cell>
          <cell r="I371" t="str">
            <v>White</v>
          </cell>
          <cell r="J371">
            <v>18.75</v>
          </cell>
          <cell r="K371">
            <v>100</v>
          </cell>
          <cell r="L371" t="str">
            <v>4 pieces</v>
          </cell>
          <cell r="M371">
            <v>2</v>
          </cell>
          <cell r="N371" t="str">
            <v>-</v>
          </cell>
          <cell r="O371" t="str">
            <v>-</v>
          </cell>
          <cell r="P371" t="str">
            <v>140</v>
          </cell>
          <cell r="Q371" t="str">
            <v>4.5</v>
          </cell>
          <cell r="R371" t="str">
            <v>1.5</v>
          </cell>
          <cell r="S371" t="str">
            <v>360</v>
          </cell>
          <cell r="T371" t="str">
            <v>8</v>
          </cell>
          <cell r="U371" t="str">
            <v>15</v>
          </cell>
          <cell r="V371" t="str">
            <v>Yes</v>
          </cell>
          <cell r="W371" t="str">
            <v>-</v>
          </cell>
          <cell r="Y371" t="str">
            <v>-</v>
          </cell>
          <cell r="Z371" t="str">
            <v>-</v>
          </cell>
          <cell r="AA371" t="str">
            <v>-</v>
          </cell>
          <cell r="AB371" t="str">
            <v>-</v>
          </cell>
          <cell r="AC371" t="str">
            <v>CL</v>
          </cell>
          <cell r="AD371" t="str">
            <v>-</v>
          </cell>
          <cell r="AE371" t="str">
            <v>-</v>
          </cell>
          <cell r="AF371" t="str">
            <v>-</v>
          </cell>
          <cell r="AG371" t="str">
            <v>-</v>
          </cell>
          <cell r="AH371" t="str">
            <v/>
          </cell>
          <cell r="AI371" t="str">
            <v/>
          </cell>
          <cell r="AJ371" t="str">
            <v/>
          </cell>
          <cell r="AK371" t="str">
            <v>-</v>
          </cell>
          <cell r="AL371" t="str">
            <v>Yes</v>
          </cell>
          <cell r="AM371" t="str">
            <v>-</v>
          </cell>
          <cell r="AN371" t="str">
            <v>-</v>
          </cell>
          <cell r="AO371" t="str">
            <v>Yes</v>
          </cell>
          <cell r="AP371" t="str">
            <v>-</v>
          </cell>
          <cell r="AQ371" t="str">
            <v>-</v>
          </cell>
          <cell r="AR371" t="str">
            <v>-</v>
          </cell>
          <cell r="AS371" t="str">
            <v>-</v>
          </cell>
          <cell r="AT371" t="str">
            <v>365</v>
          </cell>
          <cell r="AU371" t="str">
            <v>1</v>
          </cell>
          <cell r="AV371" t="str">
            <v>Bulk</v>
          </cell>
          <cell r="AW371" t="str">
            <v>-</v>
          </cell>
          <cell r="AX371" t="str">
            <v>-</v>
          </cell>
          <cell r="AY371" t="str">
            <v>-</v>
          </cell>
          <cell r="AZ371" t="str">
            <v>-</v>
          </cell>
          <cell r="BA371" t="str">
            <v>ACT</v>
          </cell>
          <cell r="BB371" t="str">
            <v>ACT</v>
          </cell>
          <cell r="BC371" t="str">
            <v>Poultry</v>
          </cell>
          <cell r="BD371" t="str">
            <v>BIG BIRD</v>
          </cell>
          <cell r="BE371" t="str">
            <v>BIG BIRD MBU</v>
          </cell>
          <cell r="BF371" t="str">
            <v>Ingredient Meats</v>
          </cell>
          <cell r="BG371" t="str">
            <v>Diced, Pulled &amp; Strips</v>
          </cell>
          <cell r="BH371" t="str">
            <v>Tenders</v>
          </cell>
          <cell r="BI371" t="str">
            <v>-</v>
          </cell>
          <cell r="BJ371" t="str">
            <v>C&amp;F</v>
          </cell>
          <cell r="BK371" t="str">
            <v>Chicken</v>
          </cell>
          <cell r="BL371" t="str">
            <v>BAKE: Conventional Oven
Frozen product: preheat oven to 350 degrees f. Heat for 14-16 minutes.
Convection: Convection Oven
Frozen product: preheat oven to 350 degrees f. Heat for 6-8 minutes.</v>
          </cell>
          <cell r="BM371" t="str">
            <v>Chicken, Water, Vegetable Protein Product (Soy Protein Concentrate, Zinc Oxide, Niacinamide, Ferrous Sulfate, Copper Gluconate, Vitamin A Palmitate, Calcium Pantothenate, Thiamine   Mononitrate (B1), Pyridoxine Hydrochloride (B6),  Riboflavin (B2), And Cy</v>
          </cell>
          <cell r="BR371" t="str">
            <v>00071421024173</v>
          </cell>
          <cell r="BS371" t="str">
            <v>-</v>
          </cell>
          <cell r="BT371" t="str">
            <v>Stocked</v>
          </cell>
          <cell r="BU371" t="str">
            <v>-</v>
          </cell>
          <cell r="BV371" t="str">
            <v>-</v>
          </cell>
          <cell r="BW371" t="str">
            <v>-</v>
          </cell>
          <cell r="BX371" t="str">
            <v>-</v>
          </cell>
          <cell r="BY371">
            <v>141112</v>
          </cell>
        </row>
        <row r="372">
          <cell r="B372">
            <v>10000075228</v>
          </cell>
          <cell r="C372" t="str">
            <v>SMARTSERVE(R)</v>
          </cell>
          <cell r="E372">
            <v>130</v>
          </cell>
          <cell r="F372" t="str">
            <v>Tyson® 3-D Fajita Glazed Chicken Fillet, 3.0 oz.</v>
          </cell>
          <cell r="G372" t="str">
            <v>3-D Fajita Glazed Chicken Fillet, 3.0 oz.</v>
          </cell>
          <cell r="H372" t="str">
            <v>-</v>
          </cell>
          <cell r="I372" t="str">
            <v>White</v>
          </cell>
          <cell r="J372">
            <v>9.75</v>
          </cell>
          <cell r="K372">
            <v>52</v>
          </cell>
          <cell r="L372" t="str">
            <v>1 piece</v>
          </cell>
          <cell r="M372">
            <v>2.25</v>
          </cell>
          <cell r="N372" t="str">
            <v>-</v>
          </cell>
          <cell r="O372" t="str">
            <v>-</v>
          </cell>
          <cell r="P372" t="str">
            <v>-</v>
          </cell>
          <cell r="Q372" t="str">
            <v>-</v>
          </cell>
          <cell r="R372" t="str">
            <v>-</v>
          </cell>
          <cell r="S372" t="str">
            <v>-</v>
          </cell>
          <cell r="T372" t="str">
            <v>-</v>
          </cell>
          <cell r="U372" t="str">
            <v>-</v>
          </cell>
          <cell r="V372" t="str">
            <v>Yes</v>
          </cell>
          <cell r="W372" t="str">
            <v>-</v>
          </cell>
          <cell r="Y372" t="str">
            <v>-</v>
          </cell>
          <cell r="Z372" t="str">
            <v>-</v>
          </cell>
          <cell r="AA372" t="str">
            <v>-</v>
          </cell>
          <cell r="AB372" t="str">
            <v>-</v>
          </cell>
          <cell r="AC372" t="str">
            <v>CL</v>
          </cell>
          <cell r="AD372" t="str">
            <v>-</v>
          </cell>
          <cell r="AE372" t="str">
            <v>-</v>
          </cell>
          <cell r="AF372" t="str">
            <v>-</v>
          </cell>
          <cell r="AG372" t="str">
            <v>-</v>
          </cell>
          <cell r="AH372" t="str">
            <v/>
          </cell>
          <cell r="AI372" t="str">
            <v/>
          </cell>
          <cell r="AJ372" t="str">
            <v/>
          </cell>
          <cell r="AK372" t="str">
            <v>-</v>
          </cell>
          <cell r="AL372" t="str">
            <v>Yes</v>
          </cell>
          <cell r="AM372" t="str">
            <v>-</v>
          </cell>
          <cell r="AN372" t="str">
            <v>-</v>
          </cell>
          <cell r="AO372" t="str">
            <v>Yes</v>
          </cell>
          <cell r="AP372" t="str">
            <v>-</v>
          </cell>
          <cell r="AQ372" t="str">
            <v>-</v>
          </cell>
          <cell r="AR372" t="str">
            <v>-</v>
          </cell>
          <cell r="AS372" t="str">
            <v>-</v>
          </cell>
          <cell r="AT372" t="str">
            <v>-</v>
          </cell>
          <cell r="AU372" t="str">
            <v>-</v>
          </cell>
          <cell r="AV372" t="str">
            <v>Bulk</v>
          </cell>
          <cell r="AW372" t="str">
            <v>-</v>
          </cell>
          <cell r="AX372" t="str">
            <v>-</v>
          </cell>
          <cell r="AY372" t="str">
            <v>-</v>
          </cell>
          <cell r="AZ372" t="str">
            <v>-</v>
          </cell>
          <cell r="BA372" t="str">
            <v>DNB SY20-21</v>
          </cell>
          <cell r="BB372" t="str">
            <v>Previously Deleted</v>
          </cell>
          <cell r="BC372" t="str">
            <v>Poultry</v>
          </cell>
          <cell r="BD372" t="str">
            <v>BIG BIRD</v>
          </cell>
          <cell r="BE372" t="str">
            <v>BIG BIRD MBU</v>
          </cell>
          <cell r="BF372" t="str">
            <v>Chicken Filets &amp; Patties</v>
          </cell>
          <cell r="BG372" t="str">
            <v>Chicken Filets</v>
          </cell>
          <cell r="BH372" t="str">
            <v>Filets</v>
          </cell>
          <cell r="BI372" t="str">
            <v>-</v>
          </cell>
          <cell r="BJ372" t="str">
            <v>C&amp;F</v>
          </cell>
          <cell r="BK372" t="str">
            <v>Chicken</v>
          </cell>
          <cell r="BL372" t="str">
            <v>-</v>
          </cell>
          <cell r="BM372" t="str">
            <v>-</v>
          </cell>
          <cell r="BR372" t="str">
            <v>-</v>
          </cell>
          <cell r="BS372" t="str">
            <v>-</v>
          </cell>
          <cell r="BT372" t="str">
            <v>-</v>
          </cell>
          <cell r="BU372" t="str">
            <v>-</v>
          </cell>
          <cell r="BV372" t="str">
            <v>-</v>
          </cell>
          <cell r="BW372" t="str">
            <v>-</v>
          </cell>
          <cell r="BX372">
            <v>8867445</v>
          </cell>
          <cell r="BY372">
            <v>134634</v>
          </cell>
        </row>
        <row r="373">
          <cell r="B373">
            <v>10000075828</v>
          </cell>
          <cell r="C373" t="str">
            <v>SMARTSERVE(R)</v>
          </cell>
          <cell r="E373">
            <v>130</v>
          </cell>
          <cell r="F373" t="str">
            <v>AdvancePierre™ Fully Cooked Glazed Chicken Breast Patties, 3.00 oz</v>
          </cell>
          <cell r="G373" t="str">
            <v>3-D Clazed Chicken Fillet, 3.0 oz.</v>
          </cell>
          <cell r="H373" t="str">
            <v>-</v>
          </cell>
          <cell r="I373" t="str">
            <v>White</v>
          </cell>
          <cell r="J373">
            <v>9.75</v>
          </cell>
          <cell r="K373">
            <v>52</v>
          </cell>
          <cell r="L373" t="str">
            <v>1 piece</v>
          </cell>
          <cell r="M373">
            <v>2.25</v>
          </cell>
          <cell r="N373" t="str">
            <v>-</v>
          </cell>
          <cell r="O373" t="str">
            <v>-</v>
          </cell>
          <cell r="P373" t="str">
            <v>120</v>
          </cell>
          <cell r="Q373" t="str">
            <v>6</v>
          </cell>
          <cell r="R373" t="str">
            <v>1.5</v>
          </cell>
          <cell r="S373" t="str">
            <v>230</v>
          </cell>
          <cell r="T373" t="str">
            <v>1</v>
          </cell>
          <cell r="U373" t="str">
            <v>15</v>
          </cell>
          <cell r="V373" t="str">
            <v>Yes</v>
          </cell>
          <cell r="W373" t="str">
            <v>-</v>
          </cell>
          <cell r="Y373" t="str">
            <v>-</v>
          </cell>
          <cell r="Z373" t="str">
            <v>-</v>
          </cell>
          <cell r="AA373" t="str">
            <v>-</v>
          </cell>
          <cell r="AB373" t="str">
            <v>-</v>
          </cell>
          <cell r="AC373" t="str">
            <v>CL</v>
          </cell>
          <cell r="AD373" t="str">
            <v>-</v>
          </cell>
          <cell r="AE373" t="str">
            <v>-</v>
          </cell>
          <cell r="AF373" t="str">
            <v>-</v>
          </cell>
          <cell r="AG373" t="str">
            <v>-</v>
          </cell>
          <cell r="AH373" t="str">
            <v/>
          </cell>
          <cell r="AI373" t="str">
            <v/>
          </cell>
          <cell r="AJ373" t="str">
            <v/>
          </cell>
          <cell r="AK373" t="str">
            <v>-</v>
          </cell>
          <cell r="AL373" t="str">
            <v>Yes</v>
          </cell>
          <cell r="AM373" t="str">
            <v>-</v>
          </cell>
          <cell r="AN373" t="str">
            <v>-</v>
          </cell>
          <cell r="AO373" t="str">
            <v>-</v>
          </cell>
          <cell r="AP373" t="str">
            <v>-</v>
          </cell>
          <cell r="AQ373" t="str">
            <v>-</v>
          </cell>
          <cell r="AR373" t="str">
            <v>-</v>
          </cell>
          <cell r="AS373" t="str">
            <v>-</v>
          </cell>
          <cell r="AT373" t="str">
            <v>455</v>
          </cell>
          <cell r="AU373" t="str">
            <v>1</v>
          </cell>
          <cell r="AV373" t="str">
            <v>Bulk</v>
          </cell>
          <cell r="AW373" t="str">
            <v>-</v>
          </cell>
          <cell r="AX373" t="str">
            <v>-</v>
          </cell>
          <cell r="AY373" t="str">
            <v>-</v>
          </cell>
          <cell r="AZ373" t="str">
            <v>-</v>
          </cell>
          <cell r="BA373" t="str">
            <v>HOLD SY20-21</v>
          </cell>
          <cell r="BB373" t="str">
            <v>ACT</v>
          </cell>
          <cell r="BC373" t="str">
            <v>Poultry</v>
          </cell>
          <cell r="BD373" t="str">
            <v>BIG BIRD</v>
          </cell>
          <cell r="BE373" t="str">
            <v>BIG BIRD MBU</v>
          </cell>
          <cell r="BF373" t="str">
            <v>Chicken Filets &amp; Patties</v>
          </cell>
          <cell r="BG373" t="str">
            <v>Chicken Filets</v>
          </cell>
          <cell r="BH373" t="str">
            <v>Filets</v>
          </cell>
          <cell r="BI373" t="str">
            <v>-</v>
          </cell>
          <cell r="BJ373" t="str">
            <v>C&amp;F</v>
          </cell>
          <cell r="BK373" t="str">
            <v>Chicken</v>
          </cell>
          <cell r="BL373" t="str">
            <v>BAKE: Conventional Oven
Preheat oven to 375 degrees f. Heat frozen product for 25-30 minutes or until internal temperature reaches 165 degrees f.
Convection: Convection Oven
Preheat oven to 350 degrees f. Heat frozen product for 15-20 minutes or until int</v>
          </cell>
          <cell r="BM373" t="str">
            <v>Chicken breast with rib meat, water, vegetable protein product [soy protein concentrate, zinc oxide, niacinamide, ferrous sulfate, copper gluconate, vitamin a palmitate, calcium pantothenate, thiamine mononitrate (B1), pyridoxine hydrochloride (B6), ribof</v>
          </cell>
          <cell r="BR373" t="str">
            <v>00880760017919</v>
          </cell>
          <cell r="BS373" t="str">
            <v>-</v>
          </cell>
          <cell r="BT373" t="str">
            <v>Stocked</v>
          </cell>
          <cell r="BU373" t="str">
            <v>-</v>
          </cell>
          <cell r="BV373" t="str">
            <v>-</v>
          </cell>
          <cell r="BW373" t="str">
            <v>-</v>
          </cell>
          <cell r="BX373">
            <v>8867446</v>
          </cell>
          <cell r="BY373" t="str">
            <v>-</v>
          </cell>
        </row>
        <row r="374">
          <cell r="B374">
            <v>10000003973</v>
          </cell>
          <cell r="C374" t="str">
            <v>AdvancePierre™</v>
          </cell>
          <cell r="E374">
            <v>130</v>
          </cell>
          <cell r="F374" t="str">
            <v>AdvancePierre™ Fully Cooked Drummette Shaped Chicken Patties with Honey BBQ Sauce, 3.00 oz</v>
          </cell>
          <cell r="G374" t="str">
            <v>Grilled Chicken Breast Drummie with Honey BBQ Sauce, 3.0 oz.</v>
          </cell>
          <cell r="H374" t="str">
            <v>-</v>
          </cell>
          <cell r="I374" t="str">
            <v>White</v>
          </cell>
          <cell r="J374">
            <v>25</v>
          </cell>
          <cell r="K374">
            <v>133</v>
          </cell>
          <cell r="L374" t="str">
            <v>3 pieces</v>
          </cell>
          <cell r="M374">
            <v>2</v>
          </cell>
          <cell r="N374" t="str">
            <v>-</v>
          </cell>
          <cell r="O374" t="str">
            <v>-</v>
          </cell>
          <cell r="P374" t="str">
            <v>140</v>
          </cell>
          <cell r="Q374" t="str">
            <v>4.5</v>
          </cell>
          <cell r="R374" t="str">
            <v>1</v>
          </cell>
          <cell r="S374" t="str">
            <v>250</v>
          </cell>
          <cell r="T374" t="str">
            <v>7</v>
          </cell>
          <cell r="U374" t="str">
            <v>18</v>
          </cell>
          <cell r="V374" t="str">
            <v>Yes</v>
          </cell>
          <cell r="W374" t="str">
            <v>-</v>
          </cell>
          <cell r="Y374" t="str">
            <v>-</v>
          </cell>
          <cell r="Z374" t="str">
            <v>-</v>
          </cell>
          <cell r="AA374" t="str">
            <v>-</v>
          </cell>
          <cell r="AB374" t="str">
            <v>-</v>
          </cell>
          <cell r="AC374" t="str">
            <v>CL</v>
          </cell>
          <cell r="AD374" t="str">
            <v>-</v>
          </cell>
          <cell r="AE374" t="str">
            <v>-</v>
          </cell>
          <cell r="AF374" t="str">
            <v>-</v>
          </cell>
          <cell r="AG374" t="str">
            <v>-</v>
          </cell>
          <cell r="AH374" t="str">
            <v/>
          </cell>
          <cell r="AI374" t="str">
            <v/>
          </cell>
          <cell r="AJ374" t="str">
            <v/>
          </cell>
          <cell r="AK374" t="str">
            <v>-</v>
          </cell>
          <cell r="AL374" t="str">
            <v>Yes</v>
          </cell>
          <cell r="AM374" t="str">
            <v>-</v>
          </cell>
          <cell r="AN374" t="str">
            <v>-</v>
          </cell>
          <cell r="AO374" t="str">
            <v>-</v>
          </cell>
          <cell r="AP374" t="str">
            <v>-</v>
          </cell>
          <cell r="AQ374" t="str">
            <v>-</v>
          </cell>
          <cell r="AR374" t="str">
            <v>-</v>
          </cell>
          <cell r="AS374" t="str">
            <v>-</v>
          </cell>
          <cell r="AT374" t="str">
            <v>365</v>
          </cell>
          <cell r="AU374" t="str">
            <v>1</v>
          </cell>
          <cell r="AV374" t="str">
            <v>Bulk</v>
          </cell>
          <cell r="AW374" t="str">
            <v>-</v>
          </cell>
          <cell r="AX374" t="str">
            <v>-</v>
          </cell>
          <cell r="AY374" t="str">
            <v>-</v>
          </cell>
          <cell r="AZ374" t="str">
            <v>-</v>
          </cell>
          <cell r="BA374" t="str">
            <v>HOLD SY20-21</v>
          </cell>
          <cell r="BB374" t="str">
            <v>ACT</v>
          </cell>
          <cell r="BC374" t="str">
            <v>Poultry</v>
          </cell>
          <cell r="BD374" t="str">
            <v>BIG BIRD</v>
          </cell>
          <cell r="BE374" t="str">
            <v>BIG BIRD MBU</v>
          </cell>
          <cell r="BF374" t="str">
            <v>Handheld Chicken</v>
          </cell>
          <cell r="BG374" t="str">
            <v>Tenders</v>
          </cell>
          <cell r="BH374" t="str">
            <v>Tenders</v>
          </cell>
          <cell r="BI374" t="str">
            <v>-</v>
          </cell>
          <cell r="BJ374" t="str">
            <v>C&amp;F</v>
          </cell>
          <cell r="BK374" t="str">
            <v>Chicken</v>
          </cell>
          <cell r="BL374" t="str">
            <v>BAKE: Conventional Oven
From frozen, reheat in a conventional oven at 350°F for 12-15 minutes.
Convection: Convection Oven
From frozen, reheat in a convection oven at 350°F for 10-12 minutes.
Microwave: Microwave
Microwave on full power (1000 watts) for 3</v>
          </cell>
          <cell r="BM374" t="str">
            <v>Chicken breast with rib meat, water, vegetable protein product [soy protein concentrate, zinc oxide, niacinamide, ferrous sulfate, copper gluconate, vitamin a palmitate, calcium pantothenate, thiamine mononitrate (b1), pyridoxine hydrochloride (b6), ribof</v>
          </cell>
          <cell r="BR374" t="str">
            <v>00071421039733</v>
          </cell>
          <cell r="BS374" t="str">
            <v>-</v>
          </cell>
          <cell r="BT374" t="str">
            <v>Special Order</v>
          </cell>
          <cell r="BU374" t="str">
            <v>-</v>
          </cell>
          <cell r="BV374" t="str">
            <v>-</v>
          </cell>
          <cell r="BW374" t="str">
            <v>-</v>
          </cell>
          <cell r="BX374" t="str">
            <v>-</v>
          </cell>
          <cell r="BY374" t="str">
            <v>-</v>
          </cell>
        </row>
        <row r="375">
          <cell r="B375">
            <v>10000009929</v>
          </cell>
          <cell r="C375" t="str">
            <v>Pierre</v>
          </cell>
          <cell r="E375">
            <v>130</v>
          </cell>
          <cell r="F375" t="str">
            <v>AdvancePierre™ Fully Cooked Flamebroiled Cutlet Shaped Chicken Pattie with Teriyaki Sauce, 3.00 oz</v>
          </cell>
          <cell r="G375" t="str">
            <v>Flame Broiled Chicken Breast Pattie with Teriyaki Sauce, 3.0 oz.</v>
          </cell>
          <cell r="H375" t="str">
            <v>-</v>
          </cell>
          <cell r="I375" t="str">
            <v>White</v>
          </cell>
          <cell r="J375">
            <v>16.88</v>
          </cell>
          <cell r="K375">
            <v>90</v>
          </cell>
          <cell r="L375" t="str">
            <v>1 piece</v>
          </cell>
          <cell r="M375">
            <v>2</v>
          </cell>
          <cell r="N375" t="str">
            <v>-</v>
          </cell>
          <cell r="O375" t="str">
            <v>-</v>
          </cell>
          <cell r="P375" t="str">
            <v>-</v>
          </cell>
          <cell r="Q375" t="str">
            <v>-</v>
          </cell>
          <cell r="R375" t="str">
            <v>-</v>
          </cell>
          <cell r="S375" t="str">
            <v>-</v>
          </cell>
          <cell r="T375" t="str">
            <v>-</v>
          </cell>
          <cell r="U375" t="str">
            <v>-</v>
          </cell>
          <cell r="V375" t="str">
            <v>Yes</v>
          </cell>
          <cell r="W375" t="str">
            <v>-</v>
          </cell>
          <cell r="Y375" t="str">
            <v>-</v>
          </cell>
          <cell r="Z375" t="str">
            <v>-</v>
          </cell>
          <cell r="AA375" t="str">
            <v>-</v>
          </cell>
          <cell r="AB375" t="str">
            <v>-</v>
          </cell>
          <cell r="AC375" t="str">
            <v>CL</v>
          </cell>
          <cell r="AD375" t="str">
            <v>-</v>
          </cell>
          <cell r="AE375" t="str">
            <v>-</v>
          </cell>
          <cell r="AF375" t="str">
            <v>-</v>
          </cell>
          <cell r="AG375" t="str">
            <v>-</v>
          </cell>
          <cell r="AH375" t="str">
            <v/>
          </cell>
          <cell r="AI375" t="str">
            <v/>
          </cell>
          <cell r="AJ375" t="str">
            <v/>
          </cell>
          <cell r="AK375" t="str">
            <v>-</v>
          </cell>
          <cell r="AL375" t="str">
            <v>Yes</v>
          </cell>
          <cell r="AM375" t="str">
            <v>-</v>
          </cell>
          <cell r="AN375" t="str">
            <v>-</v>
          </cell>
          <cell r="AO375" t="str">
            <v>Yes</v>
          </cell>
          <cell r="AP375" t="str">
            <v>-</v>
          </cell>
          <cell r="AQ375" t="str">
            <v>-</v>
          </cell>
          <cell r="AR375" t="str">
            <v>-</v>
          </cell>
          <cell r="AS375" t="str">
            <v>-</v>
          </cell>
          <cell r="AT375" t="str">
            <v>-</v>
          </cell>
          <cell r="AU375" t="str">
            <v>-</v>
          </cell>
          <cell r="AV375" t="str">
            <v>Bulk</v>
          </cell>
          <cell r="AW375" t="str">
            <v>-</v>
          </cell>
          <cell r="AX375" t="str">
            <v>-</v>
          </cell>
          <cell r="AY375" t="str">
            <v>-</v>
          </cell>
          <cell r="AZ375" t="str">
            <v>-</v>
          </cell>
          <cell r="BA375" t="str">
            <v>DNB SY20-21</v>
          </cell>
          <cell r="BB375" t="str">
            <v>DNB SY20-21</v>
          </cell>
          <cell r="BC375" t="str">
            <v>Poultry</v>
          </cell>
          <cell r="BD375" t="str">
            <v>BIG BIRD</v>
          </cell>
          <cell r="BE375" t="str">
            <v>BIG BIRD MBU</v>
          </cell>
          <cell r="BF375" t="str">
            <v>Chicken Filets &amp; Patties</v>
          </cell>
          <cell r="BG375" t="str">
            <v>Chicken Patties</v>
          </cell>
          <cell r="BH375" t="str">
            <v>Patties</v>
          </cell>
          <cell r="BI375" t="str">
            <v>-</v>
          </cell>
          <cell r="BJ375" t="str">
            <v>C&amp;F</v>
          </cell>
          <cell r="BK375" t="str">
            <v>Chicken</v>
          </cell>
          <cell r="BL375" t="str">
            <v>-</v>
          </cell>
          <cell r="BM375" t="str">
            <v>-</v>
          </cell>
          <cell r="BR375" t="str">
            <v>-</v>
          </cell>
          <cell r="BS375" t="str">
            <v>-</v>
          </cell>
          <cell r="BT375" t="str">
            <v>Special Order</v>
          </cell>
          <cell r="BU375" t="str">
            <v>-</v>
          </cell>
          <cell r="BV375" t="str">
            <v>-</v>
          </cell>
          <cell r="BW375" t="str">
            <v>-</v>
          </cell>
          <cell r="BX375">
            <v>8668785</v>
          </cell>
          <cell r="BY375">
            <v>101732</v>
          </cell>
        </row>
        <row r="376">
          <cell r="B376">
            <v>10000009932</v>
          </cell>
          <cell r="C376" t="str">
            <v>Pierre</v>
          </cell>
          <cell r="E376">
            <v>130</v>
          </cell>
          <cell r="F376" t="str">
            <v>AdvancePierre™ Fully Cooked Flamebroiled Strip Shaped Chicken Breast Patties, 2.61 oz</v>
          </cell>
          <cell r="G376" t="str">
            <v>Flame Broiled Chicken Breast Dipper, 2.6 oz.</v>
          </cell>
          <cell r="H376" t="str">
            <v>-</v>
          </cell>
          <cell r="I376" t="str">
            <v>White</v>
          </cell>
          <cell r="J376">
            <v>16.25</v>
          </cell>
          <cell r="K376">
            <v>100</v>
          </cell>
          <cell r="L376" t="str">
            <v>4 Pieces</v>
          </cell>
          <cell r="M376">
            <v>2</v>
          </cell>
          <cell r="N376" t="str">
            <v>-</v>
          </cell>
          <cell r="O376" t="str">
            <v>-</v>
          </cell>
          <cell r="P376" t="str">
            <v>150</v>
          </cell>
          <cell r="Q376" t="str">
            <v>7</v>
          </cell>
          <cell r="R376" t="str">
            <v>2</v>
          </cell>
          <cell r="S376" t="str">
            <v>350</v>
          </cell>
          <cell r="T376" t="str">
            <v>4</v>
          </cell>
          <cell r="U376" t="str">
            <v>17</v>
          </cell>
          <cell r="V376" t="str">
            <v>Yes</v>
          </cell>
          <cell r="W376" t="str">
            <v>-</v>
          </cell>
          <cell r="Y376" t="str">
            <v>-</v>
          </cell>
          <cell r="Z376" t="str">
            <v>-</v>
          </cell>
          <cell r="AA376" t="str">
            <v>-</v>
          </cell>
          <cell r="AB376" t="str">
            <v>-</v>
          </cell>
          <cell r="AC376" t="str">
            <v>CL</v>
          </cell>
          <cell r="AD376" t="str">
            <v>-</v>
          </cell>
          <cell r="AE376" t="str">
            <v>-</v>
          </cell>
          <cell r="AF376" t="str">
            <v>-</v>
          </cell>
          <cell r="AG376" t="str">
            <v>-</v>
          </cell>
          <cell r="AH376" t="str">
            <v/>
          </cell>
          <cell r="AI376" t="str">
            <v/>
          </cell>
          <cell r="AJ376" t="str">
            <v/>
          </cell>
          <cell r="AK376" t="str">
            <v>-</v>
          </cell>
          <cell r="AL376" t="str">
            <v>Yes</v>
          </cell>
          <cell r="AM376" t="str">
            <v>-</v>
          </cell>
          <cell r="AN376" t="str">
            <v>-</v>
          </cell>
          <cell r="AO376" t="str">
            <v>-</v>
          </cell>
          <cell r="AP376" t="str">
            <v>-</v>
          </cell>
          <cell r="AQ376" t="str">
            <v>-</v>
          </cell>
          <cell r="AR376" t="str">
            <v>-</v>
          </cell>
          <cell r="AS376" t="str">
            <v>-</v>
          </cell>
          <cell r="AT376" t="str">
            <v>455</v>
          </cell>
          <cell r="AU376" t="str">
            <v>1</v>
          </cell>
          <cell r="AV376" t="str">
            <v>Bulk</v>
          </cell>
          <cell r="AW376" t="str">
            <v>-</v>
          </cell>
          <cell r="AX376" t="str">
            <v>-</v>
          </cell>
          <cell r="AY376" t="str">
            <v>-</v>
          </cell>
          <cell r="AZ376" t="str">
            <v>-</v>
          </cell>
          <cell r="BA376" t="str">
            <v>HOLD SY20-21</v>
          </cell>
          <cell r="BB376" t="str">
            <v>ACT</v>
          </cell>
          <cell r="BC376" t="str">
            <v>Poultry</v>
          </cell>
          <cell r="BD376" t="str">
            <v>BIG BIRD</v>
          </cell>
          <cell r="BE376" t="str">
            <v>BIG BIRD MBU</v>
          </cell>
          <cell r="BF376" t="str">
            <v>Handheld Chicken</v>
          </cell>
          <cell r="BG376" t="str">
            <v>Tenders</v>
          </cell>
          <cell r="BH376" t="str">
            <v>Tenders</v>
          </cell>
          <cell r="BI376" t="str">
            <v>-</v>
          </cell>
          <cell r="BJ376" t="str">
            <v>C&amp;F</v>
          </cell>
          <cell r="BK376" t="str">
            <v>Chicken</v>
          </cell>
          <cell r="BL376" t="str">
            <v>BAKE: Conventional Oven
From frozen state, bake on a pan in a preheated conventional oven at 350 degrees f for 6-7 minutes.
Convection: Convection Oven
From frozen state, bake on a pan in a preheated convection oven at 350 degrees f for 4-5 minutes
Microw</v>
          </cell>
          <cell r="BM376" t="str">
            <v>Chicken breast meat with rib meat, water, seasoning [corn syrup solids, brown sugar, salt, dextrose, vinegar powder (maltodextrin, modified corn starch, dried vinegar), garlic powder, onion powder, chicken type flavor (hydrolyzed corn gluten, autolyzed ye</v>
          </cell>
          <cell r="BR376" t="str">
            <v>00071421098327</v>
          </cell>
          <cell r="BS376" t="str">
            <v>-</v>
          </cell>
          <cell r="BT376" t="str">
            <v>Special Order</v>
          </cell>
          <cell r="BU376" t="str">
            <v>-</v>
          </cell>
          <cell r="BV376" t="str">
            <v>-</v>
          </cell>
          <cell r="BW376">
            <v>534684</v>
          </cell>
          <cell r="BX376" t="str">
            <v>-</v>
          </cell>
          <cell r="BY376" t="str">
            <v>-</v>
          </cell>
        </row>
        <row r="377">
          <cell r="B377">
            <v>10000019835</v>
          </cell>
          <cell r="C377" t="str">
            <v>Pierre</v>
          </cell>
          <cell r="E377">
            <v>130</v>
          </cell>
          <cell r="F377" t="str">
            <v>AdvancePierre™ Fully Cooked Flamebroiled Cutlet Shaped Chicken Pattie, 2.61 oz</v>
          </cell>
          <cell r="G377" t="str">
            <v>Flame Broiled Chicken Breast Fillet, 2.6 oz.</v>
          </cell>
          <cell r="H377" t="str">
            <v>-</v>
          </cell>
          <cell r="I377" t="str">
            <v>White</v>
          </cell>
          <cell r="J377">
            <v>16.25</v>
          </cell>
          <cell r="K377">
            <v>100</v>
          </cell>
          <cell r="L377" t="str">
            <v>1 piece</v>
          </cell>
          <cell r="M377">
            <v>2</v>
          </cell>
          <cell r="N377" t="str">
            <v>-</v>
          </cell>
          <cell r="O377" t="str">
            <v>-</v>
          </cell>
          <cell r="P377" t="str">
            <v>120</v>
          </cell>
          <cell r="Q377" t="str">
            <v>5</v>
          </cell>
          <cell r="R377" t="str">
            <v>1.5</v>
          </cell>
          <cell r="S377" t="str">
            <v>350</v>
          </cell>
          <cell r="T377" t="str">
            <v>4</v>
          </cell>
          <cell r="U377" t="str">
            <v>14</v>
          </cell>
          <cell r="V377" t="str">
            <v>Yes</v>
          </cell>
          <cell r="W377" t="str">
            <v>-</v>
          </cell>
          <cell r="Y377" t="str">
            <v>-</v>
          </cell>
          <cell r="Z377" t="str">
            <v>-</v>
          </cell>
          <cell r="AA377" t="str">
            <v>-</v>
          </cell>
          <cell r="AB377" t="str">
            <v>-</v>
          </cell>
          <cell r="AC377" t="str">
            <v>CL</v>
          </cell>
          <cell r="AD377" t="str">
            <v>-</v>
          </cell>
          <cell r="AE377" t="str">
            <v>-</v>
          </cell>
          <cell r="AF377" t="str">
            <v>-</v>
          </cell>
          <cell r="AG377" t="str">
            <v>-</v>
          </cell>
          <cell r="AH377" t="str">
            <v/>
          </cell>
          <cell r="AI377" t="str">
            <v/>
          </cell>
          <cell r="AJ377" t="str">
            <v/>
          </cell>
          <cell r="AK377" t="str">
            <v>-</v>
          </cell>
          <cell r="AL377" t="str">
            <v>Yes</v>
          </cell>
          <cell r="AM377" t="str">
            <v>-</v>
          </cell>
          <cell r="AN377" t="str">
            <v>-</v>
          </cell>
          <cell r="AO377" t="str">
            <v>-</v>
          </cell>
          <cell r="AP377" t="str">
            <v>-</v>
          </cell>
          <cell r="AQ377" t="str">
            <v>-</v>
          </cell>
          <cell r="AR377" t="str">
            <v>-</v>
          </cell>
          <cell r="AS377" t="str">
            <v>-</v>
          </cell>
          <cell r="AT377" t="str">
            <v>455</v>
          </cell>
          <cell r="AU377" t="str">
            <v>1</v>
          </cell>
          <cell r="AV377" t="str">
            <v>Bulk</v>
          </cell>
          <cell r="AW377" t="str">
            <v>-</v>
          </cell>
          <cell r="AX377" t="str">
            <v>-</v>
          </cell>
          <cell r="AY377" t="str">
            <v>-</v>
          </cell>
          <cell r="AZ377" t="str">
            <v>-</v>
          </cell>
          <cell r="BA377" t="str">
            <v>HOLD SY20-21</v>
          </cell>
          <cell r="BB377" t="str">
            <v>ACT</v>
          </cell>
          <cell r="BC377" t="str">
            <v>Poultry</v>
          </cell>
          <cell r="BD377" t="str">
            <v>BIG BIRD</v>
          </cell>
          <cell r="BE377" t="str">
            <v>BIG BIRD MBU</v>
          </cell>
          <cell r="BF377" t="str">
            <v>Chicken Filets &amp; Patties</v>
          </cell>
          <cell r="BG377" t="str">
            <v>Chicken Filets</v>
          </cell>
          <cell r="BH377" t="str">
            <v>Filets</v>
          </cell>
          <cell r="BI377" t="str">
            <v>-</v>
          </cell>
          <cell r="BJ377" t="str">
            <v>C&amp;F</v>
          </cell>
          <cell r="BK377" t="str">
            <v>Chicken</v>
          </cell>
          <cell r="BL377" t="str">
            <v>BAKE: Conventional Oven
From the frozen state, bake at 350 degrees f in a pre-heated conventional oven for 12 minutes.
Convection: Convection Oven
From the frozen state, bake at 350 degrees f in a preheated convection oven for 8 minutes.
Microwave: Microw</v>
          </cell>
          <cell r="BM377" t="str">
            <v>Chicken, water, vegetable protein product (soy concentrate, zinc oxide, niacinamide, ferrous sulfate, copper gluconate, vitamin a palmitate, calcium pantothenate, thiamine mononitrate [B1], pyridoxine hydrochloride [B6], riboflavin [b2], cyanocobalamin [B</v>
          </cell>
          <cell r="BR377" t="str">
            <v>00071421098358</v>
          </cell>
          <cell r="BS377" t="str">
            <v>-</v>
          </cell>
          <cell r="BT377" t="str">
            <v>Special Order</v>
          </cell>
          <cell r="BU377" t="str">
            <v>-</v>
          </cell>
          <cell r="BV377" t="str">
            <v>-</v>
          </cell>
          <cell r="BW377" t="str">
            <v>-</v>
          </cell>
          <cell r="BX377">
            <v>8668782</v>
          </cell>
          <cell r="BY377" t="str">
            <v>-</v>
          </cell>
        </row>
        <row r="378">
          <cell r="B378">
            <v>10000019919</v>
          </cell>
          <cell r="C378" t="str">
            <v>Pierre</v>
          </cell>
          <cell r="E378">
            <v>130</v>
          </cell>
          <cell r="F378" t="str">
            <v>AdvancePierre™ Fully Cooked Flamebroiled Strip Shaped Chicken Pattie with Honey BBQ Sauce, 3.00 oz</v>
          </cell>
          <cell r="G378" t="str">
            <v>Flame Broiled Chicken Breast Dipper with Honey BBQ Sauce, 3.0 oz.</v>
          </cell>
          <cell r="H378" t="str">
            <v>-</v>
          </cell>
          <cell r="I378" t="str">
            <v>White</v>
          </cell>
          <cell r="J378">
            <v>18.75</v>
          </cell>
          <cell r="K378">
            <v>100</v>
          </cell>
          <cell r="L378" t="str">
            <v>4 pieces</v>
          </cell>
          <cell r="M378">
            <v>2</v>
          </cell>
          <cell r="N378" t="str">
            <v>-</v>
          </cell>
          <cell r="O378" t="str">
            <v>-</v>
          </cell>
          <cell r="P378" t="str">
            <v>130</v>
          </cell>
          <cell r="Q378" t="str">
            <v>3.5</v>
          </cell>
          <cell r="R378" t="str">
            <v>1</v>
          </cell>
          <cell r="S378" t="str">
            <v>290</v>
          </cell>
          <cell r="T378" t="str">
            <v>9</v>
          </cell>
          <cell r="U378" t="str">
            <v>16</v>
          </cell>
          <cell r="V378" t="str">
            <v>Yes</v>
          </cell>
          <cell r="W378" t="str">
            <v>-</v>
          </cell>
          <cell r="Y378" t="str">
            <v>-</v>
          </cell>
          <cell r="Z378" t="str">
            <v>-</v>
          </cell>
          <cell r="AA378" t="str">
            <v>-</v>
          </cell>
          <cell r="AB378" t="str">
            <v>-</v>
          </cell>
          <cell r="AC378" t="str">
            <v>CL</v>
          </cell>
          <cell r="AD378" t="str">
            <v>-</v>
          </cell>
          <cell r="AE378" t="str">
            <v>-</v>
          </cell>
          <cell r="AF378" t="str">
            <v>-</v>
          </cell>
          <cell r="AG378" t="str">
            <v>-</v>
          </cell>
          <cell r="AH378" t="str">
            <v/>
          </cell>
          <cell r="AI378" t="str">
            <v/>
          </cell>
          <cell r="AJ378" t="str">
            <v/>
          </cell>
          <cell r="AK378" t="str">
            <v>-</v>
          </cell>
          <cell r="AL378" t="str">
            <v>Yes</v>
          </cell>
          <cell r="AM378" t="str">
            <v>-</v>
          </cell>
          <cell r="AN378" t="str">
            <v>-</v>
          </cell>
          <cell r="AO378" t="str">
            <v>-</v>
          </cell>
          <cell r="AP378" t="str">
            <v>-</v>
          </cell>
          <cell r="AQ378" t="str">
            <v>-</v>
          </cell>
          <cell r="AR378" t="str">
            <v>-</v>
          </cell>
          <cell r="AS378" t="str">
            <v>-</v>
          </cell>
          <cell r="AT378" t="str">
            <v>365</v>
          </cell>
          <cell r="AU378" t="str">
            <v>1</v>
          </cell>
          <cell r="AV378" t="str">
            <v>Bulk</v>
          </cell>
          <cell r="AW378" t="str">
            <v>-</v>
          </cell>
          <cell r="AX378" t="str">
            <v>-</v>
          </cell>
          <cell r="AY378" t="str">
            <v>-</v>
          </cell>
          <cell r="AZ378" t="str">
            <v>-</v>
          </cell>
          <cell r="BA378" t="str">
            <v>DNB SY20-21</v>
          </cell>
          <cell r="BB378" t="str">
            <v>Previously Deleted</v>
          </cell>
          <cell r="BC378" t="str">
            <v>Poultry</v>
          </cell>
          <cell r="BD378" t="str">
            <v>BIG BIRD</v>
          </cell>
          <cell r="BE378" t="str">
            <v>BIG BIRD MBU</v>
          </cell>
          <cell r="BF378" t="str">
            <v>Handheld Chicken</v>
          </cell>
          <cell r="BG378" t="str">
            <v>Tenders</v>
          </cell>
          <cell r="BH378" t="str">
            <v>Tenders</v>
          </cell>
          <cell r="BI378" t="str">
            <v>-</v>
          </cell>
          <cell r="BJ378" t="str">
            <v>C&amp;F</v>
          </cell>
          <cell r="BK378" t="str">
            <v>Chicken</v>
          </cell>
          <cell r="BL378" t="str">
            <v>BAKE: Conventional Oven
From frozen, bake in a preheated conventional oven at 375°F for 7-9 minutes.
Convection: Convection Oven
From frozen, bake in a preheated convection oven at 350°F for 4-7 minutes.
Microwave: Microwave
Microwave on full power for 1.</v>
          </cell>
          <cell r="BM378" t="str">
            <v>Chicken breast with rib meat, water, vegetable protein product [soy protein concentrate, zinc oxide, niacinamide, ferrous sulfate, copper gluconate, vitamin a palmitate, calcium pantothenate, thiamine mononitrate (b1), pyridoxine hydrochloride (b6), ribof</v>
          </cell>
          <cell r="BR378" t="str">
            <v>00071421099195</v>
          </cell>
          <cell r="BS378" t="str">
            <v>-</v>
          </cell>
          <cell r="BT378" t="str">
            <v>Special Order</v>
          </cell>
          <cell r="BU378" t="str">
            <v>-</v>
          </cell>
          <cell r="BV378" t="str">
            <v>-</v>
          </cell>
          <cell r="BW378">
            <v>938741</v>
          </cell>
          <cell r="BX378" t="str">
            <v>-</v>
          </cell>
          <cell r="BY378" t="str">
            <v>-</v>
          </cell>
        </row>
        <row r="379">
          <cell r="B379">
            <v>10000019989</v>
          </cell>
          <cell r="C379" t="str">
            <v>Pierre</v>
          </cell>
          <cell r="E379">
            <v>130</v>
          </cell>
          <cell r="F379" t="str">
            <v>AdvancePierre™ Fully Cooked Flamebroiled Cutlet Shaped Chicken Breast Pattie, 2.79 oz</v>
          </cell>
          <cell r="G379" t="str">
            <v>Flame Broiled Chicken Breast Fillet, 2.8 oz.</v>
          </cell>
          <cell r="H379" t="str">
            <v>-</v>
          </cell>
          <cell r="I379" t="str">
            <v>White</v>
          </cell>
          <cell r="J379">
            <v>17.5</v>
          </cell>
          <cell r="K379">
            <v>100</v>
          </cell>
          <cell r="L379" t="str">
            <v>1 piece</v>
          </cell>
          <cell r="M379">
            <v>2</v>
          </cell>
          <cell r="N379" t="str">
            <v>-</v>
          </cell>
          <cell r="O379" t="str">
            <v>-</v>
          </cell>
          <cell r="P379" t="str">
            <v>150</v>
          </cell>
          <cell r="Q379" t="str">
            <v>5</v>
          </cell>
          <cell r="R379" t="str">
            <v>1.5</v>
          </cell>
          <cell r="S379" t="str">
            <v>430</v>
          </cell>
          <cell r="T379" t="str">
            <v>3</v>
          </cell>
          <cell r="U379" t="str">
            <v>19</v>
          </cell>
          <cell r="V379" t="str">
            <v>Yes</v>
          </cell>
          <cell r="W379" t="str">
            <v>-</v>
          </cell>
          <cell r="Y379" t="str">
            <v>-</v>
          </cell>
          <cell r="Z379" t="str">
            <v>-</v>
          </cell>
          <cell r="AA379" t="str">
            <v>-</v>
          </cell>
          <cell r="AB379" t="str">
            <v>-</v>
          </cell>
          <cell r="AC379" t="str">
            <v>CL</v>
          </cell>
          <cell r="AD379" t="str">
            <v>-</v>
          </cell>
          <cell r="AE379" t="str">
            <v>-</v>
          </cell>
          <cell r="AF379" t="str">
            <v>-</v>
          </cell>
          <cell r="AG379" t="str">
            <v>-</v>
          </cell>
          <cell r="AH379" t="str">
            <v/>
          </cell>
          <cell r="AI379" t="str">
            <v/>
          </cell>
          <cell r="AJ379" t="str">
            <v/>
          </cell>
          <cell r="AK379" t="str">
            <v>-</v>
          </cell>
          <cell r="AL379" t="str">
            <v>-</v>
          </cell>
          <cell r="AM379" t="str">
            <v>-</v>
          </cell>
          <cell r="AN379" t="str">
            <v>-</v>
          </cell>
          <cell r="AO379" t="str">
            <v>-</v>
          </cell>
          <cell r="AP379" t="str">
            <v>-</v>
          </cell>
          <cell r="AQ379" t="str">
            <v>-</v>
          </cell>
          <cell r="AR379" t="str">
            <v>-</v>
          </cell>
          <cell r="AS379" t="str">
            <v>-</v>
          </cell>
          <cell r="AT379" t="str">
            <v>455</v>
          </cell>
          <cell r="AU379" t="str">
            <v>1</v>
          </cell>
          <cell r="AV379" t="str">
            <v>Bulk</v>
          </cell>
          <cell r="AW379" t="str">
            <v>-</v>
          </cell>
          <cell r="AX379" t="str">
            <v>-</v>
          </cell>
          <cell r="AY379" t="str">
            <v>-</v>
          </cell>
          <cell r="AZ379" t="str">
            <v>-</v>
          </cell>
          <cell r="BA379" t="str">
            <v>HOLD SY20-21</v>
          </cell>
          <cell r="BB379" t="str">
            <v>ACT</v>
          </cell>
          <cell r="BC379" t="str">
            <v>Poultry</v>
          </cell>
          <cell r="BD379" t="str">
            <v>BIG BIRD</v>
          </cell>
          <cell r="BE379" t="str">
            <v>BIG BIRD MBU</v>
          </cell>
          <cell r="BF379" t="str">
            <v>Chicken Filets &amp; Patties</v>
          </cell>
          <cell r="BG379" t="str">
            <v>Chicken Filets</v>
          </cell>
          <cell r="BH379" t="str">
            <v>Filets</v>
          </cell>
          <cell r="BI379" t="str">
            <v>-</v>
          </cell>
          <cell r="BJ379" t="str">
            <v>C&amp;F</v>
          </cell>
          <cell r="BK379" t="str">
            <v>Chicken</v>
          </cell>
          <cell r="BL379" t="str">
            <v xml:space="preserve">BAKE: Conventional Oven
From a frozen state, bake on a pane in preheated 350F conventional oven for 10 minutes.
Convection: Convection Oven
From a frozen state, bake on a pan in preheated 350F convection oven for 7 minutes.
Microwave: Microwave
Microwave </v>
          </cell>
          <cell r="BM379" t="str">
            <v>Chicken breast with rib meat, water, seasoning (corn syrup solids, brown sugar, salt, dextrose, vinegar powder (maltodextrin, modified corn starch, dried vinegar), garlic powder, onion powder, chicken type flavor (hydrolyzed corn gluten, autolyzed yeast e</v>
          </cell>
          <cell r="BR379" t="str">
            <v>00071421099898</v>
          </cell>
          <cell r="BS379" t="str">
            <v>-</v>
          </cell>
          <cell r="BT379" t="str">
            <v>Special Order</v>
          </cell>
          <cell r="BU379" t="str">
            <v>-</v>
          </cell>
          <cell r="BV379" t="str">
            <v>-</v>
          </cell>
          <cell r="BW379" t="str">
            <v>-</v>
          </cell>
          <cell r="BX379" t="str">
            <v>-</v>
          </cell>
          <cell r="BY379" t="str">
            <v>-</v>
          </cell>
        </row>
        <row r="380">
          <cell r="B380">
            <v>10000022211</v>
          </cell>
          <cell r="C380" t="str">
            <v>AdvancePierre™</v>
          </cell>
          <cell r="E380">
            <v>130</v>
          </cell>
          <cell r="F380" t="str">
            <v>AdvancePierre™ Seasoned Beef Crumbles, 2.20 oz.</v>
          </cell>
          <cell r="G380" t="str">
            <v xml:space="preserve">Seasoned Beef Crumbles, 2.20 oz. </v>
          </cell>
          <cell r="H380" t="str">
            <v>-</v>
          </cell>
          <cell r="I380" t="str">
            <v>-</v>
          </cell>
          <cell r="J380">
            <v>10</v>
          </cell>
          <cell r="K380">
            <v>73</v>
          </cell>
          <cell r="L380" t="str">
            <v xml:space="preserve">2.20 oz. </v>
          </cell>
          <cell r="M380">
            <v>2</v>
          </cell>
          <cell r="N380" t="str">
            <v>-</v>
          </cell>
          <cell r="O380" t="str">
            <v>-</v>
          </cell>
          <cell r="P380" t="str">
            <v>-</v>
          </cell>
          <cell r="Q380" t="str">
            <v>-</v>
          </cell>
          <cell r="R380" t="str">
            <v>-</v>
          </cell>
          <cell r="S380" t="str">
            <v>-</v>
          </cell>
          <cell r="T380" t="str">
            <v>-</v>
          </cell>
          <cell r="U380" t="str">
            <v>-</v>
          </cell>
          <cell r="V380" t="str">
            <v/>
          </cell>
          <cell r="W380" t="str">
            <v>-</v>
          </cell>
          <cell r="Y380" t="str">
            <v>-</v>
          </cell>
          <cell r="Z380" t="str">
            <v>-</v>
          </cell>
          <cell r="AA380" t="str">
            <v>-</v>
          </cell>
          <cell r="AB380" t="str">
            <v>-</v>
          </cell>
          <cell r="AC380" t="str">
            <v>CL</v>
          </cell>
          <cell r="AD380" t="str">
            <v>-</v>
          </cell>
          <cell r="AE380" t="str">
            <v>-</v>
          </cell>
          <cell r="AF380" t="str">
            <v>-</v>
          </cell>
          <cell r="AG380" t="str">
            <v>-</v>
          </cell>
          <cell r="AH380" t="str">
            <v/>
          </cell>
          <cell r="AI380" t="str">
            <v/>
          </cell>
          <cell r="AJ380" t="str">
            <v/>
          </cell>
          <cell r="AK380" t="str">
            <v>-</v>
          </cell>
          <cell r="AL380" t="str">
            <v>Yes</v>
          </cell>
          <cell r="AM380" t="str">
            <v>-</v>
          </cell>
          <cell r="AN380" t="str">
            <v>-</v>
          </cell>
          <cell r="AO380" t="str">
            <v>-</v>
          </cell>
          <cell r="AP380" t="str">
            <v>-</v>
          </cell>
          <cell r="AQ380" t="str">
            <v>-</v>
          </cell>
          <cell r="AR380" t="str">
            <v>-</v>
          </cell>
          <cell r="AS380" t="str">
            <v>-</v>
          </cell>
          <cell r="AT380" t="str">
            <v>-</v>
          </cell>
          <cell r="AU380" t="str">
            <v>-</v>
          </cell>
          <cell r="AV380" t="str">
            <v>Bulk</v>
          </cell>
          <cell r="AW380" t="str">
            <v>-</v>
          </cell>
          <cell r="AX380" t="str">
            <v>-</v>
          </cell>
          <cell r="AY380" t="str">
            <v>-</v>
          </cell>
          <cell r="AZ380" t="str">
            <v>-</v>
          </cell>
          <cell r="BA380" t="str">
            <v>ACT</v>
          </cell>
          <cell r="BB380" t="str">
            <v>ACT</v>
          </cell>
          <cell r="BC380" t="str">
            <v>Prepared</v>
          </cell>
          <cell r="BD380" t="str">
            <v>PIZZA/PHILLY/MEXICAN</v>
          </cell>
          <cell r="BE380" t="str">
            <v>TOPPINGS MBU</v>
          </cell>
          <cell r="BF380" t="str">
            <v>Ingredient Meats</v>
          </cell>
          <cell r="BG380" t="str">
            <v>Crumbles &amp; Taco Meat</v>
          </cell>
          <cell r="BH380" t="str">
            <v>Crumbles</v>
          </cell>
          <cell r="BI380" t="str">
            <v>-</v>
          </cell>
          <cell r="BJ380" t="str">
            <v>C&amp;F</v>
          </cell>
          <cell r="BL380" t="str">
            <v>Unspecified: Not Currently Available</v>
          </cell>
          <cell r="BM380" t="str">
            <v>-</v>
          </cell>
          <cell r="BR380" t="str">
            <v>00080939222117</v>
          </cell>
          <cell r="BS380" t="str">
            <v>-</v>
          </cell>
          <cell r="BT380" t="str">
            <v>-</v>
          </cell>
          <cell r="BU380" t="str">
            <v>-</v>
          </cell>
          <cell r="BV380" t="str">
            <v>-</v>
          </cell>
          <cell r="BW380" t="str">
            <v>-</v>
          </cell>
          <cell r="BX380" t="str">
            <v>-</v>
          </cell>
          <cell r="BY380" t="str">
            <v>-</v>
          </cell>
        </row>
        <row r="381">
          <cell r="B381">
            <v>10000032041</v>
          </cell>
          <cell r="C381" t="str">
            <v>AdvancePierre™</v>
          </cell>
          <cell r="E381">
            <v>130</v>
          </cell>
          <cell r="F381" t="str">
            <v>AdvancePierre™ Beef Crumbles, 2.03 oz.</v>
          </cell>
          <cell r="G381" t="str">
            <v>Beef Crumbles, 2.03 oz.</v>
          </cell>
          <cell r="H381" t="str">
            <v>-</v>
          </cell>
          <cell r="I381" t="str">
            <v>-</v>
          </cell>
          <cell r="J381">
            <v>30</v>
          </cell>
          <cell r="K381">
            <v>236</v>
          </cell>
          <cell r="L381" t="str">
            <v>2.03 oz.</v>
          </cell>
          <cell r="M381">
            <v>2</v>
          </cell>
          <cell r="N381" t="str">
            <v>-</v>
          </cell>
          <cell r="O381" t="str">
            <v>-</v>
          </cell>
          <cell r="P381" t="str">
            <v>110</v>
          </cell>
          <cell r="Q381" t="str">
            <v>7</v>
          </cell>
          <cell r="R381" t="str">
            <v>3</v>
          </cell>
          <cell r="S381" t="str">
            <v>120</v>
          </cell>
          <cell r="T381" t="str">
            <v>0</v>
          </cell>
          <cell r="U381" t="str">
            <v>10</v>
          </cell>
          <cell r="V381" t="str">
            <v/>
          </cell>
          <cell r="W381" t="str">
            <v>-</v>
          </cell>
          <cell r="Y381" t="str">
            <v>-</v>
          </cell>
          <cell r="Z381" t="str">
            <v>-</v>
          </cell>
          <cell r="AA381" t="str">
            <v>-</v>
          </cell>
          <cell r="AB381" t="str">
            <v>-</v>
          </cell>
          <cell r="AC381" t="str">
            <v>CY</v>
          </cell>
          <cell r="AD381">
            <v>10000019132</v>
          </cell>
          <cell r="AE381" t="str">
            <v>-</v>
          </cell>
          <cell r="AF381" t="str">
            <v>-</v>
          </cell>
          <cell r="AG381" t="str">
            <v>-</v>
          </cell>
          <cell r="AH381" t="str">
            <v/>
          </cell>
          <cell r="AI381" t="str">
            <v/>
          </cell>
          <cell r="AJ381" t="str">
            <v/>
          </cell>
          <cell r="AK381" t="str">
            <v>-</v>
          </cell>
          <cell r="AL381" t="str">
            <v>-</v>
          </cell>
          <cell r="AM381" t="str">
            <v>-</v>
          </cell>
          <cell r="AN381" t="str">
            <v>-</v>
          </cell>
          <cell r="AO381" t="str">
            <v>-</v>
          </cell>
          <cell r="AP381" t="str">
            <v>-</v>
          </cell>
          <cell r="AQ381" t="str">
            <v>-</v>
          </cell>
          <cell r="AR381" t="str">
            <v>-</v>
          </cell>
          <cell r="AS381" t="str">
            <v>-</v>
          </cell>
          <cell r="AT381" t="str">
            <v>365</v>
          </cell>
          <cell r="AU381" t="str">
            <v>-</v>
          </cell>
          <cell r="AV381" t="str">
            <v>Bulk</v>
          </cell>
          <cell r="AW381" t="str">
            <v>-</v>
          </cell>
          <cell r="AX381" t="str">
            <v>-</v>
          </cell>
          <cell r="AY381" t="str">
            <v>-</v>
          </cell>
          <cell r="AZ381" t="str">
            <v>Yes</v>
          </cell>
          <cell r="BA381" t="str">
            <v>ACT</v>
          </cell>
          <cell r="BB381" t="str">
            <v>ACT</v>
          </cell>
          <cell r="BC381" t="str">
            <v>Prepared</v>
          </cell>
          <cell r="BD381" t="str">
            <v>PIZZA/PHILLY/MEXICAN</v>
          </cell>
          <cell r="BE381" t="str">
            <v>TOPPINGS MBU</v>
          </cell>
          <cell r="BF381" t="str">
            <v>Ingredient Meats</v>
          </cell>
          <cell r="BG381" t="str">
            <v>Crumbles &amp; Taco Meat</v>
          </cell>
          <cell r="BH381" t="str">
            <v>Crumbles</v>
          </cell>
          <cell r="BI381" t="str">
            <v>-</v>
          </cell>
          <cell r="BJ381" t="str">
            <v>C&amp;F</v>
          </cell>
          <cell r="BL381" t="str">
            <v>To Thaw: Product must be heated from a thawed state. To thaw, place product
under refrigeration overnight.
Microwave: Heat thawed product in 5 pound bag on high power for 6-8 minutes
on each side or until internal temperature reaches 165 degrees f.
Steamer: Place a small amount of water in bottom of pan. Place thawed 5 pound
bag of product in pan, place pan in steamer and heat for 20-25 minutes or until
internal temperature reaches 165 degrees f.</v>
          </cell>
          <cell r="BM381" t="str">
            <v>Ground Beef (Not More Than 20% Fat), And Less Than 1% of The
Following: Spice, Salt, Potassium Chloride, Natural Flavors.</v>
          </cell>
          <cell r="BR381" t="str">
            <v>00880760091711</v>
          </cell>
          <cell r="BS381" t="str">
            <v>-</v>
          </cell>
          <cell r="BT381" t="str">
            <v>-</v>
          </cell>
          <cell r="BU381" t="str">
            <v>-</v>
          </cell>
          <cell r="BV381" t="str">
            <v>-</v>
          </cell>
          <cell r="BW381" t="str">
            <v>-</v>
          </cell>
          <cell r="BX381">
            <v>8868197</v>
          </cell>
          <cell r="BY381">
            <v>403895</v>
          </cell>
        </row>
        <row r="382">
          <cell r="B382">
            <v>10000032061</v>
          </cell>
          <cell r="C382" t="str">
            <v>AdvancePierre™</v>
          </cell>
          <cell r="E382">
            <v>130</v>
          </cell>
          <cell r="F382" t="str">
            <v>AdvancePierre™ Beef Crumbles, 2.0 oz.</v>
          </cell>
          <cell r="G382" t="str">
            <v>Beef Crumbles, 2.0 oz.</v>
          </cell>
          <cell r="H382" t="str">
            <v>-</v>
          </cell>
          <cell r="I382" t="str">
            <v>-</v>
          </cell>
          <cell r="J382">
            <v>30</v>
          </cell>
          <cell r="K382">
            <v>240</v>
          </cell>
          <cell r="L382" t="str">
            <v xml:space="preserve">2 oz. </v>
          </cell>
          <cell r="M382">
            <v>2</v>
          </cell>
          <cell r="N382" t="str">
            <v>-</v>
          </cell>
          <cell r="O382" t="str">
            <v>-</v>
          </cell>
          <cell r="P382" t="str">
            <v>100</v>
          </cell>
          <cell r="Q382" t="str">
            <v>6</v>
          </cell>
          <cell r="R382" t="str">
            <v>2.5</v>
          </cell>
          <cell r="S382" t="str">
            <v>85</v>
          </cell>
          <cell r="T382" t="str">
            <v>1</v>
          </cell>
          <cell r="U382" t="str">
            <v>10</v>
          </cell>
          <cell r="V382" t="str">
            <v/>
          </cell>
          <cell r="W382" t="str">
            <v>-</v>
          </cell>
          <cell r="Y382" t="str">
            <v>-</v>
          </cell>
          <cell r="Z382" t="str">
            <v>-</v>
          </cell>
          <cell r="AA382" t="str">
            <v>-</v>
          </cell>
          <cell r="AB382" t="str">
            <v>-</v>
          </cell>
          <cell r="AC382" t="str">
            <v>CY</v>
          </cell>
          <cell r="AD382" t="str">
            <v>-</v>
          </cell>
          <cell r="AE382" t="str">
            <v>-</v>
          </cell>
          <cell r="AF382" t="str">
            <v>-</v>
          </cell>
          <cell r="AG382" t="str">
            <v>-</v>
          </cell>
          <cell r="AH382" t="str">
            <v/>
          </cell>
          <cell r="AI382" t="str">
            <v/>
          </cell>
          <cell r="AJ382" t="str">
            <v/>
          </cell>
          <cell r="AK382" t="str">
            <v>-</v>
          </cell>
          <cell r="AL382" t="str">
            <v>Yes</v>
          </cell>
          <cell r="AM382" t="str">
            <v>-</v>
          </cell>
          <cell r="AN382" t="str">
            <v>-</v>
          </cell>
          <cell r="AO382" t="str">
            <v>-</v>
          </cell>
          <cell r="AP382" t="str">
            <v>-</v>
          </cell>
          <cell r="AQ382" t="str">
            <v>-</v>
          </cell>
          <cell r="AR382" t="str">
            <v>-</v>
          </cell>
          <cell r="AS382" t="str">
            <v>-</v>
          </cell>
          <cell r="AT382" t="str">
            <v>365</v>
          </cell>
          <cell r="AU382" t="str">
            <v>-</v>
          </cell>
          <cell r="AV382" t="str">
            <v>Bulk</v>
          </cell>
          <cell r="AW382" t="str">
            <v>-</v>
          </cell>
          <cell r="AX382" t="str">
            <v>-</v>
          </cell>
          <cell r="AY382" t="str">
            <v>-</v>
          </cell>
          <cell r="AZ382" t="str">
            <v>-</v>
          </cell>
          <cell r="BA382" t="str">
            <v>ACT</v>
          </cell>
          <cell r="BB382" t="str">
            <v>ACT</v>
          </cell>
          <cell r="BC382" t="str">
            <v>Prepared</v>
          </cell>
          <cell r="BD382" t="str">
            <v>PIZZA/PHILLY/MEXICAN</v>
          </cell>
          <cell r="BE382" t="str">
            <v>TOPPINGS MBU</v>
          </cell>
          <cell r="BF382" t="str">
            <v>Ingredient Meats</v>
          </cell>
          <cell r="BG382" t="str">
            <v>Crumbles &amp; Taco Meat</v>
          </cell>
          <cell r="BH382" t="str">
            <v>Crumbles</v>
          </cell>
          <cell r="BI382" t="str">
            <v>-</v>
          </cell>
          <cell r="BJ382" t="str">
            <v>C&amp;F</v>
          </cell>
          <cell r="BL382" t="str">
            <v>To Thaw: Product must be heated from a thawed state. To thaw, place product
under refrigeration overnight.
Microwave: Heat thawed product in 5 pound bag on high power for 6-8 minutes
on each side or until internal temperature reaches 165degrees f.
Steamer: Place a small amount of water in bottom of pan. Place thawed 5 pound
bag of product in pan, place pan in steamer and heat for 20-25 minutes or until
internal temperature reaches 165 degrees f.</v>
          </cell>
          <cell r="BM382" t="str">
            <v>Ground Beef (Not More Than 20% Fat), Water Textured Vegetable Protein
(Soy Protein
Concentrate, Caramel Color), Soy Protein Concentrate, and Less than 1% of
the Following: Spice, Salt,
Potassium Chloride, Natural Flavors.</v>
          </cell>
          <cell r="BR382" t="str">
            <v>00880760091728</v>
          </cell>
          <cell r="BS382" t="str">
            <v>-</v>
          </cell>
          <cell r="BT382" t="str">
            <v>-</v>
          </cell>
          <cell r="BU382" t="str">
            <v>-</v>
          </cell>
          <cell r="BV382" t="str">
            <v>-</v>
          </cell>
          <cell r="BW382" t="str">
            <v>-</v>
          </cell>
          <cell r="BX382">
            <v>8868202</v>
          </cell>
          <cell r="BY382" t="str">
            <v>-</v>
          </cell>
        </row>
        <row r="383">
          <cell r="B383">
            <v>10000029210</v>
          </cell>
          <cell r="C383" t="str">
            <v>AdvancePierre™</v>
          </cell>
          <cell r="E383" t="str">
            <v>-</v>
          </cell>
          <cell r="F383" t="str">
            <v>AdvancePierre™ Pork Sausage Link, 1.6 oz.</v>
          </cell>
          <cell r="G383" t="str">
            <v>Pork Sausage Link, 1.6 oz.</v>
          </cell>
          <cell r="H383" t="str">
            <v>-</v>
          </cell>
          <cell r="I383" t="str">
            <v>-</v>
          </cell>
          <cell r="J383">
            <v>10</v>
          </cell>
          <cell r="K383">
            <v>100</v>
          </cell>
          <cell r="L383" t="str">
            <v>2 pieces</v>
          </cell>
          <cell r="M383">
            <v>0.75</v>
          </cell>
          <cell r="N383" t="str">
            <v>-</v>
          </cell>
          <cell r="O383" t="str">
            <v>-</v>
          </cell>
          <cell r="P383" t="str">
            <v>-</v>
          </cell>
          <cell r="Q383" t="str">
            <v>-</v>
          </cell>
          <cell r="R383" t="str">
            <v>-</v>
          </cell>
          <cell r="S383" t="str">
            <v>-</v>
          </cell>
          <cell r="T383" t="str">
            <v>-</v>
          </cell>
          <cell r="U383" t="str">
            <v>-</v>
          </cell>
          <cell r="V383" t="str">
            <v>Yes</v>
          </cell>
          <cell r="W383" t="str">
            <v>-</v>
          </cell>
          <cell r="Y383" t="str">
            <v>-</v>
          </cell>
          <cell r="Z383" t="str">
            <v>-</v>
          </cell>
          <cell r="AA383" t="str">
            <v>-</v>
          </cell>
          <cell r="AB383" t="str">
            <v>-</v>
          </cell>
          <cell r="AC383" t="str">
            <v>CL</v>
          </cell>
          <cell r="AD383" t="str">
            <v>-</v>
          </cell>
          <cell r="AE383" t="str">
            <v>-</v>
          </cell>
          <cell r="AF383" t="str">
            <v>-</v>
          </cell>
          <cell r="AG383" t="str">
            <v>-</v>
          </cell>
          <cell r="AH383" t="str">
            <v/>
          </cell>
          <cell r="AI383" t="str">
            <v/>
          </cell>
          <cell r="AJ383" t="str">
            <v/>
          </cell>
          <cell r="AK383" t="str">
            <v>-</v>
          </cell>
          <cell r="AL383" t="str">
            <v>-</v>
          </cell>
          <cell r="AM383" t="str">
            <v>-</v>
          </cell>
          <cell r="AN383" t="str">
            <v>-</v>
          </cell>
          <cell r="AO383" t="str">
            <v>-</v>
          </cell>
          <cell r="AP383" t="str">
            <v>-</v>
          </cell>
          <cell r="AQ383" t="str">
            <v>-</v>
          </cell>
          <cell r="AR383" t="str">
            <v>-</v>
          </cell>
          <cell r="AS383" t="str">
            <v>-</v>
          </cell>
          <cell r="AT383" t="str">
            <v>-</v>
          </cell>
          <cell r="AU383" t="str">
            <v>-</v>
          </cell>
          <cell r="AV383" t="str">
            <v>Bulk</v>
          </cell>
          <cell r="AW383" t="str">
            <v>-</v>
          </cell>
          <cell r="AX383" t="str">
            <v>-</v>
          </cell>
          <cell r="AY383" t="str">
            <v>-</v>
          </cell>
          <cell r="AZ383" t="str">
            <v>-</v>
          </cell>
          <cell r="BA383" t="str">
            <v>DNB SY19-20</v>
          </cell>
          <cell r="BB383" t="str">
            <v>DNB SY19-20</v>
          </cell>
          <cell r="BC383" t="str">
            <v>Prepared</v>
          </cell>
          <cell r="BD383" t="str">
            <v>BFAST/COP/HANDHELD</v>
          </cell>
          <cell r="BE383" t="str">
            <v>BRKFST/COP MBU</v>
          </cell>
          <cell r="BF383" t="str">
            <v>Breakfast</v>
          </cell>
          <cell r="BG383" t="str">
            <v>Patties &amp; Links</v>
          </cell>
          <cell r="BH383" t="str">
            <v>Links</v>
          </cell>
          <cell r="BI383" t="str">
            <v>-</v>
          </cell>
          <cell r="BJ383" t="str">
            <v>C&amp;F</v>
          </cell>
          <cell r="BK383" t="str">
            <v>Pork</v>
          </cell>
          <cell r="BL383" t="str">
            <v>-</v>
          </cell>
          <cell r="BM383" t="str">
            <v>-</v>
          </cell>
          <cell r="BR383" t="str">
            <v>-</v>
          </cell>
          <cell r="BS383" t="str">
            <v>-</v>
          </cell>
          <cell r="BT383" t="str">
            <v>Special Order</v>
          </cell>
          <cell r="BU383" t="str">
            <v>-</v>
          </cell>
          <cell r="BV383" t="str">
            <v>-</v>
          </cell>
          <cell r="BW383" t="str">
            <v>-</v>
          </cell>
          <cell r="BX383">
            <v>8925458</v>
          </cell>
          <cell r="BY383" t="str">
            <v>-</v>
          </cell>
        </row>
        <row r="384">
          <cell r="B384">
            <v>10000029215</v>
          </cell>
          <cell r="C384" t="str">
            <v>AdvancePierre™</v>
          </cell>
          <cell r="E384">
            <v>130</v>
          </cell>
          <cell r="F384" t="str">
            <v>AdvancePierre™ Fully Cooked Pork Sausage Pattie, 1.50 oz</v>
          </cell>
          <cell r="G384" t="str">
            <v>Pork Sausage Pattie, 1.5 oz.</v>
          </cell>
          <cell r="H384" t="str">
            <v>-</v>
          </cell>
          <cell r="I384" t="str">
            <v>-</v>
          </cell>
          <cell r="J384">
            <v>10</v>
          </cell>
          <cell r="K384">
            <v>107</v>
          </cell>
          <cell r="L384" t="str">
            <v>1 piece</v>
          </cell>
          <cell r="M384">
            <v>0.75</v>
          </cell>
          <cell r="N384" t="str">
            <v>-</v>
          </cell>
          <cell r="O384" t="str">
            <v>-</v>
          </cell>
          <cell r="P384" t="str">
            <v>-</v>
          </cell>
          <cell r="Q384" t="str">
            <v>-</v>
          </cell>
          <cell r="R384" t="str">
            <v>-</v>
          </cell>
          <cell r="S384" t="str">
            <v>-</v>
          </cell>
          <cell r="T384" t="str">
            <v>-</v>
          </cell>
          <cell r="U384" t="str">
            <v>-</v>
          </cell>
          <cell r="V384" t="str">
            <v>Yes</v>
          </cell>
          <cell r="W384" t="str">
            <v>-</v>
          </cell>
          <cell r="Y384" t="str">
            <v>-</v>
          </cell>
          <cell r="Z384" t="str">
            <v>-</v>
          </cell>
          <cell r="AA384" t="str">
            <v>-</v>
          </cell>
          <cell r="AB384" t="str">
            <v>-</v>
          </cell>
          <cell r="AC384" t="str">
            <v>CL</v>
          </cell>
          <cell r="AD384" t="str">
            <v>-</v>
          </cell>
          <cell r="AE384" t="str">
            <v>-</v>
          </cell>
          <cell r="AF384" t="str">
            <v>-</v>
          </cell>
          <cell r="AG384" t="str">
            <v>-</v>
          </cell>
          <cell r="AH384" t="str">
            <v/>
          </cell>
          <cell r="AI384" t="str">
            <v/>
          </cell>
          <cell r="AJ384" t="str">
            <v/>
          </cell>
          <cell r="AK384" t="str">
            <v>-</v>
          </cell>
          <cell r="AL384" t="str">
            <v>-</v>
          </cell>
          <cell r="AM384" t="str">
            <v>-</v>
          </cell>
          <cell r="AN384" t="str">
            <v>-</v>
          </cell>
          <cell r="AO384" t="str">
            <v>-</v>
          </cell>
          <cell r="AP384" t="str">
            <v>-</v>
          </cell>
          <cell r="AQ384" t="str">
            <v>-</v>
          </cell>
          <cell r="AR384" t="str">
            <v>-</v>
          </cell>
          <cell r="AS384" t="str">
            <v>-</v>
          </cell>
          <cell r="AT384" t="str">
            <v>-</v>
          </cell>
          <cell r="AU384" t="str">
            <v>-</v>
          </cell>
          <cell r="AV384" t="str">
            <v>Bulk</v>
          </cell>
          <cell r="AW384" t="str">
            <v>-</v>
          </cell>
          <cell r="AX384" t="str">
            <v>-</v>
          </cell>
          <cell r="AY384" t="str">
            <v>-</v>
          </cell>
          <cell r="AZ384" t="str">
            <v>-</v>
          </cell>
          <cell r="BA384" t="str">
            <v>DNB SY20-21</v>
          </cell>
          <cell r="BB384" t="str">
            <v>DNB SY20-21</v>
          </cell>
          <cell r="BC384" t="str">
            <v>Prepared</v>
          </cell>
          <cell r="BD384" t="str">
            <v>BFAST/COP/HANDHELD</v>
          </cell>
          <cell r="BE384" t="str">
            <v>BRKFST/COP MBU</v>
          </cell>
          <cell r="BF384" t="str">
            <v>Breakfast</v>
          </cell>
          <cell r="BG384" t="str">
            <v>Patties &amp; Links</v>
          </cell>
          <cell r="BH384" t="str">
            <v>Patties</v>
          </cell>
          <cell r="BI384" t="str">
            <v>-</v>
          </cell>
          <cell r="BJ384" t="str">
            <v>C&amp;F</v>
          </cell>
          <cell r="BK384" t="str">
            <v>Pork</v>
          </cell>
          <cell r="BL384" t="str">
            <v>-</v>
          </cell>
          <cell r="BM384" t="str">
            <v>-</v>
          </cell>
          <cell r="BR384" t="str">
            <v>-</v>
          </cell>
          <cell r="BS384" t="str">
            <v>-</v>
          </cell>
          <cell r="BT384" t="str">
            <v>Stocked</v>
          </cell>
          <cell r="BU384" t="str">
            <v>-</v>
          </cell>
          <cell r="BV384" t="str">
            <v>-</v>
          </cell>
          <cell r="BW384" t="str">
            <v>-</v>
          </cell>
          <cell r="BX384" t="str">
            <v>-</v>
          </cell>
          <cell r="BY384" t="str">
            <v>-</v>
          </cell>
        </row>
        <row r="385">
          <cell r="B385">
            <v>10000029220</v>
          </cell>
          <cell r="C385" t="str">
            <v>AdvancePierre™</v>
          </cell>
          <cell r="E385">
            <v>130</v>
          </cell>
          <cell r="F385" t="str">
            <v>AdvancePierre™ Fully Cooked Pork Sausage Pattie, 2.00 oz</v>
          </cell>
          <cell r="G385" t="str">
            <v>Pork Sausage Pattie, 2.0 oz.</v>
          </cell>
          <cell r="H385" t="str">
            <v>-</v>
          </cell>
          <cell r="I385" t="str">
            <v>-</v>
          </cell>
          <cell r="J385">
            <v>10</v>
          </cell>
          <cell r="K385">
            <v>80</v>
          </cell>
          <cell r="L385" t="str">
            <v>1 piece</v>
          </cell>
          <cell r="M385">
            <v>1</v>
          </cell>
          <cell r="N385" t="str">
            <v>-</v>
          </cell>
          <cell r="O385" t="str">
            <v>-</v>
          </cell>
          <cell r="P385" t="str">
            <v>-</v>
          </cell>
          <cell r="Q385" t="str">
            <v>-</v>
          </cell>
          <cell r="R385" t="str">
            <v>-</v>
          </cell>
          <cell r="S385" t="str">
            <v>-</v>
          </cell>
          <cell r="T385" t="str">
            <v>-</v>
          </cell>
          <cell r="U385" t="str">
            <v>-</v>
          </cell>
          <cell r="V385" t="str">
            <v>Yes</v>
          </cell>
          <cell r="W385" t="str">
            <v>-</v>
          </cell>
          <cell r="Y385" t="str">
            <v>-</v>
          </cell>
          <cell r="Z385" t="str">
            <v>-</v>
          </cell>
          <cell r="AA385" t="str">
            <v>-</v>
          </cell>
          <cell r="AB385" t="str">
            <v>-</v>
          </cell>
          <cell r="AC385" t="str">
            <v>CL</v>
          </cell>
          <cell r="AD385" t="str">
            <v>-</v>
          </cell>
          <cell r="AE385" t="str">
            <v>-</v>
          </cell>
          <cell r="AF385" t="str">
            <v>-</v>
          </cell>
          <cell r="AG385" t="str">
            <v>-</v>
          </cell>
          <cell r="AH385" t="str">
            <v/>
          </cell>
          <cell r="AI385" t="str">
            <v/>
          </cell>
          <cell r="AJ385" t="str">
            <v/>
          </cell>
          <cell r="AK385" t="str">
            <v>-</v>
          </cell>
          <cell r="AL385" t="str">
            <v>-</v>
          </cell>
          <cell r="AM385" t="str">
            <v>-</v>
          </cell>
          <cell r="AN385" t="str">
            <v>-</v>
          </cell>
          <cell r="AO385" t="str">
            <v>-</v>
          </cell>
          <cell r="AP385" t="str">
            <v>-</v>
          </cell>
          <cell r="AQ385" t="str">
            <v>-</v>
          </cell>
          <cell r="AR385" t="str">
            <v>-</v>
          </cell>
          <cell r="AS385" t="str">
            <v>-</v>
          </cell>
          <cell r="AT385" t="str">
            <v>-</v>
          </cell>
          <cell r="AU385" t="str">
            <v>-</v>
          </cell>
          <cell r="AV385" t="str">
            <v>Bulk</v>
          </cell>
          <cell r="AW385" t="str">
            <v>-</v>
          </cell>
          <cell r="AX385" t="str">
            <v>-</v>
          </cell>
          <cell r="AY385" t="str">
            <v>-</v>
          </cell>
          <cell r="AZ385" t="str">
            <v>-</v>
          </cell>
          <cell r="BA385" t="str">
            <v>DNB SY20-21</v>
          </cell>
          <cell r="BB385" t="str">
            <v>DNB SY20-21</v>
          </cell>
          <cell r="BC385" t="str">
            <v>Prepared</v>
          </cell>
          <cell r="BD385" t="str">
            <v>BFAST/COP/HANDHELD</v>
          </cell>
          <cell r="BE385" t="str">
            <v>BRKFST/COP MBU</v>
          </cell>
          <cell r="BF385" t="str">
            <v>Breakfast</v>
          </cell>
          <cell r="BG385" t="str">
            <v>Patties &amp; Links</v>
          </cell>
          <cell r="BH385" t="str">
            <v>Patties</v>
          </cell>
          <cell r="BI385" t="str">
            <v>-</v>
          </cell>
          <cell r="BJ385" t="str">
            <v>C&amp;F</v>
          </cell>
          <cell r="BK385" t="str">
            <v>Pork</v>
          </cell>
          <cell r="BL385" t="str">
            <v>-</v>
          </cell>
          <cell r="BM385" t="str">
            <v>-</v>
          </cell>
          <cell r="BR385" t="str">
            <v>-</v>
          </cell>
          <cell r="BS385" t="str">
            <v>-</v>
          </cell>
          <cell r="BT385" t="str">
            <v>Stocked</v>
          </cell>
          <cell r="BU385" t="str">
            <v>-</v>
          </cell>
          <cell r="BV385" t="str">
            <v>-</v>
          </cell>
          <cell r="BW385" t="str">
            <v>-</v>
          </cell>
          <cell r="BX385">
            <v>8925457</v>
          </cell>
          <cell r="BY385" t="str">
            <v>-</v>
          </cell>
        </row>
        <row r="386">
          <cell r="B386">
            <v>10000032040</v>
          </cell>
          <cell r="C386" t="str">
            <v>AdvancePierre™</v>
          </cell>
          <cell r="E386">
            <v>130</v>
          </cell>
          <cell r="F386" t="str">
            <v>AdvancePierre™ Beef Crumbles, 2.03 oz.</v>
          </cell>
          <cell r="G386" t="str">
            <v>Beef Crumbles, 2.03 oz.</v>
          </cell>
          <cell r="H386" t="str">
            <v>-</v>
          </cell>
          <cell r="I386" t="str">
            <v>-</v>
          </cell>
          <cell r="J386">
            <v>10</v>
          </cell>
          <cell r="K386">
            <v>79</v>
          </cell>
          <cell r="L386" t="str">
            <v>2.03 oz.</v>
          </cell>
          <cell r="M386">
            <v>2</v>
          </cell>
          <cell r="N386" t="str">
            <v>-</v>
          </cell>
          <cell r="O386" t="str">
            <v>-</v>
          </cell>
          <cell r="P386" t="str">
            <v>-</v>
          </cell>
          <cell r="Q386" t="str">
            <v>-</v>
          </cell>
          <cell r="R386" t="str">
            <v>-</v>
          </cell>
          <cell r="S386" t="str">
            <v>-</v>
          </cell>
          <cell r="T386" t="str">
            <v>-</v>
          </cell>
          <cell r="U386" t="str">
            <v>-</v>
          </cell>
          <cell r="V386" t="str">
            <v/>
          </cell>
          <cell r="W386" t="str">
            <v>-</v>
          </cell>
          <cell r="Y386" t="str">
            <v>-</v>
          </cell>
          <cell r="Z386" t="str">
            <v>-</v>
          </cell>
          <cell r="AA386" t="str">
            <v>-</v>
          </cell>
          <cell r="AB386" t="str">
            <v>-</v>
          </cell>
          <cell r="AC386" t="str">
            <v>CL</v>
          </cell>
          <cell r="AD386" t="str">
            <v>-</v>
          </cell>
          <cell r="AE386" t="str">
            <v>-</v>
          </cell>
          <cell r="AF386" t="str">
            <v>-</v>
          </cell>
          <cell r="AG386" t="str">
            <v>-</v>
          </cell>
          <cell r="AH386" t="str">
            <v/>
          </cell>
          <cell r="AI386" t="str">
            <v/>
          </cell>
          <cell r="AJ386" t="str">
            <v/>
          </cell>
          <cell r="AK386" t="str">
            <v>-</v>
          </cell>
          <cell r="AL386" t="str">
            <v>-</v>
          </cell>
          <cell r="AM386" t="str">
            <v>-</v>
          </cell>
          <cell r="AN386" t="str">
            <v>-</v>
          </cell>
          <cell r="AO386" t="str">
            <v>-</v>
          </cell>
          <cell r="AP386" t="str">
            <v>-</v>
          </cell>
          <cell r="AQ386" t="str">
            <v>-</v>
          </cell>
          <cell r="AR386" t="str">
            <v>-</v>
          </cell>
          <cell r="AS386" t="str">
            <v>-</v>
          </cell>
          <cell r="AT386" t="str">
            <v>-</v>
          </cell>
          <cell r="AU386" t="str">
            <v>-</v>
          </cell>
          <cell r="AV386" t="str">
            <v>Bulk</v>
          </cell>
          <cell r="AW386" t="str">
            <v>-</v>
          </cell>
          <cell r="AX386" t="str">
            <v>-</v>
          </cell>
          <cell r="AY386" t="str">
            <v>-</v>
          </cell>
          <cell r="AZ386" t="str">
            <v>-</v>
          </cell>
          <cell r="BA386" t="str">
            <v>ACT</v>
          </cell>
          <cell r="BB386" t="str">
            <v>ACT</v>
          </cell>
          <cell r="BC386" t="str">
            <v>Prepared</v>
          </cell>
          <cell r="BD386" t="str">
            <v>PIZZA/PHILLY/MEXICAN</v>
          </cell>
          <cell r="BE386" t="str">
            <v>TOPPINGS MBU</v>
          </cell>
          <cell r="BF386" t="str">
            <v>Ingredient Meats</v>
          </cell>
          <cell r="BG386" t="str">
            <v>Crumbles &amp; Taco Meat</v>
          </cell>
          <cell r="BH386" t="str">
            <v>Crumbles</v>
          </cell>
          <cell r="BI386" t="str">
            <v>-</v>
          </cell>
          <cell r="BJ386" t="str">
            <v>C&amp;F</v>
          </cell>
          <cell r="BL386" t="str">
            <v>Unspecified: Not Currently Available</v>
          </cell>
          <cell r="BM386" t="str">
            <v>-</v>
          </cell>
          <cell r="BR386" t="str">
            <v>00880760041488</v>
          </cell>
          <cell r="BS386" t="str">
            <v>-</v>
          </cell>
          <cell r="BT386" t="str">
            <v>-</v>
          </cell>
          <cell r="BU386" t="str">
            <v>-</v>
          </cell>
          <cell r="BV386" t="str">
            <v>-</v>
          </cell>
          <cell r="BW386">
            <v>782850</v>
          </cell>
          <cell r="BX386">
            <v>8931080</v>
          </cell>
          <cell r="BY386" t="str">
            <v>-</v>
          </cell>
        </row>
        <row r="387">
          <cell r="B387">
            <v>10000019132</v>
          </cell>
          <cell r="C387" t="str">
            <v>AdvancePierre™</v>
          </cell>
          <cell r="E387">
            <v>130</v>
          </cell>
          <cell r="F387" t="str">
            <v>AdvancePierre™ Reduced Sodium Beef Crumbles, 2.03 oz.</v>
          </cell>
          <cell r="G387" t="str">
            <v>Reduced Sodium Beef Crumbles, 2.03 oz.</v>
          </cell>
          <cell r="H387" t="str">
            <v>-</v>
          </cell>
          <cell r="I387" t="str">
            <v>-</v>
          </cell>
          <cell r="J387">
            <v>30</v>
          </cell>
          <cell r="K387">
            <v>236</v>
          </cell>
          <cell r="L387" t="str">
            <v>2.03 oz.</v>
          </cell>
          <cell r="M387">
            <v>2</v>
          </cell>
          <cell r="N387" t="str">
            <v>-</v>
          </cell>
          <cell r="O387" t="str">
            <v>-</v>
          </cell>
          <cell r="P387" t="str">
            <v>-</v>
          </cell>
          <cell r="Q387" t="str">
            <v>-</v>
          </cell>
          <cell r="R387" t="str">
            <v>-</v>
          </cell>
          <cell r="S387" t="str">
            <v>-</v>
          </cell>
          <cell r="T387" t="str">
            <v>-</v>
          </cell>
          <cell r="U387" t="str">
            <v>-</v>
          </cell>
          <cell r="V387" t="str">
            <v/>
          </cell>
          <cell r="W387" t="str">
            <v>-</v>
          </cell>
          <cell r="Y387" t="str">
            <v>CSC</v>
          </cell>
          <cell r="Z387" t="str">
            <v>CSC</v>
          </cell>
          <cell r="AA387" t="str">
            <v>CSC</v>
          </cell>
          <cell r="AB387" t="str">
            <v>CSC</v>
          </cell>
          <cell r="AC387" t="str">
            <v>CL</v>
          </cell>
          <cell r="AD387">
            <v>10000032041</v>
          </cell>
          <cell r="AE387" t="str">
            <v>-</v>
          </cell>
          <cell r="AF387" t="str">
            <v>-</v>
          </cell>
          <cell r="AG387" t="str">
            <v>-</v>
          </cell>
          <cell r="AH387" t="str">
            <v/>
          </cell>
          <cell r="AI387" t="str">
            <v/>
          </cell>
          <cell r="AJ387" t="str">
            <v/>
          </cell>
          <cell r="AK387" t="str">
            <v>-</v>
          </cell>
          <cell r="AL387" t="str">
            <v>-</v>
          </cell>
          <cell r="AM387" t="str">
            <v>-</v>
          </cell>
          <cell r="AN387" t="str">
            <v>-</v>
          </cell>
          <cell r="AO387" t="str">
            <v>-</v>
          </cell>
          <cell r="AP387" t="str">
            <v>-</v>
          </cell>
          <cell r="AQ387" t="str">
            <v>-</v>
          </cell>
          <cell r="AR387" t="str">
            <v>-</v>
          </cell>
          <cell r="AS387" t="str">
            <v>-</v>
          </cell>
          <cell r="AT387" t="str">
            <v>-</v>
          </cell>
          <cell r="AU387" t="str">
            <v>-</v>
          </cell>
          <cell r="AV387" t="str">
            <v>Bulk</v>
          </cell>
          <cell r="AW387" t="str">
            <v>Yes</v>
          </cell>
          <cell r="AX387" t="str">
            <v>Yes</v>
          </cell>
          <cell r="AY387" t="str">
            <v>Yes</v>
          </cell>
          <cell r="AZ387" t="str">
            <v>Yes</v>
          </cell>
          <cell r="BA387" t="str">
            <v>ACT</v>
          </cell>
          <cell r="BB387" t="str">
            <v>ACT</v>
          </cell>
          <cell r="BC387" t="str">
            <v>Prepared</v>
          </cell>
          <cell r="BD387" t="str">
            <v>PIZZA/PHILLY/MEXICAN</v>
          </cell>
          <cell r="BE387" t="str">
            <v>TOPPINGS MBU</v>
          </cell>
          <cell r="BF387" t="str">
            <v>Ingredient Meats</v>
          </cell>
          <cell r="BG387" t="str">
            <v>Crumbles &amp; Taco Meat</v>
          </cell>
          <cell r="BH387" t="str">
            <v>Crumbles</v>
          </cell>
          <cell r="BI387" t="str">
            <v>-</v>
          </cell>
          <cell r="BJ387" t="str">
            <v>C&amp;F</v>
          </cell>
          <cell r="BL387" t="str">
            <v>Unspecified: Not Currently Available</v>
          </cell>
          <cell r="BM387" t="str">
            <v>-</v>
          </cell>
          <cell r="BR387" t="str">
            <v>00880760091322</v>
          </cell>
          <cell r="BS387" t="str">
            <v>-</v>
          </cell>
          <cell r="BT387" t="str">
            <v>-</v>
          </cell>
          <cell r="BU387" t="str">
            <v>-</v>
          </cell>
          <cell r="BV387" t="str">
            <v>-</v>
          </cell>
          <cell r="BW387" t="str">
            <v>-</v>
          </cell>
          <cell r="BX387">
            <v>8868210</v>
          </cell>
          <cell r="BY387">
            <v>138503</v>
          </cell>
        </row>
        <row r="388">
          <cell r="B388">
            <v>10000020600</v>
          </cell>
          <cell r="C388" t="str">
            <v>Shortys(TM)</v>
          </cell>
          <cell r="E388">
            <v>130</v>
          </cell>
          <cell r="F388" t="str">
            <v>AdvancePierre™ Beef Crumbles, 2.0 oz.</v>
          </cell>
          <cell r="G388" t="str">
            <v>Beef Crumbles, 2.0 oz.</v>
          </cell>
          <cell r="H388" t="str">
            <v>-</v>
          </cell>
          <cell r="I388" t="str">
            <v>-</v>
          </cell>
          <cell r="J388">
            <v>10</v>
          </cell>
          <cell r="K388">
            <v>140</v>
          </cell>
          <cell r="L388" t="str">
            <v>2 oz.</v>
          </cell>
          <cell r="M388">
            <v>2</v>
          </cell>
          <cell r="N388" t="str">
            <v>-</v>
          </cell>
          <cell r="O388" t="str">
            <v>-</v>
          </cell>
          <cell r="P388" t="str">
            <v>-</v>
          </cell>
          <cell r="Q388" t="str">
            <v>-</v>
          </cell>
          <cell r="R388" t="str">
            <v>-</v>
          </cell>
          <cell r="S388" t="str">
            <v>-</v>
          </cell>
          <cell r="T388" t="str">
            <v>-</v>
          </cell>
          <cell r="U388" t="str">
            <v>-</v>
          </cell>
          <cell r="V388" t="str">
            <v/>
          </cell>
          <cell r="W388" t="str">
            <v>-</v>
          </cell>
          <cell r="Y388" t="str">
            <v>-</v>
          </cell>
          <cell r="Z388" t="str">
            <v>-</v>
          </cell>
          <cell r="AA388" t="str">
            <v>-</v>
          </cell>
          <cell r="AB388" t="str">
            <v>-</v>
          </cell>
          <cell r="AC388" t="str">
            <v>CL</v>
          </cell>
          <cell r="AD388" t="str">
            <v>-</v>
          </cell>
          <cell r="AE388" t="str">
            <v>-</v>
          </cell>
          <cell r="AF388" t="str">
            <v>-</v>
          </cell>
          <cell r="AG388" t="str">
            <v>-</v>
          </cell>
          <cell r="AH388" t="str">
            <v/>
          </cell>
          <cell r="AI388" t="str">
            <v/>
          </cell>
          <cell r="AJ388" t="str">
            <v/>
          </cell>
          <cell r="AK388" t="str">
            <v>-</v>
          </cell>
          <cell r="AL388" t="str">
            <v>Yes</v>
          </cell>
          <cell r="AM388" t="str">
            <v>-</v>
          </cell>
          <cell r="AN388" t="str">
            <v>-</v>
          </cell>
          <cell r="AO388" t="str">
            <v>-</v>
          </cell>
          <cell r="AP388" t="str">
            <v>-</v>
          </cell>
          <cell r="AQ388" t="str">
            <v>-</v>
          </cell>
          <cell r="AR388" t="str">
            <v>-</v>
          </cell>
          <cell r="AS388" t="str">
            <v>-</v>
          </cell>
          <cell r="AT388" t="str">
            <v>-</v>
          </cell>
          <cell r="AU388" t="str">
            <v>-</v>
          </cell>
          <cell r="AV388" t="str">
            <v>Bulk</v>
          </cell>
          <cell r="AW388" t="str">
            <v>-</v>
          </cell>
          <cell r="AX388" t="str">
            <v>-</v>
          </cell>
          <cell r="AY388" t="str">
            <v>-</v>
          </cell>
          <cell r="AZ388" t="str">
            <v>-</v>
          </cell>
          <cell r="BA388" t="str">
            <v>ACT</v>
          </cell>
          <cell r="BB388" t="str">
            <v>ACT</v>
          </cell>
          <cell r="BC388" t="str">
            <v>Prepared</v>
          </cell>
          <cell r="BD388" t="str">
            <v>PIZZA/PHILLY/MEXICAN</v>
          </cell>
          <cell r="BE388" t="str">
            <v>TOPPINGS MBU</v>
          </cell>
          <cell r="BF388" t="str">
            <v>Ingredient Meats</v>
          </cell>
          <cell r="BG388" t="str">
            <v>Crumbles &amp; Taco Meat</v>
          </cell>
          <cell r="BH388" t="str">
            <v>Crumbles</v>
          </cell>
          <cell r="BI388" t="str">
            <v>-</v>
          </cell>
          <cell r="BJ388" t="str">
            <v>C&amp;F</v>
          </cell>
          <cell r="BL388" t="str">
            <v>-</v>
          </cell>
          <cell r="BM388" t="str">
            <v>-</v>
          </cell>
          <cell r="BR388" t="str">
            <v>00880760035180</v>
          </cell>
          <cell r="BS388" t="str">
            <v>-</v>
          </cell>
          <cell r="BT388" t="str">
            <v>-</v>
          </cell>
          <cell r="BU388" t="str">
            <v>-</v>
          </cell>
          <cell r="BV388" t="str">
            <v>-</v>
          </cell>
          <cell r="BW388" t="str">
            <v>-</v>
          </cell>
          <cell r="BX388">
            <v>8931086</v>
          </cell>
          <cell r="BY388" t="str">
            <v>-</v>
          </cell>
        </row>
        <row r="389">
          <cell r="B389">
            <v>10000004344</v>
          </cell>
          <cell r="C389" t="str">
            <v>Shortys(TM)</v>
          </cell>
          <cell r="E389">
            <v>130</v>
          </cell>
          <cell r="F389" t="str">
            <v>AdvancePierre™ Beef Crumbles, 2.19 oz.</v>
          </cell>
          <cell r="G389" t="str">
            <v>Beef Crumbles, 2.19 oz.</v>
          </cell>
          <cell r="H389" t="str">
            <v>-</v>
          </cell>
          <cell r="I389" t="str">
            <v>-</v>
          </cell>
          <cell r="J389">
            <v>10</v>
          </cell>
          <cell r="K389">
            <v>73</v>
          </cell>
          <cell r="L389" t="str">
            <v>2.19 oz.</v>
          </cell>
          <cell r="M389">
            <v>2</v>
          </cell>
          <cell r="N389" t="str">
            <v>-</v>
          </cell>
          <cell r="O389" t="str">
            <v>-</v>
          </cell>
          <cell r="P389" t="str">
            <v>-</v>
          </cell>
          <cell r="Q389" t="str">
            <v>-</v>
          </cell>
          <cell r="R389" t="str">
            <v>-</v>
          </cell>
          <cell r="S389" t="str">
            <v>-</v>
          </cell>
          <cell r="T389" t="str">
            <v>-</v>
          </cell>
          <cell r="U389" t="str">
            <v>-</v>
          </cell>
          <cell r="V389" t="str">
            <v/>
          </cell>
          <cell r="W389" t="str">
            <v>-</v>
          </cell>
          <cell r="Y389" t="str">
            <v>-</v>
          </cell>
          <cell r="Z389" t="str">
            <v>-</v>
          </cell>
          <cell r="AA389" t="str">
            <v>-</v>
          </cell>
          <cell r="AB389" t="str">
            <v>-</v>
          </cell>
          <cell r="AC389" t="str">
            <v>CL</v>
          </cell>
          <cell r="AD389" t="str">
            <v>-</v>
          </cell>
          <cell r="AE389" t="str">
            <v>-</v>
          </cell>
          <cell r="AF389" t="str">
            <v>-</v>
          </cell>
          <cell r="AG389" t="str">
            <v>-</v>
          </cell>
          <cell r="AH389" t="str">
            <v/>
          </cell>
          <cell r="AI389" t="str">
            <v/>
          </cell>
          <cell r="AJ389" t="str">
            <v/>
          </cell>
          <cell r="AK389" t="str">
            <v>-</v>
          </cell>
          <cell r="AL389" t="str">
            <v>Yes</v>
          </cell>
          <cell r="AM389" t="str">
            <v>-</v>
          </cell>
          <cell r="AN389" t="str">
            <v>-</v>
          </cell>
          <cell r="AO389" t="str">
            <v>-</v>
          </cell>
          <cell r="AP389" t="str">
            <v>-</v>
          </cell>
          <cell r="AQ389" t="str">
            <v>-</v>
          </cell>
          <cell r="AR389" t="str">
            <v>-</v>
          </cell>
          <cell r="AS389" t="str">
            <v>-</v>
          </cell>
          <cell r="AT389" t="str">
            <v>-</v>
          </cell>
          <cell r="AU389" t="str">
            <v>-</v>
          </cell>
          <cell r="AV389" t="str">
            <v>Bulk</v>
          </cell>
          <cell r="AW389" t="str">
            <v>-</v>
          </cell>
          <cell r="AX389" t="str">
            <v>-</v>
          </cell>
          <cell r="AY389" t="str">
            <v>-</v>
          </cell>
          <cell r="AZ389" t="str">
            <v>-</v>
          </cell>
          <cell r="BA389" t="str">
            <v>ACT</v>
          </cell>
          <cell r="BB389" t="str">
            <v>ACT</v>
          </cell>
          <cell r="BC389" t="str">
            <v>Prepared</v>
          </cell>
          <cell r="BD389" t="str">
            <v>PIZZA/PHILLY/MEXICAN</v>
          </cell>
          <cell r="BE389" t="str">
            <v>TOPPINGS MBU</v>
          </cell>
          <cell r="BF389" t="str">
            <v>Ingredient Meats</v>
          </cell>
          <cell r="BG389" t="str">
            <v>Crumbles &amp; Taco Meat</v>
          </cell>
          <cell r="BH389" t="str">
            <v>Crumbles</v>
          </cell>
          <cell r="BI389" t="str">
            <v>-</v>
          </cell>
          <cell r="BJ389" t="str">
            <v>C&amp;F</v>
          </cell>
          <cell r="BL389" t="str">
            <v>-</v>
          </cell>
          <cell r="BM389" t="str">
            <v>-</v>
          </cell>
          <cell r="BR389" t="str">
            <v>00880760041440</v>
          </cell>
          <cell r="BS389" t="str">
            <v>-</v>
          </cell>
          <cell r="BT389" t="str">
            <v>-</v>
          </cell>
          <cell r="BU389" t="str">
            <v>-</v>
          </cell>
          <cell r="BV389" t="str">
            <v>-</v>
          </cell>
          <cell r="BW389">
            <v>606461</v>
          </cell>
          <cell r="BX389">
            <v>8942921</v>
          </cell>
          <cell r="BY389" t="str">
            <v>-</v>
          </cell>
        </row>
        <row r="390">
          <cell r="B390">
            <v>10000004256</v>
          </cell>
          <cell r="C390" t="str">
            <v>AdvancePierre™</v>
          </cell>
          <cell r="E390">
            <v>130</v>
          </cell>
          <cell r="F390" t="str">
            <v>AdvancePierre™ Beef Crumbles, 2.03 oz.</v>
          </cell>
          <cell r="G390" t="str">
            <v>Beef Crumbles, 2.03 oz.</v>
          </cell>
          <cell r="H390" t="str">
            <v>-</v>
          </cell>
          <cell r="I390" t="str">
            <v>-</v>
          </cell>
          <cell r="J390">
            <v>30</v>
          </cell>
          <cell r="K390">
            <v>236</v>
          </cell>
          <cell r="L390" t="str">
            <v>2.03 oz.</v>
          </cell>
          <cell r="M390">
            <v>2</v>
          </cell>
          <cell r="N390" t="str">
            <v>-</v>
          </cell>
          <cell r="O390" t="str">
            <v>-</v>
          </cell>
          <cell r="P390" t="str">
            <v>-</v>
          </cell>
          <cell r="Q390" t="str">
            <v>-</v>
          </cell>
          <cell r="R390" t="str">
            <v>-</v>
          </cell>
          <cell r="S390" t="str">
            <v>-</v>
          </cell>
          <cell r="T390" t="str">
            <v>-</v>
          </cell>
          <cell r="U390" t="str">
            <v>-</v>
          </cell>
          <cell r="V390" t="str">
            <v/>
          </cell>
          <cell r="W390" t="str">
            <v>-</v>
          </cell>
          <cell r="Y390" t="str">
            <v>-</v>
          </cell>
          <cell r="Z390" t="str">
            <v>-</v>
          </cell>
          <cell r="AA390" t="str">
            <v>-</v>
          </cell>
          <cell r="AB390" t="str">
            <v>-</v>
          </cell>
          <cell r="AC390" t="str">
            <v>CL</v>
          </cell>
          <cell r="AD390" t="str">
            <v>-</v>
          </cell>
          <cell r="AE390" t="str">
            <v>-</v>
          </cell>
          <cell r="AF390" t="str">
            <v>-</v>
          </cell>
          <cell r="AG390" t="str">
            <v>-</v>
          </cell>
          <cell r="AH390" t="str">
            <v/>
          </cell>
          <cell r="AI390" t="str">
            <v/>
          </cell>
          <cell r="AJ390" t="str">
            <v/>
          </cell>
          <cell r="AK390" t="str">
            <v>-</v>
          </cell>
          <cell r="AL390" t="str">
            <v>-</v>
          </cell>
          <cell r="AM390" t="str">
            <v>-</v>
          </cell>
          <cell r="AN390" t="str">
            <v>-</v>
          </cell>
          <cell r="AO390" t="str">
            <v>-</v>
          </cell>
          <cell r="AP390" t="str">
            <v>-</v>
          </cell>
          <cell r="AQ390" t="str">
            <v>-</v>
          </cell>
          <cell r="AR390" t="str">
            <v>-</v>
          </cell>
          <cell r="AS390" t="str">
            <v>-</v>
          </cell>
          <cell r="AT390" t="str">
            <v>-</v>
          </cell>
          <cell r="AU390" t="str">
            <v>-</v>
          </cell>
          <cell r="AV390" t="str">
            <v>Bulk</v>
          </cell>
          <cell r="AW390" t="str">
            <v>-</v>
          </cell>
          <cell r="AX390" t="str">
            <v>-</v>
          </cell>
          <cell r="AY390" t="str">
            <v>-</v>
          </cell>
          <cell r="AZ390" t="str">
            <v>-</v>
          </cell>
          <cell r="BA390" t="str">
            <v>DNB SY20-21</v>
          </cell>
          <cell r="BB390" t="str">
            <v>DNB SY20-21</v>
          </cell>
          <cell r="BC390" t="str">
            <v>Prepared</v>
          </cell>
          <cell r="BD390" t="str">
            <v>PIZZA/PHILLY/MEXICAN</v>
          </cell>
          <cell r="BE390" t="str">
            <v>TOPPINGS MBU</v>
          </cell>
          <cell r="BF390" t="str">
            <v>Ingredient Meats</v>
          </cell>
          <cell r="BG390" t="str">
            <v>Crumbles &amp; Taco Meat</v>
          </cell>
          <cell r="BH390" t="str">
            <v>Crumbles</v>
          </cell>
          <cell r="BI390" t="str">
            <v>-</v>
          </cell>
          <cell r="BJ390" t="str">
            <v>C&amp;F</v>
          </cell>
          <cell r="BL390" t="str">
            <v>-</v>
          </cell>
          <cell r="BM390" t="str">
            <v>-</v>
          </cell>
          <cell r="BR390" t="str">
            <v>-</v>
          </cell>
          <cell r="BS390" t="str">
            <v>-</v>
          </cell>
          <cell r="BT390" t="str">
            <v>-</v>
          </cell>
          <cell r="BU390" t="str">
            <v>-</v>
          </cell>
          <cell r="BV390" t="str">
            <v>-</v>
          </cell>
          <cell r="BW390" t="str">
            <v>-</v>
          </cell>
          <cell r="BX390" t="str">
            <v>-</v>
          </cell>
          <cell r="BY390" t="str">
            <v>-</v>
          </cell>
        </row>
        <row r="391">
          <cell r="B391">
            <v>10000013740</v>
          </cell>
          <cell r="C391" t="str">
            <v>Wonder Bites Dippers</v>
          </cell>
          <cell r="E391">
            <v>130</v>
          </cell>
          <cell r="F391" t="str">
            <v>AdvancePierre™ Wonderbites® Beef Dipper with Teriyaki, 2.8 oz.</v>
          </cell>
          <cell r="G391" t="str">
            <v>Wonderbites® Beef Dipper with Teriyaki, 2.8 oz.</v>
          </cell>
          <cell r="H391" t="str">
            <v>-</v>
          </cell>
          <cell r="I391" t="str">
            <v>-</v>
          </cell>
          <cell r="J391">
            <v>25</v>
          </cell>
          <cell r="K391">
            <v>143</v>
          </cell>
          <cell r="L391" t="str">
            <v>4 pieces</v>
          </cell>
          <cell r="M391">
            <v>2</v>
          </cell>
          <cell r="N391" t="str">
            <v>-</v>
          </cell>
          <cell r="O391" t="str">
            <v>-</v>
          </cell>
          <cell r="P391" t="str">
            <v>160</v>
          </cell>
          <cell r="Q391" t="str">
            <v>8</v>
          </cell>
          <cell r="R391" t="str">
            <v>3.5</v>
          </cell>
          <cell r="S391" t="str">
            <v>440</v>
          </cell>
          <cell r="T391" t="str">
            <v>6</v>
          </cell>
          <cell r="U391" t="str">
            <v>14</v>
          </cell>
          <cell r="V391" t="str">
            <v>Yes</v>
          </cell>
          <cell r="W391" t="str">
            <v>-</v>
          </cell>
          <cell r="Y391" t="str">
            <v>-</v>
          </cell>
          <cell r="Z391" t="str">
            <v>-</v>
          </cell>
          <cell r="AA391" t="str">
            <v>-</v>
          </cell>
          <cell r="AB391" t="str">
            <v>-</v>
          </cell>
          <cell r="AC391" t="str">
            <v>CY</v>
          </cell>
          <cell r="AD391">
            <v>10000003940</v>
          </cell>
          <cell r="AE391" t="str">
            <v>-</v>
          </cell>
          <cell r="AF391" t="str">
            <v>-</v>
          </cell>
          <cell r="AG391" t="str">
            <v>-</v>
          </cell>
          <cell r="AH391" t="str">
            <v/>
          </cell>
          <cell r="AI391" t="str">
            <v/>
          </cell>
          <cell r="AJ391" t="str">
            <v/>
          </cell>
          <cell r="AK391" t="str">
            <v>-</v>
          </cell>
          <cell r="AL391" t="str">
            <v>Yes</v>
          </cell>
          <cell r="AM391" t="str">
            <v>-</v>
          </cell>
          <cell r="AN391" t="str">
            <v>-</v>
          </cell>
          <cell r="AO391" t="str">
            <v>Yes</v>
          </cell>
          <cell r="AP391" t="str">
            <v>-</v>
          </cell>
          <cell r="AQ391" t="str">
            <v>-</v>
          </cell>
          <cell r="AR391" t="str">
            <v>-</v>
          </cell>
          <cell r="AS391" t="str">
            <v>-</v>
          </cell>
          <cell r="AT391" t="str">
            <v>365</v>
          </cell>
          <cell r="AU391" t="str">
            <v>1</v>
          </cell>
          <cell r="AV391" t="str">
            <v>Bulk</v>
          </cell>
          <cell r="AW391" t="str">
            <v>Yes</v>
          </cell>
          <cell r="AX391" t="str">
            <v>-</v>
          </cell>
          <cell r="AY391" t="str">
            <v>-</v>
          </cell>
          <cell r="AZ391" t="str">
            <v>-</v>
          </cell>
          <cell r="BA391" t="str">
            <v>ACT</v>
          </cell>
          <cell r="BB391" t="str">
            <v>ACT</v>
          </cell>
          <cell r="BC391" t="str">
            <v>Prepared</v>
          </cell>
          <cell r="BD391" t="str">
            <v>BACON/HAM</v>
          </cell>
          <cell r="BE391" t="str">
            <v>HAM/WHL MUSCLE MBU</v>
          </cell>
          <cell r="BF391" t="str">
            <v>Ingredient Meats</v>
          </cell>
          <cell r="BG391" t="str">
            <v>Diced, Pulled &amp; Strips</v>
          </cell>
          <cell r="BH391" t="str">
            <v>Fingers</v>
          </cell>
          <cell r="BI391" t="str">
            <v>-</v>
          </cell>
          <cell r="BJ391" t="str">
            <v>C&amp;F</v>
          </cell>
          <cell r="BL391" t="str">
            <v>BAKE: Conventional Oven
From a frozen state, bake in preheated convection oven at 350°F for 7-9 minutes.
Convection: Convection Oven
From a frozen state, bake in preheated convection oven at 350°F for 4-7 minutes.
Microwave: Microwave Oven
Microwave on fu</v>
          </cell>
          <cell r="BM391" t="str">
            <v>Ground Beef (Not More Than 20% Fat), Water, Textured Vegetable Protein Product (Soy Protein Concentrate,Caramel Color, Zinc Oxide, Niacinamide, Ferrous Sulfate, Copper Gluconate, Vitamin A Palmitate, Calcium Pantothenate,Thiamine Mononitrate (B1), Pyridox</v>
          </cell>
          <cell r="BR391" t="str">
            <v>00071421037401</v>
          </cell>
          <cell r="BS391" t="str">
            <v>-</v>
          </cell>
          <cell r="BT391" t="str">
            <v>-</v>
          </cell>
          <cell r="BU391" t="str">
            <v>-</v>
          </cell>
          <cell r="BV391" t="str">
            <v>-</v>
          </cell>
          <cell r="BW391">
            <v>136591</v>
          </cell>
          <cell r="BX391">
            <v>8929151</v>
          </cell>
          <cell r="BY391">
            <v>403394</v>
          </cell>
        </row>
        <row r="392">
          <cell r="B392">
            <v>10000006750</v>
          </cell>
          <cell r="C392" t="str">
            <v>CLASSICS</v>
          </cell>
          <cell r="E392">
            <v>130</v>
          </cell>
          <cell r="F392" t="str">
            <v>AdvancePierre™ Fully Cooked Pork Sausage Pattie, 1.21 oz</v>
          </cell>
          <cell r="G392" t="str">
            <v>Pork Sausage Pattie, 1.2 oz.</v>
          </cell>
          <cell r="H392" t="str">
            <v>-</v>
          </cell>
          <cell r="I392" t="str">
            <v>-</v>
          </cell>
          <cell r="J392">
            <v>18.75</v>
          </cell>
          <cell r="K392">
            <v>250</v>
          </cell>
          <cell r="L392" t="str">
            <v>1 piece</v>
          </cell>
          <cell r="M392">
            <v>1</v>
          </cell>
          <cell r="N392" t="str">
            <v>-</v>
          </cell>
          <cell r="O392" t="str">
            <v>-</v>
          </cell>
          <cell r="P392" t="str">
            <v>70</v>
          </cell>
          <cell r="Q392" t="str">
            <v>5</v>
          </cell>
          <cell r="R392" t="str">
            <v>1.5</v>
          </cell>
          <cell r="S392" t="str">
            <v>260</v>
          </cell>
          <cell r="T392" t="str">
            <v>0</v>
          </cell>
          <cell r="U392" t="str">
            <v>7</v>
          </cell>
          <cell r="V392" t="str">
            <v>Yes</v>
          </cell>
          <cell r="W392" t="str">
            <v>-</v>
          </cell>
          <cell r="Y392" t="str">
            <v>-</v>
          </cell>
          <cell r="Z392" t="str">
            <v>-</v>
          </cell>
          <cell r="AA392" t="str">
            <v>-</v>
          </cell>
          <cell r="AB392" t="str">
            <v>-</v>
          </cell>
          <cell r="AC392" t="str">
            <v>CY</v>
          </cell>
          <cell r="AD392">
            <v>10000013850</v>
          </cell>
          <cell r="AE392" t="str">
            <v>-</v>
          </cell>
          <cell r="AF392" t="str">
            <v>-</v>
          </cell>
          <cell r="AG392" t="str">
            <v>-</v>
          </cell>
          <cell r="AH392" t="str">
            <v/>
          </cell>
          <cell r="AI392" t="str">
            <v/>
          </cell>
          <cell r="AJ392" t="str">
            <v/>
          </cell>
          <cell r="AK392" t="str">
            <v>-</v>
          </cell>
          <cell r="AL392" t="str">
            <v>-</v>
          </cell>
          <cell r="AM392" t="str">
            <v>-</v>
          </cell>
          <cell r="AN392" t="str">
            <v>-</v>
          </cell>
          <cell r="AO392" t="str">
            <v>-</v>
          </cell>
          <cell r="AP392" t="str">
            <v>-</v>
          </cell>
          <cell r="AQ392" t="str">
            <v>-</v>
          </cell>
          <cell r="AR392" t="str">
            <v>-</v>
          </cell>
          <cell r="AS392" t="str">
            <v>-</v>
          </cell>
          <cell r="AT392" t="str">
            <v>365</v>
          </cell>
          <cell r="AU392" t="str">
            <v>1</v>
          </cell>
          <cell r="AV392" t="str">
            <v>Bulk</v>
          </cell>
          <cell r="AW392" t="str">
            <v>-</v>
          </cell>
          <cell r="AX392" t="str">
            <v>-</v>
          </cell>
          <cell r="AY392" t="str">
            <v>-</v>
          </cell>
          <cell r="AZ392" t="str">
            <v>Yes</v>
          </cell>
          <cell r="BA392" t="str">
            <v>ACT</v>
          </cell>
          <cell r="BB392" t="str">
            <v>ACT</v>
          </cell>
          <cell r="BC392" t="str">
            <v>Prepared</v>
          </cell>
          <cell r="BD392" t="str">
            <v>BFAST/COP/HANDHELD</v>
          </cell>
          <cell r="BE392" t="str">
            <v>BRKFST/COP MBU</v>
          </cell>
          <cell r="BF392" t="str">
            <v>Breakfast</v>
          </cell>
          <cell r="BG392" t="str">
            <v>Patties &amp; Links</v>
          </cell>
          <cell r="BH392" t="str">
            <v>Patties</v>
          </cell>
          <cell r="BI392" t="str">
            <v>-</v>
          </cell>
          <cell r="BJ392" t="str">
            <v>C&amp;F</v>
          </cell>
          <cell r="BK392" t="str">
            <v>Pork</v>
          </cell>
          <cell r="BL392" t="str">
            <v>BAKE: Conventional Oven
From a frozen state, bake in preheated 350 degrees F conventional oven for 8-10 minutes.
Convection: Convection Oven
From a frozen state, bake in preheated 350 degrees F convection oven for 5-8 minutes.
Microwave: Microwave
Microwa</v>
          </cell>
          <cell r="BM392" t="str">
            <v>Ground Pork (Not More Than 20% Fat), Seasoning (Dextrose, Flavorings, Hydrolyzed Corn Protein, Caramel Color), Salt.</v>
          </cell>
          <cell r="BR392" t="str">
            <v>00071421037500</v>
          </cell>
          <cell r="BS392" t="str">
            <v>-</v>
          </cell>
          <cell r="BT392" t="str">
            <v>-</v>
          </cell>
          <cell r="BU392" t="str">
            <v>-</v>
          </cell>
          <cell r="BV392" t="str">
            <v>-</v>
          </cell>
          <cell r="BW392">
            <v>109000</v>
          </cell>
          <cell r="BX392">
            <v>8931218</v>
          </cell>
          <cell r="BY392" t="str">
            <v>-</v>
          </cell>
        </row>
        <row r="393">
          <cell r="B393">
            <v>10000013755</v>
          </cell>
          <cell r="C393" t="str">
            <v>Pierre</v>
          </cell>
          <cell r="E393">
            <v>130</v>
          </cell>
          <cell r="F393" t="str">
            <v>AdvancePierre™ Fully Cooked Pork Sausage Links, 1.21 oz</v>
          </cell>
          <cell r="G393" t="str">
            <v>Pork Sausage Link, 1.2 oz.</v>
          </cell>
          <cell r="H393" t="str">
            <v>-</v>
          </cell>
          <cell r="I393" t="str">
            <v>-</v>
          </cell>
          <cell r="J393">
            <v>18.75</v>
          </cell>
          <cell r="K393">
            <v>250</v>
          </cell>
          <cell r="L393" t="str">
            <v>1 piece</v>
          </cell>
          <cell r="M393">
            <v>1</v>
          </cell>
          <cell r="N393" t="str">
            <v>-</v>
          </cell>
          <cell r="O393" t="str">
            <v>-</v>
          </cell>
          <cell r="P393" t="str">
            <v>70</v>
          </cell>
          <cell r="Q393" t="str">
            <v>5</v>
          </cell>
          <cell r="R393" t="str">
            <v>1.5</v>
          </cell>
          <cell r="S393" t="str">
            <v>260</v>
          </cell>
          <cell r="T393" t="str">
            <v>0</v>
          </cell>
          <cell r="U393" t="str">
            <v>7</v>
          </cell>
          <cell r="V393" t="str">
            <v>Yes</v>
          </cell>
          <cell r="W393" t="str">
            <v>-</v>
          </cell>
          <cell r="Y393" t="str">
            <v>-</v>
          </cell>
          <cell r="Z393" t="str">
            <v>-</v>
          </cell>
          <cell r="AA393" t="str">
            <v>-</v>
          </cell>
          <cell r="AB393" t="str">
            <v>-</v>
          </cell>
          <cell r="AC393" t="str">
            <v>CY</v>
          </cell>
          <cell r="AD393">
            <v>10000004855</v>
          </cell>
          <cell r="AE393" t="str">
            <v>-</v>
          </cell>
          <cell r="AF393" t="str">
            <v>-</v>
          </cell>
          <cell r="AG393" t="str">
            <v>-</v>
          </cell>
          <cell r="AH393" t="str">
            <v/>
          </cell>
          <cell r="AI393" t="str">
            <v/>
          </cell>
          <cell r="AJ393" t="str">
            <v/>
          </cell>
          <cell r="AK393" t="str">
            <v>-</v>
          </cell>
          <cell r="AL393" t="str">
            <v>-</v>
          </cell>
          <cell r="AM393" t="str">
            <v>-</v>
          </cell>
          <cell r="AN393" t="str">
            <v>-</v>
          </cell>
          <cell r="AO393" t="str">
            <v>-</v>
          </cell>
          <cell r="AP393" t="str">
            <v>-</v>
          </cell>
          <cell r="AQ393" t="str">
            <v>-</v>
          </cell>
          <cell r="AR393" t="str">
            <v>-</v>
          </cell>
          <cell r="AS393" t="str">
            <v>-</v>
          </cell>
          <cell r="AT393" t="str">
            <v>365</v>
          </cell>
          <cell r="AU393" t="str">
            <v>1</v>
          </cell>
          <cell r="AV393" t="str">
            <v>Bulk</v>
          </cell>
          <cell r="AW393" t="str">
            <v>-</v>
          </cell>
          <cell r="AX393" t="str">
            <v>-</v>
          </cell>
          <cell r="AY393" t="str">
            <v>-</v>
          </cell>
          <cell r="AZ393" t="str">
            <v>-</v>
          </cell>
          <cell r="BA393" t="str">
            <v>ACT</v>
          </cell>
          <cell r="BB393" t="str">
            <v>ACT</v>
          </cell>
          <cell r="BC393" t="str">
            <v>Prepared</v>
          </cell>
          <cell r="BD393" t="str">
            <v>BFAST/COP/HANDHELD</v>
          </cell>
          <cell r="BE393" t="str">
            <v>BRKFST/COP MBU</v>
          </cell>
          <cell r="BF393" t="str">
            <v>Breakfast</v>
          </cell>
          <cell r="BG393" t="str">
            <v>Patties &amp; Links</v>
          </cell>
          <cell r="BH393" t="str">
            <v>Links</v>
          </cell>
          <cell r="BI393" t="str">
            <v>-</v>
          </cell>
          <cell r="BJ393" t="str">
            <v>C&amp;F</v>
          </cell>
          <cell r="BK393" t="str">
            <v>Pork</v>
          </cell>
          <cell r="BL393" t="str">
            <v>BAKE: Conventional Oven
From a frozen state, bake on a pan in preheated conventional oven at 350 for 8-10 minutes.
Convection: Convection Oven
From a frozen state, bake on a pan in preheated convection oven at 350 for 5-8 minutes.
Microwave: Microwave
Mic</v>
          </cell>
          <cell r="BM393" t="str">
            <v>Ground pork (not more than 20% fat), seasoning (dextrose, flavorings, hydrolyzed corn protein, caramel color), salt.</v>
          </cell>
          <cell r="BR393" t="str">
            <v>00071421037555</v>
          </cell>
          <cell r="BS393" t="str">
            <v>-</v>
          </cell>
          <cell r="BT393" t="str">
            <v>-</v>
          </cell>
          <cell r="BU393" t="str">
            <v>-</v>
          </cell>
          <cell r="BV393" t="str">
            <v>-</v>
          </cell>
          <cell r="BW393">
            <v>344090</v>
          </cell>
          <cell r="BX393">
            <v>9396958</v>
          </cell>
          <cell r="BY393">
            <v>401388</v>
          </cell>
        </row>
        <row r="394">
          <cell r="B394">
            <v>10000013827</v>
          </cell>
          <cell r="C394" t="str">
            <v>Pierre</v>
          </cell>
          <cell r="E394">
            <v>130</v>
          </cell>
          <cell r="F394" t="str">
            <v>AdvancePierre™ Fully Cooked Flamebroiled Strip Shaped Beef Patties with Teriyaki Sauce, 2.79 oz</v>
          </cell>
          <cell r="G394" t="str">
            <v>Flame Broiled Beef Dipper with Teriyaki, 2.8 oz.</v>
          </cell>
          <cell r="H394" t="str">
            <v>-</v>
          </cell>
          <cell r="I394" t="str">
            <v>-</v>
          </cell>
          <cell r="J394">
            <v>17.5</v>
          </cell>
          <cell r="K394">
            <v>100</v>
          </cell>
          <cell r="L394" t="str">
            <v>4 pieces</v>
          </cell>
          <cell r="M394">
            <v>2</v>
          </cell>
          <cell r="N394" t="str">
            <v>-</v>
          </cell>
          <cell r="O394" t="str">
            <v>-</v>
          </cell>
          <cell r="P394" t="str">
            <v>150</v>
          </cell>
          <cell r="Q394" t="str">
            <v>9</v>
          </cell>
          <cell r="R394" t="str">
            <v>4</v>
          </cell>
          <cell r="S394" t="str">
            <v>410</v>
          </cell>
          <cell r="T394" t="str">
            <v>7</v>
          </cell>
          <cell r="U394" t="str">
            <v>12</v>
          </cell>
          <cell r="V394" t="str">
            <v>Yes</v>
          </cell>
          <cell r="W394" t="str">
            <v>-</v>
          </cell>
          <cell r="Y394" t="str">
            <v>-</v>
          </cell>
          <cell r="Z394" t="str">
            <v>-</v>
          </cell>
          <cell r="AA394" t="str">
            <v>-</v>
          </cell>
          <cell r="AB394" t="str">
            <v>-</v>
          </cell>
          <cell r="AC394" t="str">
            <v>CL</v>
          </cell>
          <cell r="AD394" t="str">
            <v>-</v>
          </cell>
          <cell r="AE394" t="str">
            <v>-</v>
          </cell>
          <cell r="AF394" t="str">
            <v>-</v>
          </cell>
          <cell r="AG394" t="str">
            <v>-</v>
          </cell>
          <cell r="AH394" t="str">
            <v/>
          </cell>
          <cell r="AI394" t="str">
            <v/>
          </cell>
          <cell r="AJ394" t="str">
            <v/>
          </cell>
          <cell r="AK394" t="str">
            <v>-</v>
          </cell>
          <cell r="AL394" t="str">
            <v>Yes</v>
          </cell>
          <cell r="AM394" t="str">
            <v>-</v>
          </cell>
          <cell r="AN394" t="str">
            <v>-</v>
          </cell>
          <cell r="AO394" t="str">
            <v>Yes</v>
          </cell>
          <cell r="AP394" t="str">
            <v>-</v>
          </cell>
          <cell r="AQ394" t="str">
            <v>-</v>
          </cell>
          <cell r="AR394" t="str">
            <v>-</v>
          </cell>
          <cell r="AS394" t="str">
            <v>-</v>
          </cell>
          <cell r="AT394" t="str">
            <v>365</v>
          </cell>
          <cell r="AU394" t="str">
            <v>1</v>
          </cell>
          <cell r="AV394" t="str">
            <v>Bulk</v>
          </cell>
          <cell r="AW394" t="str">
            <v>-</v>
          </cell>
          <cell r="AX394" t="str">
            <v>-</v>
          </cell>
          <cell r="AY394" t="str">
            <v>-</v>
          </cell>
          <cell r="AZ394" t="str">
            <v>-</v>
          </cell>
          <cell r="BA394" t="str">
            <v>ACT</v>
          </cell>
          <cell r="BB394" t="str">
            <v>ACT</v>
          </cell>
          <cell r="BC394" t="str">
            <v>Prepared</v>
          </cell>
          <cell r="BD394" t="str">
            <v>BACON/HAM</v>
          </cell>
          <cell r="BE394" t="str">
            <v>HAM/WHL MUSCLE MBU</v>
          </cell>
          <cell r="BF394" t="str">
            <v>Ingredient Meats</v>
          </cell>
          <cell r="BG394" t="str">
            <v>Diced, Pulled &amp; Strips</v>
          </cell>
          <cell r="BH394" t="str">
            <v>Fingers</v>
          </cell>
          <cell r="BI394" t="str">
            <v>-</v>
          </cell>
          <cell r="BJ394" t="str">
            <v>C&amp;F</v>
          </cell>
          <cell r="BL394" t="str">
            <v>BAKE: Conventional Oven
From a frozen state, bake at 350 in conventional oven for 14 minutes.
Convection: Convection Oven
From a frozen state, bake at 350 in convection oven for 10 minutes.
Microwave: Microwave
Microwave on full power for 1-2 minutes. Mic</v>
          </cell>
          <cell r="BM394" t="str">
            <v>Ground beef (not more than 20% fat), water, textured vegetable protein product (soy protein concentrate, caramel color, zinc oxide, niacinamide, ferrous sulfate, copper gluconate, vitamin a palmitate, calcium pantothenate, thiamine mononitrate (b1), pyrid</v>
          </cell>
          <cell r="BO394" t="str">
            <v>Yes</v>
          </cell>
          <cell r="BP394" t="str">
            <v>Yes</v>
          </cell>
          <cell r="BR394" t="str">
            <v>00071421038279</v>
          </cell>
          <cell r="BS394" t="str">
            <v>-</v>
          </cell>
          <cell r="BT394" t="str">
            <v>Special Order</v>
          </cell>
          <cell r="BU394" t="str">
            <v>-</v>
          </cell>
          <cell r="BV394" t="str">
            <v>-</v>
          </cell>
          <cell r="BW394">
            <v>770817</v>
          </cell>
          <cell r="BX394">
            <v>8929144</v>
          </cell>
          <cell r="BY394">
            <v>101686</v>
          </cell>
        </row>
        <row r="395">
          <cell r="B395">
            <v>10000003940</v>
          </cell>
          <cell r="C395" t="str">
            <v>Pierre</v>
          </cell>
          <cell r="E395">
            <v>130</v>
          </cell>
          <cell r="F395" t="str">
            <v>AdvancePierre™ Fully Cooked Flamebroiled Strip Shaped Beef Patties with Teriyaki Sauce, 2.79 oz</v>
          </cell>
          <cell r="G395" t="str">
            <v>Beef Pattie Strips with Teriyaki, 0.7 oz.</v>
          </cell>
          <cell r="H395" t="str">
            <v>-</v>
          </cell>
          <cell r="I395" t="str">
            <v>-</v>
          </cell>
          <cell r="J395">
            <v>25.03</v>
          </cell>
          <cell r="K395">
            <v>143</v>
          </cell>
          <cell r="L395" t="str">
            <v>4 pieces</v>
          </cell>
          <cell r="M395">
            <v>2</v>
          </cell>
          <cell r="N395" t="str">
            <v>-</v>
          </cell>
          <cell r="O395" t="str">
            <v>-</v>
          </cell>
          <cell r="P395" t="str">
            <v>150</v>
          </cell>
          <cell r="Q395" t="str">
            <v>9</v>
          </cell>
          <cell r="R395" t="str">
            <v>4</v>
          </cell>
          <cell r="S395" t="str">
            <v>410</v>
          </cell>
          <cell r="T395" t="str">
            <v>7</v>
          </cell>
          <cell r="U395" t="str">
            <v>12</v>
          </cell>
          <cell r="V395" t="str">
            <v>Yes</v>
          </cell>
          <cell r="W395" t="str">
            <v>-</v>
          </cell>
          <cell r="Y395" t="str">
            <v>CSC</v>
          </cell>
          <cell r="Z395" t="str">
            <v>CSC</v>
          </cell>
          <cell r="AA395" t="str">
            <v>-</v>
          </cell>
          <cell r="AB395" t="str">
            <v>-</v>
          </cell>
          <cell r="AC395" t="str">
            <v>CL</v>
          </cell>
          <cell r="AD395">
            <v>10000013740</v>
          </cell>
          <cell r="AE395" t="str">
            <v>-</v>
          </cell>
          <cell r="AF395" t="str">
            <v>-</v>
          </cell>
          <cell r="AG395" t="str">
            <v>-</v>
          </cell>
          <cell r="AH395" t="str">
            <v/>
          </cell>
          <cell r="AI395" t="str">
            <v/>
          </cell>
          <cell r="AJ395" t="str">
            <v/>
          </cell>
          <cell r="AK395" t="str">
            <v>-</v>
          </cell>
          <cell r="AL395" t="str">
            <v>Yes</v>
          </cell>
          <cell r="AM395" t="str">
            <v>-</v>
          </cell>
          <cell r="AN395" t="str">
            <v>-</v>
          </cell>
          <cell r="AO395" t="str">
            <v>Yes</v>
          </cell>
          <cell r="AP395" t="str">
            <v>-</v>
          </cell>
          <cell r="AQ395" t="str">
            <v>-</v>
          </cell>
          <cell r="AR395" t="str">
            <v>-</v>
          </cell>
          <cell r="AS395" t="str">
            <v>-</v>
          </cell>
          <cell r="AT395" t="str">
            <v>365</v>
          </cell>
          <cell r="AU395" t="str">
            <v>1</v>
          </cell>
          <cell r="AV395" t="str">
            <v>Bulk</v>
          </cell>
          <cell r="AW395" t="str">
            <v>Yes</v>
          </cell>
          <cell r="AX395" t="str">
            <v>-</v>
          </cell>
          <cell r="AY395" t="str">
            <v>-</v>
          </cell>
          <cell r="AZ395" t="str">
            <v>-</v>
          </cell>
          <cell r="BA395" t="str">
            <v>ACT</v>
          </cell>
          <cell r="BB395" t="str">
            <v>ACT</v>
          </cell>
          <cell r="BC395" t="str">
            <v>Prepared</v>
          </cell>
          <cell r="BD395" t="str">
            <v>BACON/HAM</v>
          </cell>
          <cell r="BE395" t="str">
            <v>HAM/WHL MUSCLE MBU</v>
          </cell>
          <cell r="BF395" t="str">
            <v>Ingredient Meats</v>
          </cell>
          <cell r="BG395" t="str">
            <v>Diced, Pulled &amp; Strips</v>
          </cell>
          <cell r="BH395" t="str">
            <v>Fingers</v>
          </cell>
          <cell r="BI395" t="str">
            <v>-</v>
          </cell>
          <cell r="BJ395" t="str">
            <v>C&amp;F</v>
          </cell>
          <cell r="BL395" t="str">
            <v xml:space="preserve">BAKE: Conventional Oven
From a frozen state, bake at 350 for 7-9 minutes.
Convection: Convection Oven
From a frozen state, bake at 350 in convection oven for 4-7 minutes.
Microwave: Microwave
Microwave on full power for 1-2 minutes. Microwave ovens vary. </v>
          </cell>
          <cell r="BM395" t="str">
            <v>Ground beef (not more than 20% fat), water,  textured vegetable protein product (soy protein concentrate, caramel color, zinc oxide, niacinamide, ferroussulfate, copper gluconate, vitamin a palmitate, calcium pantothenate, thiamine mononitrate (b1), pyrid</v>
          </cell>
          <cell r="BR395" t="str">
            <v>00071421038408</v>
          </cell>
          <cell r="BS395" t="str">
            <v>-</v>
          </cell>
          <cell r="BT395" t="str">
            <v>Special Order</v>
          </cell>
          <cell r="BU395" t="str">
            <v>-</v>
          </cell>
          <cell r="BV395" t="str">
            <v>-</v>
          </cell>
          <cell r="BW395" t="str">
            <v>-</v>
          </cell>
          <cell r="BX395">
            <v>9231058</v>
          </cell>
          <cell r="BY395">
            <v>141094</v>
          </cell>
        </row>
        <row r="396">
          <cell r="B396">
            <v>10000013850</v>
          </cell>
          <cell r="C396" t="str">
            <v>Pierre</v>
          </cell>
          <cell r="E396">
            <v>130</v>
          </cell>
          <cell r="F396" t="str">
            <v>AdvancePierre™ Fully Cooked Pork Sausage Pattie, 1.21 oz</v>
          </cell>
          <cell r="G396" t="str">
            <v>Pork Sausage Pattie, 1.2 oz.</v>
          </cell>
          <cell r="H396" t="str">
            <v>-</v>
          </cell>
          <cell r="I396" t="str">
            <v>-</v>
          </cell>
          <cell r="J396">
            <v>18.75</v>
          </cell>
          <cell r="K396">
            <v>250</v>
          </cell>
          <cell r="L396" t="str">
            <v>1 piece</v>
          </cell>
          <cell r="M396">
            <v>1</v>
          </cell>
          <cell r="N396" t="str">
            <v>-</v>
          </cell>
          <cell r="O396" t="str">
            <v>-</v>
          </cell>
          <cell r="P396" t="str">
            <v>80</v>
          </cell>
          <cell r="Q396" t="str">
            <v>6</v>
          </cell>
          <cell r="R396" t="str">
            <v>2</v>
          </cell>
          <cell r="S396" t="str">
            <v>240</v>
          </cell>
          <cell r="T396" t="str">
            <v>1</v>
          </cell>
          <cell r="U396" t="str">
            <v>6</v>
          </cell>
          <cell r="V396" t="str">
            <v>Yes</v>
          </cell>
          <cell r="W396" t="str">
            <v>-</v>
          </cell>
          <cell r="Y396" t="str">
            <v>-</v>
          </cell>
          <cell r="Z396" t="str">
            <v>-</v>
          </cell>
          <cell r="AA396" t="str">
            <v>-</v>
          </cell>
          <cell r="AB396" t="str">
            <v>-</v>
          </cell>
          <cell r="AC396" t="str">
            <v>CL</v>
          </cell>
          <cell r="AD396">
            <v>10000006750</v>
          </cell>
          <cell r="AE396" t="str">
            <v>-</v>
          </cell>
          <cell r="AF396" t="str">
            <v>-</v>
          </cell>
          <cell r="AG396" t="str">
            <v>-</v>
          </cell>
          <cell r="AH396" t="str">
            <v/>
          </cell>
          <cell r="AI396" t="str">
            <v/>
          </cell>
          <cell r="AJ396" t="str">
            <v/>
          </cell>
          <cell r="AK396" t="str">
            <v>-</v>
          </cell>
          <cell r="AL396" t="str">
            <v>-</v>
          </cell>
          <cell r="AM396" t="str">
            <v>-</v>
          </cell>
          <cell r="AN396" t="str">
            <v>-</v>
          </cell>
          <cell r="AO396" t="str">
            <v>-</v>
          </cell>
          <cell r="AP396" t="str">
            <v>-</v>
          </cell>
          <cell r="AQ396" t="str">
            <v>-</v>
          </cell>
          <cell r="AR396" t="str">
            <v>-</v>
          </cell>
          <cell r="AS396" t="str">
            <v>-</v>
          </cell>
          <cell r="AT396" t="str">
            <v>365</v>
          </cell>
          <cell r="AU396" t="str">
            <v>1</v>
          </cell>
          <cell r="AV396" t="str">
            <v>Bulk</v>
          </cell>
          <cell r="AW396" t="str">
            <v>-</v>
          </cell>
          <cell r="AX396" t="str">
            <v>-</v>
          </cell>
          <cell r="AY396" t="str">
            <v>-</v>
          </cell>
          <cell r="AZ396" t="str">
            <v>-</v>
          </cell>
          <cell r="BA396" t="str">
            <v>ACT</v>
          </cell>
          <cell r="BB396" t="str">
            <v>ACT</v>
          </cell>
          <cell r="BC396" t="str">
            <v>Prepared</v>
          </cell>
          <cell r="BD396" t="str">
            <v>BFAST/COP/HANDHELD</v>
          </cell>
          <cell r="BE396" t="str">
            <v>BRKFST/COP MBU</v>
          </cell>
          <cell r="BF396" t="str">
            <v>Breakfast</v>
          </cell>
          <cell r="BG396" t="str">
            <v>Patties &amp; Links</v>
          </cell>
          <cell r="BH396" t="str">
            <v>Patties</v>
          </cell>
          <cell r="BI396" t="str">
            <v>-</v>
          </cell>
          <cell r="BJ396" t="str">
            <v>C&amp;F</v>
          </cell>
          <cell r="BK396" t="str">
            <v>Pork</v>
          </cell>
          <cell r="BL396" t="str">
            <v>BAKE: Conventional Oven
From a frozen state, bake on a pan in preheated conventional oven at 350 for 8-10 minutes.
Convection: Convection Oven
From a frozen state, bake on a pan in preheated convection oven at 350 for 5-8 minutes.
Microwave: Microwave
Mic</v>
          </cell>
          <cell r="BM396" t="str">
            <v>Ground pork (not more than 20% fat), seasoning (dextrose, flavorings, hydrolyzed corn protein, caramel color), salt.</v>
          </cell>
          <cell r="BR396" t="str">
            <v>00071421038507</v>
          </cell>
          <cell r="BS396" t="str">
            <v>-</v>
          </cell>
          <cell r="BT396" t="str">
            <v>Special Order</v>
          </cell>
          <cell r="BU396" t="str">
            <v>-</v>
          </cell>
          <cell r="BV396" t="str">
            <v>-</v>
          </cell>
          <cell r="BW396" t="str">
            <v>-</v>
          </cell>
          <cell r="BX396">
            <v>8927429</v>
          </cell>
          <cell r="BY396">
            <v>101688</v>
          </cell>
        </row>
        <row r="397">
          <cell r="B397">
            <v>10000004855</v>
          </cell>
          <cell r="C397" t="str">
            <v>Pierre</v>
          </cell>
          <cell r="E397">
            <v>130</v>
          </cell>
          <cell r="F397" t="str">
            <v>AdvancePierre™ Fully Cooked Pork Sausage Links, 1.21 oz</v>
          </cell>
          <cell r="G397" t="str">
            <v>Pork Sausage Link, 1.2 oz.</v>
          </cell>
          <cell r="H397" t="str">
            <v>-</v>
          </cell>
          <cell r="I397" t="str">
            <v>-</v>
          </cell>
          <cell r="J397">
            <v>18.75</v>
          </cell>
          <cell r="K397">
            <v>250</v>
          </cell>
          <cell r="L397" t="str">
            <v>1 piece</v>
          </cell>
          <cell r="M397">
            <v>1</v>
          </cell>
          <cell r="N397" t="str">
            <v>-</v>
          </cell>
          <cell r="O397" t="str">
            <v>-</v>
          </cell>
          <cell r="P397" t="str">
            <v>80</v>
          </cell>
          <cell r="Q397" t="str">
            <v>6</v>
          </cell>
          <cell r="R397" t="str">
            <v>2</v>
          </cell>
          <cell r="S397" t="str">
            <v>260</v>
          </cell>
          <cell r="T397" t="str">
            <v>1</v>
          </cell>
          <cell r="U397" t="str">
            <v>6</v>
          </cell>
          <cell r="V397" t="str">
            <v>Yes</v>
          </cell>
          <cell r="W397" t="str">
            <v>-</v>
          </cell>
          <cell r="Y397" t="str">
            <v>-</v>
          </cell>
          <cell r="Z397" t="str">
            <v>-</v>
          </cell>
          <cell r="AA397" t="str">
            <v>-</v>
          </cell>
          <cell r="AB397" t="str">
            <v>-</v>
          </cell>
          <cell r="AC397" t="str">
            <v>CL</v>
          </cell>
          <cell r="AD397">
            <v>10000013755</v>
          </cell>
          <cell r="AE397" t="str">
            <v>-</v>
          </cell>
          <cell r="AF397" t="str">
            <v>-</v>
          </cell>
          <cell r="AG397" t="str">
            <v>-</v>
          </cell>
          <cell r="AH397" t="str">
            <v/>
          </cell>
          <cell r="AI397" t="str">
            <v/>
          </cell>
          <cell r="AJ397" t="str">
            <v/>
          </cell>
          <cell r="AK397" t="str">
            <v>-</v>
          </cell>
          <cell r="AL397" t="str">
            <v>-</v>
          </cell>
          <cell r="AM397" t="str">
            <v>-</v>
          </cell>
          <cell r="AN397" t="str">
            <v>-</v>
          </cell>
          <cell r="AO397" t="str">
            <v>-</v>
          </cell>
          <cell r="AP397" t="str">
            <v>-</v>
          </cell>
          <cell r="AQ397" t="str">
            <v>-</v>
          </cell>
          <cell r="AR397" t="str">
            <v>-</v>
          </cell>
          <cell r="AS397" t="str">
            <v>-</v>
          </cell>
          <cell r="AT397" t="str">
            <v>365</v>
          </cell>
          <cell r="AU397" t="str">
            <v>1</v>
          </cell>
          <cell r="AV397" t="str">
            <v>Bulk</v>
          </cell>
          <cell r="AW397" t="str">
            <v>-</v>
          </cell>
          <cell r="AX397" t="str">
            <v>-</v>
          </cell>
          <cell r="AY397" t="str">
            <v>-</v>
          </cell>
          <cell r="AZ397" t="str">
            <v>-</v>
          </cell>
          <cell r="BA397" t="str">
            <v>ACT</v>
          </cell>
          <cell r="BB397" t="str">
            <v>DNB SY21-22</v>
          </cell>
          <cell r="BC397" t="str">
            <v>Prepared</v>
          </cell>
          <cell r="BD397" t="str">
            <v>BFAST/COP/HANDHELD</v>
          </cell>
          <cell r="BE397" t="str">
            <v>BRKFST/COP MBU</v>
          </cell>
          <cell r="BF397" t="str">
            <v>Breakfast</v>
          </cell>
          <cell r="BG397" t="str">
            <v>Patties &amp; Links</v>
          </cell>
          <cell r="BH397" t="str">
            <v>Links</v>
          </cell>
          <cell r="BI397" t="str">
            <v>-</v>
          </cell>
          <cell r="BJ397" t="str">
            <v>C&amp;F</v>
          </cell>
          <cell r="BK397" t="str">
            <v>Pork</v>
          </cell>
          <cell r="BL397" t="str">
            <v>BAKE: Conventional Oven
From a frozen state, bake on a pan in preheated conventional oven at 350 for 8-10 minutes.
Convection: Convection Oven
From a frozen state, bake on a pan in preheated convection oven at 350 for 5-8 minutes.
Microwave: Microwave
Mic</v>
          </cell>
          <cell r="BM397" t="str">
            <v>Ground pork (not more than 20% fat), seasoning (dextrose, flavorings, hydrolyzed corn protein, caramel color), salt.</v>
          </cell>
          <cell r="BR397" t="str">
            <v>00071421038552</v>
          </cell>
          <cell r="BS397" t="str">
            <v>-</v>
          </cell>
          <cell r="BT397" t="str">
            <v>Special Order</v>
          </cell>
          <cell r="BU397" t="str">
            <v>-</v>
          </cell>
          <cell r="BV397" t="str">
            <v>-</v>
          </cell>
          <cell r="BW397" t="str">
            <v>-</v>
          </cell>
          <cell r="BX397">
            <v>9392907</v>
          </cell>
          <cell r="BY397" t="str">
            <v>-</v>
          </cell>
        </row>
        <row r="398">
          <cell r="B398">
            <v>10000097839</v>
          </cell>
          <cell r="C398" t="str">
            <v>Pierre</v>
          </cell>
          <cell r="E398">
            <v>130</v>
          </cell>
          <cell r="F398" t="str">
            <v>AdvancePierre™ Fully Cooked Pork Sausage Pattie, 1.71 oz</v>
          </cell>
          <cell r="G398" t="str">
            <v>All Natural Pork Sausage Patties 1.7 oz.</v>
          </cell>
          <cell r="H398" t="str">
            <v>-</v>
          </cell>
          <cell r="I398" t="str">
            <v>-</v>
          </cell>
          <cell r="J398">
            <v>30.07</v>
          </cell>
          <cell r="K398">
            <v>283</v>
          </cell>
          <cell r="L398" t="str">
            <v>1 piece</v>
          </cell>
          <cell r="M398">
            <v>1</v>
          </cell>
          <cell r="N398" t="str">
            <v>-</v>
          </cell>
          <cell r="O398" t="str">
            <v>-</v>
          </cell>
          <cell r="P398" t="str">
            <v>120</v>
          </cell>
          <cell r="Q398" t="str">
            <v>11</v>
          </cell>
          <cell r="R398" t="str">
            <v>4</v>
          </cell>
          <cell r="S398" t="str">
            <v>130</v>
          </cell>
          <cell r="T398" t="str">
            <v>1</v>
          </cell>
          <cell r="U398" t="str">
            <v>7</v>
          </cell>
          <cell r="V398" t="str">
            <v>Yes</v>
          </cell>
          <cell r="W398" t="str">
            <v>-</v>
          </cell>
          <cell r="Y398" t="str">
            <v>-</v>
          </cell>
          <cell r="Z398" t="str">
            <v>CSC</v>
          </cell>
          <cell r="AA398" t="str">
            <v>CSC</v>
          </cell>
          <cell r="AB398" t="str">
            <v>CSC</v>
          </cell>
          <cell r="AC398" t="str">
            <v>CL</v>
          </cell>
          <cell r="AD398">
            <v>10000069250</v>
          </cell>
          <cell r="AE398" t="str">
            <v>-</v>
          </cell>
          <cell r="AF398" t="str">
            <v>AN</v>
          </cell>
          <cell r="AG398" t="str">
            <v>-</v>
          </cell>
          <cell r="AH398" t="str">
            <v/>
          </cell>
          <cell r="AI398" t="str">
            <v/>
          </cell>
          <cell r="AJ398" t="str">
            <v/>
          </cell>
          <cell r="AK398" t="str">
            <v>-</v>
          </cell>
          <cell r="AL398" t="str">
            <v>-</v>
          </cell>
          <cell r="AM398" t="str">
            <v>-</v>
          </cell>
          <cell r="AN398" t="str">
            <v>-</v>
          </cell>
          <cell r="AO398" t="str">
            <v>-</v>
          </cell>
          <cell r="AP398" t="str">
            <v>-</v>
          </cell>
          <cell r="AQ398" t="str">
            <v>-</v>
          </cell>
          <cell r="AR398" t="str">
            <v>-</v>
          </cell>
          <cell r="AS398" t="str">
            <v>-</v>
          </cell>
          <cell r="AT398" t="str">
            <v>365</v>
          </cell>
          <cell r="AU398" t="str">
            <v>1</v>
          </cell>
          <cell r="AV398" t="str">
            <v>Bulk</v>
          </cell>
          <cell r="AW398" t="str">
            <v>Yes</v>
          </cell>
          <cell r="AX398" t="str">
            <v>Yes</v>
          </cell>
          <cell r="AY398" t="str">
            <v>Yes</v>
          </cell>
          <cell r="AZ398" t="str">
            <v>Yes</v>
          </cell>
          <cell r="BA398" t="str">
            <v>ACT</v>
          </cell>
          <cell r="BB398" t="str">
            <v>ACT</v>
          </cell>
          <cell r="BC398" t="str">
            <v>Prepared</v>
          </cell>
          <cell r="BD398" t="str">
            <v>BFAST/COP/HANDHELD</v>
          </cell>
          <cell r="BE398" t="str">
            <v>BRKFST/COP MBU</v>
          </cell>
          <cell r="BF398" t="str">
            <v>Breakfast</v>
          </cell>
          <cell r="BG398" t="str">
            <v>Patties &amp; Links</v>
          </cell>
          <cell r="BH398" t="str">
            <v>Patties</v>
          </cell>
          <cell r="BI398" t="str">
            <v>-</v>
          </cell>
          <cell r="BJ398" t="str">
            <v>C&amp;F</v>
          </cell>
          <cell r="BK398" t="str">
            <v>Pork</v>
          </cell>
          <cell r="BL398" t="str">
            <v>BAKE: Conventional Oven
From frozen state: Preheat oven to 350 degrees F for 12-14 minutes.
Convection: Convection Oven
From frozen state: Preheat oven to 350 degrees F for 7-9 minutes.</v>
          </cell>
          <cell r="BM398" t="str">
            <v>Ground Pork, Water, Sea Salt (Potassium and Sodium Chloride), Sugar, Spices, Caramelized Sugar Syrup, Rosemary Extract.</v>
          </cell>
          <cell r="BO398" t="str">
            <v>Yes</v>
          </cell>
          <cell r="BQ398" t="str">
            <v>Yes</v>
          </cell>
          <cell r="BR398" t="str">
            <v>00071421682502</v>
          </cell>
          <cell r="BS398" t="str">
            <v>-</v>
          </cell>
          <cell r="BT398" t="str">
            <v>Special Order</v>
          </cell>
          <cell r="BU398" t="str">
            <v>-</v>
          </cell>
          <cell r="BV398" t="str">
            <v>-</v>
          </cell>
          <cell r="BW398" t="str">
            <v>-</v>
          </cell>
          <cell r="BX398" t="str">
            <v>-</v>
          </cell>
          <cell r="BY398" t="str">
            <v>-</v>
          </cell>
        </row>
        <row r="399">
          <cell r="B399">
            <v>10000069250</v>
          </cell>
          <cell r="C399" t="str">
            <v>Pierre</v>
          </cell>
          <cell r="E399">
            <v>130</v>
          </cell>
          <cell r="F399" t="str">
            <v>AdvancePierre™ Fully Cooked Pork Sausage Pattie, 1.71 oz</v>
          </cell>
          <cell r="G399" t="str">
            <v xml:space="preserve">All Natural Pork Sausage Pattie 1.7 oz </v>
          </cell>
          <cell r="H399" t="str">
            <v>-</v>
          </cell>
          <cell r="I399" t="str">
            <v>-</v>
          </cell>
          <cell r="J399">
            <v>30.07</v>
          </cell>
          <cell r="K399">
            <v>283</v>
          </cell>
          <cell r="L399" t="str">
            <v>1 piece</v>
          </cell>
          <cell r="M399">
            <v>1</v>
          </cell>
          <cell r="N399" t="str">
            <v>-</v>
          </cell>
          <cell r="O399" t="str">
            <v>-</v>
          </cell>
          <cell r="P399" t="str">
            <v>120</v>
          </cell>
          <cell r="Q399" t="str">
            <v>11</v>
          </cell>
          <cell r="R399" t="str">
            <v>4</v>
          </cell>
          <cell r="S399" t="str">
            <v>135</v>
          </cell>
          <cell r="T399" t="str">
            <v>1</v>
          </cell>
          <cell r="U399" t="str">
            <v>7</v>
          </cell>
          <cell r="V399" t="str">
            <v/>
          </cell>
          <cell r="W399" t="str">
            <v>-</v>
          </cell>
          <cell r="Y399" t="str">
            <v>-</v>
          </cell>
          <cell r="Z399" t="str">
            <v>-</v>
          </cell>
          <cell r="AA399" t="str">
            <v>-</v>
          </cell>
          <cell r="AB399" t="str">
            <v>-</v>
          </cell>
          <cell r="AC399" t="str">
            <v>CY</v>
          </cell>
          <cell r="AD399">
            <v>10000097839</v>
          </cell>
          <cell r="AE399" t="str">
            <v>-</v>
          </cell>
          <cell r="AF399" t="str">
            <v>AN</v>
          </cell>
          <cell r="AG399" t="str">
            <v>-</v>
          </cell>
          <cell r="AH399" t="str">
            <v/>
          </cell>
          <cell r="AI399" t="str">
            <v/>
          </cell>
          <cell r="AJ399" t="str">
            <v/>
          </cell>
          <cell r="AK399" t="str">
            <v>-</v>
          </cell>
          <cell r="AL399" t="str">
            <v>-</v>
          </cell>
          <cell r="AM399" t="str">
            <v>-</v>
          </cell>
          <cell r="AN399" t="str">
            <v>-</v>
          </cell>
          <cell r="AO399" t="str">
            <v>-</v>
          </cell>
          <cell r="AP399" t="str">
            <v>-</v>
          </cell>
          <cell r="AQ399" t="str">
            <v>-</v>
          </cell>
          <cell r="AR399" t="str">
            <v>-</v>
          </cell>
          <cell r="AS399" t="str">
            <v>-</v>
          </cell>
          <cell r="AT399" t="str">
            <v>365</v>
          </cell>
          <cell r="AU399" t="str">
            <v>1</v>
          </cell>
          <cell r="AV399" t="str">
            <v>Bulk</v>
          </cell>
          <cell r="AW399" t="str">
            <v>-</v>
          </cell>
          <cell r="AX399" t="str">
            <v>-</v>
          </cell>
          <cell r="AY399" t="str">
            <v>-</v>
          </cell>
          <cell r="AZ399" t="str">
            <v>Yes</v>
          </cell>
          <cell r="BA399" t="str">
            <v>ACT</v>
          </cell>
          <cell r="BB399" t="str">
            <v>ACT</v>
          </cell>
          <cell r="BC399" t="str">
            <v>Prepared</v>
          </cell>
          <cell r="BD399" t="str">
            <v>BFAST/COP/HANDHELD</v>
          </cell>
          <cell r="BE399" t="str">
            <v>BRKFST/COP MBU</v>
          </cell>
          <cell r="BF399" t="str">
            <v>Breakfast</v>
          </cell>
          <cell r="BG399" t="str">
            <v>Patties &amp; Links</v>
          </cell>
          <cell r="BH399" t="str">
            <v>Patties</v>
          </cell>
          <cell r="BI399" t="str">
            <v>-</v>
          </cell>
          <cell r="BJ399" t="str">
            <v>C&amp;F</v>
          </cell>
          <cell r="BK399" t="str">
            <v>Pork</v>
          </cell>
          <cell r="BL399" t="str">
            <v>BAKE: Conventional Oven
From frozen state: Preheat oven to 350 degrees F for 12-14 minutes.
Convection: Convection Oven
From frozen state: Preheat oven to 350 degrees F for 7-9 minutes.</v>
          </cell>
          <cell r="BM399" t="str">
            <v>Pork, Water, Sea Salt (Potassium and Sodium Chloride), Sugar, Spices, Caramelized Sugar Syrup, Rosemary Extract.</v>
          </cell>
          <cell r="BQ399" t="str">
            <v>Yes</v>
          </cell>
          <cell r="BR399" t="str">
            <v>00071421692501</v>
          </cell>
          <cell r="BS399" t="str">
            <v>-</v>
          </cell>
          <cell r="BT399" t="str">
            <v>-</v>
          </cell>
          <cell r="BU399" t="str">
            <v>-</v>
          </cell>
          <cell r="BV399" t="str">
            <v>-</v>
          </cell>
          <cell r="BW399" t="str">
            <v>-</v>
          </cell>
          <cell r="BX399" t="str">
            <v>-</v>
          </cell>
          <cell r="BY399" t="str">
            <v>-</v>
          </cell>
        </row>
        <row r="400">
          <cell r="B400">
            <v>10000044063</v>
          </cell>
          <cell r="C400" t="str">
            <v>AdvancePierre™</v>
          </cell>
          <cell r="E400">
            <v>130</v>
          </cell>
          <cell r="F400" t="str">
            <v>AdvancePierre™ Turkey Crumbles, 2.16 oz.</v>
          </cell>
          <cell r="G400" t="str">
            <v>Turkey Crumbles, 2.16 oz.</v>
          </cell>
          <cell r="H400" t="str">
            <v>-</v>
          </cell>
          <cell r="I400" t="str">
            <v>-</v>
          </cell>
          <cell r="J400">
            <v>30</v>
          </cell>
          <cell r="K400">
            <v>222</v>
          </cell>
          <cell r="L400" t="str">
            <v>2.16 oz.</v>
          </cell>
          <cell r="M400">
            <v>2</v>
          </cell>
          <cell r="N400" t="str">
            <v>-</v>
          </cell>
          <cell r="O400" t="str">
            <v>-</v>
          </cell>
          <cell r="P400" t="str">
            <v>-</v>
          </cell>
          <cell r="Q400" t="str">
            <v>-</v>
          </cell>
          <cell r="R400" t="str">
            <v>-</v>
          </cell>
          <cell r="S400" t="str">
            <v>-</v>
          </cell>
          <cell r="T400" t="str">
            <v>-</v>
          </cell>
          <cell r="U400" t="str">
            <v>-</v>
          </cell>
          <cell r="V400" t="str">
            <v/>
          </cell>
          <cell r="W400" t="str">
            <v>-</v>
          </cell>
          <cell r="Y400" t="str">
            <v>-</v>
          </cell>
          <cell r="Z400" t="str">
            <v>-</v>
          </cell>
          <cell r="AA400" t="str">
            <v>-</v>
          </cell>
          <cell r="AB400" t="str">
            <v>-</v>
          </cell>
          <cell r="AC400" t="str">
            <v>CL</v>
          </cell>
          <cell r="AD400" t="str">
            <v>-</v>
          </cell>
          <cell r="AE400" t="str">
            <v>-</v>
          </cell>
          <cell r="AF400" t="str">
            <v>-</v>
          </cell>
          <cell r="AG400" t="str">
            <v>-</v>
          </cell>
          <cell r="AH400" t="str">
            <v/>
          </cell>
          <cell r="AI400" t="str">
            <v/>
          </cell>
          <cell r="AJ400" t="str">
            <v/>
          </cell>
          <cell r="AK400" t="str">
            <v>-</v>
          </cell>
          <cell r="AL400" t="str">
            <v>Yes</v>
          </cell>
          <cell r="AM400" t="str">
            <v>-</v>
          </cell>
          <cell r="AN400" t="str">
            <v>-</v>
          </cell>
          <cell r="AO400" t="str">
            <v>-</v>
          </cell>
          <cell r="AP400" t="str">
            <v>-</v>
          </cell>
          <cell r="AQ400" t="str">
            <v>-</v>
          </cell>
          <cell r="AR400" t="str">
            <v>-</v>
          </cell>
          <cell r="AS400" t="str">
            <v>-</v>
          </cell>
          <cell r="AT400" t="str">
            <v>-</v>
          </cell>
          <cell r="AU400" t="str">
            <v>-</v>
          </cell>
          <cell r="AV400" t="str">
            <v>Bulk</v>
          </cell>
          <cell r="AW400" t="str">
            <v>-</v>
          </cell>
          <cell r="AX400" t="str">
            <v>-</v>
          </cell>
          <cell r="AY400" t="str">
            <v>-</v>
          </cell>
          <cell r="AZ400" t="str">
            <v>-</v>
          </cell>
          <cell r="BA400" t="str">
            <v>DNB SY20-21</v>
          </cell>
          <cell r="BB400" t="str">
            <v>DNB SY20-21</v>
          </cell>
          <cell r="BC400" t="str">
            <v>Prepared</v>
          </cell>
          <cell r="BD400" t="str">
            <v>PIZZA/PHILLY/MEXICAN</v>
          </cell>
          <cell r="BE400" t="str">
            <v>TOPPINGS MBU</v>
          </cell>
          <cell r="BF400" t="str">
            <v>Ingredient Meats</v>
          </cell>
          <cell r="BG400" t="str">
            <v>Crumbles &amp; Taco Meat</v>
          </cell>
          <cell r="BH400" t="str">
            <v>Crumbles</v>
          </cell>
          <cell r="BI400" t="str">
            <v>-</v>
          </cell>
          <cell r="BJ400" t="str">
            <v>C&amp;F</v>
          </cell>
          <cell r="BL400" t="str">
            <v>-</v>
          </cell>
          <cell r="BM400" t="str">
            <v>-</v>
          </cell>
          <cell r="BR400" t="str">
            <v>-</v>
          </cell>
          <cell r="BS400" t="str">
            <v>-</v>
          </cell>
          <cell r="BT400" t="str">
            <v>-</v>
          </cell>
          <cell r="BU400" t="str">
            <v>-</v>
          </cell>
          <cell r="BV400" t="str">
            <v>-</v>
          </cell>
          <cell r="BW400">
            <v>897680</v>
          </cell>
          <cell r="BX400" t="str">
            <v>-</v>
          </cell>
          <cell r="BY400" t="str">
            <v>-</v>
          </cell>
        </row>
        <row r="401">
          <cell r="B401">
            <v>10000049324</v>
          </cell>
          <cell r="C401" t="str">
            <v>AdvancePierre™</v>
          </cell>
          <cell r="E401" t="str">
            <v>-</v>
          </cell>
          <cell r="F401" t="str">
            <v>AdvancePierre™ Fully Cooked Turkey Sausage Pattie, 1.15 oz.</v>
          </cell>
          <cell r="G401" t="str">
            <v>Turkey Sausage Pattie, 1.15 oz.</v>
          </cell>
          <cell r="H401" t="str">
            <v>-</v>
          </cell>
          <cell r="I401" t="str">
            <v>-</v>
          </cell>
          <cell r="J401">
            <v>30.19</v>
          </cell>
          <cell r="K401">
            <v>420</v>
          </cell>
          <cell r="L401" t="str">
            <v>1 piece</v>
          </cell>
          <cell r="M401">
            <v>1</v>
          </cell>
          <cell r="N401" t="str">
            <v>-</v>
          </cell>
          <cell r="O401" t="str">
            <v>-</v>
          </cell>
          <cell r="P401" t="str">
            <v>80</v>
          </cell>
          <cell r="Q401" t="str">
            <v>5</v>
          </cell>
          <cell r="R401" t="str">
            <v>1.5</v>
          </cell>
          <cell r="S401" t="str">
            <v>210</v>
          </cell>
          <cell r="T401" t="str">
            <v>0</v>
          </cell>
          <cell r="U401" t="str">
            <v>7</v>
          </cell>
          <cell r="V401" t="str">
            <v>Yes</v>
          </cell>
          <cell r="W401" t="str">
            <v>-</v>
          </cell>
          <cell r="Y401" t="str">
            <v>-</v>
          </cell>
          <cell r="Z401" t="str">
            <v>-</v>
          </cell>
          <cell r="AA401" t="str">
            <v>-</v>
          </cell>
          <cell r="AB401" t="str">
            <v>-</v>
          </cell>
          <cell r="AC401" t="str">
            <v>CL</v>
          </cell>
          <cell r="AD401" t="str">
            <v>-</v>
          </cell>
          <cell r="AE401" t="str">
            <v>-</v>
          </cell>
          <cell r="AF401" t="str">
            <v>-</v>
          </cell>
          <cell r="AG401" t="str">
            <v>-</v>
          </cell>
          <cell r="AH401" t="str">
            <v/>
          </cell>
          <cell r="AI401" t="str">
            <v/>
          </cell>
          <cell r="AJ401" t="str">
            <v/>
          </cell>
          <cell r="AK401" t="str">
            <v>-</v>
          </cell>
          <cell r="AL401" t="str">
            <v>-</v>
          </cell>
          <cell r="AM401" t="str">
            <v>-</v>
          </cell>
          <cell r="AN401" t="str">
            <v>-</v>
          </cell>
          <cell r="AO401" t="str">
            <v>-</v>
          </cell>
          <cell r="AP401" t="str">
            <v>-</v>
          </cell>
          <cell r="AQ401" t="str">
            <v>-</v>
          </cell>
          <cell r="AR401" t="str">
            <v>-</v>
          </cell>
          <cell r="AS401" t="str">
            <v>-</v>
          </cell>
          <cell r="AT401" t="str">
            <v>365</v>
          </cell>
          <cell r="AU401" t="str">
            <v>1</v>
          </cell>
          <cell r="AV401" t="str">
            <v>Bulk</v>
          </cell>
          <cell r="AW401" t="str">
            <v>-</v>
          </cell>
          <cell r="AX401" t="str">
            <v>-</v>
          </cell>
          <cell r="AY401" t="str">
            <v>-</v>
          </cell>
          <cell r="AZ401" t="str">
            <v>-</v>
          </cell>
          <cell r="BA401" t="str">
            <v>DNB SY20-21</v>
          </cell>
          <cell r="BB401" t="str">
            <v>DNB SY20-21</v>
          </cell>
          <cell r="BC401" t="str">
            <v>Prepared</v>
          </cell>
          <cell r="BD401" t="str">
            <v>BFAST/COP/HANDHELD</v>
          </cell>
          <cell r="BE401" t="str">
            <v>BRKFST/COP MBU</v>
          </cell>
          <cell r="BF401" t="str">
            <v>Breakfast</v>
          </cell>
          <cell r="BG401" t="str">
            <v>Patties &amp; Links</v>
          </cell>
          <cell r="BH401" t="str">
            <v>Patties</v>
          </cell>
          <cell r="BI401" t="str">
            <v>-</v>
          </cell>
          <cell r="BJ401" t="str">
            <v>C&amp;F</v>
          </cell>
          <cell r="BL401" t="str">
            <v>Unspecified: Not currently available.</v>
          </cell>
          <cell r="BM401" t="str">
            <v>Turkey, Seasoning (Salt, Spices, Corn Syrup Solids, Dextrose, Autolyzed Yeast Extract, BHA, Propyl Gallate, Citric Acid), Water, Caramel Color.</v>
          </cell>
          <cell r="BR401" t="str">
            <v>00880760090752</v>
          </cell>
          <cell r="BS401" t="str">
            <v>-</v>
          </cell>
          <cell r="BT401" t="str">
            <v>Special Order</v>
          </cell>
          <cell r="BU401" t="str">
            <v>-</v>
          </cell>
          <cell r="BV401" t="str">
            <v>-</v>
          </cell>
          <cell r="BW401" t="str">
            <v>-</v>
          </cell>
          <cell r="BX401" t="str">
            <v>-</v>
          </cell>
          <cell r="BY401" t="str">
            <v>-</v>
          </cell>
        </row>
        <row r="402">
          <cell r="B402">
            <v>10000019358</v>
          </cell>
          <cell r="C402" t="str">
            <v>AdvancePierre™</v>
          </cell>
          <cell r="E402" t="str">
            <v>-</v>
          </cell>
          <cell r="F402" t="str">
            <v>AdvancePierre™ Beef Sausage Pattie, 1.2 oz.</v>
          </cell>
          <cell r="G402" t="str">
            <v>Beef Sausage Pattie, 1.2 oz.</v>
          </cell>
          <cell r="H402" t="str">
            <v>-</v>
          </cell>
          <cell r="I402" t="str">
            <v>-</v>
          </cell>
          <cell r="J402">
            <v>18.75</v>
          </cell>
          <cell r="K402">
            <v>250</v>
          </cell>
          <cell r="L402" t="str">
            <v>1 piece</v>
          </cell>
          <cell r="M402">
            <v>1</v>
          </cell>
          <cell r="N402" t="str">
            <v>-</v>
          </cell>
          <cell r="O402" t="str">
            <v>-</v>
          </cell>
          <cell r="P402" t="str">
            <v>-</v>
          </cell>
          <cell r="Q402" t="str">
            <v>-</v>
          </cell>
          <cell r="R402" t="str">
            <v>-</v>
          </cell>
          <cell r="S402" t="str">
            <v>-</v>
          </cell>
          <cell r="T402" t="str">
            <v>-</v>
          </cell>
          <cell r="U402" t="str">
            <v>-</v>
          </cell>
          <cell r="V402" t="str">
            <v>Yes</v>
          </cell>
          <cell r="W402" t="str">
            <v>-</v>
          </cell>
          <cell r="Y402" t="str">
            <v>-</v>
          </cell>
          <cell r="Z402" t="str">
            <v>-</v>
          </cell>
          <cell r="AA402" t="str">
            <v>-</v>
          </cell>
          <cell r="AB402" t="str">
            <v>-</v>
          </cell>
          <cell r="AC402" t="str">
            <v>CL</v>
          </cell>
          <cell r="AD402">
            <v>10000009685</v>
          </cell>
          <cell r="AE402" t="str">
            <v>-</v>
          </cell>
          <cell r="AF402" t="str">
            <v>-</v>
          </cell>
          <cell r="AG402" t="str">
            <v>-</v>
          </cell>
          <cell r="AH402" t="str">
            <v/>
          </cell>
          <cell r="AI402" t="str">
            <v/>
          </cell>
          <cell r="AJ402" t="str">
            <v/>
          </cell>
          <cell r="AK402" t="str">
            <v>-</v>
          </cell>
          <cell r="AL402" t="str">
            <v>-</v>
          </cell>
          <cell r="AM402" t="str">
            <v>-</v>
          </cell>
          <cell r="AN402" t="str">
            <v>-</v>
          </cell>
          <cell r="AO402" t="str">
            <v>-</v>
          </cell>
          <cell r="AP402" t="str">
            <v>-</v>
          </cell>
          <cell r="AQ402" t="str">
            <v>-</v>
          </cell>
          <cell r="AR402" t="str">
            <v>-</v>
          </cell>
          <cell r="AS402" t="str">
            <v>-</v>
          </cell>
          <cell r="AT402" t="str">
            <v>-</v>
          </cell>
          <cell r="AU402" t="str">
            <v>-</v>
          </cell>
          <cell r="AV402" t="str">
            <v>Bulk</v>
          </cell>
          <cell r="AW402" t="str">
            <v>-</v>
          </cell>
          <cell r="AX402" t="str">
            <v>-</v>
          </cell>
          <cell r="AY402" t="str">
            <v>-</v>
          </cell>
          <cell r="AZ402" t="str">
            <v>-</v>
          </cell>
          <cell r="BA402" t="str">
            <v>DNB SY19-20</v>
          </cell>
          <cell r="BB402" t="str">
            <v>DNB SY19-20</v>
          </cell>
          <cell r="BC402" t="str">
            <v>Prepared</v>
          </cell>
          <cell r="BD402" t="str">
            <v>BFAST/COP/HANDHELD</v>
          </cell>
          <cell r="BE402" t="str">
            <v>BRKFST/COP MBU</v>
          </cell>
          <cell r="BF402" t="str">
            <v>Breakfast</v>
          </cell>
          <cell r="BG402" t="str">
            <v>Patties &amp; Links</v>
          </cell>
          <cell r="BH402" t="str">
            <v>Patties</v>
          </cell>
          <cell r="BI402" t="str">
            <v>-</v>
          </cell>
          <cell r="BJ402" t="str">
            <v>C&amp;F</v>
          </cell>
          <cell r="BL402" t="str">
            <v>-</v>
          </cell>
          <cell r="BM402" t="str">
            <v>-</v>
          </cell>
          <cell r="BR402" t="str">
            <v>-</v>
          </cell>
          <cell r="BS402" t="str">
            <v>-</v>
          </cell>
          <cell r="BT402" t="str">
            <v>-</v>
          </cell>
          <cell r="BU402" t="str">
            <v>-</v>
          </cell>
          <cell r="BV402" t="str">
            <v>-</v>
          </cell>
          <cell r="BW402" t="str">
            <v>-</v>
          </cell>
          <cell r="BX402" t="str">
            <v>-</v>
          </cell>
          <cell r="BY402" t="str">
            <v>-</v>
          </cell>
        </row>
        <row r="403">
          <cell r="B403">
            <v>10000008737</v>
          </cell>
          <cell r="C403" t="str">
            <v>AdvancePierre™</v>
          </cell>
          <cell r="E403">
            <v>130</v>
          </cell>
          <cell r="F403" t="str">
            <v>AdvancePierre™ Beef Crumbles, 2.4 oz.</v>
          </cell>
          <cell r="G403" t="str">
            <v>Beef Crumbles, 2.4 oz.</v>
          </cell>
          <cell r="H403" t="str">
            <v>-</v>
          </cell>
          <cell r="I403" t="str">
            <v>-</v>
          </cell>
          <cell r="J403">
            <v>40</v>
          </cell>
          <cell r="K403">
            <v>267</v>
          </cell>
          <cell r="L403" t="str">
            <v>2.4 oz.</v>
          </cell>
          <cell r="M403">
            <v>2</v>
          </cell>
          <cell r="N403" t="str">
            <v>-</v>
          </cell>
          <cell r="O403" t="str">
            <v>-</v>
          </cell>
          <cell r="P403" t="str">
            <v>120</v>
          </cell>
          <cell r="Q403" t="str">
            <v>7</v>
          </cell>
          <cell r="R403" t="str">
            <v>2.5</v>
          </cell>
          <cell r="S403" t="str">
            <v>190</v>
          </cell>
          <cell r="T403" t="str">
            <v>2</v>
          </cell>
          <cell r="U403" t="str">
            <v>12</v>
          </cell>
          <cell r="V403" t="str">
            <v/>
          </cell>
          <cell r="W403" t="str">
            <v>-</v>
          </cell>
          <cell r="Y403" t="str">
            <v>-</v>
          </cell>
          <cell r="Z403" t="str">
            <v>-</v>
          </cell>
          <cell r="AA403" t="str">
            <v>-</v>
          </cell>
          <cell r="AB403" t="str">
            <v>-</v>
          </cell>
          <cell r="AC403" t="str">
            <v>CY</v>
          </cell>
          <cell r="AD403">
            <v>10000008837</v>
          </cell>
          <cell r="AE403" t="str">
            <v>-</v>
          </cell>
          <cell r="AF403" t="str">
            <v>-</v>
          </cell>
          <cell r="AG403" t="str">
            <v>-</v>
          </cell>
          <cell r="AH403" t="str">
            <v/>
          </cell>
          <cell r="AI403" t="str">
            <v/>
          </cell>
          <cell r="AJ403" t="str">
            <v/>
          </cell>
          <cell r="AK403" t="str">
            <v>-</v>
          </cell>
          <cell r="AL403" t="str">
            <v>Yes</v>
          </cell>
          <cell r="AM403" t="str">
            <v>-</v>
          </cell>
          <cell r="AN403" t="str">
            <v>-</v>
          </cell>
          <cell r="AO403" t="str">
            <v>-</v>
          </cell>
          <cell r="AP403" t="str">
            <v>-</v>
          </cell>
          <cell r="AQ403" t="str">
            <v>-</v>
          </cell>
          <cell r="AR403" t="str">
            <v>-</v>
          </cell>
          <cell r="AS403" t="str">
            <v>-</v>
          </cell>
          <cell r="AT403" t="str">
            <v>365</v>
          </cell>
          <cell r="AU403" t="str">
            <v>-</v>
          </cell>
          <cell r="AV403" t="str">
            <v>Bulk</v>
          </cell>
          <cell r="AW403" t="str">
            <v>-</v>
          </cell>
          <cell r="AX403" t="str">
            <v>-</v>
          </cell>
          <cell r="AY403" t="str">
            <v>-</v>
          </cell>
          <cell r="AZ403" t="str">
            <v>Yes</v>
          </cell>
          <cell r="BA403" t="str">
            <v>ACT</v>
          </cell>
          <cell r="BB403" t="str">
            <v>ACT</v>
          </cell>
          <cell r="BC403" t="str">
            <v>Prepared</v>
          </cell>
          <cell r="BD403" t="str">
            <v>PIZZA/PHILLY/MEXICAN</v>
          </cell>
          <cell r="BE403" t="str">
            <v>TOPPINGS MBU</v>
          </cell>
          <cell r="BF403" t="str">
            <v>Ingredient Meats</v>
          </cell>
          <cell r="BG403" t="str">
            <v>Crumbles &amp; Taco Meat</v>
          </cell>
          <cell r="BH403" t="str">
            <v>Crumbles</v>
          </cell>
          <cell r="BI403" t="str">
            <v>-</v>
          </cell>
          <cell r="BJ403" t="str">
            <v>C&amp;F</v>
          </cell>
          <cell r="BL403" t="str">
            <v>Conventional Oven: Heat frozen meat in entree or covered dish in oven. Time will vary
based on load or method of heating (20 to 40 minutes).</v>
          </cell>
          <cell r="BM403" t="str">
            <v>Ground beef (no more than 20% fat), water, textured vegetable protein
product (soy protein concentrate, caramel color, zinc oxide, niacinamide,
ferrous sulfate, copper gluconate, vitamin A palmitate, calcium
pantothenate, thiamine mononitrate [B1], Pyridoxine Hydrochloride [B6],
Riboflavin [B2], Cyanocobalamin [B12]), Salt and
Potassium Chloride, Flavorings, Sugar, Sodium Phosphates.</v>
          </cell>
          <cell r="BR403" t="str">
            <v>10020534027721</v>
          </cell>
          <cell r="BS403" t="str">
            <v>-</v>
          </cell>
          <cell r="BT403" t="str">
            <v>-</v>
          </cell>
          <cell r="BU403" t="str">
            <v>-</v>
          </cell>
          <cell r="BV403" t="str">
            <v>-</v>
          </cell>
          <cell r="BW403" t="str">
            <v>-</v>
          </cell>
          <cell r="BX403">
            <v>8868206</v>
          </cell>
          <cell r="BY403">
            <v>404037</v>
          </cell>
        </row>
        <row r="404">
          <cell r="B404">
            <v>10000008837</v>
          </cell>
          <cell r="C404" t="str">
            <v>AdvancePierre™</v>
          </cell>
          <cell r="E404">
            <v>130</v>
          </cell>
          <cell r="F404" t="str">
            <v>AdvancePierre™ Beef Crumbles--Reduced Sodium, 2.2 oz.</v>
          </cell>
          <cell r="G404" t="str">
            <v>Beef Crumbles--Reduced Sodium, 2.2 oz.</v>
          </cell>
          <cell r="H404" t="str">
            <v>-</v>
          </cell>
          <cell r="I404" t="str">
            <v>-</v>
          </cell>
          <cell r="J404">
            <v>40</v>
          </cell>
          <cell r="K404">
            <v>291</v>
          </cell>
          <cell r="L404" t="str">
            <v>2.20 oz.</v>
          </cell>
          <cell r="M404">
            <v>2</v>
          </cell>
          <cell r="N404" t="str">
            <v>-</v>
          </cell>
          <cell r="O404" t="str">
            <v>-</v>
          </cell>
          <cell r="P404" t="str">
            <v>-</v>
          </cell>
          <cell r="Q404" t="str">
            <v>-</v>
          </cell>
          <cell r="R404" t="str">
            <v>-</v>
          </cell>
          <cell r="S404" t="str">
            <v>-</v>
          </cell>
          <cell r="T404" t="str">
            <v>-</v>
          </cell>
          <cell r="U404" t="str">
            <v>-</v>
          </cell>
          <cell r="V404" t="str">
            <v/>
          </cell>
          <cell r="W404" t="str">
            <v>-</v>
          </cell>
          <cell r="Y404" t="str">
            <v>CSC</v>
          </cell>
          <cell r="Z404" t="str">
            <v>CSC</v>
          </cell>
          <cell r="AA404" t="str">
            <v>-</v>
          </cell>
          <cell r="AB404" t="str">
            <v>-</v>
          </cell>
          <cell r="AC404" t="str">
            <v>CL</v>
          </cell>
          <cell r="AD404">
            <v>10000008737</v>
          </cell>
          <cell r="AE404" t="str">
            <v>-</v>
          </cell>
          <cell r="AF404" t="str">
            <v>-</v>
          </cell>
          <cell r="AG404" t="str">
            <v>-</v>
          </cell>
          <cell r="AH404" t="str">
            <v/>
          </cell>
          <cell r="AI404" t="str">
            <v/>
          </cell>
          <cell r="AJ404" t="str">
            <v/>
          </cell>
          <cell r="AK404" t="str">
            <v>-</v>
          </cell>
          <cell r="AL404" t="str">
            <v>Yes</v>
          </cell>
          <cell r="AM404" t="str">
            <v>-</v>
          </cell>
          <cell r="AN404" t="str">
            <v>-</v>
          </cell>
          <cell r="AO404" t="str">
            <v>-</v>
          </cell>
          <cell r="AP404" t="str">
            <v>-</v>
          </cell>
          <cell r="AQ404" t="str">
            <v>-</v>
          </cell>
          <cell r="AR404" t="str">
            <v>-</v>
          </cell>
          <cell r="AS404" t="str">
            <v>-</v>
          </cell>
          <cell r="AT404" t="str">
            <v>-</v>
          </cell>
          <cell r="AU404" t="str">
            <v>-</v>
          </cell>
          <cell r="AV404" t="str">
            <v>Bulk</v>
          </cell>
          <cell r="AW404" t="str">
            <v>Yes</v>
          </cell>
          <cell r="AX404" t="str">
            <v>-</v>
          </cell>
          <cell r="AY404" t="str">
            <v>-</v>
          </cell>
          <cell r="AZ404" t="str">
            <v>-</v>
          </cell>
          <cell r="BA404" t="str">
            <v>ACT</v>
          </cell>
          <cell r="BB404" t="str">
            <v>ACT</v>
          </cell>
          <cell r="BC404" t="str">
            <v>Prepared</v>
          </cell>
          <cell r="BD404" t="str">
            <v>PIZZA/PHILLY/MEXICAN</v>
          </cell>
          <cell r="BE404" t="str">
            <v>TOPPINGS MBU</v>
          </cell>
          <cell r="BF404" t="str">
            <v>Ingredient Meats</v>
          </cell>
          <cell r="BG404" t="str">
            <v>Crumbles &amp; Taco Meat</v>
          </cell>
          <cell r="BH404" t="str">
            <v>Crumbles</v>
          </cell>
          <cell r="BI404" t="str">
            <v>-</v>
          </cell>
          <cell r="BJ404" t="str">
            <v>C&amp;F</v>
          </cell>
          <cell r="BL404" t="str">
            <v>Unspecified: Not Currently Available</v>
          </cell>
          <cell r="BM404" t="str">
            <v>-</v>
          </cell>
          <cell r="BO404" t="str">
            <v>Yes</v>
          </cell>
          <cell r="BP404" t="str">
            <v>Yes</v>
          </cell>
          <cell r="BR404" t="str">
            <v>10020534028087</v>
          </cell>
          <cell r="BS404" t="str">
            <v>-</v>
          </cell>
          <cell r="BT404" t="str">
            <v>-</v>
          </cell>
          <cell r="BU404" t="str">
            <v>-</v>
          </cell>
          <cell r="BV404" t="str">
            <v>-</v>
          </cell>
          <cell r="BW404" t="str">
            <v>-</v>
          </cell>
          <cell r="BX404" t="str">
            <v>-</v>
          </cell>
          <cell r="BY404" t="str">
            <v>-</v>
          </cell>
        </row>
        <row r="405">
          <cell r="B405">
            <v>10000029467</v>
          </cell>
          <cell r="C405" t="str">
            <v>CLASSICS</v>
          </cell>
          <cell r="E405">
            <v>130</v>
          </cell>
          <cell r="F405" t="str">
            <v>AdvancePierre™ Fully Cooked Pork Sausage Pattie, 1.21 oz</v>
          </cell>
          <cell r="G405" t="str">
            <v>Pork Sausage Pattie, 1.2 oz.</v>
          </cell>
          <cell r="H405" t="str">
            <v>-</v>
          </cell>
          <cell r="I405" t="str">
            <v>-</v>
          </cell>
          <cell r="J405">
            <v>18.75</v>
          </cell>
          <cell r="K405">
            <v>250</v>
          </cell>
          <cell r="L405" t="str">
            <v>1 piece</v>
          </cell>
          <cell r="M405">
            <v>1</v>
          </cell>
          <cell r="N405" t="str">
            <v>-</v>
          </cell>
          <cell r="O405" t="str">
            <v>-</v>
          </cell>
          <cell r="P405" t="str">
            <v>70</v>
          </cell>
          <cell r="Q405" t="str">
            <v>4.5</v>
          </cell>
          <cell r="R405" t="str">
            <v>1.5</v>
          </cell>
          <cell r="S405" t="str">
            <v>240</v>
          </cell>
          <cell r="T405" t="str">
            <v>1</v>
          </cell>
          <cell r="U405" t="str">
            <v>6</v>
          </cell>
          <cell r="V405" t="str">
            <v>Yes</v>
          </cell>
          <cell r="W405" t="str">
            <v>-</v>
          </cell>
          <cell r="Y405" t="str">
            <v>-</v>
          </cell>
          <cell r="Z405" t="str">
            <v>-</v>
          </cell>
          <cell r="AA405" t="str">
            <v>-</v>
          </cell>
          <cell r="AB405" t="str">
            <v>-</v>
          </cell>
          <cell r="AC405" t="str">
            <v>CY</v>
          </cell>
          <cell r="AD405" t="str">
            <v>-</v>
          </cell>
          <cell r="AE405" t="str">
            <v>-</v>
          </cell>
          <cell r="AF405" t="str">
            <v>-</v>
          </cell>
          <cell r="AG405" t="str">
            <v>-</v>
          </cell>
          <cell r="AH405" t="str">
            <v/>
          </cell>
          <cell r="AI405" t="str">
            <v/>
          </cell>
          <cell r="AJ405" t="str">
            <v/>
          </cell>
          <cell r="AK405" t="str">
            <v>-</v>
          </cell>
          <cell r="AL405" t="str">
            <v>-</v>
          </cell>
          <cell r="AM405" t="str">
            <v>-</v>
          </cell>
          <cell r="AN405" t="str">
            <v>-</v>
          </cell>
          <cell r="AO405" t="str">
            <v>-</v>
          </cell>
          <cell r="AP405" t="str">
            <v>-</v>
          </cell>
          <cell r="AQ405" t="str">
            <v>-</v>
          </cell>
          <cell r="AR405" t="str">
            <v>-</v>
          </cell>
          <cell r="AS405" t="str">
            <v>-</v>
          </cell>
          <cell r="AT405" t="str">
            <v>365</v>
          </cell>
          <cell r="AU405" t="str">
            <v>1</v>
          </cell>
          <cell r="AV405" t="str">
            <v>Bulk</v>
          </cell>
          <cell r="AW405" t="str">
            <v>-</v>
          </cell>
          <cell r="AX405" t="str">
            <v>-</v>
          </cell>
          <cell r="AY405" t="str">
            <v>-</v>
          </cell>
          <cell r="AZ405" t="str">
            <v>-</v>
          </cell>
          <cell r="BA405" t="str">
            <v>ACT</v>
          </cell>
          <cell r="BB405" t="str">
            <v>ACT</v>
          </cell>
          <cell r="BC405" t="str">
            <v>Prepared</v>
          </cell>
          <cell r="BD405" t="str">
            <v>BFAST/COP/HANDHELD</v>
          </cell>
          <cell r="BE405" t="str">
            <v>BRKFST/COP MBU</v>
          </cell>
          <cell r="BF405" t="str">
            <v>Breakfast</v>
          </cell>
          <cell r="BG405" t="str">
            <v>Patties &amp; Links</v>
          </cell>
          <cell r="BH405" t="str">
            <v>Patties</v>
          </cell>
          <cell r="BI405" t="str">
            <v>-</v>
          </cell>
          <cell r="BJ405" t="str">
            <v>C&amp;F</v>
          </cell>
          <cell r="BK405" t="str">
            <v>Pork</v>
          </cell>
          <cell r="BL405" t="str">
            <v>BAKE: Conventional Oven
From a frozen state, bake on a pan in a preheated conventional oven at 350 for 10-14 minutes.
Convection: Convection Oven
From a frozen state, bake on a pan in a preheated convection oven at 350 for 5-7 minutes.
Microwave: Microwav</v>
          </cell>
          <cell r="BM405" t="str">
            <v>Ground Pork (Not More Than 20% Fat), Seasoning (Dextrose, Flavorings, Hydrolyzed Corn Protein, Caramel Color), Water, Salt.</v>
          </cell>
          <cell r="BR405" t="str">
            <v>00071421094671</v>
          </cell>
          <cell r="BS405" t="str">
            <v>-</v>
          </cell>
          <cell r="BT405" t="str">
            <v>-</v>
          </cell>
          <cell r="BU405" t="str">
            <v>-</v>
          </cell>
          <cell r="BV405" t="str">
            <v>-</v>
          </cell>
          <cell r="BW405" t="str">
            <v>-</v>
          </cell>
          <cell r="BX405">
            <v>8925451</v>
          </cell>
          <cell r="BY405">
            <v>401406</v>
          </cell>
        </row>
        <row r="406">
          <cell r="B406">
            <v>10000019482</v>
          </cell>
          <cell r="C406" t="str">
            <v>Pierre</v>
          </cell>
          <cell r="E406">
            <v>130</v>
          </cell>
          <cell r="F406" t="str">
            <v>AdvancePierre™ Fully Cooked Beef Patties with Sausage Seasoning, 1.25 oz</v>
          </cell>
          <cell r="G406" t="str">
            <v>Beef Pattie with Sausage Seasoning, 1.25 oz.</v>
          </cell>
          <cell r="H406" t="str">
            <v>-</v>
          </cell>
          <cell r="I406" t="str">
            <v>-</v>
          </cell>
          <cell r="J406">
            <v>35</v>
          </cell>
          <cell r="K406">
            <v>448</v>
          </cell>
          <cell r="L406" t="str">
            <v>1 piece</v>
          </cell>
          <cell r="M406">
            <v>1</v>
          </cell>
          <cell r="N406" t="str">
            <v>-</v>
          </cell>
          <cell r="O406" t="str">
            <v>-</v>
          </cell>
          <cell r="P406" t="str">
            <v>80</v>
          </cell>
          <cell r="Q406" t="str">
            <v>4.5</v>
          </cell>
          <cell r="R406" t="str">
            <v>2</v>
          </cell>
          <cell r="S406" t="str">
            <v>260</v>
          </cell>
          <cell r="T406" t="str">
            <v>1</v>
          </cell>
          <cell r="U406" t="str">
            <v>7</v>
          </cell>
          <cell r="V406" t="str">
            <v>Yes</v>
          </cell>
          <cell r="W406" t="str">
            <v>-</v>
          </cell>
          <cell r="Y406" t="str">
            <v>-</v>
          </cell>
          <cell r="Z406" t="str">
            <v>-</v>
          </cell>
          <cell r="AA406" t="str">
            <v>-</v>
          </cell>
          <cell r="AB406" t="str">
            <v>-</v>
          </cell>
          <cell r="AC406" t="str">
            <v>CL</v>
          </cell>
          <cell r="AD406" t="str">
            <v>-</v>
          </cell>
          <cell r="AE406" t="str">
            <v>-</v>
          </cell>
          <cell r="AF406" t="str">
            <v>-</v>
          </cell>
          <cell r="AG406" t="str">
            <v>-</v>
          </cell>
          <cell r="AH406" t="str">
            <v/>
          </cell>
          <cell r="AI406" t="str">
            <v/>
          </cell>
          <cell r="AJ406" t="str">
            <v/>
          </cell>
          <cell r="AK406" t="str">
            <v>-</v>
          </cell>
          <cell r="AL406" t="str">
            <v>Yes</v>
          </cell>
          <cell r="AM406" t="str">
            <v>-</v>
          </cell>
          <cell r="AN406" t="str">
            <v>-</v>
          </cell>
          <cell r="AO406" t="str">
            <v>-</v>
          </cell>
          <cell r="AP406" t="str">
            <v>-</v>
          </cell>
          <cell r="AQ406" t="str">
            <v>-</v>
          </cell>
          <cell r="AR406" t="str">
            <v>-</v>
          </cell>
          <cell r="AS406" t="str">
            <v>-</v>
          </cell>
          <cell r="AT406" t="str">
            <v>455</v>
          </cell>
          <cell r="AU406" t="str">
            <v>1</v>
          </cell>
          <cell r="AV406" t="str">
            <v>Bulk</v>
          </cell>
          <cell r="AW406" t="str">
            <v>-</v>
          </cell>
          <cell r="AX406" t="str">
            <v>-</v>
          </cell>
          <cell r="AY406" t="str">
            <v>-</v>
          </cell>
          <cell r="AZ406" t="str">
            <v>-</v>
          </cell>
          <cell r="BA406" t="str">
            <v>ACT</v>
          </cell>
          <cell r="BB406" t="str">
            <v>DNB SY21-22</v>
          </cell>
          <cell r="BC406" t="str">
            <v>Prepared</v>
          </cell>
          <cell r="BD406" t="str">
            <v>BFAST/COP/HANDHELD</v>
          </cell>
          <cell r="BE406" t="str">
            <v>BRKFST/COP MBU</v>
          </cell>
          <cell r="BF406" t="str">
            <v>Breakfast</v>
          </cell>
          <cell r="BG406" t="str">
            <v>Patties &amp; Links</v>
          </cell>
          <cell r="BH406" t="str">
            <v>Patties</v>
          </cell>
          <cell r="BI406" t="str">
            <v>-</v>
          </cell>
          <cell r="BJ406" t="str">
            <v>C&amp;F</v>
          </cell>
          <cell r="BL406" t="str">
            <v xml:space="preserve">BAKE: Conventional Oven
From a frozen state, bake at 350 in a conventional oven for 11 minutes.
Convection: Convection Oven
From a frozen state, bake at 350 in a convection oven for 7 minutes.
Microwave: Microwave
Microwave on full power for 1-2 minutes. </v>
          </cell>
          <cell r="BM406" t="str">
            <v>Ground beef (not more than 24% fat), water, textured vegetable protein product [soy protein concentrate, caramel color, zinc oxide, niacinamide, ferrous sulfate, copper gluconate, vitamin a palmitate, calcium pantothenate, thiamine mononitrate (b1), pyrid</v>
          </cell>
          <cell r="BR406" t="str">
            <v>00071421094824</v>
          </cell>
          <cell r="BS406" t="str">
            <v>-</v>
          </cell>
          <cell r="BT406" t="str">
            <v>Stocked</v>
          </cell>
          <cell r="BU406" t="str">
            <v>-</v>
          </cell>
          <cell r="BV406" t="str">
            <v>-</v>
          </cell>
          <cell r="BW406" t="str">
            <v>-</v>
          </cell>
          <cell r="BX406" t="str">
            <v>-</v>
          </cell>
          <cell r="BY406" t="str">
            <v>-</v>
          </cell>
        </row>
        <row r="407">
          <cell r="B407">
            <v>10000009685</v>
          </cell>
          <cell r="C407" t="str">
            <v>Pierre</v>
          </cell>
          <cell r="E407">
            <v>130</v>
          </cell>
          <cell r="F407" t="str">
            <v>AdvancePierre™ Fully Cooked Beef Sausage Pattie, 1.21 oz</v>
          </cell>
          <cell r="G407" t="str">
            <v>Beef Sausage Pattie, 1.2 oz.</v>
          </cell>
          <cell r="H407" t="str">
            <v>-</v>
          </cell>
          <cell r="I407" t="str">
            <v>-</v>
          </cell>
          <cell r="J407">
            <v>18.75</v>
          </cell>
          <cell r="K407">
            <v>250</v>
          </cell>
          <cell r="L407" t="str">
            <v>1 piece</v>
          </cell>
          <cell r="M407">
            <v>1</v>
          </cell>
          <cell r="N407" t="str">
            <v>-</v>
          </cell>
          <cell r="O407" t="str">
            <v>-</v>
          </cell>
          <cell r="P407" t="str">
            <v>70</v>
          </cell>
          <cell r="Q407" t="str">
            <v>4.5</v>
          </cell>
          <cell r="R407" t="str">
            <v>1.5</v>
          </cell>
          <cell r="S407" t="str">
            <v>240</v>
          </cell>
          <cell r="T407" t="str">
            <v>1</v>
          </cell>
          <cell r="U407" t="str">
            <v>6</v>
          </cell>
          <cell r="V407" t="str">
            <v>Yes</v>
          </cell>
          <cell r="W407" t="str">
            <v>-</v>
          </cell>
          <cell r="Y407" t="str">
            <v>-</v>
          </cell>
          <cell r="Z407" t="str">
            <v>-</v>
          </cell>
          <cell r="AA407" t="str">
            <v>-</v>
          </cell>
          <cell r="AB407" t="str">
            <v>-</v>
          </cell>
          <cell r="AC407" t="str">
            <v>CY</v>
          </cell>
          <cell r="AD407" t="str">
            <v>-</v>
          </cell>
          <cell r="AE407" t="str">
            <v>-</v>
          </cell>
          <cell r="AF407" t="str">
            <v>-</v>
          </cell>
          <cell r="AG407" t="str">
            <v>-</v>
          </cell>
          <cell r="AH407" t="str">
            <v/>
          </cell>
          <cell r="AI407" t="str">
            <v/>
          </cell>
          <cell r="AJ407" t="str">
            <v/>
          </cell>
          <cell r="AK407" t="str">
            <v>-</v>
          </cell>
          <cell r="AL407" t="str">
            <v>-</v>
          </cell>
          <cell r="AM407" t="str">
            <v>-</v>
          </cell>
          <cell r="AN407" t="str">
            <v>-</v>
          </cell>
          <cell r="AO407" t="str">
            <v>-</v>
          </cell>
          <cell r="AP407" t="str">
            <v>-</v>
          </cell>
          <cell r="AQ407" t="str">
            <v>-</v>
          </cell>
          <cell r="AR407" t="str">
            <v>-</v>
          </cell>
          <cell r="AS407" t="str">
            <v>-</v>
          </cell>
          <cell r="AT407" t="str">
            <v>455</v>
          </cell>
          <cell r="AU407" t="str">
            <v>1</v>
          </cell>
          <cell r="AV407" t="str">
            <v>Bulk</v>
          </cell>
          <cell r="AW407" t="str">
            <v>-</v>
          </cell>
          <cell r="AX407" t="str">
            <v>-</v>
          </cell>
          <cell r="AY407" t="str">
            <v>-</v>
          </cell>
          <cell r="AZ407" t="str">
            <v>-</v>
          </cell>
          <cell r="BA407" t="str">
            <v>ACT</v>
          </cell>
          <cell r="BB407" t="str">
            <v>ACT</v>
          </cell>
          <cell r="BC407" t="str">
            <v>Prepared</v>
          </cell>
          <cell r="BD407" t="str">
            <v>BFAST/COP/HANDHELD</v>
          </cell>
          <cell r="BE407" t="str">
            <v>BRKFST/COP MBU</v>
          </cell>
          <cell r="BF407" t="str">
            <v>Breakfast</v>
          </cell>
          <cell r="BG407" t="str">
            <v>Patties &amp; Links</v>
          </cell>
          <cell r="BH407" t="str">
            <v>Patties</v>
          </cell>
          <cell r="BI407" t="str">
            <v>-</v>
          </cell>
          <cell r="BJ407" t="str">
            <v>C&amp;F</v>
          </cell>
          <cell r="BL407" t="str">
            <v xml:space="preserve">BAKE: Conventional Oven
From the frozen state, bake on a pan in a preheated conventional oven at 350°F for 10-14 minutes.
Convection: Convection Oven
From the frozen state, bake on a pan in a preheated convection oven at 350°F for 5-7 minutes.
Microwave: </v>
          </cell>
          <cell r="BM407" t="str">
            <v>Ground beef (not more than 20% fat), seasoning (dextrose, flavorings, hydrolyzed corn protein, caramel color), water, salt.</v>
          </cell>
          <cell r="BR407" t="str">
            <v>00071421094855</v>
          </cell>
          <cell r="BS407" t="str">
            <v>-</v>
          </cell>
          <cell r="BT407" t="str">
            <v>-</v>
          </cell>
          <cell r="BU407" t="str">
            <v>-</v>
          </cell>
          <cell r="BV407" t="str">
            <v>-</v>
          </cell>
          <cell r="BW407" t="str">
            <v>-</v>
          </cell>
          <cell r="BX407">
            <v>8925401</v>
          </cell>
          <cell r="BY407">
            <v>401408</v>
          </cell>
        </row>
        <row r="408">
          <cell r="B408">
            <v>10000097370</v>
          </cell>
          <cell r="C408" t="str">
            <v>Pierre</v>
          </cell>
          <cell r="E408">
            <v>130</v>
          </cell>
          <cell r="F408" t="str">
            <v>AdvancePierre™ Beef Crumbles, 2.5 oz.</v>
          </cell>
          <cell r="G408" t="str">
            <v>Beef Crumbles, 2.5 oz.</v>
          </cell>
          <cell r="H408" t="str">
            <v>-</v>
          </cell>
          <cell r="I408" t="str">
            <v>-</v>
          </cell>
          <cell r="J408">
            <v>40</v>
          </cell>
          <cell r="K408">
            <v>256</v>
          </cell>
          <cell r="L408" t="str">
            <v>2.5 oz.</v>
          </cell>
          <cell r="M408">
            <v>2</v>
          </cell>
          <cell r="N408" t="str">
            <v>-</v>
          </cell>
          <cell r="O408" t="str">
            <v>-</v>
          </cell>
          <cell r="P408" t="str">
            <v>120</v>
          </cell>
          <cell r="Q408" t="str">
            <v>7</v>
          </cell>
          <cell r="R408" t="str">
            <v>3</v>
          </cell>
          <cell r="S408" t="str">
            <v>430</v>
          </cell>
          <cell r="T408" t="str">
            <v>1</v>
          </cell>
          <cell r="U408" t="str">
            <v>13</v>
          </cell>
          <cell r="V408" t="str">
            <v/>
          </cell>
          <cell r="W408" t="str">
            <v>-</v>
          </cell>
          <cell r="Y408" t="str">
            <v>-</v>
          </cell>
          <cell r="Z408" t="str">
            <v>-</v>
          </cell>
          <cell r="AA408" t="str">
            <v>-</v>
          </cell>
          <cell r="AB408" t="str">
            <v>-</v>
          </cell>
          <cell r="AC408" t="str">
            <v>CY</v>
          </cell>
          <cell r="AD408">
            <v>10000009739</v>
          </cell>
          <cell r="AE408" t="str">
            <v>-</v>
          </cell>
          <cell r="AF408" t="str">
            <v>-</v>
          </cell>
          <cell r="AG408" t="str">
            <v>-</v>
          </cell>
          <cell r="AH408" t="str">
            <v/>
          </cell>
          <cell r="AI408" t="str">
            <v/>
          </cell>
          <cell r="AJ408" t="str">
            <v/>
          </cell>
          <cell r="AK408" t="str">
            <v>-</v>
          </cell>
          <cell r="AL408" t="str">
            <v>Yes</v>
          </cell>
          <cell r="AM408" t="str">
            <v>-</v>
          </cell>
          <cell r="AN408" t="str">
            <v>-</v>
          </cell>
          <cell r="AO408" t="str">
            <v>-</v>
          </cell>
          <cell r="AP408" t="str">
            <v>-</v>
          </cell>
          <cell r="AQ408" t="str">
            <v>-</v>
          </cell>
          <cell r="AR408" t="str">
            <v>-</v>
          </cell>
          <cell r="AS408" t="str">
            <v>-</v>
          </cell>
          <cell r="AT408" t="str">
            <v>365</v>
          </cell>
          <cell r="AU408" t="str">
            <v>-</v>
          </cell>
          <cell r="AV408" t="str">
            <v>Bulk</v>
          </cell>
          <cell r="AW408" t="str">
            <v>-</v>
          </cell>
          <cell r="AX408" t="str">
            <v>-</v>
          </cell>
          <cell r="AY408" t="str">
            <v>-</v>
          </cell>
          <cell r="AZ408" t="str">
            <v>-</v>
          </cell>
          <cell r="BA408" t="str">
            <v>ACT</v>
          </cell>
          <cell r="BB408" t="str">
            <v>ACT</v>
          </cell>
          <cell r="BC408" t="str">
            <v>Prepared</v>
          </cell>
          <cell r="BD408" t="str">
            <v>PIZZA/PHILLY/MEXICAN</v>
          </cell>
          <cell r="BE408" t="str">
            <v>TOPPINGS MBU</v>
          </cell>
          <cell r="BF408" t="str">
            <v>Ingredient Meats</v>
          </cell>
          <cell r="BG408" t="str">
            <v>Crumbles &amp; Taco Meat</v>
          </cell>
          <cell r="BH408" t="str">
            <v>Crumbles</v>
          </cell>
          <cell r="BI408" t="str">
            <v>-</v>
          </cell>
          <cell r="BJ408" t="str">
            <v>C&amp;F</v>
          </cell>
          <cell r="BL408" t="str">
            <v>Conventional Oven: Frozen product: preheat oven to 350 degrees f.
Place product in entree or covered dish and heat for 20-40 minutes</v>
          </cell>
          <cell r="BM408" t="str">
            <v>Ground Beef (No More Than 20% Fat), Water, Textured Vegetable
Protein Product (Soy Protein Concentrate, Caramel Color, Zinc Oxide,
Niacinamide, Ferrous Sulfate, Copper Gluconate, Vitamin A Palmitate,
Calcium Pantothenate, Thiamine Mononitrate [B1], Pyridoxine
Hydrochloride [B6], Riboflavin [B2], Cyanocobalamin [B12], Salt,
Flavorings, Sodium Phosphate.</v>
          </cell>
          <cell r="BR408" t="str">
            <v>00071421097375</v>
          </cell>
          <cell r="BS408" t="str">
            <v>-</v>
          </cell>
          <cell r="BT408" t="str">
            <v>-</v>
          </cell>
          <cell r="BU408" t="str">
            <v>-</v>
          </cell>
          <cell r="BV408" t="str">
            <v>-</v>
          </cell>
          <cell r="BW408">
            <v>581950</v>
          </cell>
          <cell r="BX408">
            <v>8931220</v>
          </cell>
          <cell r="BY408">
            <v>401418</v>
          </cell>
        </row>
        <row r="409">
          <cell r="B409">
            <v>10000009739</v>
          </cell>
          <cell r="C409" t="str">
            <v>Pierre</v>
          </cell>
          <cell r="E409">
            <v>130</v>
          </cell>
          <cell r="F409" t="str">
            <v>-</v>
          </cell>
          <cell r="G409" t="str">
            <v>Beef Crumbles, 2.2 oz.</v>
          </cell>
          <cell r="H409" t="str">
            <v>-</v>
          </cell>
          <cell r="I409" t="str">
            <v>-</v>
          </cell>
          <cell r="J409">
            <v>40</v>
          </cell>
          <cell r="K409">
            <v>291</v>
          </cell>
          <cell r="L409" t="str">
            <v>2.2 oz.</v>
          </cell>
          <cell r="M409">
            <v>2</v>
          </cell>
          <cell r="N409" t="str">
            <v>-</v>
          </cell>
          <cell r="O409" t="str">
            <v>-</v>
          </cell>
          <cell r="P409" t="str">
            <v>-</v>
          </cell>
          <cell r="Q409" t="str">
            <v>-</v>
          </cell>
          <cell r="R409" t="str">
            <v>-</v>
          </cell>
          <cell r="S409" t="str">
            <v>-</v>
          </cell>
          <cell r="T409" t="str">
            <v>-</v>
          </cell>
          <cell r="U409" t="str">
            <v>-</v>
          </cell>
          <cell r="V409" t="str">
            <v>-</v>
          </cell>
          <cell r="W409" t="str">
            <v>-</v>
          </cell>
          <cell r="Y409" t="str">
            <v>CSC</v>
          </cell>
          <cell r="Z409" t="str">
            <v>CSC</v>
          </cell>
          <cell r="AA409" t="str">
            <v>CSC</v>
          </cell>
          <cell r="AB409" t="str">
            <v>CSC</v>
          </cell>
          <cell r="AC409" t="str">
            <v>CL</v>
          </cell>
          <cell r="AD409">
            <v>10000097370</v>
          </cell>
          <cell r="AE409" t="str">
            <v>-</v>
          </cell>
          <cell r="AF409" t="str">
            <v>-</v>
          </cell>
          <cell r="AG409" t="str">
            <v>-</v>
          </cell>
          <cell r="AH409" t="str">
            <v/>
          </cell>
          <cell r="AI409" t="str">
            <v/>
          </cell>
          <cell r="AJ409" t="str">
            <v/>
          </cell>
          <cell r="AK409" t="str">
            <v>-</v>
          </cell>
          <cell r="AL409" t="str">
            <v>Yes</v>
          </cell>
          <cell r="AM409" t="str">
            <v>-</v>
          </cell>
          <cell r="AN409" t="str">
            <v>-</v>
          </cell>
          <cell r="AO409" t="str">
            <v>-</v>
          </cell>
          <cell r="AP409" t="str">
            <v>-</v>
          </cell>
          <cell r="AQ409" t="str">
            <v>-</v>
          </cell>
          <cell r="AR409" t="str">
            <v>-</v>
          </cell>
          <cell r="AS409" t="str">
            <v>-</v>
          </cell>
          <cell r="AT409" t="str">
            <v>-</v>
          </cell>
          <cell r="AU409" t="str">
            <v>-</v>
          </cell>
          <cell r="AV409" t="str">
            <v>Bulk</v>
          </cell>
          <cell r="AW409" t="str">
            <v>Yes</v>
          </cell>
          <cell r="AX409" t="str">
            <v>Yes</v>
          </cell>
          <cell r="AY409" t="str">
            <v>Yes</v>
          </cell>
          <cell r="AZ409" t="str">
            <v>Yes</v>
          </cell>
          <cell r="BA409" t="str">
            <v>ACT</v>
          </cell>
          <cell r="BB409" t="str">
            <v>ACT</v>
          </cell>
          <cell r="BC409" t="str">
            <v>Prepared</v>
          </cell>
          <cell r="BD409" t="str">
            <v>PIZZA/PHILLY/MEXICAN</v>
          </cell>
          <cell r="BE409" t="str">
            <v>TOPPINGS MBU</v>
          </cell>
          <cell r="BF409" t="str">
            <v>Ingredient Meats</v>
          </cell>
          <cell r="BG409" t="str">
            <v>Crumbles &amp; Taco Meat</v>
          </cell>
          <cell r="BH409" t="str">
            <v>Crumbles</v>
          </cell>
          <cell r="BI409" t="str">
            <v>-</v>
          </cell>
          <cell r="BJ409" t="str">
            <v>C&amp;F</v>
          </cell>
          <cell r="BL409" t="str">
            <v>-</v>
          </cell>
          <cell r="BM409" t="str">
            <v>-</v>
          </cell>
          <cell r="BP409" t="str">
            <v>Yes</v>
          </cell>
          <cell r="BR409" t="str">
            <v>-</v>
          </cell>
          <cell r="BS409" t="str">
            <v>-</v>
          </cell>
          <cell r="BT409" t="str">
            <v>Special Order</v>
          </cell>
          <cell r="BU409" t="str">
            <v>-</v>
          </cell>
          <cell r="BV409" t="str">
            <v>-</v>
          </cell>
          <cell r="BW409" t="str">
            <v>-</v>
          </cell>
          <cell r="BX409">
            <v>8931200</v>
          </cell>
          <cell r="BY409">
            <v>101728</v>
          </cell>
        </row>
        <row r="410">
          <cell r="B410">
            <v>10000004505</v>
          </cell>
          <cell r="C410" t="str">
            <v>AdvancePierre™</v>
          </cell>
          <cell r="E410">
            <v>130</v>
          </cell>
          <cell r="F410" t="str">
            <v>AdvancePierre™ Super Rib™ Beef Rib Pattie with Built-In BBQ Sauce, 2.61 oz.</v>
          </cell>
          <cell r="G410" t="str">
            <v>Super Rib™ Beef Rib Pattie with Built-In BBQ Sauce, 2.61 oz.</v>
          </cell>
          <cell r="H410" t="str">
            <v>-</v>
          </cell>
          <cell r="I410" t="str">
            <v>-</v>
          </cell>
          <cell r="J410">
            <v>32.630000000000003</v>
          </cell>
          <cell r="K410">
            <v>200</v>
          </cell>
          <cell r="L410" t="str">
            <v>1 piece</v>
          </cell>
          <cell r="M410">
            <v>2</v>
          </cell>
          <cell r="N410" t="str">
            <v>-</v>
          </cell>
          <cell r="O410" t="str">
            <v>-</v>
          </cell>
          <cell r="P410" t="str">
            <v>-</v>
          </cell>
          <cell r="Q410" t="str">
            <v>-</v>
          </cell>
          <cell r="R410" t="str">
            <v>-</v>
          </cell>
          <cell r="S410" t="str">
            <v>-</v>
          </cell>
          <cell r="T410" t="str">
            <v>-</v>
          </cell>
          <cell r="U410" t="str">
            <v>-</v>
          </cell>
          <cell r="V410" t="str">
            <v>Yes</v>
          </cell>
          <cell r="W410" t="str">
            <v>-</v>
          </cell>
          <cell r="Y410" t="str">
            <v>-</v>
          </cell>
          <cell r="Z410" t="str">
            <v>-</v>
          </cell>
          <cell r="AA410" t="str">
            <v>-</v>
          </cell>
          <cell r="AB410" t="str">
            <v>-</v>
          </cell>
          <cell r="AC410" t="str">
            <v>CY</v>
          </cell>
          <cell r="AD410">
            <v>10000014531</v>
          </cell>
          <cell r="AE410" t="str">
            <v>-</v>
          </cell>
          <cell r="AF410" t="str">
            <v>-</v>
          </cell>
          <cell r="AG410" t="str">
            <v>-</v>
          </cell>
          <cell r="AH410" t="str">
            <v/>
          </cell>
          <cell r="AI410" t="str">
            <v/>
          </cell>
          <cell r="AJ410" t="str">
            <v/>
          </cell>
          <cell r="AK410" t="str">
            <v>-</v>
          </cell>
          <cell r="AL410" t="str">
            <v>Yes</v>
          </cell>
          <cell r="AM410" t="str">
            <v>-</v>
          </cell>
          <cell r="AN410" t="str">
            <v>-</v>
          </cell>
          <cell r="AO410" t="str">
            <v>-</v>
          </cell>
          <cell r="AP410" t="str">
            <v>-</v>
          </cell>
          <cell r="AQ410" t="str">
            <v>-</v>
          </cell>
          <cell r="AR410" t="str">
            <v>-</v>
          </cell>
          <cell r="AS410" t="str">
            <v>-</v>
          </cell>
          <cell r="AT410" t="str">
            <v>-</v>
          </cell>
          <cell r="AU410" t="str">
            <v>-</v>
          </cell>
          <cell r="AV410" t="str">
            <v>Bulk</v>
          </cell>
          <cell r="AW410" t="str">
            <v>-</v>
          </cell>
          <cell r="AX410" t="str">
            <v>-</v>
          </cell>
          <cell r="AY410" t="str">
            <v>-</v>
          </cell>
          <cell r="AZ410" t="str">
            <v>-</v>
          </cell>
          <cell r="BA410" t="str">
            <v>DNB SY20-21</v>
          </cell>
          <cell r="BB410" t="str">
            <v>DNB SY21-22</v>
          </cell>
          <cell r="BC410" t="str">
            <v>Prepared</v>
          </cell>
          <cell r="BD410" t="str">
            <v>BFAST/COP/HANDHELD</v>
          </cell>
          <cell r="BE410" t="str">
            <v>BRKFST/COP MBU</v>
          </cell>
          <cell r="BF410" t="str">
            <v>Comfort Classics</v>
          </cell>
          <cell r="BG410" t="str">
            <v>Beef &amp; Pork Rib Patties</v>
          </cell>
          <cell r="BH410" t="str">
            <v>Ribs</v>
          </cell>
          <cell r="BI410" t="str">
            <v>-</v>
          </cell>
          <cell r="BJ410" t="str">
            <v>C&amp;F</v>
          </cell>
          <cell r="BL410" t="str">
            <v>-</v>
          </cell>
          <cell r="BM410" t="str">
            <v>-</v>
          </cell>
          <cell r="BR410" t="str">
            <v>-</v>
          </cell>
          <cell r="BS410" t="str">
            <v>-</v>
          </cell>
          <cell r="BT410" t="str">
            <v>-</v>
          </cell>
          <cell r="BU410" t="str">
            <v>-</v>
          </cell>
          <cell r="BV410" t="str">
            <v>-</v>
          </cell>
          <cell r="BW410" t="str">
            <v>-</v>
          </cell>
          <cell r="BX410">
            <v>8958181</v>
          </cell>
          <cell r="BY410" t="str">
            <v>-</v>
          </cell>
        </row>
        <row r="411">
          <cell r="B411">
            <v>10000005722</v>
          </cell>
          <cell r="C411" t="str">
            <v>AdvancePierre™</v>
          </cell>
          <cell r="E411">
            <v>130</v>
          </cell>
          <cell r="F411" t="str">
            <v>AdvancePierre™ Fully Cooked Flamebroiled Beef Salisbury Steak, 2.14 oz</v>
          </cell>
          <cell r="G411" t="str">
            <v>Down Home Beef Salisbury Steak, 2.14 oz.</v>
          </cell>
          <cell r="H411" t="str">
            <v>-</v>
          </cell>
          <cell r="I411" t="str">
            <v>-</v>
          </cell>
          <cell r="J411">
            <v>30.09</v>
          </cell>
          <cell r="K411">
            <v>225</v>
          </cell>
          <cell r="L411" t="str">
            <v>1 piece</v>
          </cell>
          <cell r="M411">
            <v>2</v>
          </cell>
          <cell r="N411" t="str">
            <v>-</v>
          </cell>
          <cell r="O411" t="str">
            <v>-</v>
          </cell>
          <cell r="P411" t="str">
            <v>100</v>
          </cell>
          <cell r="Q411" t="str">
            <v>5</v>
          </cell>
          <cell r="R411" t="str">
            <v>2</v>
          </cell>
          <cell r="S411" t="str">
            <v>300</v>
          </cell>
          <cell r="T411" t="str">
            <v>3</v>
          </cell>
          <cell r="U411" t="str">
            <v>11</v>
          </cell>
          <cell r="V411" t="str">
            <v>Yes</v>
          </cell>
          <cell r="W411" t="str">
            <v>-</v>
          </cell>
          <cell r="Y411" t="str">
            <v>-</v>
          </cell>
          <cell r="Z411" t="str">
            <v>-</v>
          </cell>
          <cell r="AA411" t="str">
            <v>-</v>
          </cell>
          <cell r="AB411" t="str">
            <v>-</v>
          </cell>
          <cell r="AC411" t="str">
            <v>CY</v>
          </cell>
          <cell r="AD411">
            <v>10000065210</v>
          </cell>
          <cell r="AE411" t="str">
            <v>-</v>
          </cell>
          <cell r="AF411" t="str">
            <v>-</v>
          </cell>
          <cell r="AG411" t="str">
            <v>-</v>
          </cell>
          <cell r="AH411" t="str">
            <v/>
          </cell>
          <cell r="AI411" t="str">
            <v/>
          </cell>
          <cell r="AJ411" t="str">
            <v/>
          </cell>
          <cell r="AK411" t="str">
            <v>-</v>
          </cell>
          <cell r="AL411" t="str">
            <v>-</v>
          </cell>
          <cell r="AM411" t="str">
            <v>-</v>
          </cell>
          <cell r="AN411" t="str">
            <v>-</v>
          </cell>
          <cell r="AO411" t="str">
            <v>-</v>
          </cell>
          <cell r="AP411" t="str">
            <v>-</v>
          </cell>
          <cell r="AQ411" t="str">
            <v>-</v>
          </cell>
          <cell r="AR411" t="str">
            <v>-</v>
          </cell>
          <cell r="AS411" t="str">
            <v>-</v>
          </cell>
          <cell r="AT411" t="str">
            <v>455</v>
          </cell>
          <cell r="AU411" t="str">
            <v>5</v>
          </cell>
          <cell r="AV411" t="str">
            <v>Bulk</v>
          </cell>
          <cell r="AW411" t="str">
            <v>-</v>
          </cell>
          <cell r="AX411" t="str">
            <v>-</v>
          </cell>
          <cell r="AY411" t="str">
            <v>-</v>
          </cell>
          <cell r="AZ411" t="str">
            <v>-</v>
          </cell>
          <cell r="BA411" t="str">
            <v>ACT</v>
          </cell>
          <cell r="BB411" t="str">
            <v>DNB SY21-22</v>
          </cell>
          <cell r="BC411" t="str">
            <v>Prepared</v>
          </cell>
          <cell r="BD411" t="str">
            <v>BFAST/COP/HANDHELD</v>
          </cell>
          <cell r="BE411" t="str">
            <v>BRKFST/COP MBU</v>
          </cell>
          <cell r="BF411" t="str">
            <v>Comfort Classics</v>
          </cell>
          <cell r="BG411" t="str">
            <v>Meatloaf &amp; Salisbury</v>
          </cell>
          <cell r="BH411" t="str">
            <v>Salisbury Steak</v>
          </cell>
          <cell r="BI411" t="str">
            <v>-</v>
          </cell>
          <cell r="BJ411" t="str">
            <v>C&amp;F</v>
          </cell>
          <cell r="BL411" t="str">
            <v>Unspecified: Heat product to an internal temperature of 165° F as measured with the use of a meat thermometer.</v>
          </cell>
          <cell r="BM411" t="str">
            <v>Ground Beef (Not More Than 20% Fat), Water, Vegetable Protein Product [Soy Protein Concentrate, Caramel Color, Zinc Oxide, Niacinamide, Ferrous Sulfate, Copper Gluconate, Vitamin A Palmitate, Calcium Pantothenate,  Thiamine Mononitrate (B1), Pyridoxine Hy</v>
          </cell>
          <cell r="BR411" t="str">
            <v>00880760037221</v>
          </cell>
          <cell r="BS411" t="str">
            <v>-</v>
          </cell>
          <cell r="BT411" t="str">
            <v>-</v>
          </cell>
          <cell r="BU411" t="str">
            <v>-</v>
          </cell>
          <cell r="BV411" t="str">
            <v>-</v>
          </cell>
          <cell r="BW411" t="str">
            <v>-</v>
          </cell>
          <cell r="BX411">
            <v>8868175</v>
          </cell>
          <cell r="BY411">
            <v>405318</v>
          </cell>
        </row>
        <row r="412">
          <cell r="B412">
            <v>10000008443</v>
          </cell>
          <cell r="C412" t="str">
            <v>AdvancePierre™</v>
          </cell>
          <cell r="E412">
            <v>130</v>
          </cell>
          <cell r="F412" t="str">
            <v>AdvancePierre™ Fully Cooked Flamebroiled Beef Salisbury Steak, 3.00 oz</v>
          </cell>
          <cell r="G412" t="str">
            <v>Down Home Beef Salisbury Steak, 3 oz.</v>
          </cell>
          <cell r="H412" t="str">
            <v>-</v>
          </cell>
          <cell r="I412" t="str">
            <v>-</v>
          </cell>
          <cell r="J412">
            <v>31.88</v>
          </cell>
          <cell r="K412">
            <v>170</v>
          </cell>
          <cell r="L412" t="str">
            <v xml:space="preserve">1 piece </v>
          </cell>
          <cell r="M412">
            <v>2</v>
          </cell>
          <cell r="N412" t="str">
            <v>-</v>
          </cell>
          <cell r="O412" t="str">
            <v>-</v>
          </cell>
          <cell r="P412" t="str">
            <v>140</v>
          </cell>
          <cell r="Q412" t="str">
            <v>7</v>
          </cell>
          <cell r="R412" t="str">
            <v>3</v>
          </cell>
          <cell r="S412" t="str">
            <v>430</v>
          </cell>
          <cell r="T412" t="str">
            <v>4</v>
          </cell>
          <cell r="U412" t="str">
            <v>16</v>
          </cell>
          <cell r="V412" t="str">
            <v>Yes</v>
          </cell>
          <cell r="W412" t="str">
            <v>-</v>
          </cell>
          <cell r="Y412" t="str">
            <v>-</v>
          </cell>
          <cell r="Z412" t="str">
            <v>-</v>
          </cell>
          <cell r="AA412" t="str">
            <v>-</v>
          </cell>
          <cell r="AB412" t="str">
            <v>-</v>
          </cell>
          <cell r="AC412" t="str">
            <v>CY</v>
          </cell>
          <cell r="AD412">
            <v>10000065300</v>
          </cell>
          <cell r="AE412" t="str">
            <v>-</v>
          </cell>
          <cell r="AF412" t="str">
            <v>-</v>
          </cell>
          <cell r="AG412" t="str">
            <v>-</v>
          </cell>
          <cell r="AH412" t="str">
            <v/>
          </cell>
          <cell r="AI412" t="str">
            <v/>
          </cell>
          <cell r="AJ412" t="str">
            <v/>
          </cell>
          <cell r="AK412" t="str">
            <v>-</v>
          </cell>
          <cell r="AL412" t="str">
            <v>-</v>
          </cell>
          <cell r="AM412" t="str">
            <v>-</v>
          </cell>
          <cell r="AN412" t="str">
            <v>-</v>
          </cell>
          <cell r="AO412" t="str">
            <v>-</v>
          </cell>
          <cell r="AP412" t="str">
            <v>-</v>
          </cell>
          <cell r="AQ412" t="str">
            <v>-</v>
          </cell>
          <cell r="AR412" t="str">
            <v>-</v>
          </cell>
          <cell r="AS412" t="str">
            <v>-</v>
          </cell>
          <cell r="AT412" t="str">
            <v>455</v>
          </cell>
          <cell r="AU412" t="str">
            <v>5</v>
          </cell>
          <cell r="AV412" t="str">
            <v>Bulk</v>
          </cell>
          <cell r="AW412" t="str">
            <v>-</v>
          </cell>
          <cell r="AX412" t="str">
            <v>-</v>
          </cell>
          <cell r="AY412" t="str">
            <v>-</v>
          </cell>
          <cell r="AZ412" t="str">
            <v>Yes</v>
          </cell>
          <cell r="BA412" t="str">
            <v>ACT</v>
          </cell>
          <cell r="BB412" t="str">
            <v>ACT</v>
          </cell>
          <cell r="BC412" t="str">
            <v>Prepared</v>
          </cell>
          <cell r="BD412" t="str">
            <v>BFAST/COP/HANDHELD</v>
          </cell>
          <cell r="BE412" t="str">
            <v>BRKFST/COP MBU</v>
          </cell>
          <cell r="BF412" t="str">
            <v>Comfort Classics</v>
          </cell>
          <cell r="BG412" t="str">
            <v>Meatloaf &amp; Salisbury</v>
          </cell>
          <cell r="BH412" t="str">
            <v>Salisbury Steak</v>
          </cell>
          <cell r="BI412" t="str">
            <v>-</v>
          </cell>
          <cell r="BJ412" t="str">
            <v>C&amp;F</v>
          </cell>
          <cell r="BL412" t="str">
            <v>Unspecified: Heat product to an internal temperature of 165° F as measured with the use of a meat thermometer.</v>
          </cell>
          <cell r="BM412" t="str">
            <v>Ground Beef (Not More Than 20% Fat), Water, Vegetable Protein Product [Soy Protein Concentrate, Zinc Oxide, Niacinamide, Ferrous Sulfate, Copper Gluconate, Vitamin A Palmitate, Calcium Pantothenate, Thiamine Mononitrate (B1), Pyridoxine Hydrochloride (B6)</v>
          </cell>
          <cell r="BR412" t="str">
            <v>00880760034435</v>
          </cell>
          <cell r="BS412" t="str">
            <v>-</v>
          </cell>
          <cell r="BT412" t="str">
            <v>-</v>
          </cell>
          <cell r="BU412" t="str">
            <v>-</v>
          </cell>
          <cell r="BV412" t="str">
            <v>-</v>
          </cell>
          <cell r="BW412">
            <v>992267</v>
          </cell>
          <cell r="BX412">
            <v>8941443</v>
          </cell>
          <cell r="BY412" t="str">
            <v>-</v>
          </cell>
        </row>
        <row r="413">
          <cell r="B413">
            <v>10000073050</v>
          </cell>
          <cell r="C413" t="str">
            <v>AdvancePierre™</v>
          </cell>
          <cell r="E413">
            <v>130</v>
          </cell>
          <cell r="F413" t="str">
            <v>AdvancePierre™ Deluxe Beef Meatballs, 2.5 oz.</v>
          </cell>
          <cell r="G413" t="str">
            <v>Deluxe Beef Meatballs, 2.5 oz.</v>
          </cell>
          <cell r="H413" t="str">
            <v>-</v>
          </cell>
          <cell r="I413" t="str">
            <v>-</v>
          </cell>
          <cell r="J413">
            <v>30</v>
          </cell>
          <cell r="K413">
            <v>192</v>
          </cell>
          <cell r="L413" t="str">
            <v>5 pieces</v>
          </cell>
          <cell r="M413">
            <v>2</v>
          </cell>
          <cell r="N413" t="str">
            <v>-</v>
          </cell>
          <cell r="O413" t="str">
            <v>-</v>
          </cell>
          <cell r="P413" t="str">
            <v>180</v>
          </cell>
          <cell r="Q413" t="str">
            <v>12</v>
          </cell>
          <cell r="R413" t="str">
            <v>5</v>
          </cell>
          <cell r="S413" t="str">
            <v>270</v>
          </cell>
          <cell r="T413" t="str">
            <v>3</v>
          </cell>
          <cell r="U413" t="str">
            <v>13</v>
          </cell>
          <cell r="V413" t="str">
            <v>Yes</v>
          </cell>
          <cell r="W413" t="str">
            <v>-</v>
          </cell>
          <cell r="Y413" t="str">
            <v>-</v>
          </cell>
          <cell r="Z413" t="str">
            <v>-</v>
          </cell>
          <cell r="AA413" t="str">
            <v>-</v>
          </cell>
          <cell r="AB413" t="str">
            <v>-</v>
          </cell>
          <cell r="AC413" t="str">
            <v>CY</v>
          </cell>
          <cell r="AD413" t="str">
            <v>-</v>
          </cell>
          <cell r="AE413" t="str">
            <v>-</v>
          </cell>
          <cell r="AF413" t="str">
            <v>-</v>
          </cell>
          <cell r="AG413" t="str">
            <v>-</v>
          </cell>
          <cell r="AH413" t="str">
            <v/>
          </cell>
          <cell r="AI413" t="str">
            <v/>
          </cell>
          <cell r="AJ413" t="str">
            <v/>
          </cell>
          <cell r="AK413" t="str">
            <v>-</v>
          </cell>
          <cell r="AL413" t="str">
            <v>-</v>
          </cell>
          <cell r="AM413" t="str">
            <v>-</v>
          </cell>
          <cell r="AN413" t="str">
            <v>Yes</v>
          </cell>
          <cell r="AO413" t="str">
            <v>Yes</v>
          </cell>
          <cell r="AP413" t="str">
            <v>-</v>
          </cell>
          <cell r="AQ413" t="str">
            <v>-</v>
          </cell>
          <cell r="AR413" t="str">
            <v>-</v>
          </cell>
          <cell r="AS413" t="str">
            <v>-</v>
          </cell>
          <cell r="AT413" t="str">
            <v>455</v>
          </cell>
          <cell r="AU413" t="str">
            <v>5</v>
          </cell>
          <cell r="AV413" t="str">
            <v>Bulk</v>
          </cell>
          <cell r="AW413" t="str">
            <v>Yes</v>
          </cell>
          <cell r="AX413" t="str">
            <v>-</v>
          </cell>
          <cell r="AY413" t="str">
            <v>-</v>
          </cell>
          <cell r="AZ413" t="str">
            <v>-</v>
          </cell>
          <cell r="BA413" t="str">
            <v>ACT</v>
          </cell>
          <cell r="BB413" t="str">
            <v>ACT</v>
          </cell>
          <cell r="BC413" t="str">
            <v>Prepared</v>
          </cell>
          <cell r="BD413" t="str">
            <v>BFAST/COP/HANDHELD</v>
          </cell>
          <cell r="BE413" t="str">
            <v>BRKFST/COP MBU</v>
          </cell>
          <cell r="BF413" t="str">
            <v>Ingredient Meats</v>
          </cell>
          <cell r="BG413" t="str">
            <v>Meatballs</v>
          </cell>
          <cell r="BH413" t="str">
            <v>Meatballs</v>
          </cell>
          <cell r="BI413" t="str">
            <v>-</v>
          </cell>
          <cell r="BJ413" t="str">
            <v>C&amp;F</v>
          </cell>
          <cell r="BL413" t="str">
            <v>Unspecified: Heat product to an internal temperature of 165° F as measured with the use of a meat thermometer.</v>
          </cell>
          <cell r="BM413" t="str">
            <v xml:space="preserve">Ground Beef (Not More Than 20% Fat), Bell Peppers, Meatball Seasoning [Dextrose, Tomato Powder, Soybean Oil, Disodium Inosinate, Disodium Guanylate, Spice  Extractives, Nonfat Dry Milk], Dehydrated Onions, Bread Crumbs [Bleached Wheat Flour, Soybean Oil, </v>
          </cell>
          <cell r="BR413" t="str">
            <v>00880760034596</v>
          </cell>
          <cell r="BS413" t="str">
            <v>-</v>
          </cell>
          <cell r="BT413" t="str">
            <v>-</v>
          </cell>
          <cell r="BU413" t="str">
            <v>-</v>
          </cell>
          <cell r="BV413" t="str">
            <v>-</v>
          </cell>
          <cell r="BW413" t="str">
            <v>-</v>
          </cell>
          <cell r="BX413">
            <v>8925052</v>
          </cell>
          <cell r="BY413">
            <v>400051</v>
          </cell>
        </row>
        <row r="414">
          <cell r="B414">
            <v>10000014501</v>
          </cell>
          <cell r="C414" t="str">
            <v>AdvancePierre™</v>
          </cell>
          <cell r="D414" t="str">
            <v>Smart Picks™</v>
          </cell>
          <cell r="E414">
            <v>130</v>
          </cell>
          <cell r="F414" t="str">
            <v>AdvancePierre™ Beef Meatballs, 0.5 oz.</v>
          </cell>
          <cell r="G414" t="str">
            <v>Beef Meatballs, 0.5 oz.</v>
          </cell>
          <cell r="H414" t="str">
            <v>-</v>
          </cell>
          <cell r="I414" t="str">
            <v>-</v>
          </cell>
          <cell r="J414">
            <v>30</v>
          </cell>
          <cell r="K414">
            <v>192</v>
          </cell>
          <cell r="L414" t="str">
            <v>5 pieces</v>
          </cell>
          <cell r="M414">
            <v>2</v>
          </cell>
          <cell r="N414" t="str">
            <v>-</v>
          </cell>
          <cell r="O414" t="str">
            <v>-</v>
          </cell>
          <cell r="P414" t="str">
            <v>160</v>
          </cell>
          <cell r="Q414" t="str">
            <v>10</v>
          </cell>
          <cell r="R414" t="str">
            <v>4</v>
          </cell>
          <cell r="S414" t="str">
            <v>290</v>
          </cell>
          <cell r="T414" t="str">
            <v>5</v>
          </cell>
          <cell r="U414" t="str">
            <v>14</v>
          </cell>
          <cell r="V414" t="str">
            <v>Yes</v>
          </cell>
          <cell r="W414" t="str">
            <v>-</v>
          </cell>
          <cell r="Y414" t="str">
            <v>-</v>
          </cell>
          <cell r="Z414" t="str">
            <v>-</v>
          </cell>
          <cell r="AA414" t="str">
            <v>-</v>
          </cell>
          <cell r="AB414" t="str">
            <v>-</v>
          </cell>
          <cell r="AC414" t="str">
            <v>CY</v>
          </cell>
          <cell r="AD414" t="str">
            <v>-</v>
          </cell>
          <cell r="AE414" t="str">
            <v>-</v>
          </cell>
          <cell r="AF414" t="str">
            <v>-</v>
          </cell>
          <cell r="AG414" t="str">
            <v>-</v>
          </cell>
          <cell r="AH414" t="str">
            <v/>
          </cell>
          <cell r="AI414" t="str">
            <v/>
          </cell>
          <cell r="AJ414" t="str">
            <v/>
          </cell>
          <cell r="AK414" t="str">
            <v>-</v>
          </cell>
          <cell r="AL414" t="str">
            <v>Yes</v>
          </cell>
          <cell r="AM414" t="str">
            <v>-</v>
          </cell>
          <cell r="AN414" t="str">
            <v>Yes</v>
          </cell>
          <cell r="AO414" t="str">
            <v>Yes</v>
          </cell>
          <cell r="AP414" t="str">
            <v>-</v>
          </cell>
          <cell r="AQ414" t="str">
            <v>-</v>
          </cell>
          <cell r="AR414" t="str">
            <v>-</v>
          </cell>
          <cell r="AS414" t="str">
            <v>-</v>
          </cell>
          <cell r="AT414" t="str">
            <v>455</v>
          </cell>
          <cell r="AU414" t="str">
            <v>5</v>
          </cell>
          <cell r="AV414" t="str">
            <v>Bulk</v>
          </cell>
          <cell r="AW414" t="str">
            <v>-</v>
          </cell>
          <cell r="AX414" t="str">
            <v>-</v>
          </cell>
          <cell r="AY414" t="str">
            <v>-</v>
          </cell>
          <cell r="AZ414" t="str">
            <v>-</v>
          </cell>
          <cell r="BA414" t="str">
            <v>DNB SY20-21</v>
          </cell>
          <cell r="BB414" t="str">
            <v>DNB SY21-22</v>
          </cell>
          <cell r="BC414" t="str">
            <v>Prepared</v>
          </cell>
          <cell r="BD414" t="str">
            <v>BFAST/COP/HANDHELD</v>
          </cell>
          <cell r="BE414" t="str">
            <v>BRKFST/COP MBU</v>
          </cell>
          <cell r="BF414" t="str">
            <v>Ingredient Meats</v>
          </cell>
          <cell r="BG414" t="str">
            <v>Meatballs</v>
          </cell>
          <cell r="BH414" t="str">
            <v>Meatballs</v>
          </cell>
          <cell r="BI414" t="str">
            <v>-</v>
          </cell>
          <cell r="BJ414" t="str">
            <v>C&amp;F</v>
          </cell>
          <cell r="BL414" t="str">
            <v>Unspecified: Heat products to an internal temperature of 165F as measured with the use of a meat thermometer. If desired preparation instructions are needed, please visit our website.</v>
          </cell>
          <cell r="BM414" t="str">
            <v>Ground beef (not more than 20% fat), water, unsweetened applesauce (apples and water. Ascorbic acid to protect color), textured vegetable protein product (soy protein concentrate, caramel color (contains sulfites), zinc oxide, niacinamide, ferrous sulfate</v>
          </cell>
          <cell r="BR414" t="str">
            <v>00880760045011</v>
          </cell>
          <cell r="BS414" t="str">
            <v>-</v>
          </cell>
          <cell r="BT414" t="str">
            <v>-</v>
          </cell>
          <cell r="BU414" t="str">
            <v>-</v>
          </cell>
          <cell r="BV414" t="str">
            <v>-</v>
          </cell>
          <cell r="BW414" t="str">
            <v>-</v>
          </cell>
          <cell r="BX414">
            <v>8868177</v>
          </cell>
          <cell r="BY414" t="str">
            <v>-</v>
          </cell>
        </row>
        <row r="415">
          <cell r="B415">
            <v>10000011750</v>
          </cell>
          <cell r="C415" t="str">
            <v>AdvancePierre™</v>
          </cell>
          <cell r="E415">
            <v>130</v>
          </cell>
          <cell r="F415" t="str">
            <v>AdvancePierre™ Beef Meatballs, 0.5 oz.</v>
          </cell>
          <cell r="G415" t="str">
            <v>Beef Meatballs, 0.5 oz.</v>
          </cell>
          <cell r="H415" t="str">
            <v>-</v>
          </cell>
          <cell r="I415" t="str">
            <v>-</v>
          </cell>
          <cell r="J415">
            <v>30</v>
          </cell>
          <cell r="K415">
            <v>192</v>
          </cell>
          <cell r="L415" t="str">
            <v>5 pieces</v>
          </cell>
          <cell r="M415">
            <v>2</v>
          </cell>
          <cell r="N415" t="str">
            <v>-</v>
          </cell>
          <cell r="O415" t="str">
            <v>-</v>
          </cell>
          <cell r="P415" t="str">
            <v>150</v>
          </cell>
          <cell r="Q415" t="str">
            <v>9</v>
          </cell>
          <cell r="R415" t="str">
            <v>3.5</v>
          </cell>
          <cell r="S415" t="str">
            <v>250</v>
          </cell>
          <cell r="T415" t="str">
            <v>4</v>
          </cell>
          <cell r="U415" t="str">
            <v>14</v>
          </cell>
          <cell r="V415" t="str">
            <v>Yes</v>
          </cell>
          <cell r="W415" t="str">
            <v>-</v>
          </cell>
          <cell r="Y415" t="str">
            <v>-</v>
          </cell>
          <cell r="Z415" t="str">
            <v>-</v>
          </cell>
          <cell r="AA415" t="str">
            <v>-</v>
          </cell>
          <cell r="AB415" t="str">
            <v>-</v>
          </cell>
          <cell r="AC415" t="str">
            <v>CY</v>
          </cell>
          <cell r="AD415">
            <v>10000097726</v>
          </cell>
          <cell r="AE415" t="str">
            <v>-</v>
          </cell>
          <cell r="AF415" t="str">
            <v>-</v>
          </cell>
          <cell r="AG415" t="str">
            <v>-</v>
          </cell>
          <cell r="AH415" t="str">
            <v/>
          </cell>
          <cell r="AI415" t="str">
            <v/>
          </cell>
          <cell r="AJ415" t="str">
            <v/>
          </cell>
          <cell r="AK415" t="str">
            <v>-</v>
          </cell>
          <cell r="AL415" t="str">
            <v>Yes</v>
          </cell>
          <cell r="AM415" t="str">
            <v>-</v>
          </cell>
          <cell r="AN415" t="str">
            <v>Yes</v>
          </cell>
          <cell r="AO415" t="str">
            <v>Yes</v>
          </cell>
          <cell r="AP415" t="str">
            <v>-</v>
          </cell>
          <cell r="AQ415" t="str">
            <v>-</v>
          </cell>
          <cell r="AR415" t="str">
            <v>-</v>
          </cell>
          <cell r="AS415" t="str">
            <v>-</v>
          </cell>
          <cell r="AT415" t="str">
            <v>455</v>
          </cell>
          <cell r="AU415" t="str">
            <v>5</v>
          </cell>
          <cell r="AV415" t="str">
            <v>Bulk</v>
          </cell>
          <cell r="AW415" t="str">
            <v>-</v>
          </cell>
          <cell r="AX415" t="str">
            <v>-</v>
          </cell>
          <cell r="AY415" t="str">
            <v>-</v>
          </cell>
          <cell r="AZ415" t="str">
            <v>Yes</v>
          </cell>
          <cell r="BA415" t="str">
            <v>ACT</v>
          </cell>
          <cell r="BB415" t="str">
            <v>ACT</v>
          </cell>
          <cell r="BC415" t="str">
            <v>Prepared</v>
          </cell>
          <cell r="BD415" t="str">
            <v>BFAST/COP/HANDHELD</v>
          </cell>
          <cell r="BE415" t="str">
            <v>BRKFST/COP MBU</v>
          </cell>
          <cell r="BF415" t="str">
            <v>Ingredient Meats</v>
          </cell>
          <cell r="BG415" t="str">
            <v>Meatballs</v>
          </cell>
          <cell r="BH415" t="str">
            <v>Meatballs</v>
          </cell>
          <cell r="BI415" t="str">
            <v>-</v>
          </cell>
          <cell r="BJ415" t="str">
            <v>C&amp;F</v>
          </cell>
          <cell r="BL415" t="str">
            <v>Unspecified: Heat product to an internal temperature of 165° F as measured with the use of a meat thermometer.</v>
          </cell>
          <cell r="BM415" t="str">
            <v>Ground Beef (Not More Than 20% Fat), Water,  Vegetable Protein Product [Soy Protein Concentrate, Zinc  Oxide, Niacinamide, Ferrous Sulfate, Copper Gluconate, Vitamin A Palmitate, Calcium Pantothenate, Thiamine Mononitrate (B1), Pyridoxine Hydrochloride (B</v>
          </cell>
          <cell r="BR415" t="str">
            <v>00880760017650</v>
          </cell>
          <cell r="BS415" t="str">
            <v>-</v>
          </cell>
          <cell r="BT415" t="str">
            <v>-</v>
          </cell>
          <cell r="BU415" t="str">
            <v>-</v>
          </cell>
          <cell r="BV415" t="str">
            <v>-</v>
          </cell>
          <cell r="BW415">
            <v>147681</v>
          </cell>
          <cell r="BX415">
            <v>9011041</v>
          </cell>
          <cell r="BY415">
            <v>400058</v>
          </cell>
        </row>
        <row r="416">
          <cell r="B416">
            <v>10000014531</v>
          </cell>
          <cell r="C416" t="str">
            <v>AdvancePierre™</v>
          </cell>
          <cell r="E416">
            <v>130</v>
          </cell>
          <cell r="F416" t="str">
            <v>AdvancePierre™ Fully Cooked Flamebroiled Rib Shaped Beef Patties with Smoke Flavor Added, 2.61 oz</v>
          </cell>
          <cell r="G416" t="str">
            <v>Super Rib™ Beef Rib Pattie with Built-In BBQ Sauce, 2.61 oz.</v>
          </cell>
          <cell r="H416" t="str">
            <v>-</v>
          </cell>
          <cell r="I416" t="str">
            <v>-</v>
          </cell>
          <cell r="J416">
            <v>16.309999999999999</v>
          </cell>
          <cell r="K416">
            <v>100</v>
          </cell>
          <cell r="L416" t="str">
            <v>1 piece</v>
          </cell>
          <cell r="M416">
            <v>2</v>
          </cell>
          <cell r="N416" t="str">
            <v>-</v>
          </cell>
          <cell r="O416" t="str">
            <v>-</v>
          </cell>
          <cell r="P416" t="str">
            <v>190</v>
          </cell>
          <cell r="Q416" t="str">
            <v>14</v>
          </cell>
          <cell r="R416" t="str">
            <v>6</v>
          </cell>
          <cell r="S416" t="str">
            <v>380</v>
          </cell>
          <cell r="T416" t="str">
            <v>6</v>
          </cell>
          <cell r="U416" t="str">
            <v>10</v>
          </cell>
          <cell r="V416" t="str">
            <v>Yes</v>
          </cell>
          <cell r="W416" t="str">
            <v>-</v>
          </cell>
          <cell r="Y416" t="str">
            <v>-</v>
          </cell>
          <cell r="Z416" t="str">
            <v>-</v>
          </cell>
          <cell r="AA416" t="str">
            <v>-</v>
          </cell>
          <cell r="AB416" t="str">
            <v>-</v>
          </cell>
          <cell r="AC416" t="str">
            <v>CL</v>
          </cell>
          <cell r="AD416" t="str">
            <v>-</v>
          </cell>
          <cell r="AE416" t="str">
            <v>-</v>
          </cell>
          <cell r="AF416" t="str">
            <v>-</v>
          </cell>
          <cell r="AG416" t="str">
            <v>-</v>
          </cell>
          <cell r="AH416" t="str">
            <v/>
          </cell>
          <cell r="AI416" t="str">
            <v/>
          </cell>
          <cell r="AJ416" t="str">
            <v/>
          </cell>
          <cell r="AK416" t="str">
            <v>-</v>
          </cell>
          <cell r="AL416" t="str">
            <v>Yes</v>
          </cell>
          <cell r="AM416" t="str">
            <v>-</v>
          </cell>
          <cell r="AN416" t="str">
            <v>-</v>
          </cell>
          <cell r="AO416" t="str">
            <v>-</v>
          </cell>
          <cell r="AP416" t="str">
            <v>-</v>
          </cell>
          <cell r="AQ416" t="str">
            <v>-</v>
          </cell>
          <cell r="AR416" t="str">
            <v>-</v>
          </cell>
          <cell r="AS416" t="str">
            <v>-</v>
          </cell>
          <cell r="AT416" t="str">
            <v>365</v>
          </cell>
          <cell r="AU416" t="str">
            <v>1</v>
          </cell>
          <cell r="AV416" t="str">
            <v>Bulk</v>
          </cell>
          <cell r="AW416" t="str">
            <v>-</v>
          </cell>
          <cell r="AX416" t="str">
            <v>-</v>
          </cell>
          <cell r="AY416" t="str">
            <v>-</v>
          </cell>
          <cell r="AZ416" t="str">
            <v>-</v>
          </cell>
          <cell r="BA416" t="str">
            <v>ACT</v>
          </cell>
          <cell r="BB416" t="str">
            <v>DNB SY21-22</v>
          </cell>
          <cell r="BC416" t="str">
            <v>Prepared</v>
          </cell>
          <cell r="BD416" t="str">
            <v>BFAST/COP/HANDHELD</v>
          </cell>
          <cell r="BE416" t="str">
            <v>BRKFST/COP MBU</v>
          </cell>
          <cell r="BF416" t="str">
            <v>Comfort Classics</v>
          </cell>
          <cell r="BG416" t="str">
            <v>Beef &amp; Pork Rib Patties</v>
          </cell>
          <cell r="BH416" t="str">
            <v>Ribs</v>
          </cell>
          <cell r="BI416" t="str">
            <v>-</v>
          </cell>
          <cell r="BJ416" t="str">
            <v>C&amp;F</v>
          </cell>
          <cell r="BL416" t="str">
            <v>BAKE: Conventional Oven
Preheat oven to 375 degrees f. Bake frozen product for 20 - 25 minutes or until internal temperature reaches 165 degrees f.
Convection: Convection Oven
Preheat oven to 350 degrees f. Bake frozen product for 15 - 20 minutes or until</v>
          </cell>
          <cell r="BM416" t="str">
            <v>Ground Beef (Not More Than 30% Fat), Barbeque Sauce [Tomato Ketchup (Tomato Concentrate, Corn Syrup, Distilled Vinegar, Salt, Natural Flavorings, Onion Powder, Spice, Garlic Powder), Brown Sugar, Sugar, Mustard (Distilled Vinegar, Water, Mustard Seed, Sal</v>
          </cell>
          <cell r="BP416" t="str">
            <v>Yes</v>
          </cell>
          <cell r="BR416" t="str">
            <v>00880760007231</v>
          </cell>
          <cell r="BS416" t="str">
            <v>-</v>
          </cell>
          <cell r="BT416" t="str">
            <v>Special Order</v>
          </cell>
          <cell r="BU416" t="str">
            <v>-</v>
          </cell>
          <cell r="BV416" t="str">
            <v>-</v>
          </cell>
          <cell r="BW416" t="str">
            <v>-</v>
          </cell>
          <cell r="BX416">
            <v>8931243</v>
          </cell>
          <cell r="BY416" t="str">
            <v>-</v>
          </cell>
        </row>
        <row r="417">
          <cell r="B417">
            <v>10000056233</v>
          </cell>
          <cell r="C417" t="str">
            <v>AdvancePierre™</v>
          </cell>
          <cell r="D417" t="str">
            <v>Smart Picks™</v>
          </cell>
          <cell r="E417">
            <v>130</v>
          </cell>
          <cell r="F417" t="str">
            <v>AdvancePierre™ Fully Cooked Beef Meatloaf with Applesauce, 3.14 oz</v>
          </cell>
          <cell r="G417" t="str">
            <v>Sliced Beef Meatloaf, 3.15 oz.</v>
          </cell>
          <cell r="H417" t="str">
            <v>-</v>
          </cell>
          <cell r="I417" t="str">
            <v>-</v>
          </cell>
          <cell r="J417">
            <v>30.91</v>
          </cell>
          <cell r="K417">
            <v>157</v>
          </cell>
          <cell r="L417" t="str">
            <v>1 piece</v>
          </cell>
          <cell r="M417">
            <v>2.25</v>
          </cell>
          <cell r="N417" t="str">
            <v>-</v>
          </cell>
          <cell r="O417" t="str">
            <v>-</v>
          </cell>
          <cell r="P417" t="str">
            <v>170</v>
          </cell>
          <cell r="Q417" t="str">
            <v>10</v>
          </cell>
          <cell r="R417" t="str">
            <v>4</v>
          </cell>
          <cell r="S417" t="str">
            <v>160</v>
          </cell>
          <cell r="T417" t="str">
            <v>4</v>
          </cell>
          <cell r="U417" t="str">
            <v>15</v>
          </cell>
          <cell r="V417" t="str">
            <v>Yes</v>
          </cell>
          <cell r="W417" t="str">
            <v>-</v>
          </cell>
          <cell r="Y417" t="str">
            <v>-</v>
          </cell>
          <cell r="Z417" t="str">
            <v>-</v>
          </cell>
          <cell r="AA417" t="str">
            <v>-</v>
          </cell>
          <cell r="AB417" t="str">
            <v>-</v>
          </cell>
          <cell r="AC417" t="str">
            <v>CY</v>
          </cell>
          <cell r="AD417">
            <v>10000062320</v>
          </cell>
          <cell r="AE417" t="str">
            <v>-</v>
          </cell>
          <cell r="AF417" t="str">
            <v>-</v>
          </cell>
          <cell r="AG417" t="str">
            <v>-</v>
          </cell>
          <cell r="AH417" t="str">
            <v/>
          </cell>
          <cell r="AI417" t="str">
            <v/>
          </cell>
          <cell r="AJ417" t="str">
            <v/>
          </cell>
          <cell r="AK417" t="str">
            <v>-</v>
          </cell>
          <cell r="AL417" t="str">
            <v>Yes</v>
          </cell>
          <cell r="AM417" t="str">
            <v>-</v>
          </cell>
          <cell r="AN417" t="str">
            <v>Yes</v>
          </cell>
          <cell r="AO417" t="str">
            <v>Yes</v>
          </cell>
          <cell r="AP417" t="str">
            <v>-</v>
          </cell>
          <cell r="AQ417" t="str">
            <v>-</v>
          </cell>
          <cell r="AR417" t="str">
            <v>-</v>
          </cell>
          <cell r="AS417" t="str">
            <v>-</v>
          </cell>
          <cell r="AT417" t="str">
            <v>455</v>
          </cell>
          <cell r="AU417" t="str">
            <v>5</v>
          </cell>
          <cell r="AV417" t="str">
            <v>Bulk</v>
          </cell>
          <cell r="AW417" t="str">
            <v>-</v>
          </cell>
          <cell r="AX417" t="str">
            <v>-</v>
          </cell>
          <cell r="AY417" t="str">
            <v>-</v>
          </cell>
          <cell r="AZ417" t="str">
            <v>-</v>
          </cell>
          <cell r="BA417" t="str">
            <v>DFIN</v>
          </cell>
          <cell r="BB417" t="str">
            <v>DFIN</v>
          </cell>
          <cell r="BC417" t="str">
            <v>Prepared</v>
          </cell>
          <cell r="BD417" t="str">
            <v>BFAST/COP/HANDHELD</v>
          </cell>
          <cell r="BE417" t="str">
            <v>BRKFST/COP MBU</v>
          </cell>
          <cell r="BF417" t="str">
            <v>Comfort Classics</v>
          </cell>
          <cell r="BG417" t="str">
            <v>Meatloaf &amp; Salisbury</v>
          </cell>
          <cell r="BH417" t="str">
            <v>Meatloaf</v>
          </cell>
          <cell r="BI417" t="str">
            <v>-</v>
          </cell>
          <cell r="BJ417" t="str">
            <v>C&amp;F</v>
          </cell>
          <cell r="BL417" t="str">
            <v>Unspecified: Heat product to an internal temperature of 165°F as measured with the use of a meat thermometer. 
If detailed preparation instructions are needed, please visit our website, www.advancepierre.com.</v>
          </cell>
          <cell r="BM417" t="str">
            <v>Ground beef (not more than 20% fat), water,  unsweetened applesauce [apples, water, (may contain  erythorbic acid), (may contain ascorbic acid)], vegetable  protein product [soy protein concentrate, zinc oxide,  niacinamide, ferrous sulfate, copper glucon</v>
          </cell>
          <cell r="BR417" t="str">
            <v>00880760037023</v>
          </cell>
          <cell r="BS417" t="str">
            <v>-</v>
          </cell>
          <cell r="BT417" t="str">
            <v>Special Order</v>
          </cell>
          <cell r="BU417" t="str">
            <v>-</v>
          </cell>
          <cell r="BV417" t="str">
            <v>-</v>
          </cell>
          <cell r="BW417">
            <v>533770</v>
          </cell>
          <cell r="BX417">
            <v>8942808</v>
          </cell>
          <cell r="BY417" t="str">
            <v>-</v>
          </cell>
        </row>
        <row r="418">
          <cell r="B418">
            <v>10000056043</v>
          </cell>
          <cell r="C418" t="str">
            <v>AdvancePierre™</v>
          </cell>
          <cell r="D418" t="str">
            <v>Smart Picks™</v>
          </cell>
          <cell r="E418">
            <v>130</v>
          </cell>
          <cell r="F418" t="str">
            <v>AdvancePierre™ Fully Cooked Beef Meatloaf with Applesauce Topped with Ketchup, 3.00 oz</v>
          </cell>
          <cell r="G418" t="str">
            <v>Sliced Beef Meatloaf Slice with Ketchup Glaze, 3.0 oz.</v>
          </cell>
          <cell r="H418" t="str">
            <v>-</v>
          </cell>
          <cell r="I418" t="str">
            <v>-</v>
          </cell>
          <cell r="J418">
            <v>18.75</v>
          </cell>
          <cell r="K418">
            <v>100</v>
          </cell>
          <cell r="L418" t="str">
            <v>1 piece</v>
          </cell>
          <cell r="M418">
            <v>2</v>
          </cell>
          <cell r="N418" t="str">
            <v>-</v>
          </cell>
          <cell r="O418" t="str">
            <v>-</v>
          </cell>
          <cell r="P418" t="str">
            <v>-</v>
          </cell>
          <cell r="Q418" t="str">
            <v>-</v>
          </cell>
          <cell r="R418" t="str">
            <v>-</v>
          </cell>
          <cell r="S418" t="str">
            <v>-</v>
          </cell>
          <cell r="T418" t="str">
            <v>-</v>
          </cell>
          <cell r="U418" t="str">
            <v>-</v>
          </cell>
          <cell r="V418" t="str">
            <v>Yes</v>
          </cell>
          <cell r="W418" t="str">
            <v>-</v>
          </cell>
          <cell r="Y418" t="str">
            <v>-</v>
          </cell>
          <cell r="Z418" t="str">
            <v>-</v>
          </cell>
          <cell r="AA418" t="str">
            <v>-</v>
          </cell>
          <cell r="AB418" t="str">
            <v>-</v>
          </cell>
          <cell r="AC418" t="str">
            <v>CY</v>
          </cell>
          <cell r="AD418" t="str">
            <v>-</v>
          </cell>
          <cell r="AE418" t="str">
            <v>-</v>
          </cell>
          <cell r="AF418" t="str">
            <v>-</v>
          </cell>
          <cell r="AG418" t="str">
            <v>-</v>
          </cell>
          <cell r="AH418" t="str">
            <v/>
          </cell>
          <cell r="AI418" t="str">
            <v/>
          </cell>
          <cell r="AJ418" t="str">
            <v/>
          </cell>
          <cell r="AK418" t="str">
            <v>-</v>
          </cell>
          <cell r="AL418" t="str">
            <v>Yes</v>
          </cell>
          <cell r="AM418" t="str">
            <v>-</v>
          </cell>
          <cell r="AN418" t="str">
            <v>Yes</v>
          </cell>
          <cell r="AO418" t="str">
            <v>Yes</v>
          </cell>
          <cell r="AP418" t="str">
            <v>-</v>
          </cell>
          <cell r="AQ418" t="str">
            <v>-</v>
          </cell>
          <cell r="AR418" t="str">
            <v>-</v>
          </cell>
          <cell r="AS418" t="str">
            <v>-</v>
          </cell>
          <cell r="AT418" t="str">
            <v>-</v>
          </cell>
          <cell r="AU418" t="str">
            <v>-</v>
          </cell>
          <cell r="AV418" t="str">
            <v>Bulk</v>
          </cell>
          <cell r="AW418" t="str">
            <v>-</v>
          </cell>
          <cell r="AX418" t="str">
            <v>-</v>
          </cell>
          <cell r="AY418" t="str">
            <v>-</v>
          </cell>
          <cell r="AZ418" t="str">
            <v>-</v>
          </cell>
          <cell r="BA418" t="str">
            <v>DNB SY20-21</v>
          </cell>
          <cell r="BB418" t="str">
            <v>DNB SY21-22</v>
          </cell>
          <cell r="BC418" t="str">
            <v>Prepared</v>
          </cell>
          <cell r="BD418" t="str">
            <v>BFAST/COP/HANDHELD</v>
          </cell>
          <cell r="BE418" t="str">
            <v>BRKFST/COP MBU</v>
          </cell>
          <cell r="BF418" t="str">
            <v>Comfort Classics</v>
          </cell>
          <cell r="BG418" t="str">
            <v>Meatloaf &amp; Salisbury</v>
          </cell>
          <cell r="BH418" t="str">
            <v>Meatloaf</v>
          </cell>
          <cell r="BI418" t="str">
            <v>-</v>
          </cell>
          <cell r="BJ418" t="str">
            <v>C&amp;F</v>
          </cell>
          <cell r="BL418" t="str">
            <v>-</v>
          </cell>
          <cell r="BM418" t="str">
            <v>-</v>
          </cell>
          <cell r="BR418" t="str">
            <v>-</v>
          </cell>
          <cell r="BS418" t="str">
            <v>-</v>
          </cell>
          <cell r="BT418" t="str">
            <v>-</v>
          </cell>
          <cell r="BU418" t="str">
            <v>-</v>
          </cell>
          <cell r="BV418" t="str">
            <v>-</v>
          </cell>
          <cell r="BW418" t="str">
            <v>-</v>
          </cell>
          <cell r="BX418">
            <v>9403887</v>
          </cell>
          <cell r="BY418" t="str">
            <v>-</v>
          </cell>
        </row>
        <row r="419">
          <cell r="B419">
            <v>10000065210</v>
          </cell>
          <cell r="C419" t="str">
            <v>AdvancePierre™</v>
          </cell>
          <cell r="E419">
            <v>130</v>
          </cell>
          <cell r="F419" t="str">
            <v>AdvancePierre™ Fully Cooked Flamebroiled Down Home Beef Salisbury Steak, 2.14 oz</v>
          </cell>
          <cell r="G419" t="str">
            <v>Down Home Beef Salisbury Steak, 2.14 oz.</v>
          </cell>
          <cell r="H419" t="str">
            <v>-</v>
          </cell>
          <cell r="I419" t="str">
            <v>-</v>
          </cell>
          <cell r="J419">
            <v>20.07</v>
          </cell>
          <cell r="K419">
            <v>150</v>
          </cell>
          <cell r="L419" t="str">
            <v>1 piece</v>
          </cell>
          <cell r="M419">
            <v>2</v>
          </cell>
          <cell r="N419" t="str">
            <v>-</v>
          </cell>
          <cell r="O419" t="str">
            <v>-</v>
          </cell>
          <cell r="P419" t="str">
            <v>140</v>
          </cell>
          <cell r="Q419" t="str">
            <v>10</v>
          </cell>
          <cell r="R419" t="str">
            <v>4</v>
          </cell>
          <cell r="S419" t="str">
            <v>250</v>
          </cell>
          <cell r="T419" t="str">
            <v>3</v>
          </cell>
          <cell r="U419" t="str">
            <v>10</v>
          </cell>
          <cell r="V419" t="str">
            <v>Yes</v>
          </cell>
          <cell r="W419" t="str">
            <v>-</v>
          </cell>
          <cell r="Y419" t="str">
            <v>-</v>
          </cell>
          <cell r="Z419" t="str">
            <v>-</v>
          </cell>
          <cell r="AA419" t="str">
            <v>-</v>
          </cell>
          <cell r="AB419" t="str">
            <v>-</v>
          </cell>
          <cell r="AC419" t="str">
            <v>CL</v>
          </cell>
          <cell r="AD419">
            <v>10000005722</v>
          </cell>
          <cell r="AE419" t="str">
            <v>-</v>
          </cell>
          <cell r="AF419" t="str">
            <v>-</v>
          </cell>
          <cell r="AG419" t="str">
            <v>-</v>
          </cell>
          <cell r="AH419" t="str">
            <v/>
          </cell>
          <cell r="AI419" t="str">
            <v/>
          </cell>
          <cell r="AJ419" t="str">
            <v/>
          </cell>
          <cell r="AK419" t="str">
            <v>-</v>
          </cell>
          <cell r="AL419" t="str">
            <v>Yes</v>
          </cell>
          <cell r="AM419" t="str">
            <v>-</v>
          </cell>
          <cell r="AN419" t="str">
            <v>Yes</v>
          </cell>
          <cell r="AO419" t="str">
            <v>Yes</v>
          </cell>
          <cell r="AP419" t="str">
            <v>-</v>
          </cell>
          <cell r="AQ419" t="str">
            <v>-</v>
          </cell>
          <cell r="AR419" t="str">
            <v>-</v>
          </cell>
          <cell r="AS419" t="str">
            <v>-</v>
          </cell>
          <cell r="AT419" t="str">
            <v>455</v>
          </cell>
          <cell r="AU419" t="str">
            <v>4</v>
          </cell>
          <cell r="AV419" t="str">
            <v>Bulk</v>
          </cell>
          <cell r="AW419" t="str">
            <v>-</v>
          </cell>
          <cell r="AX419" t="str">
            <v>-</v>
          </cell>
          <cell r="AY419" t="str">
            <v>-</v>
          </cell>
          <cell r="AZ419" t="str">
            <v>-</v>
          </cell>
          <cell r="BA419" t="str">
            <v>ACT</v>
          </cell>
          <cell r="BB419" t="str">
            <v>ACT</v>
          </cell>
          <cell r="BC419" t="str">
            <v>Prepared</v>
          </cell>
          <cell r="BD419" t="str">
            <v>BFAST/COP/HANDHELD</v>
          </cell>
          <cell r="BE419" t="str">
            <v>BRKFST/COP MBU</v>
          </cell>
          <cell r="BF419" t="str">
            <v>Comfort Classics</v>
          </cell>
          <cell r="BG419" t="str">
            <v>Meatloaf &amp; Salisbury</v>
          </cell>
          <cell r="BH419" t="str">
            <v>Salisbury Steak</v>
          </cell>
          <cell r="BI419" t="str">
            <v>-</v>
          </cell>
          <cell r="BJ419" t="str">
            <v>C&amp;F</v>
          </cell>
          <cell r="BL419" t="str">
            <v>Unspecified: Heat product to an internal temperature of 165°F as measured with the use of a meat thermometer.</v>
          </cell>
          <cell r="BM419" t="str">
            <v>Ground beef (not more than 30% fat), water, vegetable protein product [soy protein concentrate, caramel  color, zinc oxide, niacinamide, ferrous sulfate, copper gluconate, vitamin a palmitate, calcium pantothenate, thiamine mononitrate (B1), pyridoxine hy</v>
          </cell>
          <cell r="BR419" t="str">
            <v>00880760011832</v>
          </cell>
          <cell r="BS419" t="str">
            <v>-</v>
          </cell>
          <cell r="BT419" t="str">
            <v>Special Order</v>
          </cell>
          <cell r="BU419" t="str">
            <v>-</v>
          </cell>
          <cell r="BV419" t="str">
            <v>-</v>
          </cell>
          <cell r="BW419">
            <v>690040</v>
          </cell>
          <cell r="BX419">
            <v>8868183</v>
          </cell>
          <cell r="BY419">
            <v>100000</v>
          </cell>
        </row>
        <row r="420">
          <cell r="B420">
            <v>10000065300</v>
          </cell>
          <cell r="C420" t="str">
            <v>AdvancePierre™</v>
          </cell>
          <cell r="E420">
            <v>130</v>
          </cell>
          <cell r="F420" t="str">
            <v>AdvancePierre™ Down Home Beef Salisbury Steak, 3.0 oz.</v>
          </cell>
          <cell r="G420" t="str">
            <v>Down Home Beef Salisbury Steak, 3.0 oz.</v>
          </cell>
          <cell r="H420" t="str">
            <v>-</v>
          </cell>
          <cell r="I420" t="str">
            <v>-</v>
          </cell>
          <cell r="J420">
            <v>21.38</v>
          </cell>
          <cell r="K420">
            <v>114</v>
          </cell>
          <cell r="L420" t="str">
            <v>1 piece</v>
          </cell>
          <cell r="M420">
            <v>2</v>
          </cell>
          <cell r="N420" t="str">
            <v>-</v>
          </cell>
          <cell r="O420" t="str">
            <v>-</v>
          </cell>
          <cell r="P420" t="str">
            <v>200</v>
          </cell>
          <cell r="Q420" t="str">
            <v>14</v>
          </cell>
          <cell r="R420" t="str">
            <v>6</v>
          </cell>
          <cell r="S420" t="str">
            <v>350</v>
          </cell>
          <cell r="T420" t="str">
            <v>4</v>
          </cell>
          <cell r="U420" t="str">
            <v>14</v>
          </cell>
          <cell r="V420" t="str">
            <v>Yes</v>
          </cell>
          <cell r="W420" t="str">
            <v>-</v>
          </cell>
          <cell r="Y420" t="str">
            <v>CSC</v>
          </cell>
          <cell r="Z420" t="str">
            <v>CSC</v>
          </cell>
          <cell r="AA420" t="str">
            <v>CSC</v>
          </cell>
          <cell r="AB420" t="str">
            <v>CSC</v>
          </cell>
          <cell r="AC420" t="str">
            <v>CL</v>
          </cell>
          <cell r="AD420">
            <v>10000008443</v>
          </cell>
          <cell r="AE420" t="str">
            <v>-</v>
          </cell>
          <cell r="AF420" t="str">
            <v>-</v>
          </cell>
          <cell r="AG420" t="str">
            <v>-</v>
          </cell>
          <cell r="AH420" t="str">
            <v/>
          </cell>
          <cell r="AI420" t="str">
            <v/>
          </cell>
          <cell r="AJ420" t="str">
            <v/>
          </cell>
          <cell r="AK420" t="str">
            <v>-</v>
          </cell>
          <cell r="AL420" t="str">
            <v>Yes</v>
          </cell>
          <cell r="AM420" t="str">
            <v>-</v>
          </cell>
          <cell r="AN420" t="str">
            <v>Yes</v>
          </cell>
          <cell r="AO420" t="str">
            <v>Yes</v>
          </cell>
          <cell r="AP420" t="str">
            <v>-</v>
          </cell>
          <cell r="AQ420" t="str">
            <v>-</v>
          </cell>
          <cell r="AR420" t="str">
            <v>-</v>
          </cell>
          <cell r="AS420" t="str">
            <v>-</v>
          </cell>
          <cell r="AT420" t="str">
            <v>455</v>
          </cell>
          <cell r="AU420" t="str">
            <v>3</v>
          </cell>
          <cell r="AV420" t="str">
            <v>Bulk</v>
          </cell>
          <cell r="AW420" t="str">
            <v>Yes</v>
          </cell>
          <cell r="AX420" t="str">
            <v>Yes</v>
          </cell>
          <cell r="AY420" t="str">
            <v>Yes</v>
          </cell>
          <cell r="AZ420" t="str">
            <v>Yes</v>
          </cell>
          <cell r="BA420" t="str">
            <v>ACT</v>
          </cell>
          <cell r="BB420" t="str">
            <v>ACT</v>
          </cell>
          <cell r="BC420" t="str">
            <v>Prepared</v>
          </cell>
          <cell r="BD420" t="str">
            <v>BFAST/COP/HANDHELD</v>
          </cell>
          <cell r="BE420" t="str">
            <v>BRKFST/COP MBU</v>
          </cell>
          <cell r="BF420" t="str">
            <v>Comfort Classics</v>
          </cell>
          <cell r="BG420" t="str">
            <v>Meatloaf &amp; Salisbury</v>
          </cell>
          <cell r="BH420" t="str">
            <v>Salisbury Steak</v>
          </cell>
          <cell r="BI420" t="str">
            <v>-</v>
          </cell>
          <cell r="BJ420" t="str">
            <v>C&amp;F</v>
          </cell>
          <cell r="BL420" t="str">
            <v>Unspecified: Heat product to an internal temperature of 165°F as measured with the use of a meat thermometer.</v>
          </cell>
          <cell r="BM420" t="str">
            <v>Ground beef (not more than 30% fat), water, vegetable protein product [soy protein concentrate, caramel  color, zinc oxide, niacinamide, ferrous sulfate, copper gluconate, vitamin a palmitate, calcium pantothenate, thiamine mononitrate (B1), pyridoxine hy</v>
          </cell>
          <cell r="BO420" t="str">
            <v>Yes</v>
          </cell>
          <cell r="BP420" t="str">
            <v>Yes</v>
          </cell>
          <cell r="BR420" t="str">
            <v>00880760010965</v>
          </cell>
          <cell r="BS420" t="str">
            <v>-</v>
          </cell>
          <cell r="BT420" t="str">
            <v>Special Order</v>
          </cell>
          <cell r="BU420" t="str">
            <v>-</v>
          </cell>
          <cell r="BV420" t="str">
            <v>-</v>
          </cell>
          <cell r="BW420">
            <v>690030</v>
          </cell>
          <cell r="BX420">
            <v>8941403</v>
          </cell>
          <cell r="BY420" t="str">
            <v>-</v>
          </cell>
        </row>
        <row r="421">
          <cell r="B421">
            <v>10000075050</v>
          </cell>
          <cell r="C421" t="str">
            <v>AdvancePierre™</v>
          </cell>
          <cell r="E421">
            <v>130</v>
          </cell>
          <cell r="F421" t="str">
            <v>AdvancePierre™ Fully Cooked Beef Meatballs 0.5oz , 2.50 oz</v>
          </cell>
          <cell r="G421" t="str">
            <v>Beef Meatballs, 0.5 oz.</v>
          </cell>
          <cell r="H421" t="str">
            <v>-</v>
          </cell>
          <cell r="I421" t="str">
            <v>-</v>
          </cell>
          <cell r="J421">
            <v>10</v>
          </cell>
          <cell r="K421">
            <v>64</v>
          </cell>
          <cell r="L421" t="str">
            <v>5 pieces</v>
          </cell>
          <cell r="M421">
            <v>2</v>
          </cell>
          <cell r="N421" t="str">
            <v>-</v>
          </cell>
          <cell r="O421" t="str">
            <v>-</v>
          </cell>
          <cell r="P421" t="str">
            <v>190</v>
          </cell>
          <cell r="Q421" t="str">
            <v>14</v>
          </cell>
          <cell r="R421" t="str">
            <v>6</v>
          </cell>
          <cell r="S421" t="str">
            <v>220</v>
          </cell>
          <cell r="T421" t="str">
            <v>4</v>
          </cell>
          <cell r="U421" t="str">
            <v>14</v>
          </cell>
          <cell r="V421" t="str">
            <v>Yes</v>
          </cell>
          <cell r="W421" t="str">
            <v>-</v>
          </cell>
          <cell r="Y421" t="str">
            <v>CSC</v>
          </cell>
          <cell r="Z421" t="str">
            <v>CSC</v>
          </cell>
          <cell r="AA421" t="str">
            <v>CSC</v>
          </cell>
          <cell r="AB421" t="str">
            <v>CSC</v>
          </cell>
          <cell r="AC421" t="str">
            <v>CL</v>
          </cell>
          <cell r="AD421" t="str">
            <v>-</v>
          </cell>
          <cell r="AE421" t="str">
            <v>-</v>
          </cell>
          <cell r="AF421" t="str">
            <v>-</v>
          </cell>
          <cell r="AG421" t="str">
            <v>-</v>
          </cell>
          <cell r="AH421" t="str">
            <v/>
          </cell>
          <cell r="AI421" t="str">
            <v/>
          </cell>
          <cell r="AJ421" t="str">
            <v/>
          </cell>
          <cell r="AK421" t="str">
            <v>-</v>
          </cell>
          <cell r="AL421" t="str">
            <v>Yes</v>
          </cell>
          <cell r="AM421" t="str">
            <v>-</v>
          </cell>
          <cell r="AN421" t="str">
            <v>Yes</v>
          </cell>
          <cell r="AO421" t="str">
            <v>Yes</v>
          </cell>
          <cell r="AP421" t="str">
            <v>-</v>
          </cell>
          <cell r="AQ421" t="str">
            <v>-</v>
          </cell>
          <cell r="AR421" t="str">
            <v>-</v>
          </cell>
          <cell r="AS421" t="str">
            <v>-</v>
          </cell>
          <cell r="AT421" t="str">
            <v>455</v>
          </cell>
          <cell r="AU421" t="str">
            <v>2</v>
          </cell>
          <cell r="AV421" t="str">
            <v>Bulk</v>
          </cell>
          <cell r="AW421" t="str">
            <v>Yes</v>
          </cell>
          <cell r="AX421" t="str">
            <v>Yes</v>
          </cell>
          <cell r="AY421" t="str">
            <v>Yes</v>
          </cell>
          <cell r="AZ421" t="str">
            <v>Yes</v>
          </cell>
          <cell r="BA421" t="str">
            <v>ACT</v>
          </cell>
          <cell r="BB421" t="str">
            <v>ACT</v>
          </cell>
          <cell r="BC421" t="str">
            <v>Prepared</v>
          </cell>
          <cell r="BD421" t="str">
            <v>BFAST/COP/HANDHELD</v>
          </cell>
          <cell r="BE421" t="str">
            <v>BRKFST/COP MBU</v>
          </cell>
          <cell r="BF421" t="str">
            <v>Ingredient Meats</v>
          </cell>
          <cell r="BG421" t="str">
            <v>Meatballs</v>
          </cell>
          <cell r="BH421" t="str">
            <v>Meatballs</v>
          </cell>
          <cell r="BI421" t="str">
            <v>-</v>
          </cell>
          <cell r="BJ421" t="str">
            <v>C&amp;F</v>
          </cell>
          <cell r="BL421" t="str">
            <v xml:space="preserve">BAKE: Conventional Oven
Preheat oven to 375 degrees f. Bake frozen product for 11 - 13 minutes or until internal temperature reaches 165 degrees f.
Convection: Convection Oven
Preheat oven to 350 degrees f. Bake frozen product for 8 - 10 minutes or until </v>
          </cell>
          <cell r="BM421" t="str">
            <v>Ground Beef (Not More Than 30% Fat), Water, Textured Vegetable Protein Product [Soy Protein Concentrate, Zinc Oxide, Niacinamide, Ferrous Sulfate, Copper Gluconate, Vitamin A Palmitate, Calcium Pantothenate, Thiamine Mononitrate (B1), Pyridoxine Hydrochlo</v>
          </cell>
          <cell r="BP421" t="str">
            <v>Yes</v>
          </cell>
          <cell r="BR421" t="str">
            <v>00880760011061</v>
          </cell>
          <cell r="BS421" t="str">
            <v>-</v>
          </cell>
          <cell r="BT421" t="str">
            <v>Stocked</v>
          </cell>
          <cell r="BU421" t="str">
            <v>-</v>
          </cell>
          <cell r="BV421" t="str">
            <v>-</v>
          </cell>
          <cell r="BW421">
            <v>155201</v>
          </cell>
          <cell r="BX421">
            <v>8422347</v>
          </cell>
          <cell r="BY421">
            <v>134288</v>
          </cell>
        </row>
        <row r="422">
          <cell r="B422">
            <v>10000031653</v>
          </cell>
          <cell r="C422" t="str">
            <v>AdvancePierre™</v>
          </cell>
          <cell r="E422">
            <v>130</v>
          </cell>
          <cell r="F422" t="str">
            <v>AdvancePierre™ Fully Cooked Flamebroiled Beef Salisbury Steak, 3.00 oz</v>
          </cell>
          <cell r="G422" t="str">
            <v>Down Home Beef Salisbury Steak, 3.0 oz.</v>
          </cell>
          <cell r="H422" t="str">
            <v>-</v>
          </cell>
          <cell r="I422" t="str">
            <v>-</v>
          </cell>
          <cell r="J422">
            <v>31.9</v>
          </cell>
          <cell r="K422">
            <v>170</v>
          </cell>
          <cell r="L422" t="str">
            <v>1 piece</v>
          </cell>
          <cell r="M422">
            <v>2</v>
          </cell>
          <cell r="N422" t="str">
            <v>-</v>
          </cell>
          <cell r="O422" t="str">
            <v>-</v>
          </cell>
          <cell r="P422" t="str">
            <v>-</v>
          </cell>
          <cell r="Q422" t="str">
            <v>-</v>
          </cell>
          <cell r="R422" t="str">
            <v>-</v>
          </cell>
          <cell r="S422" t="str">
            <v>-</v>
          </cell>
          <cell r="T422" t="str">
            <v>-</v>
          </cell>
          <cell r="U422" t="str">
            <v>-</v>
          </cell>
          <cell r="V422" t="str">
            <v>Yes</v>
          </cell>
          <cell r="W422" t="str">
            <v>-</v>
          </cell>
          <cell r="Y422" t="str">
            <v>-</v>
          </cell>
          <cell r="Z422" t="str">
            <v>-</v>
          </cell>
          <cell r="AA422" t="str">
            <v>-</v>
          </cell>
          <cell r="AB422" t="str">
            <v>-</v>
          </cell>
          <cell r="AC422" t="str">
            <v>CL</v>
          </cell>
          <cell r="AD422" t="str">
            <v>-</v>
          </cell>
          <cell r="AE422" t="str">
            <v>-</v>
          </cell>
          <cell r="AF422" t="str">
            <v>-</v>
          </cell>
          <cell r="AG422" t="str">
            <v>-</v>
          </cell>
          <cell r="AH422" t="str">
            <v/>
          </cell>
          <cell r="AI422" t="str">
            <v/>
          </cell>
          <cell r="AJ422" t="str">
            <v/>
          </cell>
          <cell r="AK422" t="str">
            <v>-</v>
          </cell>
          <cell r="AL422" t="str">
            <v>Yes</v>
          </cell>
          <cell r="AM422" t="str">
            <v>-</v>
          </cell>
          <cell r="AN422" t="str">
            <v>Yes</v>
          </cell>
          <cell r="AO422" t="str">
            <v>Yes</v>
          </cell>
          <cell r="AP422" t="str">
            <v>-</v>
          </cell>
          <cell r="AQ422" t="str">
            <v>-</v>
          </cell>
          <cell r="AR422" t="str">
            <v>-</v>
          </cell>
          <cell r="AS422" t="str">
            <v>-</v>
          </cell>
          <cell r="AT422" t="str">
            <v>-</v>
          </cell>
          <cell r="AU422" t="str">
            <v>-</v>
          </cell>
          <cell r="AV422" t="str">
            <v>Bulk</v>
          </cell>
          <cell r="AW422" t="str">
            <v>-</v>
          </cell>
          <cell r="AX422" t="str">
            <v>-</v>
          </cell>
          <cell r="AY422" t="str">
            <v>-</v>
          </cell>
          <cell r="AZ422" t="str">
            <v>-</v>
          </cell>
          <cell r="BA422" t="str">
            <v>DNB SY20-21</v>
          </cell>
          <cell r="BB422" t="str">
            <v>DNB SY21-22</v>
          </cell>
          <cell r="BC422" t="str">
            <v>Prepared</v>
          </cell>
          <cell r="BD422" t="str">
            <v>BFAST/COP/HANDHELD</v>
          </cell>
          <cell r="BE422" t="str">
            <v>BRKFST/COP MBU</v>
          </cell>
          <cell r="BF422" t="str">
            <v>Comfort Classics</v>
          </cell>
          <cell r="BG422" t="str">
            <v>Meatloaf &amp; Salisbury</v>
          </cell>
          <cell r="BH422" t="str">
            <v>Salisbury Steak</v>
          </cell>
          <cell r="BI422" t="str">
            <v>-</v>
          </cell>
          <cell r="BJ422" t="str">
            <v>C&amp;F</v>
          </cell>
          <cell r="BL422" t="str">
            <v>-</v>
          </cell>
          <cell r="BM422" t="str">
            <v>-</v>
          </cell>
          <cell r="BR422" t="str">
            <v>-</v>
          </cell>
          <cell r="BS422" t="str">
            <v>-</v>
          </cell>
          <cell r="BT422" t="str">
            <v>Special Order</v>
          </cell>
          <cell r="BU422" t="str">
            <v>-</v>
          </cell>
          <cell r="BV422" t="str">
            <v>-</v>
          </cell>
          <cell r="BW422" t="str">
            <v>-</v>
          </cell>
          <cell r="BX422" t="str">
            <v>-</v>
          </cell>
          <cell r="BY422" t="str">
            <v>-</v>
          </cell>
        </row>
        <row r="423">
          <cell r="B423">
            <v>10000031730</v>
          </cell>
          <cell r="C423" t="str">
            <v>AdvancePierre™</v>
          </cell>
          <cell r="E423">
            <v>130</v>
          </cell>
          <cell r="F423" t="str">
            <v>AdvancePierre™ Fully Cooked Beef Meatballs 0.5oz , 2.50 oz</v>
          </cell>
          <cell r="G423" t="str">
            <v>Deluxe Beef Meatballs , 0.5 oz.</v>
          </cell>
          <cell r="H423" t="str">
            <v>-</v>
          </cell>
          <cell r="I423" t="str">
            <v>-</v>
          </cell>
          <cell r="J423">
            <v>30</v>
          </cell>
          <cell r="K423">
            <v>192</v>
          </cell>
          <cell r="L423" t="str">
            <v>5 pieces</v>
          </cell>
          <cell r="M423">
            <v>2</v>
          </cell>
          <cell r="N423" t="str">
            <v>-</v>
          </cell>
          <cell r="O423" t="str">
            <v>-</v>
          </cell>
          <cell r="P423" t="str">
            <v>220</v>
          </cell>
          <cell r="Q423" t="str">
            <v>19</v>
          </cell>
          <cell r="R423" t="str">
            <v>9</v>
          </cell>
          <cell r="S423" t="str">
            <v>280</v>
          </cell>
          <cell r="T423" t="str">
            <v>3</v>
          </cell>
          <cell r="U423" t="str">
            <v>10</v>
          </cell>
          <cell r="V423" t="str">
            <v>Yes</v>
          </cell>
          <cell r="W423" t="str">
            <v>-</v>
          </cell>
          <cell r="Y423" t="str">
            <v>CSC</v>
          </cell>
          <cell r="Z423" t="str">
            <v>-</v>
          </cell>
          <cell r="AA423" t="str">
            <v>-</v>
          </cell>
          <cell r="AB423" t="str">
            <v>-</v>
          </cell>
          <cell r="AC423" t="str">
            <v>CL</v>
          </cell>
          <cell r="AD423" t="str">
            <v>-</v>
          </cell>
          <cell r="AE423" t="str">
            <v>-</v>
          </cell>
          <cell r="AF423" t="str">
            <v>-</v>
          </cell>
          <cell r="AG423" t="str">
            <v>-</v>
          </cell>
          <cell r="AH423" t="str">
            <v/>
          </cell>
          <cell r="AI423" t="str">
            <v/>
          </cell>
          <cell r="AJ423" t="str">
            <v/>
          </cell>
          <cell r="AK423" t="str">
            <v>-</v>
          </cell>
          <cell r="AL423" t="str">
            <v>-</v>
          </cell>
          <cell r="AM423" t="str">
            <v>-</v>
          </cell>
          <cell r="AN423" t="str">
            <v>Yes</v>
          </cell>
          <cell r="AO423" t="str">
            <v>Yes</v>
          </cell>
          <cell r="AP423" t="str">
            <v>-</v>
          </cell>
          <cell r="AQ423" t="str">
            <v>-</v>
          </cell>
          <cell r="AR423" t="str">
            <v>-</v>
          </cell>
          <cell r="AS423" t="str">
            <v>-</v>
          </cell>
          <cell r="AT423" t="str">
            <v>365</v>
          </cell>
          <cell r="AU423" t="str">
            <v>5</v>
          </cell>
          <cell r="AV423" t="str">
            <v>Bulk</v>
          </cell>
          <cell r="AW423" t="str">
            <v>-</v>
          </cell>
          <cell r="AX423" t="str">
            <v>-</v>
          </cell>
          <cell r="AY423" t="str">
            <v>-</v>
          </cell>
          <cell r="AZ423" t="str">
            <v>-</v>
          </cell>
          <cell r="BA423" t="str">
            <v>DFIN</v>
          </cell>
          <cell r="BB423" t="str">
            <v>DNB SY21-22</v>
          </cell>
          <cell r="BC423" t="str">
            <v>Prepared</v>
          </cell>
          <cell r="BD423" t="str">
            <v>BFAST/COP/HANDHELD</v>
          </cell>
          <cell r="BE423" t="str">
            <v>BRKFST/COP MBU</v>
          </cell>
          <cell r="BF423" t="str">
            <v>Ingredient Meats</v>
          </cell>
          <cell r="BG423" t="str">
            <v>Meatballs</v>
          </cell>
          <cell r="BH423" t="str">
            <v>Meatballs</v>
          </cell>
          <cell r="BI423" t="str">
            <v>-</v>
          </cell>
          <cell r="BJ423" t="str">
            <v>C&amp;F</v>
          </cell>
          <cell r="BL423" t="str">
            <v>Unspecified: Heating Instructions: From a frozen state. Bake on a pan in a preheated convection oven at 350°F for 8 minutes or in a preheated conventional oven at 350°F for 12 minutes. Microwave on full power for about 1 1/2 minutes. Microwave ovens vary,</v>
          </cell>
          <cell r="BM423" t="str">
            <v>Ground Beef (Not More Than 30% Fat), Bell Peppers, Meatball Seasoning [Dextrose, Tomato Powder, Soybean Oil, Disodium Inosinate, Disodium Guanylate, Spice Extractives, Nonfat Dry Milk], Dehydrated Onions, Bread Crumbs [Bleached Wheat Flour, Soybean Oil, D</v>
          </cell>
          <cell r="BR423" t="str">
            <v>00880760037757</v>
          </cell>
          <cell r="BS423" t="str">
            <v>-</v>
          </cell>
          <cell r="BT423" t="str">
            <v>Special Order</v>
          </cell>
          <cell r="BU423" t="str">
            <v>-</v>
          </cell>
          <cell r="BV423" t="str">
            <v>-</v>
          </cell>
          <cell r="BW423" t="str">
            <v>-</v>
          </cell>
          <cell r="BX423" t="str">
            <v>-</v>
          </cell>
          <cell r="BY423" t="str">
            <v>-</v>
          </cell>
        </row>
        <row r="424">
          <cell r="B424">
            <v>10000031740</v>
          </cell>
          <cell r="C424" t="str">
            <v>AdvancePierre™</v>
          </cell>
          <cell r="D424" t="str">
            <v>Smart Picks™</v>
          </cell>
          <cell r="E424">
            <v>130</v>
          </cell>
          <cell r="F424" t="str">
            <v>AdvancePierre™ Fully Cooked Beef Meatballs with Applesauce 0.5 oz, 2.50 oz</v>
          </cell>
          <cell r="G424" t="str">
            <v>Beef Meatballs, 0.5 oz.</v>
          </cell>
          <cell r="H424" t="str">
            <v>-</v>
          </cell>
          <cell r="I424" t="str">
            <v>-</v>
          </cell>
          <cell r="J424">
            <v>30</v>
          </cell>
          <cell r="K424">
            <v>192</v>
          </cell>
          <cell r="L424" t="str">
            <v>5 pieces</v>
          </cell>
          <cell r="M424">
            <v>2</v>
          </cell>
          <cell r="N424" t="str">
            <v>-</v>
          </cell>
          <cell r="O424" t="str">
            <v>-</v>
          </cell>
          <cell r="P424" t="str">
            <v>140</v>
          </cell>
          <cell r="Q424" t="str">
            <v>9</v>
          </cell>
          <cell r="R424" t="str">
            <v>4</v>
          </cell>
          <cell r="S424" t="str">
            <v>220</v>
          </cell>
          <cell r="T424" t="str">
            <v>4</v>
          </cell>
          <cell r="U424" t="str">
            <v>12</v>
          </cell>
          <cell r="V424" t="str">
            <v>Yes</v>
          </cell>
          <cell r="W424" t="str">
            <v>-</v>
          </cell>
          <cell r="Y424" t="str">
            <v>-</v>
          </cell>
          <cell r="Z424" t="str">
            <v>CSC</v>
          </cell>
          <cell r="AA424" t="str">
            <v>-</v>
          </cell>
          <cell r="AB424" t="str">
            <v>-</v>
          </cell>
          <cell r="AC424" t="str">
            <v>CL</v>
          </cell>
          <cell r="AD424" t="str">
            <v>-</v>
          </cell>
          <cell r="AE424" t="str">
            <v>-</v>
          </cell>
          <cell r="AF424" t="str">
            <v>-</v>
          </cell>
          <cell r="AG424" t="str">
            <v>-</v>
          </cell>
          <cell r="AH424" t="str">
            <v/>
          </cell>
          <cell r="AI424" t="str">
            <v/>
          </cell>
          <cell r="AJ424" t="str">
            <v/>
          </cell>
          <cell r="AK424" t="str">
            <v>-</v>
          </cell>
          <cell r="AL424" t="str">
            <v>Yes</v>
          </cell>
          <cell r="AM424" t="str">
            <v>-</v>
          </cell>
          <cell r="AN424" t="str">
            <v>Yes</v>
          </cell>
          <cell r="AO424" t="str">
            <v>Yes</v>
          </cell>
          <cell r="AP424" t="str">
            <v>-</v>
          </cell>
          <cell r="AQ424" t="str">
            <v>-</v>
          </cell>
          <cell r="AR424" t="str">
            <v>-</v>
          </cell>
          <cell r="AS424" t="str">
            <v>-</v>
          </cell>
          <cell r="AT424" t="str">
            <v>455</v>
          </cell>
          <cell r="AU424" t="str">
            <v>5</v>
          </cell>
          <cell r="AV424" t="str">
            <v>Bulk</v>
          </cell>
          <cell r="AW424" t="str">
            <v>Yes</v>
          </cell>
          <cell r="AX424" t="str">
            <v>-</v>
          </cell>
          <cell r="AY424" t="str">
            <v>-</v>
          </cell>
          <cell r="AZ424" t="str">
            <v>-</v>
          </cell>
          <cell r="BA424" t="str">
            <v>DNB SY20-21</v>
          </cell>
          <cell r="BB424" t="str">
            <v>DNB SY21-22</v>
          </cell>
          <cell r="BC424" t="str">
            <v>Prepared</v>
          </cell>
          <cell r="BD424" t="str">
            <v>BFAST/COP/HANDHELD</v>
          </cell>
          <cell r="BE424" t="str">
            <v>BRKFST/COP MBU</v>
          </cell>
          <cell r="BF424" t="str">
            <v>Ingredient Meats</v>
          </cell>
          <cell r="BG424" t="str">
            <v>Meatballs</v>
          </cell>
          <cell r="BH424" t="str">
            <v>Meatballs</v>
          </cell>
          <cell r="BI424" t="str">
            <v>-</v>
          </cell>
          <cell r="BJ424" t="str">
            <v>C&amp;F</v>
          </cell>
          <cell r="BL424" t="str">
            <v>Unspecified: Heat product to an internal temperature of 165° F as measured with the use of a meat thermometer. If detailed preparation instructions are needed, please visit our website.</v>
          </cell>
          <cell r="BM424" t="str">
            <v>Ground beef (not more than 20% fat), water, unsweetened applesauce (apples and water. ascorbic acid to protect color), textured vegetable protein product (soy protein concentrate, caramel color (contains sulfites), zin oxide, niacinamide, ferrous sulfate,</v>
          </cell>
          <cell r="BR424" t="str">
            <v>00880760044809</v>
          </cell>
          <cell r="BS424" t="str">
            <v>-</v>
          </cell>
          <cell r="BT424" t="str">
            <v>Special Order</v>
          </cell>
          <cell r="BU424" t="str">
            <v>-</v>
          </cell>
          <cell r="BV424" t="str">
            <v>-</v>
          </cell>
          <cell r="BW424" t="str">
            <v>-</v>
          </cell>
          <cell r="BX424">
            <v>8922350</v>
          </cell>
          <cell r="BY424" t="str">
            <v>-</v>
          </cell>
        </row>
        <row r="425">
          <cell r="B425">
            <v>10000097726</v>
          </cell>
          <cell r="C425" t="str">
            <v>AdvancePierre™</v>
          </cell>
          <cell r="E425">
            <v>130</v>
          </cell>
          <cell r="F425" t="str">
            <v>AdvancePierre™ Fully Cooked Beef Meatballs 0.5oz , 2.50 oz</v>
          </cell>
          <cell r="G425" t="str">
            <v>Beef Meatballs, 0.5 oz.</v>
          </cell>
          <cell r="H425" t="str">
            <v>-</v>
          </cell>
          <cell r="I425" t="str">
            <v>-</v>
          </cell>
          <cell r="J425">
            <v>30</v>
          </cell>
          <cell r="K425">
            <v>192</v>
          </cell>
          <cell r="L425" t="str">
            <v>5 pieces</v>
          </cell>
          <cell r="M425">
            <v>2</v>
          </cell>
          <cell r="N425" t="str">
            <v>-</v>
          </cell>
          <cell r="O425" t="str">
            <v>-</v>
          </cell>
          <cell r="P425" t="str">
            <v>190</v>
          </cell>
          <cell r="Q425" t="str">
            <v>14</v>
          </cell>
          <cell r="R425" t="str">
            <v>6</v>
          </cell>
          <cell r="S425" t="str">
            <v>220</v>
          </cell>
          <cell r="T425" t="str">
            <v>4</v>
          </cell>
          <cell r="U425" t="str">
            <v>14</v>
          </cell>
          <cell r="V425" t="str">
            <v>Yes</v>
          </cell>
          <cell r="W425" t="str">
            <v>-</v>
          </cell>
          <cell r="Y425" t="str">
            <v>-</v>
          </cell>
          <cell r="Z425" t="str">
            <v>-</v>
          </cell>
          <cell r="AA425" t="str">
            <v>-</v>
          </cell>
          <cell r="AB425" t="str">
            <v>-</v>
          </cell>
          <cell r="AC425" t="str">
            <v>CL</v>
          </cell>
          <cell r="AD425">
            <v>10000011750</v>
          </cell>
          <cell r="AE425" t="str">
            <v>-</v>
          </cell>
          <cell r="AF425" t="str">
            <v>-</v>
          </cell>
          <cell r="AG425" t="str">
            <v>-</v>
          </cell>
          <cell r="AH425" t="str">
            <v/>
          </cell>
          <cell r="AI425" t="str">
            <v/>
          </cell>
          <cell r="AJ425" t="str">
            <v/>
          </cell>
          <cell r="AK425" t="str">
            <v>-</v>
          </cell>
          <cell r="AL425" t="str">
            <v>Yes</v>
          </cell>
          <cell r="AM425" t="str">
            <v>-</v>
          </cell>
          <cell r="AN425" t="str">
            <v>Yes</v>
          </cell>
          <cell r="AO425" t="str">
            <v>Yes</v>
          </cell>
          <cell r="AP425" t="str">
            <v>-</v>
          </cell>
          <cell r="AQ425" t="str">
            <v>-</v>
          </cell>
          <cell r="AR425" t="str">
            <v>-</v>
          </cell>
          <cell r="AS425" t="str">
            <v>-</v>
          </cell>
          <cell r="AT425" t="str">
            <v>455</v>
          </cell>
          <cell r="AU425" t="str">
            <v>5</v>
          </cell>
          <cell r="AV425" t="str">
            <v>Bulk</v>
          </cell>
          <cell r="AW425" t="str">
            <v>-</v>
          </cell>
          <cell r="AX425" t="str">
            <v>-</v>
          </cell>
          <cell r="AY425" t="str">
            <v>-</v>
          </cell>
          <cell r="AZ425" t="str">
            <v>-</v>
          </cell>
          <cell r="BA425" t="str">
            <v>ACT</v>
          </cell>
          <cell r="BB425" t="str">
            <v>ACT</v>
          </cell>
          <cell r="BC425" t="str">
            <v>Prepared</v>
          </cell>
          <cell r="BD425" t="str">
            <v>BFAST/COP/HANDHELD</v>
          </cell>
          <cell r="BE425" t="str">
            <v>BRKFST/COP MBU</v>
          </cell>
          <cell r="BF425" t="str">
            <v>Ingredient Meats</v>
          </cell>
          <cell r="BG425" t="str">
            <v>Meatballs</v>
          </cell>
          <cell r="BH425" t="str">
            <v>Meatballs</v>
          </cell>
          <cell r="BI425" t="str">
            <v>-</v>
          </cell>
          <cell r="BJ425" t="str">
            <v>C&amp;F</v>
          </cell>
          <cell r="BL425" t="str">
            <v>Unspecified: Heat product to an internal temperature of 165°F as measured with the use of a meat thermometer.</v>
          </cell>
          <cell r="BM425" t="str">
            <v>Ground beef (not more than 30% fat), water, textured vegetable protein product [soy protein concentrate, zinc oxide, niacinamide, ferrous sulfate, copper gluconate, vitamin a palmitate, calcium pantothenate, thiamine mononitrate (B1), pyridoxine hydrochlo</v>
          </cell>
          <cell r="BR425" t="str">
            <v>00880760036040</v>
          </cell>
          <cell r="BS425" t="str">
            <v>-</v>
          </cell>
          <cell r="BT425" t="str">
            <v>Special Order</v>
          </cell>
          <cell r="BU425" t="str">
            <v>-</v>
          </cell>
          <cell r="BV425" t="str">
            <v>-</v>
          </cell>
          <cell r="BW425" t="str">
            <v>-</v>
          </cell>
          <cell r="BX425">
            <v>8922349</v>
          </cell>
          <cell r="BY425">
            <v>138068</v>
          </cell>
        </row>
        <row r="426">
          <cell r="B426">
            <v>10000007624</v>
          </cell>
          <cell r="C426" t="str">
            <v>AdvancePierre™</v>
          </cell>
          <cell r="E426">
            <v>130</v>
          </cell>
          <cell r="F426" t="str">
            <v>AdvancePierre™ Fully Cooked Flamebroiled Rib Shaped Pork Patties flavored with BBQ Sauce, 2.5 oz</v>
          </cell>
          <cell r="G426" t="str">
            <v>Super Rib™ Pork Rib Pattie with Built-In BBQ Sauce, 2.5 oz.</v>
          </cell>
          <cell r="H426" t="str">
            <v>-</v>
          </cell>
          <cell r="I426" t="str">
            <v>-</v>
          </cell>
          <cell r="J426">
            <v>31.25</v>
          </cell>
          <cell r="K426">
            <v>200</v>
          </cell>
          <cell r="L426" t="str">
            <v>1 piece</v>
          </cell>
          <cell r="M426">
            <v>2</v>
          </cell>
          <cell r="N426" t="str">
            <v>-</v>
          </cell>
          <cell r="O426" t="str">
            <v>-</v>
          </cell>
          <cell r="P426" t="str">
            <v>160</v>
          </cell>
          <cell r="Q426" t="str">
            <v>10</v>
          </cell>
          <cell r="R426" t="str">
            <v>3.5</v>
          </cell>
          <cell r="S426" t="str">
            <v>390</v>
          </cell>
          <cell r="T426" t="str">
            <v>8</v>
          </cell>
          <cell r="U426" t="str">
            <v>12</v>
          </cell>
          <cell r="V426" t="str">
            <v>Yes</v>
          </cell>
          <cell r="W426" t="str">
            <v>-</v>
          </cell>
          <cell r="Y426" t="str">
            <v>-</v>
          </cell>
          <cell r="Z426" t="str">
            <v>-</v>
          </cell>
          <cell r="AA426" t="str">
            <v>-</v>
          </cell>
          <cell r="AB426" t="str">
            <v>-</v>
          </cell>
          <cell r="AC426" t="str">
            <v>CL</v>
          </cell>
          <cell r="AD426" t="str">
            <v>-</v>
          </cell>
          <cell r="AE426" t="str">
            <v>-</v>
          </cell>
          <cell r="AF426" t="str">
            <v>-</v>
          </cell>
          <cell r="AG426" t="str">
            <v>-</v>
          </cell>
          <cell r="AH426" t="str">
            <v/>
          </cell>
          <cell r="AI426" t="str">
            <v/>
          </cell>
          <cell r="AJ426" t="str">
            <v/>
          </cell>
          <cell r="AK426" t="str">
            <v>-</v>
          </cell>
          <cell r="AL426" t="str">
            <v>Yes</v>
          </cell>
          <cell r="AM426" t="str">
            <v>-</v>
          </cell>
          <cell r="AN426" t="str">
            <v>-</v>
          </cell>
          <cell r="AO426" t="str">
            <v>-</v>
          </cell>
          <cell r="AP426" t="str">
            <v>-</v>
          </cell>
          <cell r="AQ426" t="str">
            <v>-</v>
          </cell>
          <cell r="AR426" t="str">
            <v>-</v>
          </cell>
          <cell r="AS426" t="str">
            <v>-</v>
          </cell>
          <cell r="AT426" t="str">
            <v>365</v>
          </cell>
          <cell r="AU426" t="str">
            <v>8</v>
          </cell>
          <cell r="AV426" t="str">
            <v>Bulk</v>
          </cell>
          <cell r="AW426" t="str">
            <v>-</v>
          </cell>
          <cell r="AX426" t="str">
            <v>-</v>
          </cell>
          <cell r="AY426" t="str">
            <v>-</v>
          </cell>
          <cell r="AZ426" t="str">
            <v>-</v>
          </cell>
          <cell r="BA426" t="str">
            <v>ACT</v>
          </cell>
          <cell r="BB426" t="str">
            <v>DNB SY21-22</v>
          </cell>
          <cell r="BC426" t="str">
            <v>Prepared</v>
          </cell>
          <cell r="BD426" t="str">
            <v>BACON/HAM</v>
          </cell>
          <cell r="BE426" t="str">
            <v>HAM/WHL MUSCLE MBU</v>
          </cell>
          <cell r="BF426" t="str">
            <v>Comfort Classics</v>
          </cell>
          <cell r="BG426" t="str">
            <v>Beef &amp; Pork Rib Patties</v>
          </cell>
          <cell r="BH426" t="str">
            <v>Ribs</v>
          </cell>
          <cell r="BI426" t="str">
            <v>-</v>
          </cell>
          <cell r="BJ426" t="str">
            <v>C&amp;F</v>
          </cell>
          <cell r="BK426" t="str">
            <v>Pork</v>
          </cell>
          <cell r="BL426" t="str">
            <v>Unspecified: Heat product to an internal temperature of 165°F as measured with the use of a meat thermometer.</v>
          </cell>
          <cell r="BM426" t="str">
            <v>Ground pork (not more than 24% fat), barbeque sauce [tomato ketchup (tomato concentrate, corn syrup, distilled vinegar, salt, natural flavorings, onion powder, spice, garlic powder), brown sugar, sugar, mustard (distilled vinegar, water, mustard seed, sal</v>
          </cell>
          <cell r="BR426" t="str">
            <v>00880760036248</v>
          </cell>
          <cell r="BS426" t="str">
            <v>-</v>
          </cell>
          <cell r="BT426" t="str">
            <v>Special Order</v>
          </cell>
          <cell r="BU426" t="str">
            <v>-</v>
          </cell>
          <cell r="BV426" t="str">
            <v>-</v>
          </cell>
          <cell r="BW426">
            <v>353580</v>
          </cell>
          <cell r="BX426">
            <v>8958221</v>
          </cell>
          <cell r="BY426" t="str">
            <v>-</v>
          </cell>
        </row>
        <row r="427">
          <cell r="B427">
            <v>10000013716</v>
          </cell>
          <cell r="C427" t="str">
            <v>AdvancePierre™</v>
          </cell>
          <cell r="D427" t="str">
            <v>Smokie Grill®</v>
          </cell>
          <cell r="E427">
            <v>130</v>
          </cell>
          <cell r="F427" t="str">
            <v>AdvancePierre™ Fully Cooked Flamebroiled Rib Shaped Beef Pattie with Honey BBQ Sauce, 3.25 oz</v>
          </cell>
          <cell r="G427" t="str">
            <v>Smokie Grill® Beef Rib Pattie with Honey BBQ Sauce, 3.25 oz.</v>
          </cell>
          <cell r="H427" t="str">
            <v>-</v>
          </cell>
          <cell r="I427" t="str">
            <v>-</v>
          </cell>
          <cell r="J427">
            <v>20.309999999999999</v>
          </cell>
          <cell r="K427">
            <v>100</v>
          </cell>
          <cell r="L427" t="str">
            <v>1 piece</v>
          </cell>
          <cell r="M427">
            <v>2</v>
          </cell>
          <cell r="N427" t="str">
            <v>-</v>
          </cell>
          <cell r="O427" t="str">
            <v>-</v>
          </cell>
          <cell r="P427" t="str">
            <v>200</v>
          </cell>
          <cell r="Q427" t="str">
            <v>10</v>
          </cell>
          <cell r="R427" t="str">
            <v>4</v>
          </cell>
          <cell r="S427" t="str">
            <v>670</v>
          </cell>
          <cell r="T427" t="str">
            <v>13</v>
          </cell>
          <cell r="U427" t="str">
            <v>14</v>
          </cell>
          <cell r="V427" t="str">
            <v>Yes</v>
          </cell>
          <cell r="W427" t="str">
            <v>-</v>
          </cell>
          <cell r="Y427" t="str">
            <v>-</v>
          </cell>
          <cell r="Z427" t="str">
            <v>-</v>
          </cell>
          <cell r="AA427" t="str">
            <v>-</v>
          </cell>
          <cell r="AB427" t="str">
            <v>-</v>
          </cell>
          <cell r="AC427" t="str">
            <v>CY</v>
          </cell>
          <cell r="AD427">
            <v>10000013816</v>
          </cell>
          <cell r="AE427" t="str">
            <v>-</v>
          </cell>
          <cell r="AF427" t="str">
            <v>-</v>
          </cell>
          <cell r="AG427" t="str">
            <v>-</v>
          </cell>
          <cell r="AH427" t="str">
            <v/>
          </cell>
          <cell r="AI427" t="str">
            <v/>
          </cell>
          <cell r="AJ427" t="str">
            <v/>
          </cell>
          <cell r="AK427" t="str">
            <v>-</v>
          </cell>
          <cell r="AL427" t="str">
            <v>Yes</v>
          </cell>
          <cell r="AM427" t="str">
            <v>-</v>
          </cell>
          <cell r="AN427" t="str">
            <v>Yes</v>
          </cell>
          <cell r="AO427" t="str">
            <v>Yes</v>
          </cell>
          <cell r="AP427" t="str">
            <v>-</v>
          </cell>
          <cell r="AQ427" t="str">
            <v>-</v>
          </cell>
          <cell r="AR427" t="str">
            <v>-</v>
          </cell>
          <cell r="AS427" t="str">
            <v>-</v>
          </cell>
          <cell r="AT427" t="str">
            <v>365</v>
          </cell>
          <cell r="AU427" t="str">
            <v>1</v>
          </cell>
          <cell r="AV427" t="str">
            <v>Bulk</v>
          </cell>
          <cell r="AW427" t="str">
            <v>-</v>
          </cell>
          <cell r="AX427" t="str">
            <v>-</v>
          </cell>
          <cell r="AY427" t="str">
            <v>-</v>
          </cell>
          <cell r="AZ427" t="str">
            <v>Yes</v>
          </cell>
          <cell r="BA427" t="str">
            <v>ACT</v>
          </cell>
          <cell r="BB427" t="str">
            <v>ACT</v>
          </cell>
          <cell r="BC427" t="str">
            <v>Prepared</v>
          </cell>
          <cell r="BD427" t="str">
            <v>BACON/HAM</v>
          </cell>
          <cell r="BE427" t="str">
            <v>HAM/WHL MUSCLE MBU</v>
          </cell>
          <cell r="BF427" t="str">
            <v>Comfort Classics</v>
          </cell>
          <cell r="BG427" t="str">
            <v>Beef &amp; Pork Rib Patties</v>
          </cell>
          <cell r="BH427" t="str">
            <v>Ribs</v>
          </cell>
          <cell r="BI427" t="str">
            <v>-</v>
          </cell>
          <cell r="BJ427" t="str">
            <v>C&amp;F</v>
          </cell>
          <cell r="BL427" t="str">
            <v>BAKE: Conventional Oven
From a frozen state, bake ribs on a pan in a preheated conventional oven at 350 for 13 minutes.
Convection: Convection Oven
From a frozen state, bake ribs on a pan in a preheated convection oven at 350 for 11 minutes
Microwave: Mic</v>
          </cell>
          <cell r="BM427" t="str">
            <v>Ground beef (not more than 30% fat), water, textured vegetable protein product [soy protein concentrate, caramel color, zinc oxide, niacinamide, ferrous sulfate, copper gluconate, vitamin a palmitate, calcium pantothenate, thiamine mononitrate (b1), pyrid</v>
          </cell>
          <cell r="BR427" t="str">
            <v>00071421037166</v>
          </cell>
          <cell r="BS427" t="str">
            <v>-</v>
          </cell>
          <cell r="BT427" t="str">
            <v>-</v>
          </cell>
          <cell r="BU427" t="str">
            <v>-</v>
          </cell>
          <cell r="BV427" t="str">
            <v>-</v>
          </cell>
          <cell r="BW427">
            <v>451410</v>
          </cell>
          <cell r="BX427">
            <v>9911062</v>
          </cell>
          <cell r="BY427">
            <v>401372</v>
          </cell>
        </row>
        <row r="428">
          <cell r="B428">
            <v>10000013717</v>
          </cell>
          <cell r="C428" t="str">
            <v>Pierre</v>
          </cell>
          <cell r="E428">
            <v>130</v>
          </cell>
          <cell r="F428" t="str">
            <v>AdvancePierre™ Fully Cooked Flamebroiled Rib Shaped Pork Pattie with Honey BBQ Sauce, 3.25 oz</v>
          </cell>
          <cell r="G428" t="str">
            <v>Smokie Grill® Pork Rib Pattie with Honey BBQ Sauce, 3.25 oz.</v>
          </cell>
          <cell r="H428" t="str">
            <v>-</v>
          </cell>
          <cell r="I428" t="str">
            <v>-</v>
          </cell>
          <cell r="J428">
            <v>20.309999999999999</v>
          </cell>
          <cell r="K428">
            <v>100</v>
          </cell>
          <cell r="L428" t="str">
            <v>1 piece</v>
          </cell>
          <cell r="M428">
            <v>2</v>
          </cell>
          <cell r="N428" t="str">
            <v>-</v>
          </cell>
          <cell r="O428" t="str">
            <v>-</v>
          </cell>
          <cell r="P428" t="str">
            <v>210</v>
          </cell>
          <cell r="Q428" t="str">
            <v>12</v>
          </cell>
          <cell r="R428" t="str">
            <v>4.5</v>
          </cell>
          <cell r="S428" t="str">
            <v>660</v>
          </cell>
          <cell r="T428" t="str">
            <v>12</v>
          </cell>
          <cell r="U428" t="str">
            <v>13</v>
          </cell>
          <cell r="V428" t="str">
            <v>Yes</v>
          </cell>
          <cell r="W428" t="str">
            <v>-</v>
          </cell>
          <cell r="Y428" t="str">
            <v>-</v>
          </cell>
          <cell r="Z428" t="str">
            <v>-</v>
          </cell>
          <cell r="AA428" t="str">
            <v>-</v>
          </cell>
          <cell r="AB428" t="str">
            <v>-</v>
          </cell>
          <cell r="AC428" t="str">
            <v>CY</v>
          </cell>
          <cell r="AD428">
            <v>10000013817</v>
          </cell>
          <cell r="AE428" t="str">
            <v>-</v>
          </cell>
          <cell r="AF428" t="str">
            <v>-</v>
          </cell>
          <cell r="AG428" t="str">
            <v>-</v>
          </cell>
          <cell r="AH428" t="str">
            <v/>
          </cell>
          <cell r="AI428" t="str">
            <v/>
          </cell>
          <cell r="AJ428" t="str">
            <v/>
          </cell>
          <cell r="AK428" t="str">
            <v>-</v>
          </cell>
          <cell r="AL428" t="str">
            <v>Yes</v>
          </cell>
          <cell r="AM428" t="str">
            <v>-</v>
          </cell>
          <cell r="AN428" t="str">
            <v>Yes</v>
          </cell>
          <cell r="AO428" t="str">
            <v>Yes</v>
          </cell>
          <cell r="AP428" t="str">
            <v>-</v>
          </cell>
          <cell r="AQ428" t="str">
            <v>-</v>
          </cell>
          <cell r="AR428" t="str">
            <v>-</v>
          </cell>
          <cell r="AS428" t="str">
            <v>-</v>
          </cell>
          <cell r="AT428" t="str">
            <v>365</v>
          </cell>
          <cell r="AU428" t="str">
            <v>1</v>
          </cell>
          <cell r="AV428" t="str">
            <v>Bulk</v>
          </cell>
          <cell r="AW428" t="str">
            <v>-</v>
          </cell>
          <cell r="AX428" t="str">
            <v>-</v>
          </cell>
          <cell r="AY428" t="str">
            <v>-</v>
          </cell>
          <cell r="AZ428" t="str">
            <v>Yes</v>
          </cell>
          <cell r="BA428" t="str">
            <v>ACT</v>
          </cell>
          <cell r="BB428" t="str">
            <v>ACT</v>
          </cell>
          <cell r="BC428" t="str">
            <v>Prepared</v>
          </cell>
          <cell r="BD428" t="str">
            <v>BACON/HAM</v>
          </cell>
          <cell r="BE428" t="str">
            <v>HAM/WHL MUSCLE MBU</v>
          </cell>
          <cell r="BF428" t="str">
            <v>Comfort Classics</v>
          </cell>
          <cell r="BG428" t="str">
            <v>Beef &amp; Pork Rib Patties</v>
          </cell>
          <cell r="BH428" t="str">
            <v>Ribs</v>
          </cell>
          <cell r="BI428" t="str">
            <v>-</v>
          </cell>
          <cell r="BJ428" t="str">
            <v>C&amp;F</v>
          </cell>
          <cell r="BK428" t="str">
            <v>Pork</v>
          </cell>
          <cell r="BL428" t="str">
            <v>BAKE: Conventional Oven
From a frozen state, bake ribs on a pan in preheated conventional oven at 350 for 12 minutes.
Convection: Convection Oven
From a frozen state, bake ribs on a pan in preheated convection oven at 350 for 11 minutes.
Microwave: Microw</v>
          </cell>
          <cell r="BM428" t="str">
            <v>Ground pork (not more than 30% fat), honey barbecue sauce: (high fructose corn syrup, distilled vinegar, tomato paste, corn syrup, honey, molasses, water, salt, natural flavor, modified corn starch, natural hickory smoke flavor, spices, onion powder, garl</v>
          </cell>
          <cell r="BR428" t="str">
            <v>00071421037173</v>
          </cell>
          <cell r="BS428" t="str">
            <v>-</v>
          </cell>
          <cell r="BT428" t="str">
            <v>-</v>
          </cell>
          <cell r="BU428" t="str">
            <v>-</v>
          </cell>
          <cell r="BV428" t="str">
            <v>-</v>
          </cell>
          <cell r="BW428">
            <v>451660</v>
          </cell>
          <cell r="BX428">
            <v>8930013</v>
          </cell>
          <cell r="BY428">
            <v>401374</v>
          </cell>
        </row>
        <row r="429">
          <cell r="B429">
            <v>10000004720</v>
          </cell>
          <cell r="C429" t="str">
            <v>Pierre</v>
          </cell>
          <cell r="E429">
            <v>130</v>
          </cell>
          <cell r="F429" t="str">
            <v>AdvancePierre™ Fully Cooked Flamebroiled Beef Salisbury Steak, 2.54 oz</v>
          </cell>
          <cell r="G429" t="str">
            <v>Flame Broiled Salisbury Steak, 2.55 oz.</v>
          </cell>
          <cell r="H429" t="str">
            <v>-</v>
          </cell>
          <cell r="I429" t="str">
            <v>-</v>
          </cell>
          <cell r="J429">
            <v>22.31</v>
          </cell>
          <cell r="K429">
            <v>140</v>
          </cell>
          <cell r="L429" t="str">
            <v>1 piece</v>
          </cell>
          <cell r="M429">
            <v>2</v>
          </cell>
          <cell r="N429" t="str">
            <v>-</v>
          </cell>
          <cell r="O429" t="str">
            <v>-</v>
          </cell>
          <cell r="P429" t="str">
            <v>150</v>
          </cell>
          <cell r="Q429" t="str">
            <v>10</v>
          </cell>
          <cell r="R429" t="str">
            <v>4</v>
          </cell>
          <cell r="S429" t="str">
            <v>510</v>
          </cell>
          <cell r="T429" t="str">
            <v>2</v>
          </cell>
          <cell r="U429" t="str">
            <v>13</v>
          </cell>
          <cell r="V429" t="str">
            <v>Yes</v>
          </cell>
          <cell r="W429" t="str">
            <v>-</v>
          </cell>
          <cell r="Y429" t="str">
            <v>-</v>
          </cell>
          <cell r="Z429" t="str">
            <v>-</v>
          </cell>
          <cell r="AA429" t="str">
            <v>-</v>
          </cell>
          <cell r="AB429" t="str">
            <v>-</v>
          </cell>
          <cell r="AC429" t="str">
            <v>CY</v>
          </cell>
          <cell r="AD429" t="str">
            <v>-</v>
          </cell>
          <cell r="AE429" t="str">
            <v>-</v>
          </cell>
          <cell r="AF429" t="str">
            <v>-</v>
          </cell>
          <cell r="AG429" t="str">
            <v>-</v>
          </cell>
          <cell r="AH429" t="str">
            <v/>
          </cell>
          <cell r="AI429" t="str">
            <v/>
          </cell>
          <cell r="AJ429" t="str">
            <v/>
          </cell>
          <cell r="AK429" t="str">
            <v>-</v>
          </cell>
          <cell r="AL429" t="str">
            <v>Yes</v>
          </cell>
          <cell r="AM429" t="str">
            <v>Yes</v>
          </cell>
          <cell r="AN429" t="str">
            <v>-</v>
          </cell>
          <cell r="AO429" t="str">
            <v>-</v>
          </cell>
          <cell r="AP429" t="str">
            <v>-</v>
          </cell>
          <cell r="AQ429" t="str">
            <v>-</v>
          </cell>
          <cell r="AR429" t="str">
            <v>-</v>
          </cell>
          <cell r="AS429" t="str">
            <v>-</v>
          </cell>
          <cell r="AT429" t="str">
            <v>455</v>
          </cell>
          <cell r="AU429" t="str">
            <v>1</v>
          </cell>
          <cell r="AV429" t="str">
            <v>Bulk</v>
          </cell>
          <cell r="AW429" t="str">
            <v>-</v>
          </cell>
          <cell r="AX429" t="str">
            <v>-</v>
          </cell>
          <cell r="AY429" t="str">
            <v>-</v>
          </cell>
          <cell r="AZ429" t="str">
            <v>-</v>
          </cell>
          <cell r="BA429" t="str">
            <v>DNB SY20-21</v>
          </cell>
          <cell r="BB429" t="str">
            <v>DNB SY21-22</v>
          </cell>
          <cell r="BC429" t="str">
            <v>Prepared</v>
          </cell>
          <cell r="BD429" t="str">
            <v>BFAST/COP/HANDHELD</v>
          </cell>
          <cell r="BE429" t="str">
            <v>BRKFST/COP MBU</v>
          </cell>
          <cell r="BF429" t="str">
            <v>Comfort Classics</v>
          </cell>
          <cell r="BG429" t="str">
            <v>Meatloaf &amp; Salisbury</v>
          </cell>
          <cell r="BH429" t="str">
            <v>Salisbury Steak</v>
          </cell>
          <cell r="BI429" t="str">
            <v>-</v>
          </cell>
          <cell r="BJ429" t="str">
            <v>C&amp;F</v>
          </cell>
          <cell r="BL429" t="str">
            <v>BAKE: Conventional Oven
From frozen state, bake on a pan in a preheated conventional oven at 350 degrees f for 12 minutes.
Convection: Convection Oven
From frozen state, bake on a pan in a preheated convection oven at 350 degrees f for 8 minutes
Microwave</v>
          </cell>
          <cell r="BM429" t="str">
            <v>Ground beef (not more than 20% fat), water, onions, textured vegetable protein product (soy protein concentrate, caramel color, zinc oxide, niacinamide, ferrous sulfate, copper gluconate, vitamin a palmitate, calcium pantothenate, thiamine mononitrate [b1</v>
          </cell>
          <cell r="BR429" t="str">
            <v>00071421037203</v>
          </cell>
          <cell r="BS429" t="str">
            <v>-</v>
          </cell>
          <cell r="BT429" t="str">
            <v>-</v>
          </cell>
          <cell r="BU429" t="str">
            <v>-</v>
          </cell>
          <cell r="BV429" t="str">
            <v>-</v>
          </cell>
          <cell r="BW429" t="str">
            <v>-</v>
          </cell>
          <cell r="BX429" t="str">
            <v>-</v>
          </cell>
          <cell r="BY429" t="str">
            <v>-</v>
          </cell>
        </row>
        <row r="430">
          <cell r="B430">
            <v>10000013721</v>
          </cell>
          <cell r="C430" t="str">
            <v>Pierre</v>
          </cell>
          <cell r="E430">
            <v>130</v>
          </cell>
          <cell r="F430" t="str">
            <v>AdvancePierre™ Fully Cooked Flamebroiled Beef Salisbury Steak, 2.61 oz</v>
          </cell>
          <cell r="G430" t="str">
            <v>Delite Bites® Flame Broiled Salisbury Steak, 2.6 oz.</v>
          </cell>
          <cell r="H430" t="str">
            <v>-</v>
          </cell>
          <cell r="I430" t="str">
            <v>-</v>
          </cell>
          <cell r="J430">
            <v>22.75</v>
          </cell>
          <cell r="K430">
            <v>140</v>
          </cell>
          <cell r="L430" t="str">
            <v>1 piece</v>
          </cell>
          <cell r="M430">
            <v>2</v>
          </cell>
          <cell r="N430" t="str">
            <v>-</v>
          </cell>
          <cell r="O430" t="str">
            <v>-</v>
          </cell>
          <cell r="P430" t="str">
            <v>140</v>
          </cell>
          <cell r="Q430" t="str">
            <v>9</v>
          </cell>
          <cell r="R430" t="str">
            <v>3.5</v>
          </cell>
          <cell r="S430" t="str">
            <v>510</v>
          </cell>
          <cell r="T430" t="str">
            <v>2</v>
          </cell>
          <cell r="U430" t="str">
            <v>12</v>
          </cell>
          <cell r="V430" t="str">
            <v>Yes</v>
          </cell>
          <cell r="W430" t="str">
            <v>-</v>
          </cell>
          <cell r="Y430" t="str">
            <v>-</v>
          </cell>
          <cell r="Z430" t="str">
            <v>-</v>
          </cell>
          <cell r="AA430" t="str">
            <v>-</v>
          </cell>
          <cell r="AB430" t="str">
            <v>-</v>
          </cell>
          <cell r="AC430" t="str">
            <v>CY</v>
          </cell>
          <cell r="AD430" t="str">
            <v>-</v>
          </cell>
          <cell r="AE430" t="str">
            <v>-</v>
          </cell>
          <cell r="AF430" t="str">
            <v>-</v>
          </cell>
          <cell r="AG430" t="str">
            <v>-</v>
          </cell>
          <cell r="AH430" t="str">
            <v/>
          </cell>
          <cell r="AI430" t="str">
            <v/>
          </cell>
          <cell r="AJ430" t="str">
            <v/>
          </cell>
          <cell r="AK430" t="str">
            <v>-</v>
          </cell>
          <cell r="AL430" t="str">
            <v>Yes</v>
          </cell>
          <cell r="AM430" t="str">
            <v>Yes</v>
          </cell>
          <cell r="AN430" t="str">
            <v>-</v>
          </cell>
          <cell r="AO430" t="str">
            <v>-</v>
          </cell>
          <cell r="AP430" t="str">
            <v>-</v>
          </cell>
          <cell r="AQ430" t="str">
            <v>-</v>
          </cell>
          <cell r="AR430" t="str">
            <v>-</v>
          </cell>
          <cell r="AS430" t="str">
            <v>-</v>
          </cell>
          <cell r="AT430" t="str">
            <v>455</v>
          </cell>
          <cell r="AU430" t="str">
            <v>1</v>
          </cell>
          <cell r="AV430" t="str">
            <v>Bulk</v>
          </cell>
          <cell r="AW430" t="str">
            <v>-</v>
          </cell>
          <cell r="AX430" t="str">
            <v>-</v>
          </cell>
          <cell r="AY430" t="str">
            <v>-</v>
          </cell>
          <cell r="AZ430" t="str">
            <v>-</v>
          </cell>
          <cell r="BA430" t="str">
            <v>HOLD SY20-21</v>
          </cell>
          <cell r="BB430" t="str">
            <v>ACT</v>
          </cell>
          <cell r="BC430" t="str">
            <v>Prepared</v>
          </cell>
          <cell r="BD430" t="str">
            <v>BFAST/COP/HANDHELD</v>
          </cell>
          <cell r="BE430" t="str">
            <v>BRKFST/COP MBU</v>
          </cell>
          <cell r="BF430" t="str">
            <v>Comfort Classics</v>
          </cell>
          <cell r="BG430" t="str">
            <v>Meatloaf &amp; Salisbury</v>
          </cell>
          <cell r="BH430" t="str">
            <v>Salisbury Steak</v>
          </cell>
          <cell r="BI430" t="str">
            <v>-</v>
          </cell>
          <cell r="BJ430" t="str">
            <v>C&amp;F</v>
          </cell>
          <cell r="BL430" t="str">
            <v>BAKE: Conventional Oven
From frozen state, bake on a pan in a preheated conventional oven at 350 degrees f for 15 minutes.
Convection: Convection Oven
From frozen state, bake on a pan in a preheated convection oven at 350 degrees f for 10 minutes
Microwav</v>
          </cell>
          <cell r="BM430" t="str">
            <v>Ground beef (not more than 20% fat), water, textured vegetable protein product [soy protein concentrate, caramel color, zinc oxide, niacinamide, ferrous sulfate, copper gluconate, vitamin a palmitate, calcium pantothenate, thiamine mononitrate (b1), pyrid</v>
          </cell>
          <cell r="BR430" t="str">
            <v>00071421037210</v>
          </cell>
          <cell r="BS430" t="str">
            <v>-</v>
          </cell>
          <cell r="BT430" t="str">
            <v>-</v>
          </cell>
          <cell r="BU430" t="str">
            <v>-</v>
          </cell>
          <cell r="BV430" t="str">
            <v>-</v>
          </cell>
          <cell r="BW430" t="str">
            <v>-</v>
          </cell>
          <cell r="BX430">
            <v>8868179</v>
          </cell>
          <cell r="BY430" t="str">
            <v>-</v>
          </cell>
        </row>
        <row r="431">
          <cell r="B431">
            <v>10000004722</v>
          </cell>
          <cell r="C431" t="str">
            <v>Pierre</v>
          </cell>
          <cell r="E431">
            <v>130</v>
          </cell>
          <cell r="F431" t="str">
            <v>AdvancePierre™ Fully Cooked Flamebroiled Rib Strip Shaped Pork Pattie with Honey BBQ Sauce, 2.39 oz</v>
          </cell>
          <cell r="G431" t="str">
            <v>Smokie Grill® Pork Riblet with Honey BBQ Sauce, 2.4 oz.</v>
          </cell>
          <cell r="H431" t="str">
            <v>-</v>
          </cell>
          <cell r="I431" t="str">
            <v>-</v>
          </cell>
          <cell r="J431">
            <v>20</v>
          </cell>
          <cell r="K431">
            <v>133</v>
          </cell>
          <cell r="L431" t="str">
            <v>3 pieces</v>
          </cell>
          <cell r="M431">
            <v>2</v>
          </cell>
          <cell r="N431" t="str">
            <v>-</v>
          </cell>
          <cell r="O431" t="str">
            <v>-</v>
          </cell>
          <cell r="P431" t="str">
            <v>140</v>
          </cell>
          <cell r="Q431" t="str">
            <v>8</v>
          </cell>
          <cell r="R431" t="str">
            <v>2.5</v>
          </cell>
          <cell r="S431" t="str">
            <v>450</v>
          </cell>
          <cell r="T431" t="str">
            <v>7</v>
          </cell>
          <cell r="U431" t="str">
            <v>11</v>
          </cell>
          <cell r="V431" t="str">
            <v>Yes</v>
          </cell>
          <cell r="W431" t="str">
            <v>-</v>
          </cell>
          <cell r="Y431" t="str">
            <v>-</v>
          </cell>
          <cell r="Z431" t="str">
            <v>-</v>
          </cell>
          <cell r="AA431" t="str">
            <v>-</v>
          </cell>
          <cell r="AB431" t="str">
            <v>-</v>
          </cell>
          <cell r="AC431" t="str">
            <v>CY</v>
          </cell>
          <cell r="AD431">
            <v>10000007822</v>
          </cell>
          <cell r="AE431" t="str">
            <v>-</v>
          </cell>
          <cell r="AF431" t="str">
            <v>-</v>
          </cell>
          <cell r="AG431" t="str">
            <v>-</v>
          </cell>
          <cell r="AH431" t="str">
            <v/>
          </cell>
          <cell r="AI431" t="str">
            <v/>
          </cell>
          <cell r="AJ431" t="str">
            <v/>
          </cell>
          <cell r="AK431" t="str">
            <v>-</v>
          </cell>
          <cell r="AL431" t="str">
            <v>Yes</v>
          </cell>
          <cell r="AM431" t="str">
            <v>-</v>
          </cell>
          <cell r="AN431" t="str">
            <v>Yes</v>
          </cell>
          <cell r="AO431" t="str">
            <v>Yes</v>
          </cell>
          <cell r="AP431" t="str">
            <v>-</v>
          </cell>
          <cell r="AQ431" t="str">
            <v>-</v>
          </cell>
          <cell r="AR431" t="str">
            <v>-</v>
          </cell>
          <cell r="AS431" t="str">
            <v>-</v>
          </cell>
          <cell r="AT431" t="str">
            <v>365</v>
          </cell>
          <cell r="AU431" t="str">
            <v>1</v>
          </cell>
          <cell r="AV431" t="str">
            <v>Bulk</v>
          </cell>
          <cell r="AW431" t="str">
            <v>-</v>
          </cell>
          <cell r="AX431" t="str">
            <v>-</v>
          </cell>
          <cell r="AY431" t="str">
            <v>-</v>
          </cell>
          <cell r="AZ431" t="str">
            <v>-</v>
          </cell>
          <cell r="BA431" t="str">
            <v>DFIN</v>
          </cell>
          <cell r="BB431" t="str">
            <v>DFIN</v>
          </cell>
          <cell r="BC431" t="str">
            <v>Prepared</v>
          </cell>
          <cell r="BD431" t="str">
            <v>BACON/HAM</v>
          </cell>
          <cell r="BE431" t="str">
            <v>HAM/WHL MUSCLE MBU</v>
          </cell>
          <cell r="BF431" t="str">
            <v>Comfort Classics</v>
          </cell>
          <cell r="BG431" t="str">
            <v>Beef &amp; Pork Rib Patties</v>
          </cell>
          <cell r="BH431" t="str">
            <v>Ribs</v>
          </cell>
          <cell r="BI431" t="str">
            <v>-</v>
          </cell>
          <cell r="BJ431" t="str">
            <v>C&amp;F</v>
          </cell>
          <cell r="BK431" t="str">
            <v>Pork</v>
          </cell>
          <cell r="BL431" t="str">
            <v>BAKE: Conventional Oven
From frozen state, bake at 350 in conventional oven for 8-10 minutes.
Convection: Convection Oven
From frozen state, bake at 350 in convection oven for 6-8 minutes.
Microwave: Microwave
Microwave on full power for 1-2 minutes. Micr</v>
          </cell>
          <cell r="BM431" t="str">
            <v>Ground pork (no more than 30% fat), water, textured vegetable protein product (soy protein concentrate,caramel color, zinc oxide, niacinamide, ferrous sulfate, copper gluconate, vitamin a palmitate, calcium pantothenate, thiamine mononitrate (b1), pyridox</v>
          </cell>
          <cell r="BR431" t="str">
            <v>00071421037227</v>
          </cell>
          <cell r="BS431" t="str">
            <v>-</v>
          </cell>
          <cell r="BT431" t="str">
            <v>-</v>
          </cell>
          <cell r="BU431" t="str">
            <v>-</v>
          </cell>
          <cell r="BV431" t="str">
            <v>-</v>
          </cell>
          <cell r="BW431" t="str">
            <v>-</v>
          </cell>
          <cell r="BX431">
            <v>8931225</v>
          </cell>
          <cell r="BY431">
            <v>404565</v>
          </cell>
        </row>
        <row r="432">
          <cell r="B432">
            <v>10000013734</v>
          </cell>
          <cell r="C432" t="str">
            <v>Pierre</v>
          </cell>
          <cell r="E432">
            <v>130</v>
          </cell>
          <cell r="F432" t="str">
            <v>AdvancePierre™ Fully Cooked Flamebroiled Rib Shaped Pork Pattie with BBQ Sauce, 2.39 oz</v>
          </cell>
          <cell r="G432" t="str">
            <v>RIB-B-Q® Pork Rib Pattie with Built-In BBQ Sauce, 2.4 oz.</v>
          </cell>
          <cell r="H432" t="str">
            <v>-</v>
          </cell>
          <cell r="I432" t="str">
            <v>-</v>
          </cell>
          <cell r="J432">
            <v>24</v>
          </cell>
          <cell r="K432">
            <v>160</v>
          </cell>
          <cell r="L432" t="str">
            <v>1 piece</v>
          </cell>
          <cell r="M432">
            <v>2</v>
          </cell>
          <cell r="N432" t="str">
            <v>-</v>
          </cell>
          <cell r="O432" t="str">
            <v>-</v>
          </cell>
          <cell r="P432" t="str">
            <v>130</v>
          </cell>
          <cell r="Q432" t="str">
            <v>7</v>
          </cell>
          <cell r="R432" t="str">
            <v>2.5</v>
          </cell>
          <cell r="S432" t="str">
            <v>440</v>
          </cell>
          <cell r="T432" t="str">
            <v>3</v>
          </cell>
          <cell r="U432" t="str">
            <v>13</v>
          </cell>
          <cell r="V432" t="str">
            <v>Yes</v>
          </cell>
          <cell r="W432" t="str">
            <v>-</v>
          </cell>
          <cell r="Y432" t="str">
            <v>-</v>
          </cell>
          <cell r="Z432" t="str">
            <v>-</v>
          </cell>
          <cell r="AA432" t="str">
            <v>-</v>
          </cell>
          <cell r="AB432" t="str">
            <v>-</v>
          </cell>
          <cell r="AC432" t="str">
            <v>CY</v>
          </cell>
          <cell r="AD432" t="str">
            <v>-</v>
          </cell>
          <cell r="AE432" t="str">
            <v>-</v>
          </cell>
          <cell r="AF432" t="str">
            <v>-</v>
          </cell>
          <cell r="AG432" t="str">
            <v>-</v>
          </cell>
          <cell r="AH432" t="str">
            <v/>
          </cell>
          <cell r="AI432" t="str">
            <v/>
          </cell>
          <cell r="AJ432" t="str">
            <v/>
          </cell>
          <cell r="AK432" t="str">
            <v>-</v>
          </cell>
          <cell r="AL432" t="str">
            <v>Yes</v>
          </cell>
          <cell r="AM432" t="str">
            <v>-</v>
          </cell>
          <cell r="AN432" t="str">
            <v>Yes</v>
          </cell>
          <cell r="AO432" t="str">
            <v>Yes</v>
          </cell>
          <cell r="AP432" t="str">
            <v>-</v>
          </cell>
          <cell r="AQ432" t="str">
            <v>-</v>
          </cell>
          <cell r="AR432" t="str">
            <v>-</v>
          </cell>
          <cell r="AS432" t="str">
            <v>-</v>
          </cell>
          <cell r="AT432" t="str">
            <v>365</v>
          </cell>
          <cell r="AU432" t="str">
            <v>1</v>
          </cell>
          <cell r="AV432" t="str">
            <v>Bulk</v>
          </cell>
          <cell r="AW432" t="str">
            <v>-</v>
          </cell>
          <cell r="AX432" t="str">
            <v>-</v>
          </cell>
          <cell r="AY432" t="str">
            <v>-</v>
          </cell>
          <cell r="AZ432" t="str">
            <v>-</v>
          </cell>
          <cell r="BA432" t="str">
            <v>DNB SY20-21</v>
          </cell>
          <cell r="BB432" t="str">
            <v>DNB SY21-22</v>
          </cell>
          <cell r="BC432" t="str">
            <v>Prepared</v>
          </cell>
          <cell r="BD432" t="str">
            <v>BACON/HAM</v>
          </cell>
          <cell r="BE432" t="str">
            <v>HAM/WHL MUSCLE MBU</v>
          </cell>
          <cell r="BF432" t="str">
            <v>Comfort Classics</v>
          </cell>
          <cell r="BG432" t="str">
            <v>Beef &amp; Pork Rib Patties</v>
          </cell>
          <cell r="BH432" t="str">
            <v>Ribs</v>
          </cell>
          <cell r="BI432" t="str">
            <v>-</v>
          </cell>
          <cell r="BJ432" t="str">
            <v>C&amp;F</v>
          </cell>
          <cell r="BK432" t="str">
            <v>Pork</v>
          </cell>
          <cell r="BL432" t="str">
            <v>BAKE: Conventional Oven
From the frozen state, bake ribs in conventional oven at 350 for 15 minutes.
Convection: Convection Oven
From the frozen state, bake ribs in convections oven at 350 for 12 minutes.
Microwave: Microwave
Microwave on high power for a</v>
          </cell>
          <cell r="BM432" t="str">
            <v>Ground pork (not more than 20% fat), water, seasoning (tomato powder (dehydrated tomato), dextrose, brown sugar, artificial vinegar (malic acid, sodium acetates, lactose, fumaric acid, artificial flavorings), powdered worcestershire sauce (corn syrup soli</v>
          </cell>
          <cell r="BR432" t="str">
            <v>00071421037340</v>
          </cell>
          <cell r="BS432" t="str">
            <v>-</v>
          </cell>
          <cell r="BT432" t="str">
            <v>-</v>
          </cell>
          <cell r="BU432" t="str">
            <v>-</v>
          </cell>
          <cell r="BV432" t="str">
            <v>-</v>
          </cell>
          <cell r="BW432">
            <v>108980</v>
          </cell>
          <cell r="BX432">
            <v>8931219</v>
          </cell>
          <cell r="BY432" t="str">
            <v>-</v>
          </cell>
        </row>
        <row r="433">
          <cell r="B433">
            <v>10000006741</v>
          </cell>
          <cell r="C433" t="str">
            <v>Pierre</v>
          </cell>
          <cell r="E433">
            <v>130</v>
          </cell>
          <cell r="F433" t="str">
            <v>AdvancePierre™ Fully Cooked Flamebroiled Rib Shaped Beef Pattie with Honey BBQ Sauce, 2.39 oz</v>
          </cell>
          <cell r="G433" t="str">
            <v>Smokie Grill® Beef Riblet with Honey BBQ Sauce, 2.4 oz.</v>
          </cell>
          <cell r="H433" t="str">
            <v>-</v>
          </cell>
          <cell r="I433" t="str">
            <v>-</v>
          </cell>
          <cell r="J433">
            <v>20</v>
          </cell>
          <cell r="K433">
            <v>133</v>
          </cell>
          <cell r="L433" t="str">
            <v>3 pieces</v>
          </cell>
          <cell r="M433">
            <v>2</v>
          </cell>
          <cell r="N433" t="str">
            <v>-</v>
          </cell>
          <cell r="O433" t="str">
            <v>-</v>
          </cell>
          <cell r="P433" t="str">
            <v>160</v>
          </cell>
          <cell r="Q433" t="str">
            <v>10</v>
          </cell>
          <cell r="R433" t="str">
            <v>4</v>
          </cell>
          <cell r="S433" t="str">
            <v>450</v>
          </cell>
          <cell r="T433" t="str">
            <v>7</v>
          </cell>
          <cell r="U433" t="str">
            <v>11</v>
          </cell>
          <cell r="V433" t="str">
            <v>Yes</v>
          </cell>
          <cell r="W433" t="str">
            <v>-</v>
          </cell>
          <cell r="Y433" t="str">
            <v>-</v>
          </cell>
          <cell r="Z433" t="str">
            <v>-</v>
          </cell>
          <cell r="AA433" t="str">
            <v>-</v>
          </cell>
          <cell r="AB433" t="str">
            <v>-</v>
          </cell>
          <cell r="AC433" t="str">
            <v>CY</v>
          </cell>
          <cell r="AD433" t="str">
            <v>-</v>
          </cell>
          <cell r="AE433" t="str">
            <v>-</v>
          </cell>
          <cell r="AF433" t="str">
            <v>-</v>
          </cell>
          <cell r="AG433" t="str">
            <v>-</v>
          </cell>
          <cell r="AH433" t="str">
            <v/>
          </cell>
          <cell r="AI433" t="str">
            <v/>
          </cell>
          <cell r="AJ433" t="str">
            <v/>
          </cell>
          <cell r="AK433" t="str">
            <v>-</v>
          </cell>
          <cell r="AL433" t="str">
            <v>Yes</v>
          </cell>
          <cell r="AM433" t="str">
            <v>-</v>
          </cell>
          <cell r="AN433" t="str">
            <v>Yes</v>
          </cell>
          <cell r="AO433" t="str">
            <v>Yes</v>
          </cell>
          <cell r="AP433" t="str">
            <v>-</v>
          </cell>
          <cell r="AQ433" t="str">
            <v>-</v>
          </cell>
          <cell r="AR433" t="str">
            <v>-</v>
          </cell>
          <cell r="AS433" t="str">
            <v>-</v>
          </cell>
          <cell r="AT433" t="str">
            <v>365</v>
          </cell>
          <cell r="AU433" t="str">
            <v>1</v>
          </cell>
          <cell r="AV433" t="str">
            <v>Bulk</v>
          </cell>
          <cell r="AW433" t="str">
            <v>-</v>
          </cell>
          <cell r="AX433" t="str">
            <v>-</v>
          </cell>
          <cell r="AY433" t="str">
            <v>-</v>
          </cell>
          <cell r="AZ433" t="str">
            <v>-</v>
          </cell>
          <cell r="BA433" t="str">
            <v>DFIN</v>
          </cell>
          <cell r="BB433" t="str">
            <v>DFIN</v>
          </cell>
          <cell r="BC433" t="str">
            <v>Prepared</v>
          </cell>
          <cell r="BD433" t="str">
            <v>BACON/HAM</v>
          </cell>
          <cell r="BE433" t="str">
            <v>HAM/WHL MUSCLE MBU</v>
          </cell>
          <cell r="BF433" t="str">
            <v>Comfort Classics</v>
          </cell>
          <cell r="BG433" t="str">
            <v>Beef &amp; Pork Rib Patties</v>
          </cell>
          <cell r="BH433" t="str">
            <v>Ribs</v>
          </cell>
          <cell r="BI433" t="str">
            <v>-</v>
          </cell>
          <cell r="BJ433" t="str">
            <v>C&amp;F</v>
          </cell>
          <cell r="BL433" t="str">
            <v>Unspecified: Not currently available.</v>
          </cell>
          <cell r="BM433" t="str">
            <v>Ground beef (no more than 30% fat), water, textured vegetable protein product (soy protein concentrate, caramel color, zinc oxide, niacinamide, ferrous sulfate, copper gluconate, vitamin a palmitate, calcium pantothenate, thiamine mononitrate (b1), pyrido</v>
          </cell>
          <cell r="BR433" t="str">
            <v>00071421037418</v>
          </cell>
          <cell r="BS433" t="str">
            <v>-</v>
          </cell>
          <cell r="BT433" t="str">
            <v>-</v>
          </cell>
          <cell r="BU433" t="str">
            <v>-</v>
          </cell>
          <cell r="BV433" t="str">
            <v>-</v>
          </cell>
          <cell r="BW433">
            <v>153061</v>
          </cell>
          <cell r="BX433">
            <v>8931226</v>
          </cell>
          <cell r="BY433" t="str">
            <v>-</v>
          </cell>
        </row>
        <row r="434">
          <cell r="B434">
            <v>10000013753</v>
          </cell>
          <cell r="C434" t="str">
            <v>Pierre</v>
          </cell>
          <cell r="E434">
            <v>130</v>
          </cell>
          <cell r="F434" t="str">
            <v>AdvancePierre™ Fully Cooked Flamebroiled Rib Shaped Beef Pattie with BBQ Sauce, 3.00 oz</v>
          </cell>
          <cell r="G434" t="str">
            <v>Beef Rib Pattie with BBQ Sauce, 3.0 oz.</v>
          </cell>
          <cell r="H434" t="str">
            <v>-</v>
          </cell>
          <cell r="I434" t="str">
            <v>-</v>
          </cell>
          <cell r="J434">
            <v>18.75</v>
          </cell>
          <cell r="K434">
            <v>100</v>
          </cell>
          <cell r="L434" t="str">
            <v>1 piece</v>
          </cell>
          <cell r="M434">
            <v>2</v>
          </cell>
          <cell r="N434" t="str">
            <v>-</v>
          </cell>
          <cell r="O434" t="str">
            <v>-</v>
          </cell>
          <cell r="P434" t="str">
            <v>170</v>
          </cell>
          <cell r="Q434" t="str">
            <v>9</v>
          </cell>
          <cell r="R434" t="str">
            <v>4</v>
          </cell>
          <cell r="S434" t="str">
            <v>310</v>
          </cell>
          <cell r="T434" t="str">
            <v>9</v>
          </cell>
          <cell r="U434" t="str">
            <v>13</v>
          </cell>
          <cell r="V434" t="str">
            <v>Yes</v>
          </cell>
          <cell r="W434" t="str">
            <v>-</v>
          </cell>
          <cell r="Y434" t="str">
            <v>-</v>
          </cell>
          <cell r="Z434" t="str">
            <v>-</v>
          </cell>
          <cell r="AA434" t="str">
            <v>-</v>
          </cell>
          <cell r="AB434" t="str">
            <v>-</v>
          </cell>
          <cell r="AC434" t="str">
            <v>CY</v>
          </cell>
          <cell r="AD434" t="str">
            <v>-</v>
          </cell>
          <cell r="AE434" t="str">
            <v>-</v>
          </cell>
          <cell r="AF434" t="str">
            <v>-</v>
          </cell>
          <cell r="AG434" t="str">
            <v>-</v>
          </cell>
          <cell r="AH434" t="str">
            <v/>
          </cell>
          <cell r="AI434" t="str">
            <v/>
          </cell>
          <cell r="AJ434" t="str">
            <v/>
          </cell>
          <cell r="AK434" t="str">
            <v>-</v>
          </cell>
          <cell r="AL434" t="str">
            <v>Yes</v>
          </cell>
          <cell r="AM434" t="str">
            <v>-</v>
          </cell>
          <cell r="AN434" t="str">
            <v>Yes</v>
          </cell>
          <cell r="AO434" t="str">
            <v>Yes</v>
          </cell>
          <cell r="AP434" t="str">
            <v>-</v>
          </cell>
          <cell r="AQ434" t="str">
            <v>-</v>
          </cell>
          <cell r="AR434" t="str">
            <v>-</v>
          </cell>
          <cell r="AS434" t="str">
            <v>-</v>
          </cell>
          <cell r="AT434" t="str">
            <v>455</v>
          </cell>
          <cell r="AU434" t="str">
            <v>1</v>
          </cell>
          <cell r="AV434" t="str">
            <v>Bulk</v>
          </cell>
          <cell r="AW434" t="str">
            <v>-</v>
          </cell>
          <cell r="AX434" t="str">
            <v>-</v>
          </cell>
          <cell r="AY434" t="str">
            <v>-</v>
          </cell>
          <cell r="AZ434" t="str">
            <v>-</v>
          </cell>
          <cell r="BA434" t="str">
            <v>ACT</v>
          </cell>
          <cell r="BB434" t="str">
            <v>ACT</v>
          </cell>
          <cell r="BC434" t="str">
            <v>Prepared</v>
          </cell>
          <cell r="BD434" t="str">
            <v>BACON/HAM</v>
          </cell>
          <cell r="BE434" t="str">
            <v>HAM/WHL MUSCLE MBU</v>
          </cell>
          <cell r="BF434" t="str">
            <v>Comfort Classics</v>
          </cell>
          <cell r="BG434" t="str">
            <v>Beef &amp; Pork Rib Patties</v>
          </cell>
          <cell r="BH434" t="str">
            <v>Ribs</v>
          </cell>
          <cell r="BI434" t="str">
            <v>-</v>
          </cell>
          <cell r="BJ434" t="str">
            <v>C&amp;F</v>
          </cell>
          <cell r="BL434" t="str">
            <v>BAKE: Conventional Oven
Preheat oven to 350 degrees F. From frozen state, cook 18-20 minutes.
Convection: Convection Oven
Preheat oven to 350 degrees F. From frozen state cook 9-11 minutes.</v>
          </cell>
          <cell r="BM434" t="str">
            <v>Ground Beef (Not More Than 20% Fat), Water, Vegetable Protein Product [Soy Protein Concentrate, Caramel Color, Zinc Oxide, Niacinamide, Ferrous Sulfate, Copper Gluconate, Vitamin A Palmitate, Calcium Pantothenate, Thiamine Mononitrate (B1), Pyridoxine Hyd</v>
          </cell>
          <cell r="BR434" t="str">
            <v>00071421037531</v>
          </cell>
          <cell r="BS434" t="str">
            <v>-</v>
          </cell>
          <cell r="BT434" t="str">
            <v>-</v>
          </cell>
          <cell r="BU434" t="str">
            <v>-</v>
          </cell>
          <cell r="BV434" t="str">
            <v>-</v>
          </cell>
          <cell r="BW434" t="str">
            <v>-</v>
          </cell>
          <cell r="BX434">
            <v>8931234</v>
          </cell>
          <cell r="BY434">
            <v>401986</v>
          </cell>
        </row>
        <row r="435">
          <cell r="B435">
            <v>10000013787</v>
          </cell>
          <cell r="C435" t="str">
            <v>CLASSICS</v>
          </cell>
          <cell r="E435">
            <v>130</v>
          </cell>
          <cell r="F435" t="str">
            <v>AdvancePierre™ Fully Cooked Flamebroiled Rib Shaped Pork Pattie with BBQ Sauce, 3.00 oz</v>
          </cell>
          <cell r="G435" t="str">
            <v>Pork Rib Pattie with BBQ Sauce, 3.0 oz.</v>
          </cell>
          <cell r="H435" t="str">
            <v>-</v>
          </cell>
          <cell r="I435" t="str">
            <v>-</v>
          </cell>
          <cell r="J435">
            <v>18.75</v>
          </cell>
          <cell r="K435">
            <v>100</v>
          </cell>
          <cell r="L435" t="str">
            <v>1 piece</v>
          </cell>
          <cell r="M435">
            <v>2</v>
          </cell>
          <cell r="N435" t="str">
            <v>-</v>
          </cell>
          <cell r="O435" t="str">
            <v>-</v>
          </cell>
          <cell r="P435" t="str">
            <v>-</v>
          </cell>
          <cell r="Q435" t="str">
            <v>-</v>
          </cell>
          <cell r="R435" t="str">
            <v>-</v>
          </cell>
          <cell r="S435" t="str">
            <v>-</v>
          </cell>
          <cell r="T435" t="str">
            <v>-</v>
          </cell>
          <cell r="U435" t="str">
            <v>-</v>
          </cell>
          <cell r="V435" t="str">
            <v>Yes</v>
          </cell>
          <cell r="W435" t="str">
            <v>-</v>
          </cell>
          <cell r="Y435" t="str">
            <v>-</v>
          </cell>
          <cell r="Z435" t="str">
            <v>-</v>
          </cell>
          <cell r="AA435" t="str">
            <v>-</v>
          </cell>
          <cell r="AB435" t="str">
            <v>-</v>
          </cell>
          <cell r="AC435" t="str">
            <v>CY</v>
          </cell>
          <cell r="AD435" t="str">
            <v>-</v>
          </cell>
          <cell r="AE435" t="str">
            <v>-</v>
          </cell>
          <cell r="AF435" t="str">
            <v>-</v>
          </cell>
          <cell r="AG435" t="str">
            <v>-</v>
          </cell>
          <cell r="AH435" t="str">
            <v/>
          </cell>
          <cell r="AI435" t="str">
            <v/>
          </cell>
          <cell r="AJ435" t="str">
            <v/>
          </cell>
          <cell r="AK435" t="str">
            <v>-</v>
          </cell>
          <cell r="AL435" t="str">
            <v>Yes</v>
          </cell>
          <cell r="AM435" t="str">
            <v>-</v>
          </cell>
          <cell r="AN435" t="str">
            <v>Yes</v>
          </cell>
          <cell r="AO435" t="str">
            <v>Yes</v>
          </cell>
          <cell r="AP435" t="str">
            <v>-</v>
          </cell>
          <cell r="AQ435" t="str">
            <v>-</v>
          </cell>
          <cell r="AR435" t="str">
            <v>-</v>
          </cell>
          <cell r="AS435" t="str">
            <v>-</v>
          </cell>
          <cell r="AT435" t="str">
            <v>-</v>
          </cell>
          <cell r="AU435" t="str">
            <v>-</v>
          </cell>
          <cell r="AV435" t="str">
            <v>Bulk</v>
          </cell>
          <cell r="AW435" t="str">
            <v>-</v>
          </cell>
          <cell r="AX435" t="str">
            <v>-</v>
          </cell>
          <cell r="AY435" t="str">
            <v>-</v>
          </cell>
          <cell r="AZ435" t="str">
            <v>-</v>
          </cell>
          <cell r="BA435" t="str">
            <v>DNB SY20-21</v>
          </cell>
          <cell r="BB435" t="str">
            <v>DNB SY21-22</v>
          </cell>
          <cell r="BC435" t="str">
            <v>Prepared</v>
          </cell>
          <cell r="BD435" t="str">
            <v>BACON/HAM</v>
          </cell>
          <cell r="BE435" t="str">
            <v>HAM/WHL MUSCLE MBU</v>
          </cell>
          <cell r="BF435" t="str">
            <v>Comfort Classics</v>
          </cell>
          <cell r="BG435" t="str">
            <v>Beef &amp; Pork Rib Patties</v>
          </cell>
          <cell r="BH435" t="str">
            <v>Ribs</v>
          </cell>
          <cell r="BI435" t="str">
            <v>-</v>
          </cell>
          <cell r="BJ435" t="str">
            <v>C&amp;F</v>
          </cell>
          <cell r="BK435" t="str">
            <v>Pork</v>
          </cell>
          <cell r="BL435" t="str">
            <v>-</v>
          </cell>
          <cell r="BM435" t="str">
            <v>-</v>
          </cell>
          <cell r="BR435" t="str">
            <v>-</v>
          </cell>
          <cell r="BS435" t="str">
            <v>-</v>
          </cell>
          <cell r="BT435" t="str">
            <v>-</v>
          </cell>
          <cell r="BU435" t="str">
            <v>-</v>
          </cell>
          <cell r="BV435" t="str">
            <v>-</v>
          </cell>
          <cell r="BW435" t="str">
            <v>-</v>
          </cell>
          <cell r="BX435" t="str">
            <v>-</v>
          </cell>
          <cell r="BY435">
            <v>401842</v>
          </cell>
        </row>
        <row r="436">
          <cell r="B436">
            <v>10000013816</v>
          </cell>
          <cell r="C436" t="str">
            <v>Pierre</v>
          </cell>
          <cell r="E436">
            <v>130</v>
          </cell>
          <cell r="F436" t="str">
            <v>AdvancePierre™ Fully Cooked Flamebroiled Rib Shaped Beef Pattie with Honey BBQ Sauce, 3.25 oz</v>
          </cell>
          <cell r="G436" t="str">
            <v>Beef Rib Patties with Honey BBQ Sauce, 3.25 oz.</v>
          </cell>
          <cell r="H436" t="str">
            <v>-</v>
          </cell>
          <cell r="I436" t="str">
            <v>-</v>
          </cell>
          <cell r="J436">
            <v>20.309999999999999</v>
          </cell>
          <cell r="K436">
            <v>100</v>
          </cell>
          <cell r="L436" t="str">
            <v>1 piece</v>
          </cell>
          <cell r="M436">
            <v>2</v>
          </cell>
          <cell r="N436" t="str">
            <v>-</v>
          </cell>
          <cell r="O436" t="str">
            <v>-</v>
          </cell>
          <cell r="P436" t="str">
            <v>200</v>
          </cell>
          <cell r="Q436" t="str">
            <v>11</v>
          </cell>
          <cell r="R436" t="str">
            <v>5</v>
          </cell>
          <cell r="S436" t="str">
            <v>650</v>
          </cell>
          <cell r="T436" t="str">
            <v>12</v>
          </cell>
          <cell r="U436" t="str">
            <v>13</v>
          </cell>
          <cell r="V436" t="str">
            <v>Yes</v>
          </cell>
          <cell r="W436" t="str">
            <v>-</v>
          </cell>
          <cell r="Y436" t="str">
            <v>CSC</v>
          </cell>
          <cell r="Z436" t="str">
            <v>CSC</v>
          </cell>
          <cell r="AA436" t="str">
            <v>CSC</v>
          </cell>
          <cell r="AB436" t="str">
            <v>CSC</v>
          </cell>
          <cell r="AC436" t="str">
            <v>CL</v>
          </cell>
          <cell r="AD436">
            <v>10000013716</v>
          </cell>
          <cell r="AE436" t="str">
            <v>-</v>
          </cell>
          <cell r="AF436" t="str">
            <v>-</v>
          </cell>
          <cell r="AG436" t="str">
            <v>-</v>
          </cell>
          <cell r="AH436" t="str">
            <v/>
          </cell>
          <cell r="AI436" t="str">
            <v/>
          </cell>
          <cell r="AJ436" t="str">
            <v/>
          </cell>
          <cell r="AK436" t="str">
            <v>-</v>
          </cell>
          <cell r="AL436" t="str">
            <v>Yes</v>
          </cell>
          <cell r="AM436" t="str">
            <v>-</v>
          </cell>
          <cell r="AN436" t="str">
            <v>Yes</v>
          </cell>
          <cell r="AO436" t="str">
            <v>Yes</v>
          </cell>
          <cell r="AP436" t="str">
            <v>-</v>
          </cell>
          <cell r="AQ436" t="str">
            <v>-</v>
          </cell>
          <cell r="AR436" t="str">
            <v>-</v>
          </cell>
          <cell r="AS436" t="str">
            <v>-</v>
          </cell>
          <cell r="AT436" t="str">
            <v>365</v>
          </cell>
          <cell r="AU436" t="str">
            <v>1</v>
          </cell>
          <cell r="AV436" t="str">
            <v>Bulk</v>
          </cell>
          <cell r="AW436" t="str">
            <v>Yes</v>
          </cell>
          <cell r="AX436" t="str">
            <v>Yes</v>
          </cell>
          <cell r="AY436" t="str">
            <v>Yes</v>
          </cell>
          <cell r="AZ436" t="str">
            <v>Yes</v>
          </cell>
          <cell r="BA436" t="str">
            <v>ACT</v>
          </cell>
          <cell r="BB436" t="str">
            <v>ACT</v>
          </cell>
          <cell r="BC436" t="str">
            <v>Prepared</v>
          </cell>
          <cell r="BD436" t="str">
            <v>BFAST/COP/HANDHELD</v>
          </cell>
          <cell r="BE436" t="str">
            <v>BRKFST/COP MBU</v>
          </cell>
          <cell r="BF436" t="str">
            <v>Comfort Classics</v>
          </cell>
          <cell r="BG436" t="str">
            <v>Beef &amp; Pork Rib Patties</v>
          </cell>
          <cell r="BH436" t="str">
            <v>Ribs</v>
          </cell>
          <cell r="BI436" t="str">
            <v>-</v>
          </cell>
          <cell r="BJ436" t="str">
            <v>C&amp;F</v>
          </cell>
          <cell r="BL436" t="str">
            <v xml:space="preserve">BAKE: Conventional Oven
From a frozen state, bake ribs on pan in preheated convectional oven at 350 for 13 minutes.
Convection: Convection Oven
From a frozen state, bake ribs on pan in preheated convection oven at 350 for 11 minutes.
Microwave: Microwave
</v>
          </cell>
          <cell r="BM436" t="str">
            <v>Ground beef (not more than 26% fat), water, textured vegetable protein product [soy protein concentrate, caramel color, zinc oxide, niacinamide, ferrous sulfate, copper gluconate, vitamin a palmitate, calcium pantothenate, thiamine mononitrate (b1), pyrid</v>
          </cell>
          <cell r="BR436" t="str">
            <v>00071421038163</v>
          </cell>
          <cell r="BS436" t="str">
            <v>-</v>
          </cell>
          <cell r="BT436" t="str">
            <v>Special Order</v>
          </cell>
          <cell r="BU436" t="str">
            <v>-</v>
          </cell>
          <cell r="BV436" t="str">
            <v>-</v>
          </cell>
          <cell r="BW436">
            <v>967033</v>
          </cell>
          <cell r="BX436">
            <v>9911071</v>
          </cell>
          <cell r="BY436">
            <v>101680</v>
          </cell>
        </row>
        <row r="437">
          <cell r="B437">
            <v>10000013817</v>
          </cell>
          <cell r="C437" t="str">
            <v>Pierre</v>
          </cell>
          <cell r="E437">
            <v>130</v>
          </cell>
          <cell r="F437" t="str">
            <v>AdvancePierre™ Fully Cooked Flamebroiled Rib Shaped Pork Pattie with Honey BBQ Sauce, 3.25 oz</v>
          </cell>
          <cell r="G437" t="str">
            <v>Pork Rib Patties with Honey BBQ Sauce, 3.25 oz.</v>
          </cell>
          <cell r="H437" t="str">
            <v>-</v>
          </cell>
          <cell r="I437" t="str">
            <v>-</v>
          </cell>
          <cell r="J437">
            <v>20.309999999999999</v>
          </cell>
          <cell r="K437">
            <v>100</v>
          </cell>
          <cell r="L437" t="str">
            <v>1 piece</v>
          </cell>
          <cell r="M437">
            <v>2</v>
          </cell>
          <cell r="N437" t="str">
            <v>-</v>
          </cell>
          <cell r="O437" t="str">
            <v>-</v>
          </cell>
          <cell r="P437" t="str">
            <v>250</v>
          </cell>
          <cell r="Q437" t="str">
            <v>17</v>
          </cell>
          <cell r="R437" t="str">
            <v>6</v>
          </cell>
          <cell r="S437" t="str">
            <v>690</v>
          </cell>
          <cell r="T437" t="str">
            <v>10</v>
          </cell>
          <cell r="U437" t="str">
            <v>13</v>
          </cell>
          <cell r="V437" t="str">
            <v>Yes</v>
          </cell>
          <cell r="W437" t="str">
            <v>-</v>
          </cell>
          <cell r="Y437" t="str">
            <v>CSC</v>
          </cell>
          <cell r="Z437" t="str">
            <v>CSC</v>
          </cell>
          <cell r="AA437" t="str">
            <v>CSC</v>
          </cell>
          <cell r="AB437" t="str">
            <v>CSC</v>
          </cell>
          <cell r="AC437" t="str">
            <v>CL</v>
          </cell>
          <cell r="AD437">
            <v>10000013717</v>
          </cell>
          <cell r="AE437" t="str">
            <v>-</v>
          </cell>
          <cell r="AF437" t="str">
            <v>-</v>
          </cell>
          <cell r="AG437" t="str">
            <v>-</v>
          </cell>
          <cell r="AH437" t="str">
            <v/>
          </cell>
          <cell r="AI437" t="str">
            <v/>
          </cell>
          <cell r="AJ437" t="str">
            <v/>
          </cell>
          <cell r="AK437" t="str">
            <v>-</v>
          </cell>
          <cell r="AL437" t="str">
            <v>Yes</v>
          </cell>
          <cell r="AM437" t="str">
            <v>-</v>
          </cell>
          <cell r="AN437" t="str">
            <v>Yes</v>
          </cell>
          <cell r="AO437" t="str">
            <v>Yes</v>
          </cell>
          <cell r="AP437" t="str">
            <v>-</v>
          </cell>
          <cell r="AQ437" t="str">
            <v>-</v>
          </cell>
          <cell r="AR437" t="str">
            <v>-</v>
          </cell>
          <cell r="AS437" t="str">
            <v>-</v>
          </cell>
          <cell r="AT437" t="str">
            <v>365</v>
          </cell>
          <cell r="AU437" t="str">
            <v>1</v>
          </cell>
          <cell r="AV437" t="str">
            <v>Bulk</v>
          </cell>
          <cell r="AW437" t="str">
            <v>Yes</v>
          </cell>
          <cell r="AX437" t="str">
            <v>Yes</v>
          </cell>
          <cell r="AY437" t="str">
            <v>Yes</v>
          </cell>
          <cell r="AZ437" t="str">
            <v>Yes</v>
          </cell>
          <cell r="BA437" t="str">
            <v>ACT</v>
          </cell>
          <cell r="BB437" t="str">
            <v>ACT</v>
          </cell>
          <cell r="BC437" t="str">
            <v>Prepared</v>
          </cell>
          <cell r="BD437" t="str">
            <v>BACON/HAM</v>
          </cell>
          <cell r="BE437" t="str">
            <v>HAM/WHL MUSCLE MBU</v>
          </cell>
          <cell r="BF437" t="str">
            <v>Comfort Classics</v>
          </cell>
          <cell r="BG437" t="str">
            <v>Beef &amp; Pork Rib Patties</v>
          </cell>
          <cell r="BH437" t="str">
            <v>Ribs</v>
          </cell>
          <cell r="BI437" t="str">
            <v>-</v>
          </cell>
          <cell r="BJ437" t="str">
            <v>C&amp;F</v>
          </cell>
          <cell r="BK437" t="str">
            <v>Pork</v>
          </cell>
          <cell r="BL437" t="str">
            <v xml:space="preserve">BAKE: Conventional Oven
From a frozen state, bake ribs on pan in preheated conventional oven at 350 for 13 minutes.
Convection: Convection Oven
From a frozen state, bake ribs on pan in preheated convection oven at 350 for 11 minutes.
Microwave: Microwave
</v>
          </cell>
          <cell r="BM437" t="str">
            <v>Ground pork (not more than 30% fat), honey barbecue sauce: (high fructose corn syrup, distilled vinegar, tomato paste, corn syrup, honey, molasses, water, salt, natural flavor, modified corn starch, natural hickory smoke flavor, spices, onion powder, garl</v>
          </cell>
          <cell r="BR437" t="str">
            <v>00071421038170</v>
          </cell>
          <cell r="BS437" t="str">
            <v>-</v>
          </cell>
          <cell r="BT437" t="str">
            <v>Special Order</v>
          </cell>
          <cell r="BU437" t="str">
            <v>-</v>
          </cell>
          <cell r="BV437" t="str">
            <v>-</v>
          </cell>
          <cell r="BW437" t="str">
            <v>-</v>
          </cell>
          <cell r="BX437" t="str">
            <v>-</v>
          </cell>
          <cell r="BY437">
            <v>101682</v>
          </cell>
        </row>
        <row r="438">
          <cell r="B438">
            <v>10000007819</v>
          </cell>
          <cell r="C438" t="str">
            <v>AdvancePierre™</v>
          </cell>
          <cell r="D438" t="str">
            <v>Smokie Grill®</v>
          </cell>
          <cell r="E438">
            <v>130</v>
          </cell>
          <cell r="F438" t="str">
            <v>AdvancePierre™ Smokie Grill® Pork Rib Pattie with Spicy BBQ Sauce, 3.25 oz.</v>
          </cell>
          <cell r="G438" t="str">
            <v>Smokie Grill® Pork Rib Pattie with Spicy BBQ Sauce, 3.25 oz.</v>
          </cell>
          <cell r="H438" t="str">
            <v>-</v>
          </cell>
          <cell r="I438" t="str">
            <v>-</v>
          </cell>
          <cell r="J438">
            <v>20.309999999999999</v>
          </cell>
          <cell r="K438">
            <v>100</v>
          </cell>
          <cell r="L438" t="str">
            <v>1 piece</v>
          </cell>
          <cell r="M438">
            <v>2</v>
          </cell>
          <cell r="N438" t="str">
            <v>-</v>
          </cell>
          <cell r="O438" t="str">
            <v>-</v>
          </cell>
          <cell r="P438" t="str">
            <v>-</v>
          </cell>
          <cell r="Q438" t="str">
            <v>-</v>
          </cell>
          <cell r="R438" t="str">
            <v>-</v>
          </cell>
          <cell r="S438" t="str">
            <v>-</v>
          </cell>
          <cell r="T438" t="str">
            <v>-</v>
          </cell>
          <cell r="U438" t="str">
            <v>-</v>
          </cell>
          <cell r="V438" t="str">
            <v>Yes</v>
          </cell>
          <cell r="W438" t="str">
            <v>-</v>
          </cell>
          <cell r="Y438" t="str">
            <v>-</v>
          </cell>
          <cell r="Z438" t="str">
            <v>-</v>
          </cell>
          <cell r="AA438" t="str">
            <v>-</v>
          </cell>
          <cell r="AB438" t="str">
            <v>-</v>
          </cell>
          <cell r="AC438" t="str">
            <v>CL</v>
          </cell>
          <cell r="AD438" t="str">
            <v>-</v>
          </cell>
          <cell r="AE438" t="str">
            <v>-</v>
          </cell>
          <cell r="AF438" t="str">
            <v>-</v>
          </cell>
          <cell r="AG438" t="str">
            <v>-</v>
          </cell>
          <cell r="AH438" t="str">
            <v/>
          </cell>
          <cell r="AI438" t="str">
            <v/>
          </cell>
          <cell r="AJ438" t="str">
            <v/>
          </cell>
          <cell r="AK438" t="str">
            <v>-</v>
          </cell>
          <cell r="AL438" t="str">
            <v>Yes</v>
          </cell>
          <cell r="AM438" t="str">
            <v>-</v>
          </cell>
          <cell r="AN438" t="str">
            <v>-</v>
          </cell>
          <cell r="AO438" t="str">
            <v>-</v>
          </cell>
          <cell r="AP438" t="str">
            <v>-</v>
          </cell>
          <cell r="AQ438" t="str">
            <v>-</v>
          </cell>
          <cell r="AR438" t="str">
            <v>-</v>
          </cell>
          <cell r="AS438" t="str">
            <v>-</v>
          </cell>
          <cell r="AT438" t="str">
            <v>-</v>
          </cell>
          <cell r="AU438" t="str">
            <v>-</v>
          </cell>
          <cell r="AV438" t="str">
            <v>Bulk</v>
          </cell>
          <cell r="AW438" t="str">
            <v>-</v>
          </cell>
          <cell r="AX438" t="str">
            <v>-</v>
          </cell>
          <cell r="AY438" t="str">
            <v>-</v>
          </cell>
          <cell r="AZ438" t="str">
            <v>-</v>
          </cell>
          <cell r="BA438" t="str">
            <v>DNB SY19-20</v>
          </cell>
          <cell r="BB438" t="str">
            <v>DNB SY19-20</v>
          </cell>
          <cell r="BC438" t="str">
            <v>Prepared</v>
          </cell>
          <cell r="BD438" t="str">
            <v>BACON/HAM</v>
          </cell>
          <cell r="BE438" t="str">
            <v>HAM/WHL MUSCLE MBU</v>
          </cell>
          <cell r="BF438" t="str">
            <v>Comfort Classics</v>
          </cell>
          <cell r="BG438" t="str">
            <v>Beef &amp; Pork Rib Patties</v>
          </cell>
          <cell r="BH438" t="str">
            <v>Ribs</v>
          </cell>
          <cell r="BI438" t="str">
            <v>-</v>
          </cell>
          <cell r="BJ438" t="str">
            <v>C&amp;F</v>
          </cell>
          <cell r="BK438" t="str">
            <v>Pork</v>
          </cell>
          <cell r="BL438" t="str">
            <v>-</v>
          </cell>
          <cell r="BM438" t="str">
            <v>-</v>
          </cell>
          <cell r="BR438" t="str">
            <v>-</v>
          </cell>
          <cell r="BS438" t="str">
            <v>-</v>
          </cell>
          <cell r="BT438" t="str">
            <v>Special Order</v>
          </cell>
          <cell r="BU438" t="str">
            <v>-</v>
          </cell>
          <cell r="BV438" t="str">
            <v>-</v>
          </cell>
          <cell r="BW438" t="str">
            <v>-</v>
          </cell>
          <cell r="BX438" t="str">
            <v>-</v>
          </cell>
          <cell r="BY438" t="str">
            <v>-</v>
          </cell>
        </row>
        <row r="439">
          <cell r="B439">
            <v>10000097812</v>
          </cell>
          <cell r="C439" t="str">
            <v>AdvancePierre™</v>
          </cell>
          <cell r="E439" t="str">
            <v>-</v>
          </cell>
          <cell r="F439" t="str">
            <v>AdvancePierre™ Fully Cooked Flamebroiled Beef Salisbury Steak, 2.54 oz</v>
          </cell>
          <cell r="G439" t="str">
            <v>Flame Broiled Salisbury Steak, 2.55oz.</v>
          </cell>
          <cell r="H439" t="str">
            <v>-</v>
          </cell>
          <cell r="I439" t="str">
            <v>-</v>
          </cell>
          <cell r="J439">
            <v>22.31</v>
          </cell>
          <cell r="K439">
            <v>140</v>
          </cell>
          <cell r="L439" t="str">
            <v>1 piece</v>
          </cell>
          <cell r="M439">
            <v>2</v>
          </cell>
          <cell r="N439" t="str">
            <v>-</v>
          </cell>
          <cell r="O439" t="str">
            <v>-</v>
          </cell>
          <cell r="P439" t="str">
            <v>-</v>
          </cell>
          <cell r="Q439" t="str">
            <v>-</v>
          </cell>
          <cell r="R439" t="str">
            <v>-</v>
          </cell>
          <cell r="S439" t="str">
            <v>-</v>
          </cell>
          <cell r="T439" t="str">
            <v>-</v>
          </cell>
          <cell r="U439" t="str">
            <v>-</v>
          </cell>
          <cell r="V439" t="str">
            <v>Yes</v>
          </cell>
          <cell r="W439" t="str">
            <v>-</v>
          </cell>
          <cell r="Y439" t="str">
            <v>-</v>
          </cell>
          <cell r="Z439" t="str">
            <v>-</v>
          </cell>
          <cell r="AA439" t="str">
            <v>-</v>
          </cell>
          <cell r="AB439" t="str">
            <v>-</v>
          </cell>
          <cell r="AC439" t="str">
            <v>CL</v>
          </cell>
          <cell r="AD439" t="str">
            <v>-</v>
          </cell>
          <cell r="AE439" t="str">
            <v>-</v>
          </cell>
          <cell r="AF439" t="str">
            <v>-</v>
          </cell>
          <cell r="AG439" t="str">
            <v>-</v>
          </cell>
          <cell r="AH439" t="str">
            <v/>
          </cell>
          <cell r="AI439" t="str">
            <v/>
          </cell>
          <cell r="AJ439" t="str">
            <v/>
          </cell>
          <cell r="AK439" t="str">
            <v>-</v>
          </cell>
          <cell r="AL439" t="str">
            <v>Yes</v>
          </cell>
          <cell r="AM439" t="str">
            <v>Yes</v>
          </cell>
          <cell r="AN439" t="str">
            <v>-</v>
          </cell>
          <cell r="AO439" t="str">
            <v>-</v>
          </cell>
          <cell r="AP439" t="str">
            <v>-</v>
          </cell>
          <cell r="AQ439" t="str">
            <v>-</v>
          </cell>
          <cell r="AR439" t="str">
            <v>-</v>
          </cell>
          <cell r="AS439" t="str">
            <v>-</v>
          </cell>
          <cell r="AT439" t="str">
            <v>-</v>
          </cell>
          <cell r="AU439" t="str">
            <v>-</v>
          </cell>
          <cell r="AV439" t="str">
            <v>Bulk</v>
          </cell>
          <cell r="AW439" t="str">
            <v>-</v>
          </cell>
          <cell r="AX439" t="str">
            <v>-</v>
          </cell>
          <cell r="AY439" t="str">
            <v>-</v>
          </cell>
          <cell r="AZ439" t="str">
            <v>-</v>
          </cell>
          <cell r="BA439" t="str">
            <v>DNB SY19-20</v>
          </cell>
          <cell r="BB439" t="str">
            <v>DNB SY19-20</v>
          </cell>
          <cell r="BC439" t="str">
            <v>Prepared</v>
          </cell>
          <cell r="BD439" t="str">
            <v>BACON/HAM</v>
          </cell>
          <cell r="BE439" t="str">
            <v>HAM/WHL MUSCLE MBU</v>
          </cell>
          <cell r="BF439" t="str">
            <v>Comfort Classics</v>
          </cell>
          <cell r="BG439" t="str">
            <v>Meatloaf &amp; Salisbury</v>
          </cell>
          <cell r="BH439" t="str">
            <v>Salisbury Steak</v>
          </cell>
          <cell r="BI439" t="str">
            <v>-</v>
          </cell>
          <cell r="BJ439" t="str">
            <v>C&amp;F</v>
          </cell>
          <cell r="BL439" t="str">
            <v>-</v>
          </cell>
          <cell r="BM439" t="str">
            <v>-</v>
          </cell>
          <cell r="BR439" t="str">
            <v>-</v>
          </cell>
          <cell r="BS439" t="str">
            <v>-</v>
          </cell>
          <cell r="BT439" t="str">
            <v>-</v>
          </cell>
          <cell r="BU439" t="str">
            <v>-</v>
          </cell>
          <cell r="BV439" t="str">
            <v>-</v>
          </cell>
          <cell r="BW439" t="str">
            <v>-</v>
          </cell>
          <cell r="BX439" t="str">
            <v>-</v>
          </cell>
          <cell r="BY439" t="str">
            <v>-</v>
          </cell>
        </row>
        <row r="440">
          <cell r="B440">
            <v>10000097813</v>
          </cell>
          <cell r="C440" t="str">
            <v>AdvancePierre™</v>
          </cell>
          <cell r="E440" t="str">
            <v>-</v>
          </cell>
          <cell r="F440" t="str">
            <v>AdvancePierre™ Fully Cooked Flamebroiled Beef Salisbury Steak, 2.61 oz</v>
          </cell>
          <cell r="G440" t="str">
            <v>Flamebroiled Beef Salisbury Steak, 2.6 oz.</v>
          </cell>
          <cell r="H440" t="str">
            <v>-</v>
          </cell>
          <cell r="I440" t="str">
            <v>-</v>
          </cell>
          <cell r="J440">
            <v>22.75</v>
          </cell>
          <cell r="K440">
            <v>140</v>
          </cell>
          <cell r="L440" t="str">
            <v>1 piece</v>
          </cell>
          <cell r="M440">
            <v>2</v>
          </cell>
          <cell r="N440" t="str">
            <v>-</v>
          </cell>
          <cell r="O440" t="str">
            <v>-</v>
          </cell>
          <cell r="P440" t="str">
            <v>-</v>
          </cell>
          <cell r="Q440" t="str">
            <v>-</v>
          </cell>
          <cell r="R440" t="str">
            <v>-</v>
          </cell>
          <cell r="S440" t="str">
            <v>-</v>
          </cell>
          <cell r="T440" t="str">
            <v>-</v>
          </cell>
          <cell r="U440" t="str">
            <v>-</v>
          </cell>
          <cell r="V440" t="str">
            <v>Yes</v>
          </cell>
          <cell r="W440" t="str">
            <v>-</v>
          </cell>
          <cell r="Y440" t="str">
            <v>-</v>
          </cell>
          <cell r="Z440" t="str">
            <v>-</v>
          </cell>
          <cell r="AA440" t="str">
            <v>-</v>
          </cell>
          <cell r="AB440" t="str">
            <v>-</v>
          </cell>
          <cell r="AC440" t="str">
            <v>CL</v>
          </cell>
          <cell r="AD440" t="str">
            <v>-</v>
          </cell>
          <cell r="AE440" t="str">
            <v>-</v>
          </cell>
          <cell r="AF440" t="str">
            <v>-</v>
          </cell>
          <cell r="AG440" t="str">
            <v>-</v>
          </cell>
          <cell r="AH440" t="str">
            <v/>
          </cell>
          <cell r="AI440" t="str">
            <v/>
          </cell>
          <cell r="AJ440" t="str">
            <v/>
          </cell>
          <cell r="AK440" t="str">
            <v>-</v>
          </cell>
          <cell r="AL440" t="str">
            <v>Yes</v>
          </cell>
          <cell r="AM440" t="str">
            <v>Yes</v>
          </cell>
          <cell r="AN440" t="str">
            <v>-</v>
          </cell>
          <cell r="AO440" t="str">
            <v>-</v>
          </cell>
          <cell r="AP440" t="str">
            <v>-</v>
          </cell>
          <cell r="AQ440" t="str">
            <v>-</v>
          </cell>
          <cell r="AR440" t="str">
            <v>-</v>
          </cell>
          <cell r="AS440" t="str">
            <v>-</v>
          </cell>
          <cell r="AT440" t="str">
            <v>-</v>
          </cell>
          <cell r="AU440" t="str">
            <v>-</v>
          </cell>
          <cell r="AV440" t="str">
            <v>Bulk</v>
          </cell>
          <cell r="AW440" t="str">
            <v>-</v>
          </cell>
          <cell r="AX440" t="str">
            <v>-</v>
          </cell>
          <cell r="AY440" t="str">
            <v>-</v>
          </cell>
          <cell r="AZ440" t="str">
            <v>-</v>
          </cell>
          <cell r="BA440" t="str">
            <v>DNB SY19-20</v>
          </cell>
          <cell r="BB440" t="str">
            <v>DNB SY19-20</v>
          </cell>
          <cell r="BC440" t="str">
            <v>Prepared</v>
          </cell>
          <cell r="BD440" t="str">
            <v>BACON/HAM</v>
          </cell>
          <cell r="BE440" t="str">
            <v>HAM/WHL MUSCLE MBU</v>
          </cell>
          <cell r="BF440" t="str">
            <v>Comfort Classics</v>
          </cell>
          <cell r="BG440" t="str">
            <v>Meatloaf &amp; Salisbury</v>
          </cell>
          <cell r="BH440" t="str">
            <v>Salisbury Steak</v>
          </cell>
          <cell r="BI440" t="str">
            <v>-</v>
          </cell>
          <cell r="BJ440" t="str">
            <v>C&amp;F</v>
          </cell>
          <cell r="BL440" t="str">
            <v>-</v>
          </cell>
          <cell r="BM440" t="str">
            <v>-</v>
          </cell>
          <cell r="BR440" t="str">
            <v>-</v>
          </cell>
          <cell r="BS440" t="str">
            <v>-</v>
          </cell>
          <cell r="BT440" t="str">
            <v>-</v>
          </cell>
          <cell r="BU440" t="str">
            <v>-</v>
          </cell>
          <cell r="BV440" t="str">
            <v>-</v>
          </cell>
          <cell r="BW440" t="str">
            <v>-</v>
          </cell>
          <cell r="BX440" t="str">
            <v>-</v>
          </cell>
          <cell r="BY440" t="str">
            <v>-</v>
          </cell>
        </row>
        <row r="441">
          <cell r="B441">
            <v>10000007822</v>
          </cell>
          <cell r="C441" t="str">
            <v>Pierre</v>
          </cell>
          <cell r="E441">
            <v>130</v>
          </cell>
          <cell r="F441" t="str">
            <v>AdvancePierre™ Fully Cooked Flamebroiled Rib Strip Shaped Pork Pattie with Honey BBQ Sauce, 2.71 oz</v>
          </cell>
          <cell r="G441" t="str">
            <v>Smokie Grill® Pork Riblet with Honey BBQ Sauce, 2.7 oz.</v>
          </cell>
          <cell r="H441" t="str">
            <v>-</v>
          </cell>
          <cell r="I441" t="str">
            <v>-</v>
          </cell>
          <cell r="J441">
            <v>22.5</v>
          </cell>
          <cell r="K441">
            <v>133</v>
          </cell>
          <cell r="L441" t="str">
            <v>3 pieces</v>
          </cell>
          <cell r="M441">
            <v>2</v>
          </cell>
          <cell r="N441" t="str">
            <v>-</v>
          </cell>
          <cell r="O441" t="str">
            <v>-</v>
          </cell>
          <cell r="P441" t="str">
            <v>200</v>
          </cell>
          <cell r="Q441" t="str">
            <v>13</v>
          </cell>
          <cell r="R441" t="str">
            <v>4.5</v>
          </cell>
          <cell r="S441" t="str">
            <v>560</v>
          </cell>
          <cell r="T441" t="str">
            <v>8</v>
          </cell>
          <cell r="U441" t="str">
            <v>12</v>
          </cell>
          <cell r="V441" t="str">
            <v>Yes</v>
          </cell>
          <cell r="W441" t="str">
            <v>-</v>
          </cell>
          <cell r="Y441" t="str">
            <v>-</v>
          </cell>
          <cell r="Z441" t="str">
            <v>-</v>
          </cell>
          <cell r="AA441" t="str">
            <v>-</v>
          </cell>
          <cell r="AB441" t="str">
            <v>-</v>
          </cell>
          <cell r="AC441" t="str">
            <v>CL</v>
          </cell>
          <cell r="AD441">
            <v>10000004722</v>
          </cell>
          <cell r="AE441" t="str">
            <v>-</v>
          </cell>
          <cell r="AF441" t="str">
            <v>-</v>
          </cell>
          <cell r="AG441" t="str">
            <v>-</v>
          </cell>
          <cell r="AH441" t="str">
            <v/>
          </cell>
          <cell r="AI441" t="str">
            <v/>
          </cell>
          <cell r="AJ441" t="str">
            <v/>
          </cell>
          <cell r="AK441" t="str">
            <v>-</v>
          </cell>
          <cell r="AL441" t="str">
            <v>Yes</v>
          </cell>
          <cell r="AM441" t="str">
            <v>-</v>
          </cell>
          <cell r="AN441" t="str">
            <v>Yes</v>
          </cell>
          <cell r="AO441" t="str">
            <v>Yes</v>
          </cell>
          <cell r="AP441" t="str">
            <v>-</v>
          </cell>
          <cell r="AQ441" t="str">
            <v>-</v>
          </cell>
          <cell r="AR441" t="str">
            <v>-</v>
          </cell>
          <cell r="AS441" t="str">
            <v>-</v>
          </cell>
          <cell r="AT441" t="str">
            <v>365</v>
          </cell>
          <cell r="AU441" t="str">
            <v>1</v>
          </cell>
          <cell r="AV441" t="str">
            <v>Bulk</v>
          </cell>
          <cell r="AW441" t="str">
            <v>-</v>
          </cell>
          <cell r="AX441" t="str">
            <v>-</v>
          </cell>
          <cell r="AY441" t="str">
            <v>-</v>
          </cell>
          <cell r="AZ441" t="str">
            <v>-</v>
          </cell>
          <cell r="BA441" t="str">
            <v>DFIN</v>
          </cell>
          <cell r="BB441" t="str">
            <v>DFIN</v>
          </cell>
          <cell r="BC441" t="str">
            <v>Prepared</v>
          </cell>
          <cell r="BD441" t="str">
            <v>BACON/HAM</v>
          </cell>
          <cell r="BE441" t="str">
            <v>HAM/WHL MUSCLE MBU</v>
          </cell>
          <cell r="BF441" t="str">
            <v>Comfort Classics</v>
          </cell>
          <cell r="BG441" t="str">
            <v>Beef &amp; Pork Rib Patties</v>
          </cell>
          <cell r="BH441" t="str">
            <v>Ribs</v>
          </cell>
          <cell r="BI441" t="str">
            <v>-</v>
          </cell>
          <cell r="BJ441" t="str">
            <v>C&amp;F</v>
          </cell>
          <cell r="BK441" t="str">
            <v>Pork</v>
          </cell>
          <cell r="BL441" t="str">
            <v xml:space="preserve">BAKE: Conventional Oven
From the frozen state, bake in preheated conventional oven at 350°F for 8-10 minutes.
Convection: Convection Oven
From the frozen state, bake in preheated convection oven at 350°F for 6-8 minutes.
Microwave: Microwave
Microwave on </v>
          </cell>
          <cell r="BM441" t="str">
            <v>Ground Pork (Not More Than 30% Fat), Water, Vegetable Protein Product [Soy Protein Concentrate, Caramel Color, Zinc Oxide, Niacinamide, Ferrous Sulfate, Copper Gluconate, Vitamin A Palmitate, Calcium Pantothenate, Thiamine Mononitrate (B1), Pyridoxine Hyd</v>
          </cell>
          <cell r="BR441" t="str">
            <v>00071421038224</v>
          </cell>
          <cell r="BS441" t="str">
            <v>-</v>
          </cell>
          <cell r="BT441" t="str">
            <v>Special Order</v>
          </cell>
          <cell r="BU441" t="str">
            <v>-</v>
          </cell>
          <cell r="BV441" t="str">
            <v>-</v>
          </cell>
          <cell r="BW441" t="str">
            <v>-</v>
          </cell>
          <cell r="BX441">
            <v>8867431</v>
          </cell>
          <cell r="BY441" t="str">
            <v>-</v>
          </cell>
        </row>
        <row r="442">
          <cell r="B442">
            <v>10000003934</v>
          </cell>
          <cell r="C442" t="str">
            <v>Pierre</v>
          </cell>
          <cell r="E442">
            <v>130</v>
          </cell>
          <cell r="F442" t="str">
            <v>AdvancePierre™ Fully Cooked Flamebroiled Rib Shaped Pork Pattie with BBQ Sauce, 2.39 oz</v>
          </cell>
          <cell r="G442" t="str">
            <v>RIB-B-Q® Pork Rib Pattie with Built-In BBQ Sauce, 2.4 oz.</v>
          </cell>
          <cell r="H442" t="str">
            <v>-</v>
          </cell>
          <cell r="I442" t="str">
            <v>-</v>
          </cell>
          <cell r="J442">
            <v>24</v>
          </cell>
          <cell r="K442">
            <v>160</v>
          </cell>
          <cell r="L442" t="str">
            <v>1 piece</v>
          </cell>
          <cell r="M442">
            <v>2</v>
          </cell>
          <cell r="N442" t="str">
            <v>-</v>
          </cell>
          <cell r="O442" t="str">
            <v>-</v>
          </cell>
          <cell r="P442" t="str">
            <v>-</v>
          </cell>
          <cell r="Q442" t="str">
            <v>-</v>
          </cell>
          <cell r="R442" t="str">
            <v>-</v>
          </cell>
          <cell r="S442" t="str">
            <v>-</v>
          </cell>
          <cell r="T442" t="str">
            <v>-</v>
          </cell>
          <cell r="U442" t="str">
            <v>-</v>
          </cell>
          <cell r="V442" t="str">
            <v>Yes</v>
          </cell>
          <cell r="W442" t="str">
            <v>-</v>
          </cell>
          <cell r="Y442" t="str">
            <v>-</v>
          </cell>
          <cell r="Z442" t="str">
            <v>-</v>
          </cell>
          <cell r="AA442" t="str">
            <v>-</v>
          </cell>
          <cell r="AB442" t="str">
            <v>-</v>
          </cell>
          <cell r="AC442" t="str">
            <v>CL</v>
          </cell>
          <cell r="AD442" t="str">
            <v>-</v>
          </cell>
          <cell r="AE442" t="str">
            <v>-</v>
          </cell>
          <cell r="AF442" t="str">
            <v>-</v>
          </cell>
          <cell r="AG442" t="str">
            <v>-</v>
          </cell>
          <cell r="AH442" t="str">
            <v/>
          </cell>
          <cell r="AI442" t="str">
            <v/>
          </cell>
          <cell r="AJ442" t="str">
            <v/>
          </cell>
          <cell r="AK442" t="str">
            <v>-</v>
          </cell>
          <cell r="AL442" t="str">
            <v>Yes</v>
          </cell>
          <cell r="AM442" t="str">
            <v>-</v>
          </cell>
          <cell r="AN442" t="str">
            <v>Yes</v>
          </cell>
          <cell r="AO442" t="str">
            <v>Yes</v>
          </cell>
          <cell r="AP442" t="str">
            <v>-</v>
          </cell>
          <cell r="AQ442" t="str">
            <v>-</v>
          </cell>
          <cell r="AR442" t="str">
            <v>-</v>
          </cell>
          <cell r="AS442" t="str">
            <v>-</v>
          </cell>
          <cell r="AT442" t="str">
            <v>-</v>
          </cell>
          <cell r="AU442" t="str">
            <v>-</v>
          </cell>
          <cell r="AV442" t="str">
            <v>Bulk</v>
          </cell>
          <cell r="AW442" t="str">
            <v>-</v>
          </cell>
          <cell r="AX442" t="str">
            <v>-</v>
          </cell>
          <cell r="AY442" t="str">
            <v>-</v>
          </cell>
          <cell r="AZ442" t="str">
            <v>-</v>
          </cell>
          <cell r="BA442" t="str">
            <v>DNB SY20-21</v>
          </cell>
          <cell r="BB442" t="str">
            <v>DNB SY21-22</v>
          </cell>
          <cell r="BC442" t="str">
            <v>Prepared</v>
          </cell>
          <cell r="BD442" t="str">
            <v>BACON/HAM</v>
          </cell>
          <cell r="BE442" t="str">
            <v>HAM/WHL MUSCLE MBU</v>
          </cell>
          <cell r="BF442" t="str">
            <v>Comfort Classics</v>
          </cell>
          <cell r="BG442" t="str">
            <v>Beef &amp; Pork Rib Patties</v>
          </cell>
          <cell r="BH442" t="str">
            <v>Ribs</v>
          </cell>
          <cell r="BI442" t="str">
            <v>-</v>
          </cell>
          <cell r="BJ442" t="str">
            <v>C&amp;F</v>
          </cell>
          <cell r="BK442" t="str">
            <v>Pork</v>
          </cell>
          <cell r="BL442" t="str">
            <v>-</v>
          </cell>
          <cell r="BM442" t="str">
            <v>-</v>
          </cell>
          <cell r="BR442" t="str">
            <v>-</v>
          </cell>
          <cell r="BS442" t="str">
            <v>-</v>
          </cell>
          <cell r="BT442" t="str">
            <v>Special Order</v>
          </cell>
          <cell r="BU442" t="str">
            <v>-</v>
          </cell>
          <cell r="BV442" t="str">
            <v>-</v>
          </cell>
          <cell r="BW442">
            <v>849006</v>
          </cell>
          <cell r="BX442" t="str">
            <v>-</v>
          </cell>
          <cell r="BY442" t="str">
            <v>-</v>
          </cell>
        </row>
        <row r="443">
          <cell r="B443">
            <v>10000003953</v>
          </cell>
          <cell r="C443" t="str">
            <v>Pierre</v>
          </cell>
          <cell r="E443">
            <v>130</v>
          </cell>
          <cell r="F443" t="str">
            <v>AdvancePierre™ Fully Cooked Flamebroiled Rib Shaped Beef Pattie with BBQ Sauce, 3.00 oz</v>
          </cell>
          <cell r="G443" t="str">
            <v>Beef Rib Pattie with BBQ Sauce, 3.0 oz.</v>
          </cell>
          <cell r="H443" t="str">
            <v>-</v>
          </cell>
          <cell r="I443" t="str">
            <v>-</v>
          </cell>
          <cell r="J443">
            <v>18.75</v>
          </cell>
          <cell r="K443">
            <v>100</v>
          </cell>
          <cell r="L443" t="str">
            <v>1 piece</v>
          </cell>
          <cell r="M443">
            <v>2</v>
          </cell>
          <cell r="N443" t="str">
            <v>-</v>
          </cell>
          <cell r="O443" t="str">
            <v>-</v>
          </cell>
          <cell r="P443" t="str">
            <v>170</v>
          </cell>
          <cell r="Q443" t="str">
            <v>9</v>
          </cell>
          <cell r="R443" t="str">
            <v>3.5</v>
          </cell>
          <cell r="S443" t="str">
            <v>310</v>
          </cell>
          <cell r="T443" t="str">
            <v>9</v>
          </cell>
          <cell r="U443" t="str">
            <v>12</v>
          </cell>
          <cell r="V443" t="str">
            <v>Yes</v>
          </cell>
          <cell r="W443" t="str">
            <v>-</v>
          </cell>
          <cell r="Y443" t="str">
            <v>-</v>
          </cell>
          <cell r="Z443" t="str">
            <v>-</v>
          </cell>
          <cell r="AA443" t="str">
            <v>-</v>
          </cell>
          <cell r="AB443" t="str">
            <v>-</v>
          </cell>
          <cell r="AC443" t="str">
            <v>CL</v>
          </cell>
          <cell r="AD443">
            <v>10000013753</v>
          </cell>
          <cell r="AE443" t="str">
            <v>-</v>
          </cell>
          <cell r="AF443" t="str">
            <v>-</v>
          </cell>
          <cell r="AG443" t="str">
            <v>-</v>
          </cell>
          <cell r="AH443" t="str">
            <v/>
          </cell>
          <cell r="AI443" t="str">
            <v/>
          </cell>
          <cell r="AJ443" t="str">
            <v/>
          </cell>
          <cell r="AK443" t="str">
            <v>-</v>
          </cell>
          <cell r="AL443" t="str">
            <v>Yes</v>
          </cell>
          <cell r="AM443" t="str">
            <v>-</v>
          </cell>
          <cell r="AN443" t="str">
            <v>Yes</v>
          </cell>
          <cell r="AO443" t="str">
            <v>Yes</v>
          </cell>
          <cell r="AP443" t="str">
            <v>-</v>
          </cell>
          <cell r="AQ443" t="str">
            <v>-</v>
          </cell>
          <cell r="AR443" t="str">
            <v>-</v>
          </cell>
          <cell r="AS443" t="str">
            <v>-</v>
          </cell>
          <cell r="AT443" t="str">
            <v>365</v>
          </cell>
          <cell r="AU443" t="str">
            <v>100</v>
          </cell>
          <cell r="AV443" t="str">
            <v>Bulk</v>
          </cell>
          <cell r="AW443" t="str">
            <v>-</v>
          </cell>
          <cell r="AX443" t="str">
            <v>-</v>
          </cell>
          <cell r="AY443" t="str">
            <v>-</v>
          </cell>
          <cell r="AZ443" t="str">
            <v>-</v>
          </cell>
          <cell r="BA443" t="str">
            <v>DNB SY20-21</v>
          </cell>
          <cell r="BB443" t="str">
            <v>DNB SY21-22</v>
          </cell>
          <cell r="BC443" t="str">
            <v>Prepared</v>
          </cell>
          <cell r="BD443" t="str">
            <v>BFAST/COP/HANDHELD</v>
          </cell>
          <cell r="BE443" t="str">
            <v>BRKFST/COP MBU</v>
          </cell>
          <cell r="BF443" t="str">
            <v>Comfort Classics</v>
          </cell>
          <cell r="BG443" t="str">
            <v>Beef &amp; Pork Rib Patties</v>
          </cell>
          <cell r="BH443" t="str">
            <v>Ribs</v>
          </cell>
          <cell r="BI443" t="str">
            <v>-</v>
          </cell>
          <cell r="BJ443" t="str">
            <v>C&amp;F</v>
          </cell>
          <cell r="BL443" t="str">
            <v>BAKE: Conventional Oven
Preheat oven to 350 degrees F. From frozen state cook 18-20 minutes.
Convection: Convection Oven
Preheat oven to 350 degrees F. From frozen state cook 9-11 minutes.</v>
          </cell>
          <cell r="BM443" t="str">
            <v xml:space="preserve">Ground beef (not more than 20% fat), water,  vegetable protein product [soy protein concentrate, caramel color, zinc  oxide, niacinamide, ferrous sulfate, copper gluconate, vitamin a palmitate, calcium  pantothenate, thiamine mononitrate (b1), pyridoxine </v>
          </cell>
          <cell r="BR443" t="str">
            <v>00071421038538</v>
          </cell>
          <cell r="BS443" t="str">
            <v>-</v>
          </cell>
          <cell r="BT443" t="str">
            <v>Special Order</v>
          </cell>
          <cell r="BU443" t="str">
            <v>-</v>
          </cell>
          <cell r="BV443" t="str">
            <v>-</v>
          </cell>
          <cell r="BW443" t="str">
            <v>-</v>
          </cell>
          <cell r="BX443">
            <v>8931262</v>
          </cell>
          <cell r="BY443">
            <v>134368</v>
          </cell>
        </row>
        <row r="444">
          <cell r="B444">
            <v>10000005886</v>
          </cell>
          <cell r="C444" t="str">
            <v>Pierre</v>
          </cell>
          <cell r="E444">
            <v>130</v>
          </cell>
          <cell r="F444" t="str">
            <v>AdvancePierre™ Fully Cooked Flamebroiled Rib Shaped Pork pattie with BBQ Sauce, 2.61 oz</v>
          </cell>
          <cell r="G444" t="str">
            <v>RIB-B-Q® Pork Rib Pattie with Built-In BBQ Sauce, 2.6 oz.</v>
          </cell>
          <cell r="H444" t="str">
            <v>-</v>
          </cell>
          <cell r="I444" t="str">
            <v>-</v>
          </cell>
          <cell r="J444">
            <v>16.25</v>
          </cell>
          <cell r="K444">
            <v>100</v>
          </cell>
          <cell r="L444" t="str">
            <v>1 piece</v>
          </cell>
          <cell r="M444">
            <v>2</v>
          </cell>
          <cell r="N444" t="str">
            <v>-</v>
          </cell>
          <cell r="O444" t="str">
            <v>-</v>
          </cell>
          <cell r="P444" t="str">
            <v>-</v>
          </cell>
          <cell r="Q444" t="str">
            <v>-</v>
          </cell>
          <cell r="R444" t="str">
            <v>-</v>
          </cell>
          <cell r="S444" t="str">
            <v>-</v>
          </cell>
          <cell r="T444" t="str">
            <v>-</v>
          </cell>
          <cell r="U444" t="str">
            <v>-</v>
          </cell>
          <cell r="V444" t="str">
            <v>Yes</v>
          </cell>
          <cell r="W444" t="str">
            <v>-</v>
          </cell>
          <cell r="Y444" t="str">
            <v>-</v>
          </cell>
          <cell r="Z444" t="str">
            <v>-</v>
          </cell>
          <cell r="AA444" t="str">
            <v>-</v>
          </cell>
          <cell r="AB444" t="str">
            <v>-</v>
          </cell>
          <cell r="AC444" t="str">
            <v>CL</v>
          </cell>
          <cell r="AD444" t="str">
            <v>-</v>
          </cell>
          <cell r="AE444" t="str">
            <v>-</v>
          </cell>
          <cell r="AF444" t="str">
            <v>-</v>
          </cell>
          <cell r="AG444" t="str">
            <v>-</v>
          </cell>
          <cell r="AH444" t="str">
            <v/>
          </cell>
          <cell r="AI444" t="str">
            <v/>
          </cell>
          <cell r="AJ444" t="str">
            <v/>
          </cell>
          <cell r="AK444" t="str">
            <v>-</v>
          </cell>
          <cell r="AL444" t="str">
            <v>Yes</v>
          </cell>
          <cell r="AM444" t="str">
            <v>-</v>
          </cell>
          <cell r="AN444" t="str">
            <v>Yes</v>
          </cell>
          <cell r="AO444" t="str">
            <v>Yes</v>
          </cell>
          <cell r="AP444" t="str">
            <v>-</v>
          </cell>
          <cell r="AQ444" t="str">
            <v>-</v>
          </cell>
          <cell r="AR444" t="str">
            <v>-</v>
          </cell>
          <cell r="AS444" t="str">
            <v>-</v>
          </cell>
          <cell r="AT444" t="str">
            <v>-</v>
          </cell>
          <cell r="AU444" t="str">
            <v>-</v>
          </cell>
          <cell r="AV444" t="str">
            <v>Bulk</v>
          </cell>
          <cell r="AW444" t="str">
            <v>-</v>
          </cell>
          <cell r="AX444" t="str">
            <v>-</v>
          </cell>
          <cell r="AY444" t="str">
            <v>-</v>
          </cell>
          <cell r="AZ444" t="str">
            <v>-</v>
          </cell>
          <cell r="BA444" t="str">
            <v>DNB SY20-21</v>
          </cell>
          <cell r="BB444" t="str">
            <v>DNB SY20-21</v>
          </cell>
          <cell r="BC444" t="str">
            <v>Prepared</v>
          </cell>
          <cell r="BD444" t="str">
            <v>BACON/HAM</v>
          </cell>
          <cell r="BE444" t="str">
            <v>HAM/WHL MUSCLE MBU</v>
          </cell>
          <cell r="BF444" t="str">
            <v>Comfort Classics</v>
          </cell>
          <cell r="BG444" t="str">
            <v>Beef &amp; Pork Rib Patties</v>
          </cell>
          <cell r="BH444" t="str">
            <v>Ribs</v>
          </cell>
          <cell r="BI444" t="str">
            <v>-</v>
          </cell>
          <cell r="BJ444" t="str">
            <v>C&amp;F</v>
          </cell>
          <cell r="BK444" t="str">
            <v>Pork</v>
          </cell>
          <cell r="BL444" t="str">
            <v>-</v>
          </cell>
          <cell r="BM444" t="str">
            <v>-</v>
          </cell>
          <cell r="BR444" t="str">
            <v>-</v>
          </cell>
          <cell r="BS444" t="str">
            <v>-</v>
          </cell>
          <cell r="BT444" t="str">
            <v>Special Order</v>
          </cell>
          <cell r="BU444" t="str">
            <v>-</v>
          </cell>
          <cell r="BV444" t="str">
            <v>-</v>
          </cell>
          <cell r="BW444">
            <v>824630</v>
          </cell>
          <cell r="BX444" t="str">
            <v>-</v>
          </cell>
          <cell r="BY444">
            <v>113053</v>
          </cell>
        </row>
        <row r="445">
          <cell r="B445">
            <v>10000005887</v>
          </cell>
          <cell r="C445" t="str">
            <v>CLASSICS</v>
          </cell>
          <cell r="E445">
            <v>130</v>
          </cell>
          <cell r="F445" t="str">
            <v>AdvancePierre™ Fully Cooked Flamebroiled Rib Shaped Pork Pattie with BBQ Sauce, 3.00 oz</v>
          </cell>
          <cell r="G445" t="str">
            <v>Pork Rib Pattie with BBQ Sauce, 3.0 oz.</v>
          </cell>
          <cell r="H445" t="str">
            <v>-</v>
          </cell>
          <cell r="I445" t="str">
            <v>-</v>
          </cell>
          <cell r="J445">
            <v>18.75</v>
          </cell>
          <cell r="K445">
            <v>100</v>
          </cell>
          <cell r="L445" t="str">
            <v>1 piece</v>
          </cell>
          <cell r="M445">
            <v>2</v>
          </cell>
          <cell r="N445" t="str">
            <v>-</v>
          </cell>
          <cell r="O445" t="str">
            <v>-</v>
          </cell>
          <cell r="P445" t="str">
            <v>180</v>
          </cell>
          <cell r="Q445" t="str">
            <v>10</v>
          </cell>
          <cell r="R445" t="str">
            <v>3.5</v>
          </cell>
          <cell r="S445" t="str">
            <v>330</v>
          </cell>
          <cell r="T445" t="str">
            <v>8</v>
          </cell>
          <cell r="U445" t="str">
            <v>13</v>
          </cell>
          <cell r="V445" t="str">
            <v>Yes</v>
          </cell>
          <cell r="W445" t="str">
            <v>-</v>
          </cell>
          <cell r="Y445" t="str">
            <v>-</v>
          </cell>
          <cell r="Z445" t="str">
            <v>-</v>
          </cell>
          <cell r="AA445" t="str">
            <v>-</v>
          </cell>
          <cell r="AB445" t="str">
            <v>-</v>
          </cell>
          <cell r="AC445" t="str">
            <v>CL</v>
          </cell>
          <cell r="AD445" t="str">
            <v>-</v>
          </cell>
          <cell r="AE445" t="str">
            <v>-</v>
          </cell>
          <cell r="AF445" t="str">
            <v>-</v>
          </cell>
          <cell r="AG445" t="str">
            <v>-</v>
          </cell>
          <cell r="AH445" t="str">
            <v/>
          </cell>
          <cell r="AI445" t="str">
            <v/>
          </cell>
          <cell r="AJ445" t="str">
            <v/>
          </cell>
          <cell r="AK445" t="str">
            <v>-</v>
          </cell>
          <cell r="AL445" t="str">
            <v>Yes</v>
          </cell>
          <cell r="AM445" t="str">
            <v>-</v>
          </cell>
          <cell r="AN445" t="str">
            <v>Yes</v>
          </cell>
          <cell r="AO445" t="str">
            <v>Yes</v>
          </cell>
          <cell r="AP445" t="str">
            <v>-</v>
          </cell>
          <cell r="AQ445" t="str">
            <v>-</v>
          </cell>
          <cell r="AR445" t="str">
            <v>-</v>
          </cell>
          <cell r="AS445" t="str">
            <v>-</v>
          </cell>
          <cell r="AT445" t="str">
            <v>365</v>
          </cell>
          <cell r="AU445" t="str">
            <v>1</v>
          </cell>
          <cell r="AV445" t="str">
            <v>Bulk</v>
          </cell>
          <cell r="AW445" t="str">
            <v>-</v>
          </cell>
          <cell r="AX445" t="str">
            <v>-</v>
          </cell>
          <cell r="AY445" t="str">
            <v>-</v>
          </cell>
          <cell r="AZ445" t="str">
            <v>-</v>
          </cell>
          <cell r="BA445" t="str">
            <v>DNB SY20-21</v>
          </cell>
          <cell r="BB445" t="str">
            <v>DNB SY20-21</v>
          </cell>
          <cell r="BC445" t="str">
            <v>Prepared</v>
          </cell>
          <cell r="BD445" t="str">
            <v>BACON/HAM</v>
          </cell>
          <cell r="BE445" t="str">
            <v>HAM/WHL MUSCLE MBU</v>
          </cell>
          <cell r="BF445" t="str">
            <v>Comfort Classics</v>
          </cell>
          <cell r="BG445" t="str">
            <v>Beef &amp; Pork Rib Patties</v>
          </cell>
          <cell r="BH445" t="str">
            <v>Ribs</v>
          </cell>
          <cell r="BI445" t="str">
            <v>-</v>
          </cell>
          <cell r="BJ445" t="str">
            <v>C&amp;F</v>
          </cell>
          <cell r="BK445" t="str">
            <v>Pork</v>
          </cell>
          <cell r="BL445" t="str">
            <v xml:space="preserve">BAKE: Conventional Oven
Preheat oven to 350 degrees f. Bake frozen product for 16-18 minutes or until internal temperature reaches 165 degrees f when using a meat thermometer.
Convection: Convection Oven
Preheat oven to 350 degrees f. Bake frozen product </v>
          </cell>
          <cell r="BM445" t="str">
            <v>Ground Pork (Not More Than 20% Fat), Water, Vegetable Protein Product [Soy Protein Concentrate, Zinc Oxide, Niacinamide, Ferrous Sulfate, Copper Gluconate, Vitamin A Palmitate, Calcium Pantothenate, Thiamine Mononitrate (B1), Pyridoxine  Hydrochloride (B6</v>
          </cell>
          <cell r="BR445" t="str">
            <v>00071421038873</v>
          </cell>
          <cell r="BS445" t="str">
            <v>-</v>
          </cell>
          <cell r="BT445" t="str">
            <v>Special Order</v>
          </cell>
          <cell r="BU445" t="str">
            <v>-</v>
          </cell>
          <cell r="BV445" t="str">
            <v>-</v>
          </cell>
          <cell r="BW445" t="str">
            <v>-</v>
          </cell>
          <cell r="BX445" t="str">
            <v>-</v>
          </cell>
          <cell r="BY445" t="str">
            <v>-</v>
          </cell>
        </row>
        <row r="446">
          <cell r="B446">
            <v>10000044531</v>
          </cell>
          <cell r="C446" t="str">
            <v>AdvancePierre™</v>
          </cell>
          <cell r="E446">
            <v>130</v>
          </cell>
          <cell r="F446" t="str">
            <v>AdvancePierre™ Fully Cooked Flamebroiled Rib Shaped Pork Patties flavored with BBQ Sauce, 2.5 oz</v>
          </cell>
          <cell r="G446" t="str">
            <v>Pork Rib Patties with Built-In BBQ Sauce, 2.5 oz.</v>
          </cell>
          <cell r="H446" t="str">
            <v>-</v>
          </cell>
          <cell r="I446" t="str">
            <v>-</v>
          </cell>
          <cell r="J446">
            <v>15.63</v>
          </cell>
          <cell r="K446">
            <v>100</v>
          </cell>
          <cell r="L446" t="str">
            <v>1 piece</v>
          </cell>
          <cell r="M446">
            <v>2</v>
          </cell>
          <cell r="N446" t="str">
            <v>-</v>
          </cell>
          <cell r="O446" t="str">
            <v>-</v>
          </cell>
          <cell r="P446" t="str">
            <v>160</v>
          </cell>
          <cell r="Q446" t="str">
            <v>10</v>
          </cell>
          <cell r="R446" t="str">
            <v>3.5</v>
          </cell>
          <cell r="S446" t="str">
            <v>390</v>
          </cell>
          <cell r="T446" t="str">
            <v>8</v>
          </cell>
          <cell r="U446" t="str">
            <v>12</v>
          </cell>
          <cell r="V446" t="str">
            <v>Yes</v>
          </cell>
          <cell r="W446" t="str">
            <v>-</v>
          </cell>
          <cell r="Y446" t="str">
            <v>CSC</v>
          </cell>
          <cell r="Z446" t="str">
            <v>CSC</v>
          </cell>
          <cell r="AA446" t="str">
            <v>CSC</v>
          </cell>
          <cell r="AB446" t="str">
            <v>CSC</v>
          </cell>
          <cell r="AC446" t="str">
            <v>CL</v>
          </cell>
          <cell r="AD446" t="str">
            <v>-</v>
          </cell>
          <cell r="AE446" t="str">
            <v>-</v>
          </cell>
          <cell r="AF446" t="str">
            <v>-</v>
          </cell>
          <cell r="AG446" t="str">
            <v>-</v>
          </cell>
          <cell r="AH446" t="str">
            <v/>
          </cell>
          <cell r="AI446" t="str">
            <v/>
          </cell>
          <cell r="AJ446" t="str">
            <v/>
          </cell>
          <cell r="AK446" t="str">
            <v>-</v>
          </cell>
          <cell r="AL446" t="str">
            <v>Yes</v>
          </cell>
          <cell r="AM446" t="str">
            <v>-</v>
          </cell>
          <cell r="AN446" t="str">
            <v>-</v>
          </cell>
          <cell r="AO446" t="str">
            <v>-</v>
          </cell>
          <cell r="AP446" t="str">
            <v>-</v>
          </cell>
          <cell r="AQ446" t="str">
            <v>-</v>
          </cell>
          <cell r="AR446" t="str">
            <v>-</v>
          </cell>
          <cell r="AS446" t="str">
            <v>-</v>
          </cell>
          <cell r="AT446" t="str">
            <v>365</v>
          </cell>
          <cell r="AU446" t="str">
            <v>1</v>
          </cell>
          <cell r="AV446" t="str">
            <v>Bulk</v>
          </cell>
          <cell r="AW446" t="str">
            <v>Yes</v>
          </cell>
          <cell r="AX446" t="str">
            <v>Yes</v>
          </cell>
          <cell r="AY446" t="str">
            <v>Yes</v>
          </cell>
          <cell r="AZ446" t="str">
            <v>Yes</v>
          </cell>
          <cell r="BA446" t="str">
            <v>ACT</v>
          </cell>
          <cell r="BB446" t="str">
            <v>ACT</v>
          </cell>
          <cell r="BC446" t="str">
            <v>Prepared</v>
          </cell>
          <cell r="BD446" t="str">
            <v>BACON/HAM</v>
          </cell>
          <cell r="BE446" t="str">
            <v>HAM/WHL MUSCLE MBU</v>
          </cell>
          <cell r="BF446" t="str">
            <v>Comfort Classics</v>
          </cell>
          <cell r="BG446" t="str">
            <v>Beef &amp; Pork Rib Patties</v>
          </cell>
          <cell r="BH446" t="str">
            <v>Ribs</v>
          </cell>
          <cell r="BI446" t="str">
            <v>-</v>
          </cell>
          <cell r="BJ446" t="str">
            <v>C&amp;F</v>
          </cell>
          <cell r="BK446" t="str">
            <v>Pork</v>
          </cell>
          <cell r="BL446" t="str">
            <v>BAKE: Conventional Oven
Preheat oven to 375 degrees f. Bake frozen product for 20-25 minutes or until internal temperature reaches 165 degrees f.
Convection: Convection Oven
Preheat oven to 350 degrees f. Bake frozen product for 15-20 minutes or until int</v>
          </cell>
          <cell r="BM446" t="str">
            <v>Ground Pork (Not More Than 24% Fat), Barbeque Sauce [Tomato Ketchup (Tomato Concentrate, Corn Syrup, Distilled Vinegar, Salt, Natural Flavorings, Onion Powder, Spice, Garlic Powder), Brown Sugar, Sugar, Mustard (Distilled Vinegar, Water, Mustard Seed, Sal</v>
          </cell>
          <cell r="BP446" t="str">
            <v>Yes</v>
          </cell>
          <cell r="BR446" t="str">
            <v>00880760008672</v>
          </cell>
          <cell r="BS446" t="str">
            <v>-</v>
          </cell>
          <cell r="BT446" t="str">
            <v>Stocked</v>
          </cell>
          <cell r="BU446" t="str">
            <v>-</v>
          </cell>
          <cell r="BV446" t="str">
            <v>-</v>
          </cell>
          <cell r="BW446" t="str">
            <v>-</v>
          </cell>
          <cell r="BX446">
            <v>8945545</v>
          </cell>
          <cell r="BY446" t="str">
            <v>-</v>
          </cell>
        </row>
        <row r="447">
          <cell r="B447">
            <v>10000045310</v>
          </cell>
          <cell r="C447" t="str">
            <v>AdvancePierre™</v>
          </cell>
          <cell r="E447">
            <v>130</v>
          </cell>
          <cell r="F447" t="str">
            <v>AdvancePierre™ Fully Cooked Flamebroiled Rib Shaped Pork Patties flavored with BBQ Sauce, 2.5 oz</v>
          </cell>
          <cell r="G447" t="str">
            <v>Super Rib™Pork Rib Pattie With Built-In BBQ Sauce, 2.5 oz.</v>
          </cell>
          <cell r="H447" t="str">
            <v>-</v>
          </cell>
          <cell r="I447" t="str">
            <v>-</v>
          </cell>
          <cell r="J447">
            <v>15.63</v>
          </cell>
          <cell r="K447">
            <v>100</v>
          </cell>
          <cell r="L447" t="str">
            <v>1 piece</v>
          </cell>
          <cell r="M447">
            <v>2</v>
          </cell>
          <cell r="N447" t="str">
            <v>-</v>
          </cell>
          <cell r="O447" t="str">
            <v>-</v>
          </cell>
          <cell r="P447" t="str">
            <v>-</v>
          </cell>
          <cell r="Q447" t="str">
            <v>-</v>
          </cell>
          <cell r="R447" t="str">
            <v>-</v>
          </cell>
          <cell r="S447" t="str">
            <v>-</v>
          </cell>
          <cell r="T447" t="str">
            <v>-</v>
          </cell>
          <cell r="U447" t="str">
            <v>-</v>
          </cell>
          <cell r="V447" t="str">
            <v>Yes</v>
          </cell>
          <cell r="W447" t="str">
            <v>-</v>
          </cell>
          <cell r="Y447" t="str">
            <v>-</v>
          </cell>
          <cell r="Z447" t="str">
            <v>-</v>
          </cell>
          <cell r="AA447" t="str">
            <v>-</v>
          </cell>
          <cell r="AB447" t="str">
            <v>-</v>
          </cell>
          <cell r="AC447" t="str">
            <v>CL</v>
          </cell>
          <cell r="AD447" t="str">
            <v>-</v>
          </cell>
          <cell r="AE447" t="str">
            <v>-</v>
          </cell>
          <cell r="AF447" t="str">
            <v>-</v>
          </cell>
          <cell r="AG447" t="str">
            <v>-</v>
          </cell>
          <cell r="AH447" t="str">
            <v/>
          </cell>
          <cell r="AI447" t="str">
            <v/>
          </cell>
          <cell r="AJ447" t="str">
            <v/>
          </cell>
          <cell r="AK447" t="str">
            <v>-</v>
          </cell>
          <cell r="AL447" t="str">
            <v>Yes</v>
          </cell>
          <cell r="AM447" t="str">
            <v>-</v>
          </cell>
          <cell r="AN447" t="str">
            <v>-</v>
          </cell>
          <cell r="AO447" t="str">
            <v>-</v>
          </cell>
          <cell r="AP447" t="str">
            <v>-</v>
          </cell>
          <cell r="AQ447" t="str">
            <v>-</v>
          </cell>
          <cell r="AR447" t="str">
            <v>-</v>
          </cell>
          <cell r="AS447" t="str">
            <v>-</v>
          </cell>
          <cell r="AT447" t="str">
            <v>-</v>
          </cell>
          <cell r="AU447" t="str">
            <v>-</v>
          </cell>
          <cell r="AV447" t="str">
            <v>Bulk</v>
          </cell>
          <cell r="AW447" t="str">
            <v>-</v>
          </cell>
          <cell r="AX447" t="str">
            <v>-</v>
          </cell>
          <cell r="AY447" t="str">
            <v>-</v>
          </cell>
          <cell r="AZ447" t="str">
            <v>-</v>
          </cell>
          <cell r="BA447" t="str">
            <v>DNB SY20-21</v>
          </cell>
          <cell r="BB447" t="str">
            <v>DNB SY21-22</v>
          </cell>
          <cell r="BC447" t="str">
            <v>Prepared</v>
          </cell>
          <cell r="BD447" t="str">
            <v>BACON/HAM</v>
          </cell>
          <cell r="BE447" t="str">
            <v>HAM/WHL MUSCLE MBU</v>
          </cell>
          <cell r="BF447" t="str">
            <v>Comfort Classics</v>
          </cell>
          <cell r="BG447" t="str">
            <v>Beef &amp; Pork Rib Patties</v>
          </cell>
          <cell r="BH447" t="str">
            <v>Ribs</v>
          </cell>
          <cell r="BI447" t="str">
            <v>-</v>
          </cell>
          <cell r="BJ447" t="str">
            <v>C&amp;F</v>
          </cell>
          <cell r="BK447" t="str">
            <v>Pork</v>
          </cell>
          <cell r="BL447" t="str">
            <v>-</v>
          </cell>
          <cell r="BM447" t="str">
            <v>-</v>
          </cell>
          <cell r="BR447" t="str">
            <v>-</v>
          </cell>
          <cell r="BS447" t="str">
            <v>-</v>
          </cell>
          <cell r="BT447" t="str">
            <v>Special Order</v>
          </cell>
          <cell r="BU447" t="str">
            <v>-</v>
          </cell>
          <cell r="BV447" t="str">
            <v>-</v>
          </cell>
          <cell r="BW447" t="str">
            <v>-</v>
          </cell>
          <cell r="BX447">
            <v>8952197</v>
          </cell>
          <cell r="BY447" t="str">
            <v>-</v>
          </cell>
        </row>
        <row r="448">
          <cell r="B448">
            <v>10000056215</v>
          </cell>
          <cell r="C448" t="str">
            <v>AdvancePierre™</v>
          </cell>
          <cell r="E448" t="str">
            <v>-</v>
          </cell>
          <cell r="F448" t="str">
            <v>AdvancePierre™ Beef and Chicken Sliced Dinner Loaf, 1.5 oz.</v>
          </cell>
          <cell r="G448" t="str">
            <v>Beef and Chicken Sliced Dinner Loaf, 1.5 oz.</v>
          </cell>
          <cell r="H448" t="str">
            <v>-</v>
          </cell>
          <cell r="I448" t="str">
            <v>-</v>
          </cell>
          <cell r="J448">
            <v>10</v>
          </cell>
          <cell r="K448">
            <v>107</v>
          </cell>
          <cell r="L448" t="str">
            <v>1 piece</v>
          </cell>
          <cell r="M448">
            <v>1</v>
          </cell>
          <cell r="N448" t="str">
            <v>-</v>
          </cell>
          <cell r="O448" t="str">
            <v>-</v>
          </cell>
          <cell r="P448" t="str">
            <v>-</v>
          </cell>
          <cell r="Q448" t="str">
            <v>-</v>
          </cell>
          <cell r="R448" t="str">
            <v>-</v>
          </cell>
          <cell r="S448" t="str">
            <v>-</v>
          </cell>
          <cell r="T448" t="str">
            <v>-</v>
          </cell>
          <cell r="U448" t="str">
            <v>-</v>
          </cell>
          <cell r="V448" t="str">
            <v>Yes</v>
          </cell>
          <cell r="W448" t="str">
            <v>-</v>
          </cell>
          <cell r="Y448" t="str">
            <v>-</v>
          </cell>
          <cell r="Z448" t="str">
            <v>-</v>
          </cell>
          <cell r="AA448" t="str">
            <v>-</v>
          </cell>
          <cell r="AB448" t="str">
            <v>-</v>
          </cell>
          <cell r="AC448" t="str">
            <v>CL</v>
          </cell>
          <cell r="AD448" t="str">
            <v>-</v>
          </cell>
          <cell r="AE448" t="str">
            <v>-</v>
          </cell>
          <cell r="AF448" t="str">
            <v>-</v>
          </cell>
          <cell r="AG448" t="str">
            <v>-</v>
          </cell>
          <cell r="AH448" t="str">
            <v/>
          </cell>
          <cell r="AI448" t="str">
            <v/>
          </cell>
          <cell r="AJ448" t="str">
            <v/>
          </cell>
          <cell r="AK448" t="str">
            <v>-</v>
          </cell>
          <cell r="AL448" t="str">
            <v>Yes</v>
          </cell>
          <cell r="AM448" t="str">
            <v>-</v>
          </cell>
          <cell r="AN448" t="str">
            <v>Yes</v>
          </cell>
          <cell r="AO448" t="str">
            <v>Yes</v>
          </cell>
          <cell r="AP448" t="str">
            <v>-</v>
          </cell>
          <cell r="AQ448" t="str">
            <v>-</v>
          </cell>
          <cell r="AR448" t="str">
            <v>-</v>
          </cell>
          <cell r="AS448" t="str">
            <v>-</v>
          </cell>
          <cell r="AT448" t="str">
            <v>-</v>
          </cell>
          <cell r="AU448" t="str">
            <v>-</v>
          </cell>
          <cell r="AV448" t="str">
            <v>Bulk</v>
          </cell>
          <cell r="AW448" t="str">
            <v>-</v>
          </cell>
          <cell r="AX448" t="str">
            <v>-</v>
          </cell>
          <cell r="AY448" t="str">
            <v>-</v>
          </cell>
          <cell r="AZ448" t="str">
            <v>-</v>
          </cell>
          <cell r="BA448" t="str">
            <v>DNB SY19-20</v>
          </cell>
          <cell r="BB448" t="str">
            <v>DNB SY19-20</v>
          </cell>
          <cell r="BC448" t="str">
            <v>Prepared</v>
          </cell>
          <cell r="BD448" t="str">
            <v>BFAST/COP/HANDHELD</v>
          </cell>
          <cell r="BE448" t="str">
            <v>BRKFST/COP MBU</v>
          </cell>
          <cell r="BF448" t="str">
            <v>Comfort Classics</v>
          </cell>
          <cell r="BG448" t="str">
            <v>Meatloaf &amp; Salisbury</v>
          </cell>
          <cell r="BH448" t="str">
            <v>Meatloaf</v>
          </cell>
          <cell r="BI448" t="str">
            <v>-</v>
          </cell>
          <cell r="BJ448" t="str">
            <v>C&amp;F</v>
          </cell>
          <cell r="BL448" t="str">
            <v>-</v>
          </cell>
          <cell r="BM448" t="str">
            <v>-</v>
          </cell>
          <cell r="BR448" t="str">
            <v>-</v>
          </cell>
          <cell r="BS448" t="str">
            <v>-</v>
          </cell>
          <cell r="BT448" t="str">
            <v>Stocked</v>
          </cell>
          <cell r="BU448" t="str">
            <v>-</v>
          </cell>
          <cell r="BV448" t="str">
            <v>-</v>
          </cell>
          <cell r="BW448" t="str">
            <v>-</v>
          </cell>
          <cell r="BX448" t="str">
            <v>-</v>
          </cell>
          <cell r="BY448" t="str">
            <v>-</v>
          </cell>
        </row>
        <row r="449">
          <cell r="B449">
            <v>10000062320</v>
          </cell>
          <cell r="C449" t="str">
            <v>AdvancePierre™</v>
          </cell>
          <cell r="D449" t="str">
            <v>Smart Picks™</v>
          </cell>
          <cell r="E449">
            <v>130</v>
          </cell>
          <cell r="F449" t="str">
            <v>AdvancePierre™ Fully Cooked Beef Meatloaf with Applesauce, 3.14 oz</v>
          </cell>
          <cell r="G449" t="str">
            <v>Sliced Beef Meatloaf,  3.15 oz.</v>
          </cell>
          <cell r="H449" t="str">
            <v>-</v>
          </cell>
          <cell r="I449" t="str">
            <v>-</v>
          </cell>
          <cell r="J449">
            <v>14.96</v>
          </cell>
          <cell r="K449">
            <v>76</v>
          </cell>
          <cell r="L449" t="str">
            <v>1 piece</v>
          </cell>
          <cell r="M449">
            <v>2.25</v>
          </cell>
          <cell r="N449" t="str">
            <v>-</v>
          </cell>
          <cell r="O449" t="str">
            <v>-</v>
          </cell>
          <cell r="P449" t="str">
            <v>180</v>
          </cell>
          <cell r="Q449" t="str">
            <v>11</v>
          </cell>
          <cell r="R449" t="str">
            <v>4.5</v>
          </cell>
          <cell r="S449" t="str">
            <v>150</v>
          </cell>
          <cell r="T449" t="str">
            <v>4</v>
          </cell>
          <cell r="U449" t="str">
            <v>15</v>
          </cell>
          <cell r="V449" t="str">
            <v>Yes</v>
          </cell>
          <cell r="W449" t="str">
            <v>-</v>
          </cell>
          <cell r="Y449" t="str">
            <v>CSC</v>
          </cell>
          <cell r="Z449" t="str">
            <v>CSC</v>
          </cell>
          <cell r="AA449" t="str">
            <v>CSC</v>
          </cell>
          <cell r="AB449" t="str">
            <v>CSC</v>
          </cell>
          <cell r="AC449" t="str">
            <v>CL</v>
          </cell>
          <cell r="AD449">
            <v>10000056233</v>
          </cell>
          <cell r="AE449" t="str">
            <v>-</v>
          </cell>
          <cell r="AF449" t="str">
            <v>-</v>
          </cell>
          <cell r="AG449" t="str">
            <v>-</v>
          </cell>
          <cell r="AH449" t="str">
            <v/>
          </cell>
          <cell r="AI449" t="str">
            <v/>
          </cell>
          <cell r="AJ449" t="str">
            <v/>
          </cell>
          <cell r="AK449" t="str">
            <v>-</v>
          </cell>
          <cell r="AL449" t="str">
            <v>Yes</v>
          </cell>
          <cell r="AM449" t="str">
            <v>-</v>
          </cell>
          <cell r="AN449" t="str">
            <v>Yes</v>
          </cell>
          <cell r="AO449" t="str">
            <v>Yes</v>
          </cell>
          <cell r="AP449" t="str">
            <v>-</v>
          </cell>
          <cell r="AQ449" t="str">
            <v>-</v>
          </cell>
          <cell r="AR449" t="str">
            <v>-</v>
          </cell>
          <cell r="AS449" t="str">
            <v>-</v>
          </cell>
          <cell r="AT449" t="str">
            <v>455</v>
          </cell>
          <cell r="AU449" t="str">
            <v>2</v>
          </cell>
          <cell r="AV449" t="str">
            <v>Bulk</v>
          </cell>
          <cell r="AW449" t="str">
            <v>Yes</v>
          </cell>
          <cell r="AX449" t="str">
            <v>Yes</v>
          </cell>
          <cell r="AY449" t="str">
            <v>Yes</v>
          </cell>
          <cell r="AZ449" t="str">
            <v>Yes</v>
          </cell>
          <cell r="BA449" t="str">
            <v>ACT</v>
          </cell>
          <cell r="BB449" t="str">
            <v>ACT</v>
          </cell>
          <cell r="BC449" t="str">
            <v>Prepared</v>
          </cell>
          <cell r="BD449" t="str">
            <v>BFAST/COP/HANDHELD</v>
          </cell>
          <cell r="BE449" t="str">
            <v>BRKFST/COP MBU</v>
          </cell>
          <cell r="BF449" t="str">
            <v>Comfort Classics</v>
          </cell>
          <cell r="BG449" t="str">
            <v>Meatloaf &amp; Salisbury</v>
          </cell>
          <cell r="BH449" t="str">
            <v>Meatloaf</v>
          </cell>
          <cell r="BI449" t="str">
            <v>-</v>
          </cell>
          <cell r="BJ449" t="str">
            <v>C&amp;F</v>
          </cell>
          <cell r="BL449" t="str">
            <v>Unspecified: Heat product to an internal temperature of 165° F as measured with the use of a meat thermometer.</v>
          </cell>
          <cell r="BM449" t="str">
            <v>Ground beef (not more than 20% fat), water, unsweetened applesauce [apples, water, (may contain erythorbic acid), (may contain ascorbic acid)], vegetable protein product [soy protein concentrate, zinc oxide, niacinamide, ferrous sulfate, copper gluconate,</v>
          </cell>
          <cell r="BO449" t="str">
            <v>Yes</v>
          </cell>
          <cell r="BR449" t="str">
            <v>00880760032967</v>
          </cell>
          <cell r="BS449" t="str">
            <v>-</v>
          </cell>
          <cell r="BT449" t="str">
            <v>Stocked</v>
          </cell>
          <cell r="BU449" t="str">
            <v>-</v>
          </cell>
          <cell r="BV449" t="str">
            <v>-</v>
          </cell>
          <cell r="BW449">
            <v>828510</v>
          </cell>
          <cell r="BX449" t="str">
            <v>-</v>
          </cell>
          <cell r="BY449">
            <v>139770</v>
          </cell>
        </row>
        <row r="450">
          <cell r="B450">
            <v>10000056303</v>
          </cell>
          <cell r="C450" t="str">
            <v>AdvancePierre™</v>
          </cell>
          <cell r="E450">
            <v>130</v>
          </cell>
          <cell r="F450" t="str">
            <v>AdvancePierre™ Fully Cooked Beef Dinner Loaf topped with Ketchup, 3.0 oz</v>
          </cell>
          <cell r="G450" t="str">
            <v>Beef Sliced Dinner Loaf with Ketchup Glaze, 3.0 oz.</v>
          </cell>
          <cell r="H450" t="str">
            <v>-</v>
          </cell>
          <cell r="I450" t="str">
            <v>-</v>
          </cell>
          <cell r="J450">
            <v>18.75</v>
          </cell>
          <cell r="K450">
            <v>100</v>
          </cell>
          <cell r="L450" t="str">
            <v>1 piece</v>
          </cell>
          <cell r="M450">
            <v>2</v>
          </cell>
          <cell r="N450" t="str">
            <v>-</v>
          </cell>
          <cell r="O450" t="str">
            <v>-</v>
          </cell>
          <cell r="P450" t="str">
            <v>170</v>
          </cell>
          <cell r="Q450" t="str">
            <v>10</v>
          </cell>
          <cell r="R450" t="str">
            <v>4.5</v>
          </cell>
          <cell r="S450" t="str">
            <v>410</v>
          </cell>
          <cell r="T450" t="str">
            <v>10</v>
          </cell>
          <cell r="U450" t="str">
            <v>11</v>
          </cell>
          <cell r="V450" t="str">
            <v>Yes</v>
          </cell>
          <cell r="W450" t="str">
            <v>-</v>
          </cell>
          <cell r="Y450" t="str">
            <v>-</v>
          </cell>
          <cell r="Z450" t="str">
            <v>-</v>
          </cell>
          <cell r="AA450" t="str">
            <v>-</v>
          </cell>
          <cell r="AB450" t="str">
            <v>-</v>
          </cell>
          <cell r="AC450" t="str">
            <v>CL</v>
          </cell>
          <cell r="AD450" t="str">
            <v>-</v>
          </cell>
          <cell r="AE450" t="str">
            <v>-</v>
          </cell>
          <cell r="AF450" t="str">
            <v>-</v>
          </cell>
          <cell r="AG450" t="str">
            <v>-</v>
          </cell>
          <cell r="AH450" t="str">
            <v/>
          </cell>
          <cell r="AI450" t="str">
            <v/>
          </cell>
          <cell r="AJ450" t="str">
            <v/>
          </cell>
          <cell r="AK450" t="str">
            <v>-</v>
          </cell>
          <cell r="AL450" t="str">
            <v>Yes</v>
          </cell>
          <cell r="AM450" t="str">
            <v>Yes</v>
          </cell>
          <cell r="AN450" t="str">
            <v>Yes</v>
          </cell>
          <cell r="AO450" t="str">
            <v>Yes</v>
          </cell>
          <cell r="AP450" t="str">
            <v>-</v>
          </cell>
          <cell r="AQ450" t="str">
            <v>-</v>
          </cell>
          <cell r="AR450" t="str">
            <v>-</v>
          </cell>
          <cell r="AS450" t="str">
            <v>-</v>
          </cell>
          <cell r="AT450" t="str">
            <v>365</v>
          </cell>
          <cell r="AU450" t="str">
            <v>1</v>
          </cell>
          <cell r="AV450" t="str">
            <v>Bulk</v>
          </cell>
          <cell r="AW450" t="str">
            <v>-</v>
          </cell>
          <cell r="AX450" t="str">
            <v>-</v>
          </cell>
          <cell r="AY450" t="str">
            <v>-</v>
          </cell>
          <cell r="AZ450" t="str">
            <v>-</v>
          </cell>
          <cell r="BA450" t="str">
            <v>ACT</v>
          </cell>
          <cell r="BB450" t="str">
            <v>ACT</v>
          </cell>
          <cell r="BC450" t="str">
            <v>Prepared</v>
          </cell>
          <cell r="BD450" t="str">
            <v>BFAST/COP/HANDHELD</v>
          </cell>
          <cell r="BE450" t="str">
            <v>BRKFST/COP MBU</v>
          </cell>
          <cell r="BF450" t="str">
            <v>Comfort Classics</v>
          </cell>
          <cell r="BG450" t="str">
            <v>Meatloaf &amp; Salisbury</v>
          </cell>
          <cell r="BH450" t="str">
            <v>Meatloaf</v>
          </cell>
          <cell r="BI450" t="str">
            <v>-</v>
          </cell>
          <cell r="BJ450" t="str">
            <v>C&amp;F</v>
          </cell>
          <cell r="BL450" t="str">
            <v>BAKE: Conventional Oven
Preheat oven to 375 degrees f. Bake frozen product for 20-25 minutes or until internal temperature reaches 165 degrees f.
Convection: Convection Oven
Preheat oven to 350 degrees f. Bake frozen product for 15-20 minutes or until int</v>
          </cell>
          <cell r="BM450" t="str">
            <v>Ground Beef (Not More Than 30% Fat), Water, Vegetable Protein Product [Soy Protein Concentrate, Caramel Color, Zinc Oxide, Niacinamide, Ferrous Sulfate, Copper Gluconate, Vitamin A Palmitate, Calcium Pantothenate, Thiamine Mononitrate (B1), Pyridoxine Hyd</v>
          </cell>
          <cell r="BR450" t="str">
            <v>00880760041600</v>
          </cell>
          <cell r="BS450" t="str">
            <v>-</v>
          </cell>
          <cell r="BT450" t="str">
            <v>Stocked</v>
          </cell>
          <cell r="BU450" t="str">
            <v>-</v>
          </cell>
          <cell r="BV450" t="str">
            <v>-</v>
          </cell>
          <cell r="BW450" t="str">
            <v>-</v>
          </cell>
          <cell r="BX450" t="str">
            <v>-</v>
          </cell>
          <cell r="BY450" t="str">
            <v>-</v>
          </cell>
        </row>
        <row r="451">
          <cell r="B451">
            <v>10000064032</v>
          </cell>
          <cell r="C451" t="str">
            <v>AdvancePierre™</v>
          </cell>
          <cell r="D451" t="str">
            <v>Smart Picks™</v>
          </cell>
          <cell r="E451">
            <v>130</v>
          </cell>
          <cell r="F451" t="str">
            <v>AdvancePierre™ Fully Cooked Beef Meatloaf with Applesauce Topped with Ketchup, 3.00 oz</v>
          </cell>
          <cell r="G451" t="str">
            <v>Beef Sliced Meatloaf with Ketchup Glaze, 3.0 oz.</v>
          </cell>
          <cell r="H451" t="str">
            <v>-</v>
          </cell>
          <cell r="I451" t="str">
            <v>-</v>
          </cell>
          <cell r="J451">
            <v>18.75</v>
          </cell>
          <cell r="K451">
            <v>100</v>
          </cell>
          <cell r="L451" t="str">
            <v>1 piece</v>
          </cell>
          <cell r="M451">
            <v>2</v>
          </cell>
          <cell r="N451" t="str">
            <v>-</v>
          </cell>
          <cell r="O451" t="str">
            <v>-</v>
          </cell>
          <cell r="P451" t="str">
            <v>170</v>
          </cell>
          <cell r="Q451" t="str">
            <v>9</v>
          </cell>
          <cell r="R451" t="str">
            <v>3.5</v>
          </cell>
          <cell r="S451" t="str">
            <v>260</v>
          </cell>
          <cell r="T451" t="str">
            <v>9</v>
          </cell>
          <cell r="U451" t="str">
            <v>14</v>
          </cell>
          <cell r="V451" t="str">
            <v>Yes</v>
          </cell>
          <cell r="W451" t="str">
            <v>-</v>
          </cell>
          <cell r="Y451" t="str">
            <v>-</v>
          </cell>
          <cell r="Z451" t="str">
            <v>-</v>
          </cell>
          <cell r="AA451" t="str">
            <v>-</v>
          </cell>
          <cell r="AB451" t="str">
            <v>-</v>
          </cell>
          <cell r="AC451" t="str">
            <v>CL</v>
          </cell>
          <cell r="AD451" t="str">
            <v>-</v>
          </cell>
          <cell r="AE451" t="str">
            <v>-</v>
          </cell>
          <cell r="AF451" t="str">
            <v>-</v>
          </cell>
          <cell r="AG451" t="str">
            <v>-</v>
          </cell>
          <cell r="AH451" t="str">
            <v/>
          </cell>
          <cell r="AI451" t="str">
            <v/>
          </cell>
          <cell r="AJ451" t="str">
            <v/>
          </cell>
          <cell r="AK451" t="str">
            <v>-</v>
          </cell>
          <cell r="AL451" t="str">
            <v>Yes</v>
          </cell>
          <cell r="AM451" t="str">
            <v>-</v>
          </cell>
          <cell r="AN451" t="str">
            <v>Yes</v>
          </cell>
          <cell r="AO451" t="str">
            <v>Yes</v>
          </cell>
          <cell r="AP451" t="str">
            <v>-</v>
          </cell>
          <cell r="AQ451" t="str">
            <v>-</v>
          </cell>
          <cell r="AR451" t="str">
            <v>-</v>
          </cell>
          <cell r="AS451" t="str">
            <v>-</v>
          </cell>
          <cell r="AT451" t="str">
            <v>365</v>
          </cell>
          <cell r="AU451" t="str">
            <v>1</v>
          </cell>
          <cell r="AV451" t="str">
            <v>Bulk</v>
          </cell>
          <cell r="AW451" t="str">
            <v>-</v>
          </cell>
          <cell r="AX451" t="str">
            <v>-</v>
          </cell>
          <cell r="AY451" t="str">
            <v>-</v>
          </cell>
          <cell r="AZ451" t="str">
            <v>-</v>
          </cell>
          <cell r="BA451" t="str">
            <v>DNB SY20-21</v>
          </cell>
          <cell r="BB451" t="str">
            <v>DNB SY20-21</v>
          </cell>
          <cell r="BC451" t="str">
            <v>Prepared</v>
          </cell>
          <cell r="BD451" t="str">
            <v>BFAST/COP/HANDHELD</v>
          </cell>
          <cell r="BE451" t="str">
            <v>BRKFST/COP MBU</v>
          </cell>
          <cell r="BF451" t="str">
            <v>Comfort Classics</v>
          </cell>
          <cell r="BG451" t="str">
            <v>Meatloaf &amp; Salisbury</v>
          </cell>
          <cell r="BH451" t="str">
            <v>Meatloaf</v>
          </cell>
          <cell r="BI451" t="str">
            <v>-</v>
          </cell>
          <cell r="BJ451" t="str">
            <v>C&amp;F</v>
          </cell>
          <cell r="BL451" t="str">
            <v>Unspecified: UNCOOKED: For Safety, Cook To An Internal Temperature a 165°F As Measured By The Use a Meat Thermometer.</v>
          </cell>
          <cell r="BM451" t="str">
            <v>Ground beef (not more than 20% fat), water, unsweetened applesauce [apples, water, (may contain erythorbic acid), (may contain ascorbic acid)], vegetable protein product [soy protein concentrate, zinc oxide, niacinamide, ferrous sulfate, copper gluconate,</v>
          </cell>
          <cell r="BR451" t="str">
            <v>00880760048845</v>
          </cell>
          <cell r="BS451" t="str">
            <v>-</v>
          </cell>
          <cell r="BT451" t="str">
            <v>Special Order</v>
          </cell>
          <cell r="BU451" t="str">
            <v>-</v>
          </cell>
          <cell r="BV451" t="str">
            <v>-</v>
          </cell>
          <cell r="BW451">
            <v>941083</v>
          </cell>
          <cell r="BX451">
            <v>8942813</v>
          </cell>
          <cell r="BY451" t="str">
            <v>-</v>
          </cell>
        </row>
        <row r="452">
          <cell r="B452">
            <v>10000036918</v>
          </cell>
          <cell r="C452" t="str">
            <v>Pierre</v>
          </cell>
          <cell r="E452" t="str">
            <v>-</v>
          </cell>
          <cell r="F452" t="str">
            <v>AdvancePierre™ Fully Cooked Beef Meatloaf Topped with Southwest Glaze, 3.11 oz</v>
          </cell>
          <cell r="G452" t="str">
            <v>Meatloaf Topped with Southwest Sauce, 3.1 oz.</v>
          </cell>
          <cell r="H452" t="str">
            <v>-</v>
          </cell>
          <cell r="I452" t="str">
            <v>-</v>
          </cell>
          <cell r="J452">
            <v>21.7</v>
          </cell>
          <cell r="K452">
            <v>112</v>
          </cell>
          <cell r="L452" t="str">
            <v>1 piece</v>
          </cell>
          <cell r="M452">
            <v>2</v>
          </cell>
          <cell r="N452" t="str">
            <v>-</v>
          </cell>
          <cell r="O452" t="str">
            <v>-</v>
          </cell>
          <cell r="P452" t="str">
            <v>-</v>
          </cell>
          <cell r="Q452" t="str">
            <v>-</v>
          </cell>
          <cell r="R452" t="str">
            <v>-</v>
          </cell>
          <cell r="S452" t="str">
            <v>-</v>
          </cell>
          <cell r="T452" t="str">
            <v>-</v>
          </cell>
          <cell r="U452" t="str">
            <v>-</v>
          </cell>
          <cell r="V452" t="str">
            <v>Yes</v>
          </cell>
          <cell r="W452" t="str">
            <v>-</v>
          </cell>
          <cell r="Y452" t="str">
            <v>-</v>
          </cell>
          <cell r="Z452" t="str">
            <v>-</v>
          </cell>
          <cell r="AA452" t="str">
            <v>-</v>
          </cell>
          <cell r="AB452" t="str">
            <v>-</v>
          </cell>
          <cell r="AC452" t="str">
            <v>CL</v>
          </cell>
          <cell r="AD452" t="str">
            <v>-</v>
          </cell>
          <cell r="AE452" t="str">
            <v>-</v>
          </cell>
          <cell r="AF452" t="str">
            <v>-</v>
          </cell>
          <cell r="AG452" t="str">
            <v>-</v>
          </cell>
          <cell r="AH452" t="str">
            <v/>
          </cell>
          <cell r="AI452" t="str">
            <v/>
          </cell>
          <cell r="AJ452" t="str">
            <v/>
          </cell>
          <cell r="AK452" t="str">
            <v>-</v>
          </cell>
          <cell r="AL452" t="str">
            <v>-</v>
          </cell>
          <cell r="AM452" t="str">
            <v>-</v>
          </cell>
          <cell r="AN452" t="str">
            <v>-</v>
          </cell>
          <cell r="AO452" t="str">
            <v>Yes</v>
          </cell>
          <cell r="AP452" t="str">
            <v>-</v>
          </cell>
          <cell r="AQ452" t="str">
            <v>-</v>
          </cell>
          <cell r="AR452" t="str">
            <v>-</v>
          </cell>
          <cell r="AS452" t="str">
            <v>-</v>
          </cell>
          <cell r="AT452" t="str">
            <v>-</v>
          </cell>
          <cell r="AU452" t="str">
            <v>-</v>
          </cell>
          <cell r="AV452" t="str">
            <v>Bulk</v>
          </cell>
          <cell r="AW452" t="str">
            <v>-</v>
          </cell>
          <cell r="AX452" t="str">
            <v>-</v>
          </cell>
          <cell r="AY452" t="str">
            <v>-</v>
          </cell>
          <cell r="AZ452" t="str">
            <v>-</v>
          </cell>
          <cell r="BA452" t="str">
            <v>IMDFIN SY19-20</v>
          </cell>
          <cell r="BB452" t="str">
            <v>IMDFIN SY19-20</v>
          </cell>
          <cell r="BC452" t="str">
            <v>Prepared</v>
          </cell>
          <cell r="BD452" t="str">
            <v>BFAST/COP/HANDHELD</v>
          </cell>
          <cell r="BE452" t="str">
            <v>BRKFST/COP MBU</v>
          </cell>
          <cell r="BF452" t="str">
            <v>Comfort Classics</v>
          </cell>
          <cell r="BG452" t="str">
            <v>Meatloaf &amp; Salisbury</v>
          </cell>
          <cell r="BH452" t="str">
            <v>Meatloaf</v>
          </cell>
          <cell r="BI452" t="str">
            <v>-</v>
          </cell>
          <cell r="BJ452" t="str">
            <v>C&amp;F</v>
          </cell>
          <cell r="BL452" t="str">
            <v>-</v>
          </cell>
          <cell r="BM452" t="str">
            <v>-</v>
          </cell>
          <cell r="BO452" t="str">
            <v>Yes</v>
          </cell>
          <cell r="BR452" t="str">
            <v>-</v>
          </cell>
          <cell r="BS452" t="str">
            <v>-</v>
          </cell>
          <cell r="BT452" t="str">
            <v>-</v>
          </cell>
          <cell r="BU452" t="str">
            <v>-</v>
          </cell>
          <cell r="BV452" t="str">
            <v>-</v>
          </cell>
          <cell r="BW452" t="str">
            <v>-</v>
          </cell>
          <cell r="BX452" t="str">
            <v>-</v>
          </cell>
          <cell r="BY452" t="str">
            <v>-</v>
          </cell>
        </row>
        <row r="453">
          <cell r="B453">
            <v>10000036919</v>
          </cell>
          <cell r="C453" t="str">
            <v>AdvancePierre™</v>
          </cell>
          <cell r="E453">
            <v>130</v>
          </cell>
          <cell r="F453" t="str">
            <v>AdvancePierre™ Fully Cooked Meatloaf with Cheddar Cheese Added topped with Ketchup, 2.89 oz</v>
          </cell>
          <cell r="G453" t="str">
            <v>Cheeseburger Meatloaf, 2.9 oz.</v>
          </cell>
          <cell r="H453" t="str">
            <v>-</v>
          </cell>
          <cell r="I453" t="str">
            <v>-</v>
          </cell>
          <cell r="J453">
            <v>18.13</v>
          </cell>
          <cell r="K453">
            <v>100</v>
          </cell>
          <cell r="L453" t="str">
            <v>1 piece</v>
          </cell>
          <cell r="M453">
            <v>2</v>
          </cell>
          <cell r="N453" t="str">
            <v>-</v>
          </cell>
          <cell r="O453" t="str">
            <v>-</v>
          </cell>
          <cell r="P453" t="str">
            <v>190</v>
          </cell>
          <cell r="Q453" t="str">
            <v>12</v>
          </cell>
          <cell r="R453" t="str">
            <v>6</v>
          </cell>
          <cell r="S453" t="str">
            <v>390</v>
          </cell>
          <cell r="T453" t="str">
            <v>8</v>
          </cell>
          <cell r="U453" t="str">
            <v>11</v>
          </cell>
          <cell r="V453" t="str">
            <v>Yes</v>
          </cell>
          <cell r="W453" t="str">
            <v>KTKA</v>
          </cell>
          <cell r="Y453" t="str">
            <v>CSC</v>
          </cell>
          <cell r="Z453" t="str">
            <v>CSC</v>
          </cell>
          <cell r="AA453" t="str">
            <v>CSC</v>
          </cell>
          <cell r="AB453" t="str">
            <v>CSC</v>
          </cell>
          <cell r="AC453" t="str">
            <v>CL</v>
          </cell>
          <cell r="AD453">
            <v>10000006919</v>
          </cell>
          <cell r="AE453" t="str">
            <v>-</v>
          </cell>
          <cell r="AF453" t="str">
            <v>-</v>
          </cell>
          <cell r="AG453" t="str">
            <v>-</v>
          </cell>
          <cell r="AH453" t="str">
            <v/>
          </cell>
          <cell r="AI453" t="str">
            <v/>
          </cell>
          <cell r="AJ453" t="str">
            <v/>
          </cell>
          <cell r="AK453" t="str">
            <v>-</v>
          </cell>
          <cell r="AL453" t="str">
            <v>-</v>
          </cell>
          <cell r="AM453" t="str">
            <v>-</v>
          </cell>
          <cell r="AN453" t="str">
            <v>Yes</v>
          </cell>
          <cell r="AO453" t="str">
            <v>Yes</v>
          </cell>
          <cell r="AP453" t="str">
            <v>-</v>
          </cell>
          <cell r="AQ453" t="str">
            <v>-</v>
          </cell>
          <cell r="AR453" t="str">
            <v>-</v>
          </cell>
          <cell r="AS453" t="str">
            <v>-</v>
          </cell>
          <cell r="AT453" t="str">
            <v>270</v>
          </cell>
          <cell r="AU453" t="str">
            <v>1</v>
          </cell>
          <cell r="AV453" t="str">
            <v>Bulk</v>
          </cell>
          <cell r="AW453" t="str">
            <v>Yes</v>
          </cell>
          <cell r="AX453" t="str">
            <v>Yes</v>
          </cell>
          <cell r="AY453" t="str">
            <v>Yes</v>
          </cell>
          <cell r="AZ453" t="str">
            <v>Yes</v>
          </cell>
          <cell r="BA453" t="str">
            <v>ACT</v>
          </cell>
          <cell r="BB453" t="str">
            <v>ACT</v>
          </cell>
          <cell r="BC453" t="str">
            <v>Prepared</v>
          </cell>
          <cell r="BD453" t="str">
            <v>BFAST/COP/HANDHELD</v>
          </cell>
          <cell r="BE453" t="str">
            <v>BRKFST/COP MBU</v>
          </cell>
          <cell r="BF453" t="str">
            <v>Comfort Classics</v>
          </cell>
          <cell r="BG453" t="str">
            <v>Meatloaf &amp; Salisbury</v>
          </cell>
          <cell r="BH453" t="str">
            <v>Meatloaf</v>
          </cell>
          <cell r="BI453" t="str">
            <v>-</v>
          </cell>
          <cell r="BJ453" t="str">
            <v>C&amp;F</v>
          </cell>
          <cell r="BL453" t="str">
            <v>BAKE: Conventional Oven
From Frozen State: Preheat oven to 350F. Bake for 22-24 minutes.
Convection: Convection Oven
From Frozen State: Preheat oven to 350 F. Bake for 12-14 minutes.</v>
          </cell>
          <cell r="BM453" t="str">
            <v>Ground Beef (No More Than 20% Fat), Pasteurized Process Cheddar Cheese (Cheddar Cheese (Milk, Cheese Culture, Salt And Enzymes), Water Sodium Phosphate, Cream, Salt, Sorbic Acid (Preservative) Apo-Carotenal (Color)), Bread Crumbs (Whole Wheat Flour, Enric</v>
          </cell>
          <cell r="BO453" t="str">
            <v>Yes</v>
          </cell>
          <cell r="BP453" t="str">
            <v>Yes</v>
          </cell>
          <cell r="BQ453" t="str">
            <v>Yes</v>
          </cell>
          <cell r="BR453" t="str">
            <v>00071421368192</v>
          </cell>
          <cell r="BS453" t="str">
            <v>-</v>
          </cell>
          <cell r="BT453" t="str">
            <v>Stocked</v>
          </cell>
          <cell r="BU453" t="str">
            <v>-</v>
          </cell>
          <cell r="BV453" t="str">
            <v>-</v>
          </cell>
          <cell r="BW453" t="str">
            <v>-</v>
          </cell>
          <cell r="BX453">
            <v>8668108</v>
          </cell>
          <cell r="BY453">
            <v>139830</v>
          </cell>
        </row>
        <row r="454">
          <cell r="B454">
            <v>10000019565</v>
          </cell>
          <cell r="C454" t="str">
            <v>AdvancePierre™</v>
          </cell>
          <cell r="E454">
            <v>130</v>
          </cell>
          <cell r="F454" t="str">
            <v>AdvancePierre™ Beef and Mushroom Meatball, 0.7 oz.</v>
          </cell>
          <cell r="G454" t="str">
            <v>Beef and Mushroom Meatball, 0.7 oz.</v>
          </cell>
          <cell r="H454" t="str">
            <v>-</v>
          </cell>
          <cell r="I454" t="str">
            <v>-</v>
          </cell>
          <cell r="J454">
            <v>29.4</v>
          </cell>
          <cell r="K454">
            <v>168</v>
          </cell>
          <cell r="L454" t="str">
            <v>4 pieces</v>
          </cell>
          <cell r="M454">
            <v>2</v>
          </cell>
          <cell r="N454" t="str">
            <v>-</v>
          </cell>
          <cell r="O454">
            <v>0.25</v>
          </cell>
          <cell r="P454" t="str">
            <v>160</v>
          </cell>
          <cell r="Q454" t="str">
            <v>11</v>
          </cell>
          <cell r="R454" t="str">
            <v>4.5</v>
          </cell>
          <cell r="S454" t="str">
            <v>180</v>
          </cell>
          <cell r="T454" t="str">
            <v>4</v>
          </cell>
          <cell r="U454" t="str">
            <v>12</v>
          </cell>
          <cell r="V454" t="str">
            <v>Yes</v>
          </cell>
          <cell r="W454" t="str">
            <v>-</v>
          </cell>
          <cell r="Y454" t="str">
            <v>CSC</v>
          </cell>
          <cell r="Z454" t="str">
            <v>CSC</v>
          </cell>
          <cell r="AA454" t="str">
            <v>-</v>
          </cell>
          <cell r="AB454" t="str">
            <v>-</v>
          </cell>
          <cell r="AC454" t="str">
            <v>CL</v>
          </cell>
          <cell r="AD454">
            <v>10000009666</v>
          </cell>
          <cell r="AE454" t="str">
            <v>-</v>
          </cell>
          <cell r="AF454" t="str">
            <v>-</v>
          </cell>
          <cell r="AG454" t="str">
            <v>-</v>
          </cell>
          <cell r="AH454" t="str">
            <v/>
          </cell>
          <cell r="AI454" t="str">
            <v/>
          </cell>
          <cell r="AJ454" t="str">
            <v/>
          </cell>
          <cell r="AK454" t="str">
            <v>-</v>
          </cell>
          <cell r="AL454" t="str">
            <v>Yes</v>
          </cell>
          <cell r="AM454" t="str">
            <v>-</v>
          </cell>
          <cell r="AN454" t="str">
            <v>Yes</v>
          </cell>
          <cell r="AO454" t="str">
            <v>Yes</v>
          </cell>
          <cell r="AP454" t="str">
            <v>-</v>
          </cell>
          <cell r="AQ454" t="str">
            <v>-</v>
          </cell>
          <cell r="AR454" t="str">
            <v>-</v>
          </cell>
          <cell r="AS454" t="str">
            <v>-</v>
          </cell>
          <cell r="AT454" t="str">
            <v>365</v>
          </cell>
          <cell r="AU454" t="str">
            <v>6</v>
          </cell>
          <cell r="AV454" t="str">
            <v>Bulk</v>
          </cell>
          <cell r="AW454" t="str">
            <v>Yes</v>
          </cell>
          <cell r="AX454" t="str">
            <v>Yes</v>
          </cell>
          <cell r="AY454" t="str">
            <v>-</v>
          </cell>
          <cell r="AZ454" t="str">
            <v>-</v>
          </cell>
          <cell r="BA454" t="str">
            <v>DFIN</v>
          </cell>
          <cell r="BB454" t="str">
            <v>DFIN</v>
          </cell>
          <cell r="BC454" t="str">
            <v>Prepared</v>
          </cell>
          <cell r="BD454" t="str">
            <v>BFAST/COP/HANDHELD</v>
          </cell>
          <cell r="BE454" t="str">
            <v>BRKFST/COP MBU</v>
          </cell>
          <cell r="BF454" t="str">
            <v>Ingredient Meats</v>
          </cell>
          <cell r="BG454" t="str">
            <v>Meatballs</v>
          </cell>
          <cell r="BH454" t="str">
            <v>Meatballs</v>
          </cell>
          <cell r="BI454" t="str">
            <v>-</v>
          </cell>
          <cell r="BJ454" t="str">
            <v>C&amp;F</v>
          </cell>
          <cell r="BL454" t="str">
            <v>Unspecified: Not currently available.</v>
          </cell>
          <cell r="BM454" t="str">
            <v>Ground Beef (No More Than 20% Fat), Mushrooms, Textured Vegetable Protein Product (Soy Protein Concentrate, Caramel Color, Zinc Oxide, Niacinamide, Ferrous Sulfate, Copper Gluconate, Vitamin A Palmitate, Calcium Pantothenate, Thiamine Mononitrate (B1), Py</v>
          </cell>
          <cell r="BO454" t="str">
            <v>Yes</v>
          </cell>
          <cell r="BR454" t="str">
            <v>00880760095658</v>
          </cell>
          <cell r="BS454" t="str">
            <v>-</v>
          </cell>
          <cell r="BT454" t="str">
            <v>-</v>
          </cell>
          <cell r="BU454" t="str">
            <v>-</v>
          </cell>
          <cell r="BV454" t="str">
            <v>-</v>
          </cell>
          <cell r="BW454" t="str">
            <v>-</v>
          </cell>
          <cell r="BX454" t="str">
            <v>-</v>
          </cell>
          <cell r="BY454" t="str">
            <v>-</v>
          </cell>
        </row>
        <row r="455">
          <cell r="B455">
            <v>10000069189</v>
          </cell>
          <cell r="C455" t="str">
            <v>Pierre</v>
          </cell>
          <cell r="E455" t="str">
            <v>-</v>
          </cell>
          <cell r="F455" t="str">
            <v>AdvancePierre™ Fully Cooked Beef Meatloaf Topped with Southwest Glaze, 3.11 oz</v>
          </cell>
          <cell r="G455" t="str">
            <v>Meatloaf Topped with Southwest Sauce, 3.1 oz.</v>
          </cell>
          <cell r="H455" t="str">
            <v>-</v>
          </cell>
          <cell r="I455" t="str">
            <v>-</v>
          </cell>
          <cell r="J455">
            <v>21.7</v>
          </cell>
          <cell r="K455">
            <v>112</v>
          </cell>
          <cell r="L455" t="str">
            <v>1 piece</v>
          </cell>
          <cell r="M455">
            <v>2</v>
          </cell>
          <cell r="N455" t="str">
            <v>-</v>
          </cell>
          <cell r="O455" t="str">
            <v>-</v>
          </cell>
          <cell r="P455" t="str">
            <v>-</v>
          </cell>
          <cell r="Q455" t="str">
            <v>-</v>
          </cell>
          <cell r="R455" t="str">
            <v>-</v>
          </cell>
          <cell r="S455" t="str">
            <v>-</v>
          </cell>
          <cell r="T455" t="str">
            <v>-</v>
          </cell>
          <cell r="U455" t="str">
            <v>-</v>
          </cell>
          <cell r="V455" t="str">
            <v>Yes</v>
          </cell>
          <cell r="W455" t="str">
            <v>-</v>
          </cell>
          <cell r="Y455" t="str">
            <v>-</v>
          </cell>
          <cell r="Z455" t="str">
            <v>-</v>
          </cell>
          <cell r="AA455" t="str">
            <v>-</v>
          </cell>
          <cell r="AB455" t="str">
            <v>-</v>
          </cell>
          <cell r="AC455" t="str">
            <v>CY</v>
          </cell>
          <cell r="AD455" t="str">
            <v>-</v>
          </cell>
          <cell r="AE455" t="str">
            <v>-</v>
          </cell>
          <cell r="AF455" t="str">
            <v>-</v>
          </cell>
          <cell r="AG455" t="str">
            <v>-</v>
          </cell>
          <cell r="AH455" t="str">
            <v/>
          </cell>
          <cell r="AI455" t="str">
            <v/>
          </cell>
          <cell r="AJ455" t="str">
            <v/>
          </cell>
          <cell r="AK455" t="str">
            <v>-</v>
          </cell>
          <cell r="AL455" t="str">
            <v>-</v>
          </cell>
          <cell r="AM455" t="str">
            <v>-</v>
          </cell>
          <cell r="AN455" t="str">
            <v>-</v>
          </cell>
          <cell r="AO455" t="str">
            <v>Yes</v>
          </cell>
          <cell r="AP455" t="str">
            <v>-</v>
          </cell>
          <cell r="AQ455" t="str">
            <v>-</v>
          </cell>
          <cell r="AR455" t="str">
            <v>-</v>
          </cell>
          <cell r="AS455" t="str">
            <v>-</v>
          </cell>
          <cell r="AT455" t="str">
            <v>-</v>
          </cell>
          <cell r="AU455" t="str">
            <v>-</v>
          </cell>
          <cell r="AV455" t="str">
            <v>Bulk</v>
          </cell>
          <cell r="AW455" t="str">
            <v>-</v>
          </cell>
          <cell r="AX455" t="str">
            <v>-</v>
          </cell>
          <cell r="AY455" t="str">
            <v>-</v>
          </cell>
          <cell r="AZ455" t="str">
            <v>-</v>
          </cell>
          <cell r="BA455" t="str">
            <v>IMDFIN SY19-20</v>
          </cell>
          <cell r="BB455" t="str">
            <v>IMDFIN SY19-20</v>
          </cell>
          <cell r="BC455" t="str">
            <v>Prepared</v>
          </cell>
          <cell r="BD455" t="str">
            <v>BFAST/COP/HANDHELD</v>
          </cell>
          <cell r="BE455" t="str">
            <v>BRKFST/COP MBU</v>
          </cell>
          <cell r="BF455" t="str">
            <v>Comfort Classics</v>
          </cell>
          <cell r="BG455" t="str">
            <v>Meatloaf &amp; Salisbury</v>
          </cell>
          <cell r="BH455" t="str">
            <v>Meatloaf</v>
          </cell>
          <cell r="BI455" t="str">
            <v>-</v>
          </cell>
          <cell r="BJ455" t="str">
            <v>C&amp;F</v>
          </cell>
          <cell r="BL455" t="str">
            <v>-</v>
          </cell>
          <cell r="BM455" t="str">
            <v>-</v>
          </cell>
          <cell r="BR455" t="str">
            <v>-</v>
          </cell>
          <cell r="BS455" t="str">
            <v>-</v>
          </cell>
          <cell r="BT455" t="str">
            <v>-</v>
          </cell>
          <cell r="BU455" t="str">
            <v>-</v>
          </cell>
          <cell r="BV455" t="str">
            <v>-</v>
          </cell>
          <cell r="BW455" t="str">
            <v>-</v>
          </cell>
          <cell r="BX455" t="str">
            <v>-</v>
          </cell>
          <cell r="BY455" t="str">
            <v>-</v>
          </cell>
        </row>
        <row r="456">
          <cell r="B456">
            <v>10000006919</v>
          </cell>
          <cell r="C456" t="str">
            <v>AdvancePierre™</v>
          </cell>
          <cell r="E456">
            <v>130</v>
          </cell>
          <cell r="F456" t="str">
            <v>AdvancePierre™ Fully Cooked Meatloaf with Cheddar Cheese Added topped with Ketchup, 2.89 oz</v>
          </cell>
          <cell r="G456" t="str">
            <v>Cheeseburger Meatloaf, 2.9 oz.</v>
          </cell>
          <cell r="H456" t="str">
            <v>-</v>
          </cell>
          <cell r="I456" t="str">
            <v>-</v>
          </cell>
          <cell r="J456">
            <v>18.13</v>
          </cell>
          <cell r="K456">
            <v>100</v>
          </cell>
          <cell r="L456" t="str">
            <v>1 piece</v>
          </cell>
          <cell r="M456">
            <v>2</v>
          </cell>
          <cell r="N456" t="str">
            <v>-</v>
          </cell>
          <cell r="O456" t="str">
            <v>-</v>
          </cell>
          <cell r="P456" t="str">
            <v>170</v>
          </cell>
          <cell r="Q456" t="str">
            <v>10</v>
          </cell>
          <cell r="R456" t="str">
            <v>5</v>
          </cell>
          <cell r="S456" t="str">
            <v>390</v>
          </cell>
          <cell r="T456" t="str">
            <v>8</v>
          </cell>
          <cell r="U456" t="str">
            <v>12</v>
          </cell>
          <cell r="V456" t="str">
            <v>Yes</v>
          </cell>
          <cell r="W456" t="str">
            <v>KTKA</v>
          </cell>
          <cell r="Y456" t="str">
            <v>-</v>
          </cell>
          <cell r="Z456" t="str">
            <v>-</v>
          </cell>
          <cell r="AA456" t="str">
            <v>-</v>
          </cell>
          <cell r="AB456" t="str">
            <v>-</v>
          </cell>
          <cell r="AC456" t="str">
            <v>CY</v>
          </cell>
          <cell r="AD456">
            <v>10000036919</v>
          </cell>
          <cell r="AE456" t="str">
            <v>-</v>
          </cell>
          <cell r="AF456" t="str">
            <v>-</v>
          </cell>
          <cell r="AG456" t="str">
            <v>-</v>
          </cell>
          <cell r="AH456" t="str">
            <v/>
          </cell>
          <cell r="AI456" t="str">
            <v/>
          </cell>
          <cell r="AJ456" t="str">
            <v/>
          </cell>
          <cell r="AK456" t="str">
            <v>-</v>
          </cell>
          <cell r="AL456" t="str">
            <v>-</v>
          </cell>
          <cell r="AM456" t="str">
            <v>-</v>
          </cell>
          <cell r="AN456" t="str">
            <v>Yes</v>
          </cell>
          <cell r="AO456" t="str">
            <v>Yes</v>
          </cell>
          <cell r="AP456" t="str">
            <v>-</v>
          </cell>
          <cell r="AQ456" t="str">
            <v>-</v>
          </cell>
          <cell r="AR456" t="str">
            <v>-</v>
          </cell>
          <cell r="AS456" t="str">
            <v>-</v>
          </cell>
          <cell r="AT456" t="str">
            <v>270</v>
          </cell>
          <cell r="AU456" t="str">
            <v>1</v>
          </cell>
          <cell r="AV456" t="str">
            <v>Bulk</v>
          </cell>
          <cell r="AW456" t="str">
            <v>-</v>
          </cell>
          <cell r="AX456" t="str">
            <v>-</v>
          </cell>
          <cell r="AY456" t="str">
            <v>-</v>
          </cell>
          <cell r="AZ456" t="str">
            <v>Yes</v>
          </cell>
          <cell r="BA456" t="str">
            <v>ACT</v>
          </cell>
          <cell r="BB456" t="str">
            <v>ACT</v>
          </cell>
          <cell r="BC456" t="str">
            <v>Prepared</v>
          </cell>
          <cell r="BD456" t="str">
            <v>BFAST/COP/HANDHELD</v>
          </cell>
          <cell r="BE456" t="str">
            <v>BRKFST/COP MBU</v>
          </cell>
          <cell r="BF456" t="str">
            <v>Comfort Classics</v>
          </cell>
          <cell r="BG456" t="str">
            <v>Meatloaf &amp; Salisbury</v>
          </cell>
          <cell r="BH456" t="str">
            <v>Meatloaf</v>
          </cell>
          <cell r="BI456" t="str">
            <v>-</v>
          </cell>
          <cell r="BJ456" t="str">
            <v>C&amp;F</v>
          </cell>
          <cell r="BL456" t="str">
            <v>BAKE: Conventional Oven
From Frozen State: Preheat oven to 350 F for 22-24 minutes.
Convection: Convection Oven
From Frozen State: Preheat oven to 350 F for 12 - 14 minutes</v>
          </cell>
          <cell r="BM456" t="str">
            <v>Ground Beef (No More Than 20% Fat), Pasteurized Process Cheddar Cheese (Cheddar Cheese (Milk, Cheese Culture, Salt And Enzymes), Water Sodium Phosphate, Cream, Salt, Sorbic Acid (Preservative) Apo-Carotenal (Color)), Bread Crumbs (Whole Wheat Flour, Enric</v>
          </cell>
          <cell r="BQ456" t="str">
            <v>Yes</v>
          </cell>
          <cell r="BR456" t="str">
            <v>00071421269192</v>
          </cell>
          <cell r="BS456" t="str">
            <v>-</v>
          </cell>
          <cell r="BT456" t="str">
            <v>-</v>
          </cell>
          <cell r="BU456" t="str">
            <v>-</v>
          </cell>
          <cell r="BV456" t="str">
            <v>-</v>
          </cell>
          <cell r="BW456" t="str">
            <v>-</v>
          </cell>
          <cell r="BX456">
            <v>8958101</v>
          </cell>
          <cell r="BY456">
            <v>405870</v>
          </cell>
        </row>
        <row r="457">
          <cell r="B457">
            <v>10000009666</v>
          </cell>
          <cell r="C457" t="str">
            <v>AdvancePierre™</v>
          </cell>
          <cell r="E457" t="str">
            <v>-</v>
          </cell>
          <cell r="F457" t="str">
            <v>AdvancePierre™ Beef and Mushroom Meatball, 0.7 oz.</v>
          </cell>
          <cell r="G457" t="str">
            <v xml:space="preserve">Beef and Mushroom Meatball, 0.7 oz. </v>
          </cell>
          <cell r="H457" t="str">
            <v>-</v>
          </cell>
          <cell r="I457" t="str">
            <v>-</v>
          </cell>
          <cell r="J457">
            <v>29.4</v>
          </cell>
          <cell r="K457">
            <v>168</v>
          </cell>
          <cell r="L457" t="str">
            <v>4 pieces</v>
          </cell>
          <cell r="M457">
            <v>2</v>
          </cell>
          <cell r="N457" t="str">
            <v>-</v>
          </cell>
          <cell r="O457">
            <v>0.25</v>
          </cell>
          <cell r="P457" t="str">
            <v>140</v>
          </cell>
          <cell r="Q457" t="str">
            <v>8</v>
          </cell>
          <cell r="R457" t="str">
            <v>3.5</v>
          </cell>
          <cell r="S457" t="str">
            <v>180</v>
          </cell>
          <cell r="T457" t="str">
            <v>4</v>
          </cell>
          <cell r="U457" t="str">
            <v>13</v>
          </cell>
          <cell r="V457" t="str">
            <v>Yes</v>
          </cell>
          <cell r="W457" t="str">
            <v>-</v>
          </cell>
          <cell r="Y457" t="str">
            <v>-</v>
          </cell>
          <cell r="Z457" t="str">
            <v>-</v>
          </cell>
          <cell r="AA457" t="str">
            <v>-</v>
          </cell>
          <cell r="AB457" t="str">
            <v>-</v>
          </cell>
          <cell r="AC457" t="str">
            <v>CY</v>
          </cell>
          <cell r="AD457">
            <v>10000019565</v>
          </cell>
          <cell r="AE457" t="str">
            <v>-</v>
          </cell>
          <cell r="AF457" t="str">
            <v>-</v>
          </cell>
          <cell r="AG457" t="str">
            <v>-</v>
          </cell>
          <cell r="AH457" t="str">
            <v/>
          </cell>
          <cell r="AI457" t="str">
            <v/>
          </cell>
          <cell r="AJ457" t="str">
            <v/>
          </cell>
          <cell r="AK457" t="str">
            <v>-</v>
          </cell>
          <cell r="AL457" t="str">
            <v>Yes</v>
          </cell>
          <cell r="AM457" t="str">
            <v>-</v>
          </cell>
          <cell r="AN457" t="str">
            <v>Yes</v>
          </cell>
          <cell r="AO457" t="str">
            <v>Yes</v>
          </cell>
          <cell r="AP457" t="str">
            <v>-</v>
          </cell>
          <cell r="AQ457" t="str">
            <v>-</v>
          </cell>
          <cell r="AR457" t="str">
            <v>-</v>
          </cell>
          <cell r="AS457" t="str">
            <v>-</v>
          </cell>
          <cell r="AT457" t="str">
            <v>365</v>
          </cell>
          <cell r="AU457" t="str">
            <v>6</v>
          </cell>
          <cell r="AV457" t="str">
            <v>Bulk</v>
          </cell>
          <cell r="AW457" t="str">
            <v>-</v>
          </cell>
          <cell r="AX457" t="str">
            <v>-</v>
          </cell>
          <cell r="AY457" t="str">
            <v>-</v>
          </cell>
          <cell r="AZ457" t="str">
            <v>-</v>
          </cell>
          <cell r="BA457" t="str">
            <v>DFIN</v>
          </cell>
          <cell r="BB457" t="str">
            <v>DFIN</v>
          </cell>
          <cell r="BC457" t="str">
            <v>Prepared</v>
          </cell>
          <cell r="BD457" t="str">
            <v>BFAST/COP/HANDHELD</v>
          </cell>
          <cell r="BE457" t="str">
            <v>BRKFST/COP MBU</v>
          </cell>
          <cell r="BF457" t="str">
            <v>Ingredient Meats</v>
          </cell>
          <cell r="BG457" t="str">
            <v>Meatballs</v>
          </cell>
          <cell r="BH457" t="str">
            <v>Meatballs</v>
          </cell>
          <cell r="BI457" t="str">
            <v>-</v>
          </cell>
          <cell r="BJ457" t="str">
            <v>C&amp;F</v>
          </cell>
          <cell r="BL457" t="str">
            <v>Unspecified: Not currently available.</v>
          </cell>
          <cell r="BM457" t="str">
            <v>Ground Beef (No More Than 20% Fat), Mushrooms, Textured Vegetable Protein Product (Soy Protein Concentrate, Caramel Color, Zinc Oxide, Niacinamide, Ferrous Sulfate, Copper Gluconate, Vitamin A Palmitate, Calcium Pantothenate, Thiamine Mononitrate (B1), Py</v>
          </cell>
          <cell r="BR457" t="str">
            <v>00880760095665</v>
          </cell>
          <cell r="BS457" t="str">
            <v>-</v>
          </cell>
          <cell r="BT457" t="str">
            <v>-</v>
          </cell>
          <cell r="BU457" t="str">
            <v>-</v>
          </cell>
          <cell r="BV457" t="str">
            <v>-</v>
          </cell>
          <cell r="BW457" t="str">
            <v>-</v>
          </cell>
          <cell r="BX457" t="str">
            <v>-</v>
          </cell>
          <cell r="BY457" t="str">
            <v>-</v>
          </cell>
        </row>
        <row r="458">
          <cell r="B458">
            <v>10000080825</v>
          </cell>
          <cell r="C458" t="str">
            <v>BAR-Z-QUE</v>
          </cell>
          <cell r="E458">
            <v>130</v>
          </cell>
          <cell r="F458" t="str">
            <v>AdvancePierre™ Fully Cooked Rib Shaped Pork Patties Glazed with BBQ Sauce, 3.11 oz</v>
          </cell>
          <cell r="G458" t="str">
            <v>Bar-Z-Que Rib™ Pork Rib Pattie with BBQ Sauce, 3.1 oz.</v>
          </cell>
          <cell r="H458" t="str">
            <v>-</v>
          </cell>
          <cell r="I458" t="str">
            <v>-</v>
          </cell>
          <cell r="J458">
            <v>10.08</v>
          </cell>
          <cell r="K458">
            <v>52</v>
          </cell>
          <cell r="L458" t="str">
            <v>1 piece</v>
          </cell>
          <cell r="M458">
            <v>2</v>
          </cell>
          <cell r="N458" t="str">
            <v>-</v>
          </cell>
          <cell r="O458" t="str">
            <v>-</v>
          </cell>
          <cell r="P458" t="str">
            <v>210</v>
          </cell>
          <cell r="Q458" t="str">
            <v>13</v>
          </cell>
          <cell r="R458" t="str">
            <v>4.5</v>
          </cell>
          <cell r="S458" t="str">
            <v>730</v>
          </cell>
          <cell r="T458" t="str">
            <v>11</v>
          </cell>
          <cell r="U458" t="str">
            <v>11</v>
          </cell>
          <cell r="V458" t="str">
            <v>Yes</v>
          </cell>
          <cell r="W458" t="str">
            <v>-</v>
          </cell>
          <cell r="Y458" t="str">
            <v>-</v>
          </cell>
          <cell r="Z458" t="str">
            <v>-</v>
          </cell>
          <cell r="AA458" t="str">
            <v>-</v>
          </cell>
          <cell r="AB458" t="str">
            <v>-</v>
          </cell>
          <cell r="AC458" t="str">
            <v>CL</v>
          </cell>
          <cell r="AD458" t="str">
            <v>-</v>
          </cell>
          <cell r="AE458" t="str">
            <v>-</v>
          </cell>
          <cell r="AF458" t="str">
            <v>-</v>
          </cell>
          <cell r="AG458" t="str">
            <v>-</v>
          </cell>
          <cell r="AH458" t="str">
            <v/>
          </cell>
          <cell r="AI458" t="str">
            <v/>
          </cell>
          <cell r="AJ458" t="str">
            <v/>
          </cell>
          <cell r="AK458" t="str">
            <v>-</v>
          </cell>
          <cell r="AL458" t="str">
            <v>Yes</v>
          </cell>
          <cell r="AM458" t="str">
            <v>-</v>
          </cell>
          <cell r="AN458" t="str">
            <v>-</v>
          </cell>
          <cell r="AO458" t="str">
            <v>-</v>
          </cell>
          <cell r="AP458" t="str">
            <v>-</v>
          </cell>
          <cell r="AQ458" t="str">
            <v>-</v>
          </cell>
          <cell r="AR458" t="str">
            <v>-</v>
          </cell>
          <cell r="AS458" t="str">
            <v>-</v>
          </cell>
          <cell r="AT458" t="str">
            <v>365</v>
          </cell>
          <cell r="AU458" t="str">
            <v>1</v>
          </cell>
          <cell r="AV458" t="str">
            <v>Bulk</v>
          </cell>
          <cell r="AW458" t="str">
            <v>-</v>
          </cell>
          <cell r="AX458" t="str">
            <v>-</v>
          </cell>
          <cell r="AY458" t="str">
            <v>-</v>
          </cell>
          <cell r="AZ458" t="str">
            <v>-</v>
          </cell>
          <cell r="BA458" t="str">
            <v>ACT</v>
          </cell>
          <cell r="BB458" t="str">
            <v>DNB SY21-22</v>
          </cell>
          <cell r="BC458" t="str">
            <v>Prepared</v>
          </cell>
          <cell r="BD458" t="str">
            <v>BACON/HAM</v>
          </cell>
          <cell r="BE458" t="str">
            <v>HAM/WHL MUSCLE MBU</v>
          </cell>
          <cell r="BF458" t="str">
            <v>Comfort Classics</v>
          </cell>
          <cell r="BG458" t="str">
            <v>Beef &amp; Pork Rib Patties</v>
          </cell>
          <cell r="BH458" t="str">
            <v>Ribs</v>
          </cell>
          <cell r="BI458" t="str">
            <v>-</v>
          </cell>
          <cell r="BJ458" t="str">
            <v>C&amp;F</v>
          </cell>
          <cell r="BK458" t="str">
            <v>Pork</v>
          </cell>
          <cell r="BL458" t="str">
            <v>BAKE: Conventional Oven
Frozen product: preheat oven to 400 degrees f. Heat for 13 minutes.
Convection: Convection Oven
Frozen product: preheat oven to 375 degrees f. Heat for 10 minutes.</v>
          </cell>
          <cell r="BM458" t="str">
            <v>Ground Pork (Not More Than 30% Fat), Water, Textured Vegetable Protein Product [Soy Protein Concentrate, Caramel Color, Zinc Oxide, Niacinamide, Ferrous Sulfate, Copper Gluconate, Vitamin A Palmitate, Calcium Pantothenate, Thiamine Mononitrate (B1), Pyrid</v>
          </cell>
          <cell r="BR458" t="str">
            <v>00031602052067</v>
          </cell>
          <cell r="BS458" t="str">
            <v>-</v>
          </cell>
          <cell r="BT458" t="str">
            <v>Special Order</v>
          </cell>
          <cell r="BU458" t="str">
            <v>-</v>
          </cell>
          <cell r="BV458" t="str">
            <v>-</v>
          </cell>
          <cell r="BW458">
            <v>493379</v>
          </cell>
          <cell r="BX458" t="str">
            <v>-</v>
          </cell>
          <cell r="BY458" t="str">
            <v>-</v>
          </cell>
        </row>
        <row r="459">
          <cell r="B459">
            <v>10000081530</v>
          </cell>
          <cell r="C459" t="str">
            <v>CLASSICS</v>
          </cell>
          <cell r="E459">
            <v>130</v>
          </cell>
          <cell r="F459" t="str">
            <v>AdvancePierre™ Fully Cooked Homestyle Beef Meatloaf Slice, 3.00 oz</v>
          </cell>
          <cell r="G459" t="str">
            <v>Sliced Beef Meatloaf, 3.0 oz.</v>
          </cell>
          <cell r="H459" t="str">
            <v>-</v>
          </cell>
          <cell r="I459" t="str">
            <v>-</v>
          </cell>
          <cell r="J459">
            <v>15</v>
          </cell>
          <cell r="K459">
            <v>80</v>
          </cell>
          <cell r="L459" t="str">
            <v>1 piece</v>
          </cell>
          <cell r="M459">
            <v>2</v>
          </cell>
          <cell r="N459" t="str">
            <v>-</v>
          </cell>
          <cell r="O459" t="str">
            <v>-</v>
          </cell>
          <cell r="P459" t="str">
            <v>-</v>
          </cell>
          <cell r="Q459" t="str">
            <v>-</v>
          </cell>
          <cell r="R459" t="str">
            <v>-</v>
          </cell>
          <cell r="S459" t="str">
            <v>-</v>
          </cell>
          <cell r="T459" t="str">
            <v>-</v>
          </cell>
          <cell r="U459" t="str">
            <v>-</v>
          </cell>
          <cell r="V459" t="str">
            <v>Yes</v>
          </cell>
          <cell r="W459" t="str">
            <v>-</v>
          </cell>
          <cell r="Y459" t="str">
            <v>-</v>
          </cell>
          <cell r="Z459" t="str">
            <v>-</v>
          </cell>
          <cell r="AA459" t="str">
            <v>-</v>
          </cell>
          <cell r="AB459" t="str">
            <v>-</v>
          </cell>
          <cell r="AC459" t="str">
            <v>CL</v>
          </cell>
          <cell r="AD459" t="str">
            <v>-</v>
          </cell>
          <cell r="AE459" t="str">
            <v>-</v>
          </cell>
          <cell r="AF459" t="str">
            <v>-</v>
          </cell>
          <cell r="AG459" t="str">
            <v>-</v>
          </cell>
          <cell r="AH459" t="str">
            <v/>
          </cell>
          <cell r="AI459" t="str">
            <v/>
          </cell>
          <cell r="AJ459" t="str">
            <v/>
          </cell>
          <cell r="AK459" t="str">
            <v>-</v>
          </cell>
          <cell r="AL459" t="str">
            <v>Yes</v>
          </cell>
          <cell r="AM459" t="str">
            <v>-</v>
          </cell>
          <cell r="AN459" t="str">
            <v>Yes</v>
          </cell>
          <cell r="AO459" t="str">
            <v>Yes</v>
          </cell>
          <cell r="AP459" t="str">
            <v>-</v>
          </cell>
          <cell r="AQ459" t="str">
            <v>-</v>
          </cell>
          <cell r="AR459" t="str">
            <v>-</v>
          </cell>
          <cell r="AS459" t="str">
            <v>-</v>
          </cell>
          <cell r="AT459" t="str">
            <v>-</v>
          </cell>
          <cell r="AU459" t="str">
            <v>-</v>
          </cell>
          <cell r="AV459" t="str">
            <v>Bulk</v>
          </cell>
          <cell r="AW459" t="str">
            <v>-</v>
          </cell>
          <cell r="AX459" t="str">
            <v>-</v>
          </cell>
          <cell r="AY459" t="str">
            <v>-</v>
          </cell>
          <cell r="AZ459" t="str">
            <v>-</v>
          </cell>
          <cell r="BA459" t="str">
            <v>DNB SY20-21</v>
          </cell>
          <cell r="BB459" t="str">
            <v>DNB SY20-21</v>
          </cell>
          <cell r="BC459" t="str">
            <v>Prepared</v>
          </cell>
          <cell r="BD459" t="str">
            <v>BFAST/COP/HANDHELD</v>
          </cell>
          <cell r="BE459" t="str">
            <v>BRKFST/COP MBU</v>
          </cell>
          <cell r="BF459" t="str">
            <v>Comfort Classics</v>
          </cell>
          <cell r="BG459" t="str">
            <v>Meatloaf &amp; Salisbury</v>
          </cell>
          <cell r="BH459" t="str">
            <v>Meatloaf</v>
          </cell>
          <cell r="BI459" t="str">
            <v>-</v>
          </cell>
          <cell r="BJ459" t="str">
            <v>C&amp;F</v>
          </cell>
          <cell r="BL459" t="str">
            <v>-</v>
          </cell>
          <cell r="BM459" t="str">
            <v>-</v>
          </cell>
          <cell r="BR459" t="str">
            <v>-</v>
          </cell>
          <cell r="BS459" t="str">
            <v>-</v>
          </cell>
          <cell r="BT459" t="str">
            <v>Special Order</v>
          </cell>
          <cell r="BU459" t="str">
            <v>-</v>
          </cell>
          <cell r="BV459" t="str">
            <v>-</v>
          </cell>
          <cell r="BW459">
            <v>472118</v>
          </cell>
          <cell r="BX459" t="str">
            <v>-</v>
          </cell>
          <cell r="BY459" t="str">
            <v>-</v>
          </cell>
        </row>
        <row r="460">
          <cell r="B460">
            <v>10000085422</v>
          </cell>
          <cell r="C460" t="str">
            <v>CLASSICS</v>
          </cell>
          <cell r="E460">
            <v>130</v>
          </cell>
          <cell r="F460" t="str">
            <v>AdvancePierre™ Fully Cooked Flamebroiled Beef Salisbury Steak, 2.25 oz</v>
          </cell>
          <cell r="G460" t="str">
            <v>Flame Broiled Beef Salisbury Steak, 2.25oz.</v>
          </cell>
          <cell r="H460" t="str">
            <v>-</v>
          </cell>
          <cell r="I460" t="str">
            <v>-</v>
          </cell>
          <cell r="J460">
            <v>10.130000000000001</v>
          </cell>
          <cell r="K460">
            <v>72</v>
          </cell>
          <cell r="L460" t="str">
            <v>1 piece</v>
          </cell>
          <cell r="M460">
            <v>2</v>
          </cell>
          <cell r="N460" t="str">
            <v>-</v>
          </cell>
          <cell r="O460" t="str">
            <v>-</v>
          </cell>
          <cell r="P460" t="str">
            <v>160</v>
          </cell>
          <cell r="Q460" t="str">
            <v>12</v>
          </cell>
          <cell r="R460" t="str">
            <v>5</v>
          </cell>
          <cell r="S460" t="str">
            <v>370</v>
          </cell>
          <cell r="T460" t="str">
            <v>2</v>
          </cell>
          <cell r="U460" t="str">
            <v>12</v>
          </cell>
          <cell r="V460" t="str">
            <v>Yes</v>
          </cell>
          <cell r="W460" t="str">
            <v>-</v>
          </cell>
          <cell r="Y460" t="str">
            <v>-</v>
          </cell>
          <cell r="Z460" t="str">
            <v>-</v>
          </cell>
          <cell r="AA460" t="str">
            <v>-</v>
          </cell>
          <cell r="AB460" t="str">
            <v>-</v>
          </cell>
          <cell r="AC460" t="str">
            <v>CL</v>
          </cell>
          <cell r="AD460" t="str">
            <v>-</v>
          </cell>
          <cell r="AE460" t="str">
            <v>-</v>
          </cell>
          <cell r="AF460" t="str">
            <v>-</v>
          </cell>
          <cell r="AG460" t="str">
            <v>-</v>
          </cell>
          <cell r="AH460" t="str">
            <v/>
          </cell>
          <cell r="AI460" t="str">
            <v/>
          </cell>
          <cell r="AJ460" t="str">
            <v/>
          </cell>
          <cell r="AK460" t="str">
            <v>-</v>
          </cell>
          <cell r="AL460" t="str">
            <v>Yes</v>
          </cell>
          <cell r="AM460" t="str">
            <v>-</v>
          </cell>
          <cell r="AN460" t="str">
            <v>Yes</v>
          </cell>
          <cell r="AO460" t="str">
            <v>-</v>
          </cell>
          <cell r="AP460" t="str">
            <v>-</v>
          </cell>
          <cell r="AQ460" t="str">
            <v>-</v>
          </cell>
          <cell r="AR460" t="str">
            <v>-</v>
          </cell>
          <cell r="AS460" t="str">
            <v>-</v>
          </cell>
          <cell r="AT460" t="str">
            <v>455</v>
          </cell>
          <cell r="AU460" t="str">
            <v>1</v>
          </cell>
          <cell r="AV460" t="str">
            <v>Bulk</v>
          </cell>
          <cell r="AW460" t="str">
            <v>-</v>
          </cell>
          <cell r="AX460" t="str">
            <v>-</v>
          </cell>
          <cell r="AY460" t="str">
            <v>-</v>
          </cell>
          <cell r="AZ460" t="str">
            <v>-</v>
          </cell>
          <cell r="BA460" t="str">
            <v>ACT</v>
          </cell>
          <cell r="BB460" t="str">
            <v>ACT</v>
          </cell>
          <cell r="BC460" t="str">
            <v>Prepared</v>
          </cell>
          <cell r="BD460" t="str">
            <v>BFAST/COP/HANDHELD</v>
          </cell>
          <cell r="BE460" t="str">
            <v>BRKFST/COP MBU</v>
          </cell>
          <cell r="BF460" t="str">
            <v>Comfort Classics</v>
          </cell>
          <cell r="BG460" t="str">
            <v>Meatloaf &amp; Salisbury</v>
          </cell>
          <cell r="BH460" t="str">
            <v>Salisbury Steak</v>
          </cell>
          <cell r="BI460" t="str">
            <v>-</v>
          </cell>
          <cell r="BJ460" t="str">
            <v>C&amp;F</v>
          </cell>
          <cell r="BL460" t="str">
            <v>BAKE: Do not overlap.
Conventional Oven
375 degrees F, 16-1/2 minutes
Convection: Do not overlap.
Convection Oven
375 degrees F, 13-15 minutes</v>
          </cell>
          <cell r="BM460" t="str">
            <v xml:space="preserve">Ground beef (no more than 30% fat), water, textured vegetable protein product (soy flour, caramel color (contains sulfites), zinc oxide, niacinamide, ferrous sulfate, copper gluconate, vitamin a palmitate, calcium pantothenate, thiamine mononitrate (b1), </v>
          </cell>
          <cell r="BR460" t="str">
            <v>10031602053375</v>
          </cell>
          <cell r="BS460" t="str">
            <v>-</v>
          </cell>
          <cell r="BT460" t="str">
            <v>Special Order</v>
          </cell>
          <cell r="BU460" t="str">
            <v>-</v>
          </cell>
          <cell r="BV460" t="str">
            <v>-</v>
          </cell>
          <cell r="BW460">
            <v>485615</v>
          </cell>
          <cell r="BX460" t="str">
            <v>-</v>
          </cell>
          <cell r="BY460" t="str">
            <v>-</v>
          </cell>
        </row>
        <row r="461">
          <cell r="B461">
            <v>10000089521</v>
          </cell>
          <cell r="C461" t="str">
            <v>AdvancePierre™</v>
          </cell>
          <cell r="D461" t="str">
            <v>Tenderbroil</v>
          </cell>
          <cell r="E461">
            <v>130</v>
          </cell>
          <cell r="F461" t="str">
            <v>AdvancePierre™ Flame Broiled Beef Pattie, 2.4oz.</v>
          </cell>
          <cell r="G461" t="str">
            <v>Flame Broiled Beef Pattie, 2.4oz.</v>
          </cell>
          <cell r="H461" t="str">
            <v>-</v>
          </cell>
          <cell r="I461" t="str">
            <v>-</v>
          </cell>
          <cell r="J461">
            <v>10.050000000000001</v>
          </cell>
          <cell r="K461">
            <v>67</v>
          </cell>
          <cell r="L461" t="str">
            <v>1 piece</v>
          </cell>
          <cell r="M461">
            <v>2</v>
          </cell>
          <cell r="N461" t="str">
            <v>-</v>
          </cell>
          <cell r="O461" t="str">
            <v>-</v>
          </cell>
          <cell r="P461" t="str">
            <v>-</v>
          </cell>
          <cell r="Q461" t="str">
            <v>-</v>
          </cell>
          <cell r="R461" t="str">
            <v>-</v>
          </cell>
          <cell r="S461" t="str">
            <v>-</v>
          </cell>
          <cell r="T461" t="str">
            <v>-</v>
          </cell>
          <cell r="U461" t="str">
            <v>-</v>
          </cell>
          <cell r="V461" t="str">
            <v>Yes</v>
          </cell>
          <cell r="W461" t="str">
            <v>-</v>
          </cell>
          <cell r="Y461" t="str">
            <v>-</v>
          </cell>
          <cell r="Z461" t="str">
            <v>-</v>
          </cell>
          <cell r="AA461" t="str">
            <v>-</v>
          </cell>
          <cell r="AB461" t="str">
            <v>-</v>
          </cell>
          <cell r="AC461" t="str">
            <v>CL</v>
          </cell>
          <cell r="AD461" t="str">
            <v>-</v>
          </cell>
          <cell r="AE461" t="str">
            <v>-</v>
          </cell>
          <cell r="AF461" t="str">
            <v>-</v>
          </cell>
          <cell r="AG461" t="str">
            <v>-</v>
          </cell>
          <cell r="AH461" t="str">
            <v/>
          </cell>
          <cell r="AI461" t="str">
            <v/>
          </cell>
          <cell r="AJ461" t="str">
            <v/>
          </cell>
          <cell r="AK461" t="str">
            <v>-</v>
          </cell>
          <cell r="AL461" t="str">
            <v>Yes</v>
          </cell>
          <cell r="AM461" t="str">
            <v>-</v>
          </cell>
          <cell r="AN461" t="str">
            <v>-</v>
          </cell>
          <cell r="AO461" t="str">
            <v>-</v>
          </cell>
          <cell r="AP461" t="str">
            <v>-</v>
          </cell>
          <cell r="AQ461" t="str">
            <v>-</v>
          </cell>
          <cell r="AR461" t="str">
            <v>-</v>
          </cell>
          <cell r="AS461" t="str">
            <v>-</v>
          </cell>
          <cell r="AT461" t="str">
            <v>-</v>
          </cell>
          <cell r="AU461" t="str">
            <v>-</v>
          </cell>
          <cell r="AV461" t="str">
            <v>Bulk</v>
          </cell>
          <cell r="AW461" t="str">
            <v>-</v>
          </cell>
          <cell r="AX461" t="str">
            <v>-</v>
          </cell>
          <cell r="AY461" t="str">
            <v>-</v>
          </cell>
          <cell r="AZ461" t="str">
            <v>-</v>
          </cell>
          <cell r="BA461" t="str">
            <v>DNB SY19-20</v>
          </cell>
          <cell r="BB461" t="str">
            <v>DNB SY19-20</v>
          </cell>
          <cell r="BC461" t="str">
            <v>Prepared</v>
          </cell>
          <cell r="BD461" t="str">
            <v>BFAST/COP/HANDHELD</v>
          </cell>
          <cell r="BE461" t="str">
            <v>BRKFST/COP MBU</v>
          </cell>
          <cell r="BF461" t="str">
            <v>Burgers &amp; Patties</v>
          </cell>
          <cell r="BG461" t="str">
            <v>Patties</v>
          </cell>
          <cell r="BH461" t="str">
            <v>Patties</v>
          </cell>
          <cell r="BI461" t="str">
            <v>-</v>
          </cell>
          <cell r="BJ461" t="str">
            <v>C&amp;F</v>
          </cell>
          <cell r="BL461" t="str">
            <v>-</v>
          </cell>
          <cell r="BM461" t="str">
            <v>-</v>
          </cell>
          <cell r="BR461" t="str">
            <v>-</v>
          </cell>
          <cell r="BS461" t="str">
            <v>-</v>
          </cell>
          <cell r="BT461" t="str">
            <v>Special Order</v>
          </cell>
          <cell r="BU461" t="str">
            <v>-</v>
          </cell>
          <cell r="BV461" t="str">
            <v>-</v>
          </cell>
          <cell r="BW461" t="str">
            <v>-</v>
          </cell>
          <cell r="BX461" t="str">
            <v>-</v>
          </cell>
          <cell r="BY461" t="str">
            <v>-</v>
          </cell>
        </row>
        <row r="462">
          <cell r="B462">
            <v>10000029300</v>
          </cell>
          <cell r="C462" t="str">
            <v>Pierre</v>
          </cell>
          <cell r="E462">
            <v>130</v>
          </cell>
          <cell r="F462" t="str">
            <v>AdvancePierre™ Fully Cooked Beef Meatloaf Topped with Ketchup, 3.00 oz</v>
          </cell>
          <cell r="G462" t="str">
            <v>Beef Sliced Meatloaf with Ketchup Glaze, 3 oz.</v>
          </cell>
          <cell r="H462" t="str">
            <v>-</v>
          </cell>
          <cell r="I462" t="str">
            <v>-</v>
          </cell>
          <cell r="J462">
            <v>18.75</v>
          </cell>
          <cell r="K462">
            <v>100</v>
          </cell>
          <cell r="L462" t="str">
            <v>1 piece</v>
          </cell>
          <cell r="M462">
            <v>2</v>
          </cell>
          <cell r="N462" t="str">
            <v>-</v>
          </cell>
          <cell r="O462" t="str">
            <v>-</v>
          </cell>
          <cell r="P462" t="str">
            <v>180</v>
          </cell>
          <cell r="Q462" t="str">
            <v>11</v>
          </cell>
          <cell r="R462" t="str">
            <v>4.5</v>
          </cell>
          <cell r="S462" t="str">
            <v>570</v>
          </cell>
          <cell r="T462" t="str">
            <v>8</v>
          </cell>
          <cell r="U462" t="str">
            <v>12</v>
          </cell>
          <cell r="V462" t="str">
            <v>Yes</v>
          </cell>
          <cell r="W462" t="str">
            <v>-</v>
          </cell>
          <cell r="Y462" t="str">
            <v>-</v>
          </cell>
          <cell r="Z462" t="str">
            <v>-</v>
          </cell>
          <cell r="AA462" t="str">
            <v>-</v>
          </cell>
          <cell r="AB462" t="str">
            <v>-</v>
          </cell>
          <cell r="AC462" t="str">
            <v>CL</v>
          </cell>
          <cell r="AD462">
            <v>10000009702</v>
          </cell>
          <cell r="AE462" t="str">
            <v>-</v>
          </cell>
          <cell r="AF462" t="str">
            <v>-</v>
          </cell>
          <cell r="AG462" t="str">
            <v>-</v>
          </cell>
          <cell r="AH462" t="str">
            <v/>
          </cell>
          <cell r="AI462" t="str">
            <v/>
          </cell>
          <cell r="AJ462" t="str">
            <v/>
          </cell>
          <cell r="AK462" t="str">
            <v>-</v>
          </cell>
          <cell r="AL462" t="str">
            <v>Yes</v>
          </cell>
          <cell r="AM462" t="str">
            <v>-</v>
          </cell>
          <cell r="AN462" t="str">
            <v>-</v>
          </cell>
          <cell r="AO462" t="str">
            <v>Yes</v>
          </cell>
          <cell r="AP462" t="str">
            <v>-</v>
          </cell>
          <cell r="AQ462" t="str">
            <v>-</v>
          </cell>
          <cell r="AR462" t="str">
            <v>-</v>
          </cell>
          <cell r="AS462" t="str">
            <v>-</v>
          </cell>
          <cell r="AT462" t="str">
            <v>365</v>
          </cell>
          <cell r="AU462" t="str">
            <v>1</v>
          </cell>
          <cell r="AV462" t="str">
            <v>Bulk</v>
          </cell>
          <cell r="AW462" t="str">
            <v>-</v>
          </cell>
          <cell r="AX462" t="str">
            <v>-</v>
          </cell>
          <cell r="AY462" t="str">
            <v>-</v>
          </cell>
          <cell r="AZ462" t="str">
            <v>-</v>
          </cell>
          <cell r="BA462" t="str">
            <v>ACT</v>
          </cell>
          <cell r="BB462" t="str">
            <v>ACT</v>
          </cell>
          <cell r="BC462" t="str">
            <v>Prepared</v>
          </cell>
          <cell r="BD462" t="str">
            <v>BFAST/COP/HANDHELD</v>
          </cell>
          <cell r="BE462" t="str">
            <v>BRKFST/COP MBU</v>
          </cell>
          <cell r="BF462" t="str">
            <v>Comfort Classics</v>
          </cell>
          <cell r="BG462" t="str">
            <v>Meatloaf &amp; Salisbury</v>
          </cell>
          <cell r="BH462" t="str">
            <v>Meatloaf</v>
          </cell>
          <cell r="BI462" t="str">
            <v>-</v>
          </cell>
          <cell r="BJ462" t="str">
            <v>C&amp;F</v>
          </cell>
          <cell r="BL462" t="str">
            <v>BAKE: Conventional Oven
From frozen state, bake on a pan in a preheated conventional oven at 350 degrees f for 12 minutes.
Convection: Convection Oven
From frozen state, bake on a pan in a preheated convection oven at 350 degrees f for 17 minutes
Microwav</v>
          </cell>
          <cell r="BM462" t="str">
            <v>Ground beef (not more than 30% fat), water, catsup (tomato concentrate, high fructose corn syrup, vinegar, corn syrup, salt, onion powder, spice, natural flavors), vegetable protein product [soy protein concentrate, zinc oxide, niacinamide, ferrous sulfat</v>
          </cell>
          <cell r="BR462" t="str">
            <v>00071421093001</v>
          </cell>
          <cell r="BS462" t="str">
            <v>-</v>
          </cell>
          <cell r="BT462" t="str">
            <v>Special Order</v>
          </cell>
          <cell r="BU462" t="str">
            <v>-</v>
          </cell>
          <cell r="BV462" t="str">
            <v>-</v>
          </cell>
          <cell r="BW462" t="str">
            <v>-</v>
          </cell>
          <cell r="BX462">
            <v>8942809</v>
          </cell>
          <cell r="BY462">
            <v>101712</v>
          </cell>
        </row>
        <row r="463">
          <cell r="B463">
            <v>10000009702</v>
          </cell>
          <cell r="C463" t="str">
            <v>Pierre</v>
          </cell>
          <cell r="E463">
            <v>130</v>
          </cell>
          <cell r="F463" t="str">
            <v>AdvancePierre™ Fully Cooked Beef Meatloaf Topped with Ketchup, 3.00 oz</v>
          </cell>
          <cell r="G463" t="str">
            <v>Beef Sliced Meatloaf with Ketchup Glaze, 3 oz.</v>
          </cell>
          <cell r="H463" t="str">
            <v>-</v>
          </cell>
          <cell r="I463" t="str">
            <v>-</v>
          </cell>
          <cell r="J463">
            <v>39.380000000000003</v>
          </cell>
          <cell r="K463">
            <v>210</v>
          </cell>
          <cell r="L463" t="str">
            <v>1 piece</v>
          </cell>
          <cell r="M463">
            <v>2</v>
          </cell>
          <cell r="N463" t="str">
            <v>-</v>
          </cell>
          <cell r="O463" t="str">
            <v>-</v>
          </cell>
          <cell r="P463" t="str">
            <v>150</v>
          </cell>
          <cell r="Q463" t="str">
            <v>7</v>
          </cell>
          <cell r="R463" t="str">
            <v>3</v>
          </cell>
          <cell r="S463" t="str">
            <v>550</v>
          </cell>
          <cell r="T463" t="str">
            <v>8</v>
          </cell>
          <cell r="U463" t="str">
            <v>13</v>
          </cell>
          <cell r="V463" t="str">
            <v>Yes</v>
          </cell>
          <cell r="W463" t="str">
            <v>-</v>
          </cell>
          <cell r="Y463" t="str">
            <v>-</v>
          </cell>
          <cell r="Z463" t="str">
            <v>-</v>
          </cell>
          <cell r="AA463" t="str">
            <v>-</v>
          </cell>
          <cell r="AB463" t="str">
            <v>-</v>
          </cell>
          <cell r="AC463" t="str">
            <v>CY</v>
          </cell>
          <cell r="AD463">
            <v>10000029300</v>
          </cell>
          <cell r="AE463" t="str">
            <v>-</v>
          </cell>
          <cell r="AF463" t="str">
            <v>-</v>
          </cell>
          <cell r="AG463" t="str">
            <v>-</v>
          </cell>
          <cell r="AH463" t="str">
            <v/>
          </cell>
          <cell r="AI463" t="str">
            <v/>
          </cell>
          <cell r="AJ463" t="str">
            <v/>
          </cell>
          <cell r="AK463" t="str">
            <v>-</v>
          </cell>
          <cell r="AL463" t="str">
            <v>Yes</v>
          </cell>
          <cell r="AM463" t="str">
            <v>-</v>
          </cell>
          <cell r="AN463" t="str">
            <v>-</v>
          </cell>
          <cell r="AO463" t="str">
            <v>Yes</v>
          </cell>
          <cell r="AP463" t="str">
            <v>-</v>
          </cell>
          <cell r="AQ463" t="str">
            <v>-</v>
          </cell>
          <cell r="AR463" t="str">
            <v>-</v>
          </cell>
          <cell r="AS463" t="str">
            <v>-</v>
          </cell>
          <cell r="AT463" t="str">
            <v>365</v>
          </cell>
          <cell r="AU463" t="str">
            <v>1</v>
          </cell>
          <cell r="AV463" t="str">
            <v>Bulk</v>
          </cell>
          <cell r="AW463" t="str">
            <v>-</v>
          </cell>
          <cell r="AX463" t="str">
            <v>-</v>
          </cell>
          <cell r="AY463" t="str">
            <v>-</v>
          </cell>
          <cell r="AZ463" t="str">
            <v>-</v>
          </cell>
          <cell r="BA463" t="str">
            <v>ACT</v>
          </cell>
          <cell r="BB463" t="str">
            <v>DNB SY21-22</v>
          </cell>
          <cell r="BC463" t="str">
            <v>Prepared</v>
          </cell>
          <cell r="BD463" t="str">
            <v>BFAST/COP/HANDHELD</v>
          </cell>
          <cell r="BE463" t="str">
            <v>BRKFST/COP MBU</v>
          </cell>
          <cell r="BF463" t="str">
            <v>Comfort Classics</v>
          </cell>
          <cell r="BG463" t="str">
            <v>Meatloaf &amp; Salisbury</v>
          </cell>
          <cell r="BH463" t="str">
            <v>Meatloaf</v>
          </cell>
          <cell r="BI463" t="str">
            <v>-</v>
          </cell>
          <cell r="BJ463" t="str">
            <v>C&amp;F</v>
          </cell>
          <cell r="BL463" t="str">
            <v>BAKE: Conventional Oven
From frozen: preheat oven to 350 degrees f. Heat for 17-19 minutes or until internal temperature reaches 140 degrees f.
Convection: Convection Oven
From frozen: preheat oven to 350 degrees f. Heat for 12-14 minutes or until interna</v>
          </cell>
          <cell r="BM463" t="str">
            <v xml:space="preserve">Ground beef (not more than 20% fat), water, ketchup (tomato concentrate (water and tomato paste, high fructose corn syrup, corn syrup, vinegar,  salt, onion powder, spice and natural flavors)); textured vegetable protein product (soy protein concentrate, </v>
          </cell>
          <cell r="BR463" t="str">
            <v>00071421093025</v>
          </cell>
          <cell r="BS463" t="str">
            <v>-</v>
          </cell>
          <cell r="BT463" t="str">
            <v>-</v>
          </cell>
          <cell r="BU463" t="str">
            <v>-</v>
          </cell>
          <cell r="BV463" t="str">
            <v>-</v>
          </cell>
          <cell r="BW463" t="str">
            <v>-</v>
          </cell>
          <cell r="BX463" t="str">
            <v>-</v>
          </cell>
          <cell r="BY463">
            <v>401402</v>
          </cell>
        </row>
        <row r="464">
          <cell r="B464">
            <v>10000009688</v>
          </cell>
          <cell r="C464" t="str">
            <v>AdvancePierre™</v>
          </cell>
          <cell r="D464" t="str">
            <v>Smokie Grill®</v>
          </cell>
          <cell r="E464">
            <v>130</v>
          </cell>
          <cell r="F464" t="str">
            <v>AdvancePierre™ Pork Rib Pattie with Honey BBQ Sauce, 3.25 oz.</v>
          </cell>
          <cell r="G464" t="str">
            <v>Pork Rib Pattie with Honey BBQ Sauce, 3.25 oz.</v>
          </cell>
          <cell r="H464" t="str">
            <v>-</v>
          </cell>
          <cell r="I464" t="str">
            <v>-</v>
          </cell>
          <cell r="J464">
            <v>35.549999999999997</v>
          </cell>
          <cell r="K464">
            <v>175</v>
          </cell>
          <cell r="L464" t="str">
            <v>1 piece</v>
          </cell>
          <cell r="M464">
            <v>2</v>
          </cell>
          <cell r="N464" t="str">
            <v>-</v>
          </cell>
          <cell r="O464" t="str">
            <v>-</v>
          </cell>
          <cell r="P464" t="str">
            <v>-</v>
          </cell>
          <cell r="Q464" t="str">
            <v>-</v>
          </cell>
          <cell r="R464" t="str">
            <v>-</v>
          </cell>
          <cell r="S464" t="str">
            <v>-</v>
          </cell>
          <cell r="T464" t="str">
            <v>-</v>
          </cell>
          <cell r="U464" t="str">
            <v>-</v>
          </cell>
          <cell r="V464" t="str">
            <v>Yes</v>
          </cell>
          <cell r="W464" t="str">
            <v>-</v>
          </cell>
          <cell r="Y464" t="str">
            <v>-</v>
          </cell>
          <cell r="Z464" t="str">
            <v>-</v>
          </cell>
          <cell r="AA464" t="str">
            <v>-</v>
          </cell>
          <cell r="AB464" t="str">
            <v>-</v>
          </cell>
          <cell r="AC464" t="str">
            <v>CY</v>
          </cell>
          <cell r="AD464" t="str">
            <v>-</v>
          </cell>
          <cell r="AE464" t="str">
            <v>-</v>
          </cell>
          <cell r="AF464" t="str">
            <v>-</v>
          </cell>
          <cell r="AG464" t="str">
            <v>-</v>
          </cell>
          <cell r="AH464" t="str">
            <v/>
          </cell>
          <cell r="AI464" t="str">
            <v/>
          </cell>
          <cell r="AJ464" t="str">
            <v/>
          </cell>
          <cell r="AK464" t="str">
            <v>-</v>
          </cell>
          <cell r="AL464" t="str">
            <v>Yes</v>
          </cell>
          <cell r="AM464" t="str">
            <v>-</v>
          </cell>
          <cell r="AN464" t="str">
            <v>Yes</v>
          </cell>
          <cell r="AO464" t="str">
            <v>Yes</v>
          </cell>
          <cell r="AP464" t="str">
            <v>-</v>
          </cell>
          <cell r="AQ464" t="str">
            <v>-</v>
          </cell>
          <cell r="AR464" t="str">
            <v>-</v>
          </cell>
          <cell r="AS464" t="str">
            <v>-</v>
          </cell>
          <cell r="AT464" t="str">
            <v>-</v>
          </cell>
          <cell r="AU464" t="str">
            <v>-</v>
          </cell>
          <cell r="AV464" t="str">
            <v>Bulk</v>
          </cell>
          <cell r="AW464" t="str">
            <v>-</v>
          </cell>
          <cell r="AX464" t="str">
            <v>-</v>
          </cell>
          <cell r="AY464" t="str">
            <v>-</v>
          </cell>
          <cell r="AZ464" t="str">
            <v>-</v>
          </cell>
          <cell r="BA464" t="str">
            <v>DNB SY19-20</v>
          </cell>
          <cell r="BB464" t="str">
            <v>DNB SY19-20</v>
          </cell>
          <cell r="BC464" t="str">
            <v>Prepared</v>
          </cell>
          <cell r="BD464" t="str">
            <v>BACON/HAM</v>
          </cell>
          <cell r="BE464" t="str">
            <v>HAM/WHL MUSCLE MBU</v>
          </cell>
          <cell r="BF464" t="str">
            <v>Comfort Classics</v>
          </cell>
          <cell r="BG464" t="str">
            <v>Beef &amp; Pork Rib Patties</v>
          </cell>
          <cell r="BH464" t="str">
            <v>Ribs</v>
          </cell>
          <cell r="BI464" t="str">
            <v>-</v>
          </cell>
          <cell r="BJ464" t="str">
            <v>C&amp;F</v>
          </cell>
          <cell r="BK464" t="str">
            <v>Pork</v>
          </cell>
          <cell r="BL464" t="str">
            <v>-</v>
          </cell>
          <cell r="BM464" t="str">
            <v>-</v>
          </cell>
          <cell r="BR464" t="str">
            <v>-</v>
          </cell>
          <cell r="BS464" t="str">
            <v>-</v>
          </cell>
          <cell r="BT464" t="str">
            <v>-</v>
          </cell>
          <cell r="BU464" t="str">
            <v>-</v>
          </cell>
          <cell r="BV464" t="str">
            <v>-</v>
          </cell>
          <cell r="BW464" t="str">
            <v>-</v>
          </cell>
          <cell r="BX464">
            <v>8968091</v>
          </cell>
          <cell r="BY464" t="str">
            <v>-</v>
          </cell>
        </row>
        <row r="465">
          <cell r="B465">
            <v>10000019600</v>
          </cell>
          <cell r="C465" t="str">
            <v>Pierre</v>
          </cell>
          <cell r="E465">
            <v>130</v>
          </cell>
          <cell r="F465" t="str">
            <v>AdvancePierre™ Fully Cooked Flamebroiled Beef Salisbury Steak, 2.68 oz</v>
          </cell>
          <cell r="G465" t="str">
            <v>Flame Broiled Beef Salisbury Steak, 2.67 oz.</v>
          </cell>
          <cell r="H465" t="str">
            <v>-</v>
          </cell>
          <cell r="I465" t="str">
            <v>-</v>
          </cell>
          <cell r="J465">
            <v>16.690000000000001</v>
          </cell>
          <cell r="K465">
            <v>100</v>
          </cell>
          <cell r="L465" t="str">
            <v>1 piece</v>
          </cell>
          <cell r="M465">
            <v>2</v>
          </cell>
          <cell r="N465" t="str">
            <v>-</v>
          </cell>
          <cell r="O465" t="str">
            <v>-</v>
          </cell>
          <cell r="P465" t="str">
            <v>170</v>
          </cell>
          <cell r="Q465" t="str">
            <v>12</v>
          </cell>
          <cell r="R465" t="str">
            <v>4.5</v>
          </cell>
          <cell r="S465" t="str">
            <v>600</v>
          </cell>
          <cell r="T465" t="str">
            <v>3</v>
          </cell>
          <cell r="U465" t="str">
            <v>14</v>
          </cell>
          <cell r="V465" t="str">
            <v>Yes</v>
          </cell>
          <cell r="W465" t="str">
            <v>-</v>
          </cell>
          <cell r="Y465" t="str">
            <v>-</v>
          </cell>
          <cell r="Z465" t="str">
            <v>-</v>
          </cell>
          <cell r="AA465" t="str">
            <v>-</v>
          </cell>
          <cell r="AB465" t="str">
            <v>-</v>
          </cell>
          <cell r="AC465" t="str">
            <v>CL</v>
          </cell>
          <cell r="AD465" t="str">
            <v>-</v>
          </cell>
          <cell r="AE465" t="str">
            <v>-</v>
          </cell>
          <cell r="AF465" t="str">
            <v>-</v>
          </cell>
          <cell r="AG465" t="str">
            <v>-</v>
          </cell>
          <cell r="AH465" t="str">
            <v/>
          </cell>
          <cell r="AI465" t="str">
            <v/>
          </cell>
          <cell r="AJ465" t="str">
            <v/>
          </cell>
          <cell r="AK465" t="str">
            <v>-</v>
          </cell>
          <cell r="AL465" t="str">
            <v>Yes</v>
          </cell>
          <cell r="AM465" t="str">
            <v>-</v>
          </cell>
          <cell r="AN465" t="str">
            <v>-</v>
          </cell>
          <cell r="AO465" t="str">
            <v>-</v>
          </cell>
          <cell r="AP465" t="str">
            <v>-</v>
          </cell>
          <cell r="AQ465" t="str">
            <v>-</v>
          </cell>
          <cell r="AR465" t="str">
            <v>-</v>
          </cell>
          <cell r="AS465" t="str">
            <v>-</v>
          </cell>
          <cell r="AT465" t="str">
            <v>455</v>
          </cell>
          <cell r="AU465" t="str">
            <v>1</v>
          </cell>
          <cell r="AV465" t="str">
            <v>Bulk</v>
          </cell>
          <cell r="AW465" t="str">
            <v>-</v>
          </cell>
          <cell r="AX465" t="str">
            <v>-</v>
          </cell>
          <cell r="AY465" t="str">
            <v>-</v>
          </cell>
          <cell r="AZ465" t="str">
            <v>-</v>
          </cell>
          <cell r="BA465" t="str">
            <v>HOLD SY20-21</v>
          </cell>
          <cell r="BB465" t="str">
            <v>ACT</v>
          </cell>
          <cell r="BC465" t="str">
            <v>Prepared</v>
          </cell>
          <cell r="BD465" t="str">
            <v>BFAST/COP/HANDHELD</v>
          </cell>
          <cell r="BE465" t="str">
            <v>BRKFST/COP MBU</v>
          </cell>
          <cell r="BF465" t="str">
            <v>Comfort Classics</v>
          </cell>
          <cell r="BG465" t="str">
            <v>Meatloaf &amp; Salisbury</v>
          </cell>
          <cell r="BH465" t="str">
            <v>Salisbury Steak</v>
          </cell>
          <cell r="BI465" t="str">
            <v>-</v>
          </cell>
          <cell r="BJ465" t="str">
            <v>C&amp;F</v>
          </cell>
          <cell r="BL465" t="str">
            <v>BAKE: Conventional Oven
From frozen state, bake on a pan in a preheated conventional oven at 350 degrees f for 15 minutes.
Convection: Convection Oven
From frozen state, bake on a pan in a preheated convection oven at 350 degrees f for 10 minutes
Microwav</v>
          </cell>
          <cell r="BM465" t="str">
            <v>Ground beef (not more than 24% fat), water, textured vegetable protein product (soy protein concentrate, caramel color, zinc oxide, niacinamide, ferrous sulfate, copper gluconate, vitamin a palmitate, calcium pantothenate, thiamine mononitrate (b1), pyrid</v>
          </cell>
          <cell r="BR465" t="str">
            <v>00071421096002</v>
          </cell>
          <cell r="BS465" t="str">
            <v>-</v>
          </cell>
          <cell r="BT465" t="str">
            <v>Special Order</v>
          </cell>
          <cell r="BU465" t="str">
            <v>-</v>
          </cell>
          <cell r="BV465" t="str">
            <v>-</v>
          </cell>
          <cell r="BW465">
            <v>985830</v>
          </cell>
          <cell r="BX465" t="str">
            <v>-</v>
          </cell>
          <cell r="BY465" t="str">
            <v>-</v>
          </cell>
        </row>
        <row r="466">
          <cell r="B466">
            <v>10000009900</v>
          </cell>
          <cell r="C466" t="str">
            <v>Pierre</v>
          </cell>
          <cell r="D466" t="str">
            <v xml:space="preserve">RIB-B-Q® </v>
          </cell>
          <cell r="E466">
            <v>130</v>
          </cell>
          <cell r="F466" t="str">
            <v>AdvancePierre™ Fully Cooked Rib Shaped Pork Patties Glazed with BBQ Sauce, 2.61 oz</v>
          </cell>
          <cell r="G466" t="str">
            <v>Pork Rib Pattie with Built-In BBQ Sauce, 2.6 oz.</v>
          </cell>
          <cell r="H466" t="str">
            <v>-</v>
          </cell>
          <cell r="I466" t="str">
            <v>-</v>
          </cell>
          <cell r="J466">
            <v>16.25</v>
          </cell>
          <cell r="K466">
            <v>100</v>
          </cell>
          <cell r="L466" t="str">
            <v>1 piece</v>
          </cell>
          <cell r="M466">
            <v>2</v>
          </cell>
          <cell r="N466" t="str">
            <v>-</v>
          </cell>
          <cell r="O466" t="str">
            <v>-</v>
          </cell>
          <cell r="P466" t="str">
            <v>170</v>
          </cell>
          <cell r="Q466" t="str">
            <v>12</v>
          </cell>
          <cell r="R466" t="str">
            <v>4</v>
          </cell>
          <cell r="S466" t="str">
            <v>440</v>
          </cell>
          <cell r="T466" t="str">
            <v>3</v>
          </cell>
          <cell r="U466" t="str">
            <v>12</v>
          </cell>
          <cell r="V466" t="str">
            <v>Yes</v>
          </cell>
          <cell r="W466" t="str">
            <v>-</v>
          </cell>
          <cell r="Y466" t="str">
            <v>-</v>
          </cell>
          <cell r="Z466" t="str">
            <v>-</v>
          </cell>
          <cell r="AA466" t="str">
            <v>-</v>
          </cell>
          <cell r="AB466" t="str">
            <v>-</v>
          </cell>
          <cell r="AC466" t="str">
            <v>CL</v>
          </cell>
          <cell r="AD466" t="str">
            <v>-</v>
          </cell>
          <cell r="AE466" t="str">
            <v>-</v>
          </cell>
          <cell r="AF466" t="str">
            <v>-</v>
          </cell>
          <cell r="AG466" t="str">
            <v>-</v>
          </cell>
          <cell r="AH466" t="str">
            <v/>
          </cell>
          <cell r="AI466" t="str">
            <v/>
          </cell>
          <cell r="AJ466" t="str">
            <v/>
          </cell>
          <cell r="AK466" t="str">
            <v>-</v>
          </cell>
          <cell r="AL466" t="str">
            <v>Yes</v>
          </cell>
          <cell r="AM466" t="str">
            <v>-</v>
          </cell>
          <cell r="AN466" t="str">
            <v>Yes</v>
          </cell>
          <cell r="AO466" t="str">
            <v>Yes</v>
          </cell>
          <cell r="AP466" t="str">
            <v>-</v>
          </cell>
          <cell r="AQ466" t="str">
            <v>-</v>
          </cell>
          <cell r="AR466" t="str">
            <v>-</v>
          </cell>
          <cell r="AS466" t="str">
            <v>-</v>
          </cell>
          <cell r="AT466" t="str">
            <v>365</v>
          </cell>
          <cell r="AU466" t="str">
            <v>1</v>
          </cell>
          <cell r="AV466" t="str">
            <v>Bulk</v>
          </cell>
          <cell r="AW466" t="str">
            <v>-</v>
          </cell>
          <cell r="AX466" t="str">
            <v>-</v>
          </cell>
          <cell r="AY466" t="str">
            <v>-</v>
          </cell>
          <cell r="AZ466" t="str">
            <v>-</v>
          </cell>
          <cell r="BA466" t="str">
            <v>DNB SY20-21</v>
          </cell>
          <cell r="BB466" t="str">
            <v>DNB SY20-21</v>
          </cell>
          <cell r="BC466" t="str">
            <v>Prepared</v>
          </cell>
          <cell r="BD466" t="str">
            <v>BACON/HAM</v>
          </cell>
          <cell r="BE466" t="str">
            <v>HAM/WHL MUSCLE MBU</v>
          </cell>
          <cell r="BF466" t="str">
            <v>Comfort Classics</v>
          </cell>
          <cell r="BG466" t="str">
            <v>Beef &amp; Pork Rib Patties</v>
          </cell>
          <cell r="BH466" t="str">
            <v>Ribs</v>
          </cell>
          <cell r="BI466" t="str">
            <v>-</v>
          </cell>
          <cell r="BJ466" t="str">
            <v>C&amp;F</v>
          </cell>
          <cell r="BK466" t="str">
            <v>Pork</v>
          </cell>
          <cell r="BL466" t="str">
            <v>BAKE: Conventional Oven
From a frozen state, bake ribs on pan in preheated conventional oven at 350 for 15-20 minutes.
Convection: Convection Oven
From a frozen state, bake ribs on pan in preheated convection oven at 350 for 12-15 minutes.
Microwave: Micr</v>
          </cell>
          <cell r="BM466" t="str">
            <v>Ground pork (not more than 24% fat), water, textured vegetable protein product (soy protein concentrate, caramel color, zinc oxide, niacinamide, ferrous sulfate, copper gluconate, vitamin a palmitate, calcium pantothenate, thiamine mononitrate (b-1), pyri</v>
          </cell>
          <cell r="BR466" t="str">
            <v>00071421098006</v>
          </cell>
          <cell r="BS466" t="str">
            <v>-</v>
          </cell>
          <cell r="BT466" t="str">
            <v>Special Order</v>
          </cell>
          <cell r="BU466" t="str">
            <v>-</v>
          </cell>
          <cell r="BV466" t="str">
            <v>-</v>
          </cell>
          <cell r="BW466" t="str">
            <v>-</v>
          </cell>
          <cell r="BX466" t="str">
            <v>-</v>
          </cell>
          <cell r="BY466" t="str">
            <v>-</v>
          </cell>
        </row>
        <row r="467">
          <cell r="B467">
            <v>10000097870</v>
          </cell>
          <cell r="C467" t="str">
            <v>AdvancePierre™</v>
          </cell>
          <cell r="D467" t="str">
            <v xml:space="preserve"> </v>
          </cell>
          <cell r="E467">
            <v>130</v>
          </cell>
          <cell r="F467" t="str">
            <v>AdvancePierre™ Philly Beef Steak, 2.5 oz.</v>
          </cell>
          <cell r="G467" t="str">
            <v>Philly Beef Steak, 2.5 oz.</v>
          </cell>
          <cell r="H467" t="str">
            <v>-</v>
          </cell>
          <cell r="I467" t="str">
            <v>-</v>
          </cell>
          <cell r="J467">
            <v>30</v>
          </cell>
          <cell r="K467">
            <v>192</v>
          </cell>
          <cell r="L467" t="str">
            <v>2.50 oz.</v>
          </cell>
          <cell r="M467">
            <v>2</v>
          </cell>
          <cell r="N467" t="str">
            <v>-</v>
          </cell>
          <cell r="O467" t="str">
            <v>-</v>
          </cell>
          <cell r="P467" t="str">
            <v>150</v>
          </cell>
          <cell r="Q467" t="str">
            <v>11</v>
          </cell>
          <cell r="R467" t="str">
            <v>4.5</v>
          </cell>
          <cell r="S467" t="str">
            <v>230</v>
          </cell>
          <cell r="T467" t="str">
            <v>4</v>
          </cell>
          <cell r="U467" t="str">
            <v>11</v>
          </cell>
          <cell r="V467" t="str">
            <v>Yes</v>
          </cell>
          <cell r="W467" t="str">
            <v>-</v>
          </cell>
          <cell r="Y467" t="str">
            <v>CSC</v>
          </cell>
          <cell r="Z467" t="str">
            <v>CSC</v>
          </cell>
          <cell r="AA467" t="str">
            <v>CSC</v>
          </cell>
          <cell r="AB467" t="str">
            <v>CSC</v>
          </cell>
          <cell r="AC467" t="str">
            <v>CL</v>
          </cell>
          <cell r="AD467">
            <v>10000097868</v>
          </cell>
          <cell r="AE467" t="str">
            <v>-</v>
          </cell>
          <cell r="AF467" t="str">
            <v>-</v>
          </cell>
          <cell r="AG467" t="str">
            <v>-</v>
          </cell>
          <cell r="AH467" t="str">
            <v/>
          </cell>
          <cell r="AI467" t="str">
            <v/>
          </cell>
          <cell r="AJ467" t="str">
            <v/>
          </cell>
          <cell r="AK467" t="str">
            <v>-</v>
          </cell>
          <cell r="AL467" t="str">
            <v>-</v>
          </cell>
          <cell r="AM467" t="str">
            <v>-</v>
          </cell>
          <cell r="AN467" t="str">
            <v>-</v>
          </cell>
          <cell r="AO467" t="str">
            <v>-</v>
          </cell>
          <cell r="AP467" t="str">
            <v>-</v>
          </cell>
          <cell r="AQ467" t="str">
            <v>-</v>
          </cell>
          <cell r="AR467" t="str">
            <v>-</v>
          </cell>
          <cell r="AS467" t="str">
            <v>-</v>
          </cell>
          <cell r="AT467" t="str">
            <v>365</v>
          </cell>
          <cell r="AU467" t="str">
            <v>6</v>
          </cell>
          <cell r="AV467" t="str">
            <v>Bulk</v>
          </cell>
          <cell r="AW467" t="str">
            <v>Yes</v>
          </cell>
          <cell r="AX467" t="str">
            <v>Yes</v>
          </cell>
          <cell r="AY467" t="str">
            <v>Yes</v>
          </cell>
          <cell r="AZ467" t="str">
            <v>Yes</v>
          </cell>
          <cell r="BA467" t="str">
            <v>ACT</v>
          </cell>
          <cell r="BB467" t="str">
            <v>ACT</v>
          </cell>
          <cell r="BC467" t="str">
            <v>Prepared</v>
          </cell>
          <cell r="BD467" t="str">
            <v>PIZZA/PHILLY/MEXICAN</v>
          </cell>
          <cell r="BE467" t="str">
            <v>PHILLY MBU</v>
          </cell>
          <cell r="BF467" t="str">
            <v>Ingredient Meats</v>
          </cell>
          <cell r="BG467" t="str">
            <v>Philly Meat</v>
          </cell>
          <cell r="BH467" t="str">
            <v>Sliced</v>
          </cell>
          <cell r="BI467" t="str">
            <v>-</v>
          </cell>
          <cell r="BJ467" t="str">
            <v>C&amp;F</v>
          </cell>
          <cell r="BL467" t="str">
            <v>BAKE: Conventional Oven
From thawed state, preheat oven to 350 derees F. Remove product from pouch and arrange product in a single layer in a 2 inch hotel pan. Break up any large pieces and cover with foil. Heat for 45-47 minutes or until internal tempera</v>
          </cell>
          <cell r="BM467" t="str">
            <v>Ground Beef (No More Than 20% Fat), Water, Seasoning [Brown Sugar, Corn Syrup Solids, Dextrose, Garlic Powder, Modified Corn Starch, Tomato Powder, Lemon Powder (Maltodextrin, Lemon Juice Solids), Spices (Including Celery Seed), Hydrolyzed Corn Protein, O</v>
          </cell>
          <cell r="BP467" t="str">
            <v>Yes</v>
          </cell>
          <cell r="BQ467" t="str">
            <v>Yes</v>
          </cell>
          <cell r="BR467" t="str">
            <v>00797179874524</v>
          </cell>
          <cell r="BS467" t="str">
            <v>-</v>
          </cell>
          <cell r="BT467" t="str">
            <v>Special Order</v>
          </cell>
          <cell r="BU467" t="str">
            <v>-</v>
          </cell>
          <cell r="BV467" t="str">
            <v>-</v>
          </cell>
          <cell r="BW467" t="str">
            <v>-</v>
          </cell>
          <cell r="BX467">
            <v>8940002</v>
          </cell>
          <cell r="BY467">
            <v>141095</v>
          </cell>
        </row>
        <row r="468">
          <cell r="B468">
            <v>10000097868</v>
          </cell>
          <cell r="C468" t="str">
            <v>AdvancePierre™</v>
          </cell>
          <cell r="E468">
            <v>130</v>
          </cell>
          <cell r="F468" t="str">
            <v>AdvancePierre™ Philly Beef Steak, 2.5 oz.</v>
          </cell>
          <cell r="G468" t="str">
            <v>Philly Beef Steak, 2.5 oz.</v>
          </cell>
          <cell r="H468" t="str">
            <v>-</v>
          </cell>
          <cell r="I468" t="str">
            <v>-</v>
          </cell>
          <cell r="J468">
            <v>30</v>
          </cell>
          <cell r="K468">
            <v>192</v>
          </cell>
          <cell r="L468" t="str">
            <v>2.50 oz.</v>
          </cell>
          <cell r="M468">
            <v>2</v>
          </cell>
          <cell r="N468" t="str">
            <v>-</v>
          </cell>
          <cell r="O468" t="str">
            <v>-</v>
          </cell>
          <cell r="P468" t="str">
            <v>140</v>
          </cell>
          <cell r="Q468" t="str">
            <v>9</v>
          </cell>
          <cell r="R468" t="str">
            <v>3.5</v>
          </cell>
          <cell r="S468" t="str">
            <v>230</v>
          </cell>
          <cell r="T468" t="str">
            <v>4</v>
          </cell>
          <cell r="U468" t="str">
            <v>12</v>
          </cell>
          <cell r="V468" t="str">
            <v>Yes</v>
          </cell>
          <cell r="W468" t="str">
            <v>-</v>
          </cell>
          <cell r="Y468" t="str">
            <v>-</v>
          </cell>
          <cell r="Z468" t="str">
            <v>-</v>
          </cell>
          <cell r="AA468" t="str">
            <v>-</v>
          </cell>
          <cell r="AB468" t="str">
            <v>-</v>
          </cell>
          <cell r="AC468" t="str">
            <v>CY</v>
          </cell>
          <cell r="AD468">
            <v>10000097870</v>
          </cell>
          <cell r="AE468" t="str">
            <v>-</v>
          </cell>
          <cell r="AF468" t="str">
            <v>-</v>
          </cell>
          <cell r="AG468" t="str">
            <v>-</v>
          </cell>
          <cell r="AH468" t="str">
            <v/>
          </cell>
          <cell r="AI468" t="str">
            <v/>
          </cell>
          <cell r="AJ468" t="str">
            <v/>
          </cell>
          <cell r="AK468" t="str">
            <v>-</v>
          </cell>
          <cell r="AL468" t="str">
            <v>-</v>
          </cell>
          <cell r="AM468" t="str">
            <v>-</v>
          </cell>
          <cell r="AN468" t="str">
            <v>-</v>
          </cell>
          <cell r="AO468" t="str">
            <v>-</v>
          </cell>
          <cell r="AP468" t="str">
            <v>-</v>
          </cell>
          <cell r="AQ468" t="str">
            <v>-</v>
          </cell>
          <cell r="AR468" t="str">
            <v>-</v>
          </cell>
          <cell r="AS468" t="str">
            <v>-</v>
          </cell>
          <cell r="AT468" t="str">
            <v>365</v>
          </cell>
          <cell r="AU468" t="str">
            <v>6</v>
          </cell>
          <cell r="AV468" t="str">
            <v>Bulk</v>
          </cell>
          <cell r="AW468" t="str">
            <v>-</v>
          </cell>
          <cell r="AX468" t="str">
            <v>-</v>
          </cell>
          <cell r="AY468" t="str">
            <v>-</v>
          </cell>
          <cell r="AZ468" t="str">
            <v>Yes</v>
          </cell>
          <cell r="BA468" t="str">
            <v>ACT</v>
          </cell>
          <cell r="BB468" t="str">
            <v>ACT</v>
          </cell>
          <cell r="BC468" t="str">
            <v>Prepared</v>
          </cell>
          <cell r="BD468" t="str">
            <v>PIZZA/PHILLY/MEXICAN</v>
          </cell>
          <cell r="BE468" t="str">
            <v>PHILLY MBU</v>
          </cell>
          <cell r="BF468" t="str">
            <v>Ingredient Meats</v>
          </cell>
          <cell r="BG468" t="str">
            <v>Philly Meat</v>
          </cell>
          <cell r="BH468" t="str">
            <v>Sliced</v>
          </cell>
          <cell r="BI468" t="str">
            <v>-</v>
          </cell>
          <cell r="BJ468" t="str">
            <v>C&amp;F</v>
          </cell>
          <cell r="BL468" t="str">
            <v>BAKE: Conventional Oven
From thawed state, preheat oven to 350 derees F. Remove product from pouch and arrange product in a single layer in a 2 inch hotel pan. Break up any large pieces and cover with foil. Heat for 45-47 minutes or until internal tempera</v>
          </cell>
          <cell r="BM468" t="str">
            <v>Ground Beef (No More Than 20% fat), Water, Seasoning (Brown Sugar, Corn Syrup Solids, Dextrose, Garlic Powder, Modified Corn Starch, Tomato Powder, Lemon Powder (Maltodextrin, Lemon Juice Solids), Spices (Including Celery Seed), Hydrolyzed Corn Protein, O</v>
          </cell>
          <cell r="BQ468" t="str">
            <v>Yes</v>
          </cell>
          <cell r="BR468" t="str">
            <v>00797179536859</v>
          </cell>
          <cell r="BS468" t="str">
            <v>-</v>
          </cell>
          <cell r="BT468" t="str">
            <v>-</v>
          </cell>
          <cell r="BU468" t="str">
            <v>-</v>
          </cell>
          <cell r="BV468" t="str">
            <v>-</v>
          </cell>
          <cell r="BW468" t="str">
            <v>-</v>
          </cell>
          <cell r="BX468">
            <v>8868211</v>
          </cell>
          <cell r="BY468">
            <v>406438</v>
          </cell>
        </row>
        <row r="469">
          <cell r="B469">
            <v>10000046400</v>
          </cell>
          <cell r="C469" t="str">
            <v>AdvancePierre™</v>
          </cell>
          <cell r="E469">
            <v>130</v>
          </cell>
          <cell r="F469" t="str">
            <v>AdvancePierre™ Fully Cooked Beef Pattie with Sausage Seasonings on a Whole Grain Bun, 2.54oz</v>
          </cell>
          <cell r="G469" t="str">
            <v>IW Beef Sausage Sandwich, 2.55 oz.</v>
          </cell>
          <cell r="H469" t="str">
            <v>WG</v>
          </cell>
          <cell r="I469" t="str">
            <v>-</v>
          </cell>
          <cell r="J469">
            <v>15.94</v>
          </cell>
          <cell r="K469">
            <v>100</v>
          </cell>
          <cell r="L469" t="str">
            <v>1 sandwich</v>
          </cell>
          <cell r="M469">
            <v>1</v>
          </cell>
          <cell r="N469">
            <v>1.25</v>
          </cell>
          <cell r="O469" t="str">
            <v>-</v>
          </cell>
          <cell r="P469" t="str">
            <v>170</v>
          </cell>
          <cell r="Q469" t="str">
            <v>6</v>
          </cell>
          <cell r="R469" t="str">
            <v>2</v>
          </cell>
          <cell r="S469" t="str">
            <v>350</v>
          </cell>
          <cell r="T469" t="str">
            <v>20</v>
          </cell>
          <cell r="U469" t="str">
            <v>9</v>
          </cell>
          <cell r="V469" t="str">
            <v>Yes</v>
          </cell>
          <cell r="W469" t="str">
            <v>-</v>
          </cell>
          <cell r="Y469" t="str">
            <v>-</v>
          </cell>
          <cell r="Z469" t="str">
            <v>-</v>
          </cell>
          <cell r="AA469" t="str">
            <v>-</v>
          </cell>
          <cell r="AB469" t="str">
            <v>-</v>
          </cell>
          <cell r="AC469" t="str">
            <v>CL</v>
          </cell>
          <cell r="AD469" t="str">
            <v>-</v>
          </cell>
          <cell r="AE469" t="str">
            <v>-</v>
          </cell>
          <cell r="AF469" t="str">
            <v>-</v>
          </cell>
          <cell r="AG469" t="str">
            <v>-</v>
          </cell>
          <cell r="AH469" t="str">
            <v/>
          </cell>
          <cell r="AI469" t="str">
            <v/>
          </cell>
          <cell r="AJ469" t="str">
            <v/>
          </cell>
          <cell r="AK469" t="str">
            <v>-</v>
          </cell>
          <cell r="AL469" t="str">
            <v>Yes</v>
          </cell>
          <cell r="AM469" t="str">
            <v>-</v>
          </cell>
          <cell r="AN469" t="str">
            <v>-</v>
          </cell>
          <cell r="AO469" t="str">
            <v>Yes</v>
          </cell>
          <cell r="AP469" t="str">
            <v>-</v>
          </cell>
          <cell r="AQ469" t="str">
            <v>-</v>
          </cell>
          <cell r="AR469" t="str">
            <v>-</v>
          </cell>
          <cell r="AS469" t="str">
            <v>-</v>
          </cell>
          <cell r="AT469" t="str">
            <v>270</v>
          </cell>
          <cell r="AU469" t="str">
            <v>100</v>
          </cell>
          <cell r="AV469" t="str">
            <v>IW</v>
          </cell>
          <cell r="AW469" t="str">
            <v>-</v>
          </cell>
          <cell r="AX469" t="str">
            <v>-</v>
          </cell>
          <cell r="AY469" t="str">
            <v>-</v>
          </cell>
          <cell r="AZ469" t="str">
            <v>-</v>
          </cell>
          <cell r="BA469" t="str">
            <v>HOLD SY20-21</v>
          </cell>
          <cell r="BB469" t="str">
            <v>ACT</v>
          </cell>
          <cell r="BC469" t="str">
            <v>Prepared</v>
          </cell>
          <cell r="BD469" t="str">
            <v>BFAST/COP/HANDHELD</v>
          </cell>
          <cell r="BE469" t="str">
            <v>FSV SANDWICHES MBU</v>
          </cell>
          <cell r="BF469" t="str">
            <v>Breakfast</v>
          </cell>
          <cell r="BG469" t="str">
            <v>Breakfast Sandwiches</v>
          </cell>
          <cell r="BH469" t="str">
            <v>Bun- Mini</v>
          </cell>
          <cell r="BI469" t="str">
            <v>-</v>
          </cell>
          <cell r="BJ469" t="str">
            <v>C&amp;F</v>
          </cell>
          <cell r="BL469" t="str">
            <v>BAKE: For best results, heat from thawed state. Thaw frozen sandwiches in refrigerator. Sandwiches can be stared in refrigerator for up to 14 days.
Conventional Oven
Preheat oven to 325 degrees F. From thawed state, heat sealed/wrapped sandwich(es), 12/tr</v>
          </cell>
          <cell r="BM469" t="str">
            <v>Fully baked whole grain bun: Water, whole wheat flour, enriched bleached wheat flour (wheat flour, niacin, reduced iron, thiamine mononitrate, riboflavin, enzyme, folic acid), sugar, contains 2% or less of: Yeast (yeast, sorbitan monostearate, ascorbic ac</v>
          </cell>
          <cell r="BP469" t="str">
            <v>Yes</v>
          </cell>
          <cell r="BR469" t="str">
            <v>00071421004649</v>
          </cell>
          <cell r="BS469" t="str">
            <v>-</v>
          </cell>
          <cell r="BT469" t="str">
            <v>Special Order</v>
          </cell>
          <cell r="BU469" t="str">
            <v>-</v>
          </cell>
          <cell r="BV469" t="str">
            <v>-</v>
          </cell>
          <cell r="BW469" t="str">
            <v>-</v>
          </cell>
          <cell r="BX469">
            <v>89192</v>
          </cell>
          <cell r="BY469">
            <v>139384</v>
          </cell>
        </row>
        <row r="470">
          <cell r="B470">
            <v>10000003542</v>
          </cell>
          <cell r="C470" t="str">
            <v>Pierre</v>
          </cell>
          <cell r="E470" t="str">
            <v>-</v>
          </cell>
          <cell r="F470" t="str">
            <v>AdvancePierre™ Fully Cooked Flamebroiled Mini Twin Rib Shaped Pork Pattie Sandwich flavored with Honey BBQ Sauce, 5.39 oz</v>
          </cell>
          <cell r="G470" t="str">
            <v>IW BBQ Beef Rib Mini Twin Sandwiches, 5.4 oz.</v>
          </cell>
          <cell r="H470" t="str">
            <v>WG</v>
          </cell>
          <cell r="I470" t="str">
            <v>-</v>
          </cell>
          <cell r="J470">
            <v>27</v>
          </cell>
          <cell r="K470">
            <v>80</v>
          </cell>
          <cell r="L470" t="str">
            <v>2 Mini Sandwiches</v>
          </cell>
          <cell r="M470">
            <v>2</v>
          </cell>
          <cell r="N470">
            <v>2.5</v>
          </cell>
          <cell r="O470" t="str">
            <v>-</v>
          </cell>
          <cell r="P470" t="str">
            <v>330</v>
          </cell>
          <cell r="Q470" t="str">
            <v>9</v>
          </cell>
          <cell r="R470" t="str">
            <v>3</v>
          </cell>
          <cell r="S470" t="str">
            <v>480</v>
          </cell>
          <cell r="T470" t="str">
            <v>46</v>
          </cell>
          <cell r="U470" t="str">
            <v>18</v>
          </cell>
          <cell r="V470" t="str">
            <v>Yes</v>
          </cell>
          <cell r="W470" t="str">
            <v>-</v>
          </cell>
          <cell r="Y470" t="str">
            <v>-</v>
          </cell>
          <cell r="Z470" t="str">
            <v>-</v>
          </cell>
          <cell r="AA470" t="str">
            <v>-</v>
          </cell>
          <cell r="AB470" t="str">
            <v>-</v>
          </cell>
          <cell r="AC470" t="str">
            <v>CL</v>
          </cell>
          <cell r="AD470" t="str">
            <v>-</v>
          </cell>
          <cell r="AE470" t="str">
            <v>-</v>
          </cell>
          <cell r="AF470" t="str">
            <v>-</v>
          </cell>
          <cell r="AG470" t="str">
            <v>-</v>
          </cell>
          <cell r="AH470" t="str">
            <v/>
          </cell>
          <cell r="AI470" t="str">
            <v/>
          </cell>
          <cell r="AJ470" t="str">
            <v/>
          </cell>
          <cell r="AK470" t="str">
            <v>-</v>
          </cell>
          <cell r="AL470" t="str">
            <v>Yes</v>
          </cell>
          <cell r="AM470" t="str">
            <v>-</v>
          </cell>
          <cell r="AN470" t="str">
            <v>Yes</v>
          </cell>
          <cell r="AO470" t="str">
            <v>Yes</v>
          </cell>
          <cell r="AP470" t="str">
            <v>-</v>
          </cell>
          <cell r="AQ470" t="str">
            <v>-</v>
          </cell>
          <cell r="AR470" t="str">
            <v>-</v>
          </cell>
          <cell r="AS470" t="str">
            <v>-</v>
          </cell>
          <cell r="AT470" t="str">
            <v>270</v>
          </cell>
          <cell r="AU470" t="str">
            <v>80</v>
          </cell>
          <cell r="AV470" t="str">
            <v>IW</v>
          </cell>
          <cell r="AW470" t="str">
            <v>Yes</v>
          </cell>
          <cell r="AX470" t="str">
            <v>-</v>
          </cell>
          <cell r="AY470" t="str">
            <v>-</v>
          </cell>
          <cell r="AZ470" t="str">
            <v>-</v>
          </cell>
          <cell r="BA470" t="str">
            <v>DFIN</v>
          </cell>
          <cell r="BB470" t="str">
            <v>DNB SY21-22</v>
          </cell>
          <cell r="BC470" t="str">
            <v>Prepared</v>
          </cell>
          <cell r="BD470" t="str">
            <v>BFAST/COP/HANDHELD</v>
          </cell>
          <cell r="BE470" t="str">
            <v>FSV SANDWICHES MBU</v>
          </cell>
          <cell r="BF470" t="str">
            <v>Sandwiches</v>
          </cell>
          <cell r="BG470" t="str">
            <v>Mini Twin Sandwiches</v>
          </cell>
          <cell r="BH470" t="str">
            <v>Bun- Mini Twin</v>
          </cell>
          <cell r="BI470" t="str">
            <v>-</v>
          </cell>
          <cell r="BJ470" t="str">
            <v>C&amp;F</v>
          </cell>
          <cell r="BL470" t="str">
            <v>Convection: For best results, heat from thawed state. Thaw frozen sandwiches in refrigerator. Sandwiches can be stared in refrigerator for up to 14 days.
Convection Oven
From thawed state, heat sealed/wrapped sandwich(es) in a preheated 275F convection ov</v>
          </cell>
          <cell r="BM470" t="str">
            <v>FLAMBROILED RIB SHAPED BEEF PATTY WITH HONEY BBQ SAUCE: ground beef (not more than 18% fat), water, textured vegetable protein product (soy protein concentrate, caramel color, zinc oxide, niancinamide, ferrous sulfate, copper gluconate, vitamin a palmitat</v>
          </cell>
          <cell r="BR470" t="str">
            <v>00071421005424</v>
          </cell>
          <cell r="BS470" t="str">
            <v>-</v>
          </cell>
          <cell r="BT470" t="str">
            <v>Special Order</v>
          </cell>
          <cell r="BU470" t="str">
            <v>-</v>
          </cell>
          <cell r="BV470" t="str">
            <v>-</v>
          </cell>
          <cell r="BW470" t="str">
            <v>-</v>
          </cell>
          <cell r="BX470" t="str">
            <v>-</v>
          </cell>
          <cell r="BY470" t="str">
            <v>-</v>
          </cell>
        </row>
        <row r="471">
          <cell r="B471">
            <v>10000003543</v>
          </cell>
          <cell r="C471" t="str">
            <v>CLASSICS</v>
          </cell>
          <cell r="E471">
            <v>130</v>
          </cell>
          <cell r="F471" t="str">
            <v>AdvancePierre™ Fully Cooked Flamebroiled Mini Twin Rib Shaped Beef Pattie Sandwich flavored with Honey BBQ Sauce, 5.39 oz</v>
          </cell>
          <cell r="G471" t="str">
            <v>IW BBQ Beef Rib Mini Twin Sandwiches, 5.4 oz.</v>
          </cell>
          <cell r="H471" t="str">
            <v>WG</v>
          </cell>
          <cell r="I471" t="str">
            <v>-</v>
          </cell>
          <cell r="J471">
            <v>27</v>
          </cell>
          <cell r="K471">
            <v>80</v>
          </cell>
          <cell r="L471" t="str">
            <v>2 Mini Sandwiches</v>
          </cell>
          <cell r="M471">
            <v>2</v>
          </cell>
          <cell r="N471">
            <v>2.5</v>
          </cell>
          <cell r="O471" t="str">
            <v>-</v>
          </cell>
          <cell r="P471" t="str">
            <v>330</v>
          </cell>
          <cell r="Q471" t="str">
            <v>9</v>
          </cell>
          <cell r="R471" t="str">
            <v>3</v>
          </cell>
          <cell r="S471" t="str">
            <v>480</v>
          </cell>
          <cell r="T471" t="str">
            <v>46</v>
          </cell>
          <cell r="U471" t="str">
            <v>18</v>
          </cell>
          <cell r="V471" t="str">
            <v>Yes</v>
          </cell>
          <cell r="W471" t="str">
            <v>-</v>
          </cell>
          <cell r="Y471" t="str">
            <v>-</v>
          </cell>
          <cell r="Z471" t="str">
            <v>-</v>
          </cell>
          <cell r="AA471" t="str">
            <v>-</v>
          </cell>
          <cell r="AB471" t="str">
            <v>-</v>
          </cell>
          <cell r="AC471" t="str">
            <v>CY</v>
          </cell>
          <cell r="AD471" t="str">
            <v>-</v>
          </cell>
          <cell r="AE471" t="str">
            <v>-</v>
          </cell>
          <cell r="AF471" t="str">
            <v>-</v>
          </cell>
          <cell r="AG471" t="str">
            <v>-</v>
          </cell>
          <cell r="AH471" t="str">
            <v/>
          </cell>
          <cell r="AI471" t="str">
            <v/>
          </cell>
          <cell r="AJ471" t="str">
            <v/>
          </cell>
          <cell r="AK471" t="str">
            <v>-</v>
          </cell>
          <cell r="AL471" t="str">
            <v>Yes</v>
          </cell>
          <cell r="AM471" t="str">
            <v>-</v>
          </cell>
          <cell r="AN471" t="str">
            <v>Yes</v>
          </cell>
          <cell r="AO471" t="str">
            <v>Yes</v>
          </cell>
          <cell r="AP471" t="str">
            <v>-</v>
          </cell>
          <cell r="AQ471" t="str">
            <v>-</v>
          </cell>
          <cell r="AR471" t="str">
            <v>-</v>
          </cell>
          <cell r="AS471" t="str">
            <v>-</v>
          </cell>
          <cell r="AT471" t="str">
            <v>270</v>
          </cell>
          <cell r="AU471" t="str">
            <v>80</v>
          </cell>
          <cell r="AV471" t="str">
            <v>IW</v>
          </cell>
          <cell r="AW471" t="str">
            <v>-</v>
          </cell>
          <cell r="AX471" t="str">
            <v>-</v>
          </cell>
          <cell r="AY471" t="str">
            <v>-</v>
          </cell>
          <cell r="AZ471" t="str">
            <v>-</v>
          </cell>
          <cell r="BA471" t="str">
            <v>ACT</v>
          </cell>
          <cell r="BB471" t="str">
            <v>ACT</v>
          </cell>
          <cell r="BC471" t="str">
            <v>Prepared</v>
          </cell>
          <cell r="BD471" t="str">
            <v>BFAST/COP/HANDHELD</v>
          </cell>
          <cell r="BE471" t="str">
            <v>FSV SANDWICHES MBU</v>
          </cell>
          <cell r="BF471" t="str">
            <v>Sandwiches</v>
          </cell>
          <cell r="BG471" t="str">
            <v>Mini Twin Sandwiches</v>
          </cell>
          <cell r="BH471" t="str">
            <v>Bun- Mini Twin</v>
          </cell>
          <cell r="BI471" t="str">
            <v>-</v>
          </cell>
          <cell r="BJ471" t="str">
            <v>C&amp;F</v>
          </cell>
          <cell r="BL471" t="str">
            <v>Convection: For best results, heat from thawed state. Thaw frozen sandwiches in refrigerator. Sandwiches can be stared in refrigerator for up to 14 days.
Convection Oven
From thawed state, heat sealed/wrapped sandwich(es) in a preheated 275F convection ov</v>
          </cell>
          <cell r="BM471" t="str">
            <v>Flame broiled rib shaped beef patty with honey BBQ sauce: ground beef (not more than 18% fat), water, textured vegetable protein product (soy protein concentrate, caramel color, zinc oxide, niacinamide, ferrous sulfate, copper gluconate, vitamin a palmita</v>
          </cell>
          <cell r="BR471" t="str">
            <v>00071421005431</v>
          </cell>
          <cell r="BS471" t="str">
            <v>-</v>
          </cell>
          <cell r="BT471" t="str">
            <v>-</v>
          </cell>
          <cell r="BU471" t="str">
            <v>-</v>
          </cell>
          <cell r="BV471" t="str">
            <v>-</v>
          </cell>
          <cell r="BW471">
            <v>861840</v>
          </cell>
          <cell r="BX471" t="str">
            <v>-</v>
          </cell>
          <cell r="BY471">
            <v>401766</v>
          </cell>
        </row>
        <row r="472">
          <cell r="B472">
            <v>10000003550</v>
          </cell>
          <cell r="C472" t="str">
            <v>CLASSICS</v>
          </cell>
          <cell r="E472">
            <v>130</v>
          </cell>
          <cell r="F472" t="str">
            <v>AdvancePierre™ Fully Cooked Mini Twin Flamebroiled Beef Pattie with Onion on a Whole Grain Bun, 5.21</v>
          </cell>
          <cell r="G472" t="str">
            <v>IW Beef Burger Mini Twin Sandwiches, 5.2 oz.</v>
          </cell>
          <cell r="H472" t="str">
            <v>WG</v>
          </cell>
          <cell r="I472" t="str">
            <v>-</v>
          </cell>
          <cell r="J472">
            <v>26</v>
          </cell>
          <cell r="K472">
            <v>80</v>
          </cell>
          <cell r="L472" t="str">
            <v>2 sandwiches</v>
          </cell>
          <cell r="M472">
            <v>2</v>
          </cell>
          <cell r="N472">
            <v>2.5</v>
          </cell>
          <cell r="O472" t="str">
            <v>-</v>
          </cell>
          <cell r="P472" t="str">
            <v>-</v>
          </cell>
          <cell r="Q472" t="str">
            <v>-</v>
          </cell>
          <cell r="R472" t="str">
            <v>-</v>
          </cell>
          <cell r="S472" t="str">
            <v>-</v>
          </cell>
          <cell r="T472" t="str">
            <v>-</v>
          </cell>
          <cell r="U472" t="str">
            <v>-</v>
          </cell>
          <cell r="V472" t="str">
            <v>Yes</v>
          </cell>
          <cell r="W472" t="str">
            <v>-</v>
          </cell>
          <cell r="Y472" t="str">
            <v>-</v>
          </cell>
          <cell r="Z472" t="str">
            <v>-</v>
          </cell>
          <cell r="AA472" t="str">
            <v>-</v>
          </cell>
          <cell r="AB472" t="str">
            <v>-</v>
          </cell>
          <cell r="AC472" t="str">
            <v>CY</v>
          </cell>
          <cell r="AD472" t="str">
            <v>-</v>
          </cell>
          <cell r="AE472" t="str">
            <v>-</v>
          </cell>
          <cell r="AF472" t="str">
            <v>-</v>
          </cell>
          <cell r="AG472" t="str">
            <v>-</v>
          </cell>
          <cell r="AH472" t="str">
            <v/>
          </cell>
          <cell r="AI472" t="str">
            <v/>
          </cell>
          <cell r="AJ472" t="str">
            <v/>
          </cell>
          <cell r="AK472" t="str">
            <v>-</v>
          </cell>
          <cell r="AL472" t="str">
            <v>Yes</v>
          </cell>
          <cell r="AM472" t="str">
            <v>-</v>
          </cell>
          <cell r="AN472" t="str">
            <v>-</v>
          </cell>
          <cell r="AO472" t="str">
            <v>Yes</v>
          </cell>
          <cell r="AP472" t="str">
            <v>-</v>
          </cell>
          <cell r="AQ472" t="str">
            <v>-</v>
          </cell>
          <cell r="AR472" t="str">
            <v>-</v>
          </cell>
          <cell r="AS472" t="str">
            <v>-</v>
          </cell>
          <cell r="AT472" t="str">
            <v>-</v>
          </cell>
          <cell r="AU472" t="str">
            <v>-</v>
          </cell>
          <cell r="AV472" t="str">
            <v>IW</v>
          </cell>
          <cell r="AW472" t="str">
            <v>-</v>
          </cell>
          <cell r="AX472" t="str">
            <v>-</v>
          </cell>
          <cell r="AY472" t="str">
            <v>-</v>
          </cell>
          <cell r="AZ472" t="str">
            <v>-</v>
          </cell>
          <cell r="BA472" t="str">
            <v>DNB SY20-21</v>
          </cell>
          <cell r="BB472" t="str">
            <v>DNB SY20-21</v>
          </cell>
          <cell r="BC472" t="str">
            <v>Prepared</v>
          </cell>
          <cell r="BD472" t="str">
            <v>BFAST/COP/HANDHELD</v>
          </cell>
          <cell r="BE472" t="str">
            <v>FSV SANDWICHES MBU</v>
          </cell>
          <cell r="BF472" t="str">
            <v>Sandwiches</v>
          </cell>
          <cell r="BG472" t="str">
            <v>Mini Twin Sandwiches</v>
          </cell>
          <cell r="BH472" t="str">
            <v>Bun- Mini Twin</v>
          </cell>
          <cell r="BI472" t="str">
            <v>-</v>
          </cell>
          <cell r="BJ472" t="str">
            <v>C&amp;F</v>
          </cell>
          <cell r="BL472" t="str">
            <v>-</v>
          </cell>
          <cell r="BM472" t="str">
            <v>-</v>
          </cell>
          <cell r="BR472" t="str">
            <v>-</v>
          </cell>
          <cell r="BS472" t="str">
            <v>-</v>
          </cell>
          <cell r="BT472" t="str">
            <v>-</v>
          </cell>
          <cell r="BU472" t="str">
            <v>-</v>
          </cell>
          <cell r="BV472" t="str">
            <v>-</v>
          </cell>
          <cell r="BW472">
            <v>861760</v>
          </cell>
          <cell r="BX472" t="str">
            <v>-</v>
          </cell>
          <cell r="BY472" t="str">
            <v>-</v>
          </cell>
        </row>
        <row r="473">
          <cell r="B473">
            <v>10000010577</v>
          </cell>
          <cell r="C473" t="str">
            <v>Pierre</v>
          </cell>
          <cell r="E473">
            <v>130</v>
          </cell>
          <cell r="F473" t="str">
            <v>AdvancePierre™ Fully Cooked Beef Sausage Pattie on a Whole Grain Biscuit, 3.11oz</v>
          </cell>
          <cell r="G473" t="str">
            <v>IW Beef Sausage Biscuit Sandwich, 3.1 oz.</v>
          </cell>
          <cell r="H473" t="str">
            <v>WG</v>
          </cell>
          <cell r="I473" t="str">
            <v>-</v>
          </cell>
          <cell r="J473">
            <v>19.375</v>
          </cell>
          <cell r="K473">
            <v>100</v>
          </cell>
          <cell r="L473" t="str">
            <v>1 sandwich</v>
          </cell>
          <cell r="M473">
            <v>1</v>
          </cell>
          <cell r="N473">
            <v>1.75</v>
          </cell>
          <cell r="O473" t="str">
            <v>-</v>
          </cell>
          <cell r="P473" t="str">
            <v>220</v>
          </cell>
          <cell r="Q473" t="str">
            <v>10</v>
          </cell>
          <cell r="R473" t="str">
            <v>4.5</v>
          </cell>
          <cell r="S473" t="str">
            <v>530</v>
          </cell>
          <cell r="T473" t="str">
            <v>26</v>
          </cell>
          <cell r="U473" t="str">
            <v>9</v>
          </cell>
          <cell r="V473" t="str">
            <v>Yes</v>
          </cell>
          <cell r="W473" t="str">
            <v>-</v>
          </cell>
          <cell r="Y473" t="str">
            <v>-</v>
          </cell>
          <cell r="Z473" t="str">
            <v>-</v>
          </cell>
          <cell r="AA473" t="str">
            <v>-</v>
          </cell>
          <cell r="AB473" t="str">
            <v>-</v>
          </cell>
          <cell r="AC473" t="str">
            <v>CY</v>
          </cell>
          <cell r="AD473" t="str">
            <v>-</v>
          </cell>
          <cell r="AE473" t="str">
            <v>-</v>
          </cell>
          <cell r="AF473" t="str">
            <v>-</v>
          </cell>
          <cell r="AG473" t="str">
            <v>-</v>
          </cell>
          <cell r="AH473" t="str">
            <v/>
          </cell>
          <cell r="AI473" t="str">
            <v/>
          </cell>
          <cell r="AJ473" t="str">
            <v/>
          </cell>
          <cell r="AK473" t="str">
            <v>-</v>
          </cell>
          <cell r="AL473" t="str">
            <v>-</v>
          </cell>
          <cell r="AM473" t="str">
            <v>-</v>
          </cell>
          <cell r="AN473" t="str">
            <v>Yes</v>
          </cell>
          <cell r="AO473" t="str">
            <v>Yes</v>
          </cell>
          <cell r="AP473" t="str">
            <v>-</v>
          </cell>
          <cell r="AQ473" t="str">
            <v>-</v>
          </cell>
          <cell r="AR473" t="str">
            <v>-</v>
          </cell>
          <cell r="AS473" t="str">
            <v>-</v>
          </cell>
          <cell r="AT473" t="str">
            <v>365</v>
          </cell>
          <cell r="AU473" t="str">
            <v>100</v>
          </cell>
          <cell r="AV473" t="str">
            <v>IW</v>
          </cell>
          <cell r="AW473" t="str">
            <v>-</v>
          </cell>
          <cell r="AX473" t="str">
            <v>-</v>
          </cell>
          <cell r="AY473" t="str">
            <v>-</v>
          </cell>
          <cell r="AZ473" t="str">
            <v>-</v>
          </cell>
          <cell r="BA473" t="str">
            <v>ACT</v>
          </cell>
          <cell r="BB473" t="str">
            <v>ACT</v>
          </cell>
          <cell r="BC473" t="str">
            <v>Prepared</v>
          </cell>
          <cell r="BD473" t="str">
            <v>BFAST/COP/HANDHELD</v>
          </cell>
          <cell r="BE473" t="str">
            <v>FSV SANDWICHES MBU</v>
          </cell>
          <cell r="BF473" t="str">
            <v>Breakfast</v>
          </cell>
          <cell r="BG473" t="str">
            <v>Breakfast Sandwiches</v>
          </cell>
          <cell r="BH473" t="str">
            <v>Biscuit- Mini</v>
          </cell>
          <cell r="BI473" t="str">
            <v>-</v>
          </cell>
          <cell r="BJ473" t="str">
            <v>C&amp;F</v>
          </cell>
          <cell r="BL473" t="str">
            <v>Convection: For best results, heat from thawed state. Thaw frozen sandwiches in refrigerator. Sandwiches can be stared in refrigerator for up to 14 days.
Convection Oven
From thawed state, heat sealed/wrapped sandwich(es) in a preheated 275F convection ov</v>
          </cell>
          <cell r="BM473" t="str">
            <v>WHOLE GRAIN BISCUIT:  Water, Whole Wheat Flour, Enriched Wheat Flour (Wheat Flour, Niacin, Reduced Iron, Thiamine Mononitrate, Riboflavin, Enzyme, Folic Acid), Buttermilk Blend (Sweet Whey, Calcium Sulfate, Buttermilk, Adipic Acid), Butter Flavored Shorte</v>
          </cell>
          <cell r="BR473" t="str">
            <v>00071421057713</v>
          </cell>
          <cell r="BS473" t="str">
            <v>-</v>
          </cell>
          <cell r="BT473" t="str">
            <v>-</v>
          </cell>
          <cell r="BU473" t="str">
            <v>-</v>
          </cell>
          <cell r="BV473" t="str">
            <v>-</v>
          </cell>
          <cell r="BW473" t="str">
            <v>-</v>
          </cell>
          <cell r="BX473" t="str">
            <v>-</v>
          </cell>
          <cell r="BY473">
            <v>403461</v>
          </cell>
        </row>
        <row r="474">
          <cell r="B474">
            <v>10000002066</v>
          </cell>
          <cell r="C474" t="str">
            <v>CLASSICS</v>
          </cell>
          <cell r="E474">
            <v>130</v>
          </cell>
          <cell r="F474" t="str">
            <v>AdvancePierre™ Fully Cooked Beef Pattie with Sausage Seasonings on a Whole Grain Bun, 2.54oz</v>
          </cell>
          <cell r="G474" t="str">
            <v>IW Beef Sausage Sandwich, 2.55 oz.</v>
          </cell>
          <cell r="H474" t="str">
            <v>WG</v>
          </cell>
          <cell r="I474" t="str">
            <v>-</v>
          </cell>
          <cell r="J474">
            <v>15.94</v>
          </cell>
          <cell r="K474">
            <v>100</v>
          </cell>
          <cell r="L474" t="str">
            <v>1 sandwich</v>
          </cell>
          <cell r="M474">
            <v>1</v>
          </cell>
          <cell r="N474">
            <v>1.25</v>
          </cell>
          <cell r="O474" t="str">
            <v>-</v>
          </cell>
          <cell r="P474" t="str">
            <v>170</v>
          </cell>
          <cell r="Q474" t="str">
            <v>6</v>
          </cell>
          <cell r="R474" t="str">
            <v>2</v>
          </cell>
          <cell r="S474" t="str">
            <v>350</v>
          </cell>
          <cell r="T474" t="str">
            <v>20</v>
          </cell>
          <cell r="U474" t="str">
            <v>9</v>
          </cell>
          <cell r="V474" t="str">
            <v>Yes</v>
          </cell>
          <cell r="W474" t="str">
            <v>-</v>
          </cell>
          <cell r="Y474" t="str">
            <v>-</v>
          </cell>
          <cell r="Z474" t="str">
            <v>-</v>
          </cell>
          <cell r="AA474" t="str">
            <v>-</v>
          </cell>
          <cell r="AB474" t="str">
            <v>-</v>
          </cell>
          <cell r="AC474" t="str">
            <v>CY</v>
          </cell>
          <cell r="AD474" t="str">
            <v>-</v>
          </cell>
          <cell r="AE474" t="str">
            <v>-</v>
          </cell>
          <cell r="AF474" t="str">
            <v>-</v>
          </cell>
          <cell r="AG474" t="str">
            <v>-</v>
          </cell>
          <cell r="AH474" t="str">
            <v/>
          </cell>
          <cell r="AI474" t="str">
            <v/>
          </cell>
          <cell r="AJ474" t="str">
            <v/>
          </cell>
          <cell r="AK474" t="str">
            <v>-</v>
          </cell>
          <cell r="AL474" t="str">
            <v>Yes</v>
          </cell>
          <cell r="AM474" t="str">
            <v>-</v>
          </cell>
          <cell r="AN474" t="str">
            <v>-</v>
          </cell>
          <cell r="AO474" t="str">
            <v>Yes</v>
          </cell>
          <cell r="AP474" t="str">
            <v>-</v>
          </cell>
          <cell r="AQ474" t="str">
            <v>-</v>
          </cell>
          <cell r="AR474" t="str">
            <v>-</v>
          </cell>
          <cell r="AS474" t="str">
            <v>-</v>
          </cell>
          <cell r="AT474" t="str">
            <v>365</v>
          </cell>
          <cell r="AU474" t="str">
            <v>100</v>
          </cell>
          <cell r="AV474" t="str">
            <v>IW</v>
          </cell>
          <cell r="AW474" t="str">
            <v>Yes</v>
          </cell>
          <cell r="AX474" t="str">
            <v>-</v>
          </cell>
          <cell r="AY474" t="str">
            <v>-</v>
          </cell>
          <cell r="AZ474" t="str">
            <v>-</v>
          </cell>
          <cell r="BA474" t="str">
            <v>HOLD SY20-21</v>
          </cell>
          <cell r="BB474" t="str">
            <v>DNB SY21-22</v>
          </cell>
          <cell r="BC474" t="str">
            <v>Prepared</v>
          </cell>
          <cell r="BD474" t="str">
            <v>BFAST/COP/HANDHELD</v>
          </cell>
          <cell r="BE474" t="str">
            <v>FSV SANDWICHES MBU</v>
          </cell>
          <cell r="BF474" t="str">
            <v>Breakfast</v>
          </cell>
          <cell r="BG474" t="str">
            <v>Breakfast Sandwiches</v>
          </cell>
          <cell r="BH474" t="str">
            <v>Bun- Mini</v>
          </cell>
          <cell r="BI474" t="str">
            <v>-</v>
          </cell>
          <cell r="BJ474" t="str">
            <v>C&amp;F</v>
          </cell>
          <cell r="BL474" t="str">
            <v>BAKE: For best results, heat from thawed state. Thaw frozen sandwiches in refrigerator. Sandwiches can be stared in refrigerator for up to 5 days.
Conventional Oven
Preheat oven to 325 degrees F. From thawed state: heat sealed/wrapped sandwich(es). 12/tra</v>
          </cell>
          <cell r="BM474" t="str">
            <v>Fully baked whole grain bun: water, whole wheat flour, enriched wheat flour (wheat flour, niacin, reduced iron, thiamine mononitrate, riboflavin, enzyme, folic acid), sugar. contains 2% or less of: yeast (yeast, sorbitan monostearate, ascorbic acid), soyb</v>
          </cell>
          <cell r="BR474" t="str">
            <v>00071421010664</v>
          </cell>
          <cell r="BS474" t="str">
            <v>-</v>
          </cell>
          <cell r="BT474" t="str">
            <v>-</v>
          </cell>
          <cell r="BU474" t="str">
            <v>-</v>
          </cell>
          <cell r="BV474" t="str">
            <v>-</v>
          </cell>
          <cell r="BW474" t="str">
            <v>-</v>
          </cell>
          <cell r="BX474">
            <v>8940003</v>
          </cell>
          <cell r="BY474" t="str">
            <v>-</v>
          </cell>
        </row>
        <row r="475">
          <cell r="B475">
            <v>10000001147</v>
          </cell>
          <cell r="C475" t="str">
            <v>Pierre</v>
          </cell>
          <cell r="E475">
            <v>130</v>
          </cell>
          <cell r="F475" t="str">
            <v>AdvancePierre™ Fully Cooked Mini Twin Cheeseburger, 9.36oz</v>
          </cell>
          <cell r="G475" t="str">
            <v>IW Cheeseburger Mini Twin Sandwiches, 5.3 oz.</v>
          </cell>
          <cell r="H475" t="str">
            <v>WG</v>
          </cell>
          <cell r="I475" t="str">
            <v>-</v>
          </cell>
          <cell r="J475">
            <v>13.91</v>
          </cell>
          <cell r="K475">
            <v>42</v>
          </cell>
          <cell r="L475" t="str">
            <v>2 sandwiches</v>
          </cell>
          <cell r="M475">
            <v>2</v>
          </cell>
          <cell r="N475">
            <v>2.5</v>
          </cell>
          <cell r="O475" t="str">
            <v>-</v>
          </cell>
          <cell r="P475" t="str">
            <v>-</v>
          </cell>
          <cell r="Q475" t="str">
            <v>-</v>
          </cell>
          <cell r="R475" t="str">
            <v>-</v>
          </cell>
          <cell r="S475" t="str">
            <v>-</v>
          </cell>
          <cell r="T475" t="str">
            <v>-</v>
          </cell>
          <cell r="U475" t="str">
            <v>-</v>
          </cell>
          <cell r="V475" t="str">
            <v>Yes</v>
          </cell>
          <cell r="W475" t="str">
            <v>-</v>
          </cell>
          <cell r="Y475" t="str">
            <v>-</v>
          </cell>
          <cell r="Z475" t="str">
            <v>-</v>
          </cell>
          <cell r="AA475" t="str">
            <v>-</v>
          </cell>
          <cell r="AB475" t="str">
            <v>-</v>
          </cell>
          <cell r="AC475" t="str">
            <v>CL</v>
          </cell>
          <cell r="AD475">
            <v>10000011151</v>
          </cell>
          <cell r="AE475" t="str">
            <v>-</v>
          </cell>
          <cell r="AF475" t="str">
            <v>-</v>
          </cell>
          <cell r="AG475" t="str">
            <v>-</v>
          </cell>
          <cell r="AH475" t="str">
            <v/>
          </cell>
          <cell r="AI475" t="str">
            <v/>
          </cell>
          <cell r="AJ475" t="str">
            <v/>
          </cell>
          <cell r="AK475" t="str">
            <v>-</v>
          </cell>
          <cell r="AL475" t="str">
            <v>Yes</v>
          </cell>
          <cell r="AM475" t="str">
            <v>-</v>
          </cell>
          <cell r="AN475" t="str">
            <v>Yes</v>
          </cell>
          <cell r="AO475" t="str">
            <v>Yes</v>
          </cell>
          <cell r="AP475" t="str">
            <v>-</v>
          </cell>
          <cell r="AQ475" t="str">
            <v>-</v>
          </cell>
          <cell r="AR475" t="str">
            <v>-</v>
          </cell>
          <cell r="AS475" t="str">
            <v>-</v>
          </cell>
          <cell r="AT475" t="str">
            <v>-</v>
          </cell>
          <cell r="AU475" t="str">
            <v>-</v>
          </cell>
          <cell r="AV475" t="str">
            <v>IW</v>
          </cell>
          <cell r="AW475" t="str">
            <v>-</v>
          </cell>
          <cell r="AX475" t="str">
            <v>-</v>
          </cell>
          <cell r="AY475" t="str">
            <v>-</v>
          </cell>
          <cell r="AZ475" t="str">
            <v>-</v>
          </cell>
          <cell r="BA475" t="str">
            <v>DNB SY20-21</v>
          </cell>
          <cell r="BB475" t="str">
            <v>DNB SY20-21</v>
          </cell>
          <cell r="BC475" t="str">
            <v>Prepared</v>
          </cell>
          <cell r="BD475" t="str">
            <v>BFAST/COP/HANDHELD</v>
          </cell>
          <cell r="BE475" t="str">
            <v>FSV SANDWICHES MBU</v>
          </cell>
          <cell r="BF475" t="str">
            <v>Sandwiches</v>
          </cell>
          <cell r="BG475" t="str">
            <v>Mini Twin Sandwiches</v>
          </cell>
          <cell r="BH475" t="str">
            <v>Bun- Mini Twin</v>
          </cell>
          <cell r="BI475" t="str">
            <v>-</v>
          </cell>
          <cell r="BJ475" t="str">
            <v>C&amp;F</v>
          </cell>
          <cell r="BL475" t="str">
            <v>-</v>
          </cell>
          <cell r="BM475" t="str">
            <v>-</v>
          </cell>
          <cell r="BR475" t="str">
            <v>-</v>
          </cell>
          <cell r="BS475" t="str">
            <v>-</v>
          </cell>
          <cell r="BT475" t="str">
            <v>-</v>
          </cell>
          <cell r="BU475" t="str">
            <v>-</v>
          </cell>
          <cell r="BV475" t="str">
            <v>-</v>
          </cell>
          <cell r="BW475">
            <v>383770</v>
          </cell>
          <cell r="BX475">
            <v>8942750</v>
          </cell>
          <cell r="BY475">
            <v>101642</v>
          </cell>
        </row>
        <row r="476">
          <cell r="B476">
            <v>10000011151</v>
          </cell>
          <cell r="C476" t="str">
            <v>Pierre</v>
          </cell>
          <cell r="E476">
            <v>130</v>
          </cell>
          <cell r="F476" t="str">
            <v>AdvancePierre™ Fully Cooked Mini Twin Flamebroiled Beef Pattie with Onion &amp; Cheese on a Whole Grain Bun, 5.50oz</v>
          </cell>
          <cell r="G476" t="str">
            <v>IW Cheeseburger Mini Twin Sandwiches, 5.5 oz.</v>
          </cell>
          <cell r="H476" t="str">
            <v>WG</v>
          </cell>
          <cell r="I476" t="str">
            <v>-</v>
          </cell>
          <cell r="J476">
            <v>27.5</v>
          </cell>
          <cell r="K476">
            <v>80</v>
          </cell>
          <cell r="L476" t="str">
            <v>2 Mini Sandwiches</v>
          </cell>
          <cell r="M476">
            <v>2</v>
          </cell>
          <cell r="N476">
            <v>2.5</v>
          </cell>
          <cell r="O476" t="str">
            <v>-</v>
          </cell>
          <cell r="P476" t="str">
            <v>360</v>
          </cell>
          <cell r="Q476" t="str">
            <v>15</v>
          </cell>
          <cell r="R476" t="str">
            <v>7</v>
          </cell>
          <cell r="S476" t="str">
            <v>710</v>
          </cell>
          <cell r="T476" t="str">
            <v>39</v>
          </cell>
          <cell r="U476" t="str">
            <v>19</v>
          </cell>
          <cell r="V476" t="str">
            <v>Yes</v>
          </cell>
          <cell r="W476" t="str">
            <v>-</v>
          </cell>
          <cell r="Y476" t="str">
            <v>-</v>
          </cell>
          <cell r="Z476" t="str">
            <v>-</v>
          </cell>
          <cell r="AA476" t="str">
            <v>-</v>
          </cell>
          <cell r="AB476" t="str">
            <v>-</v>
          </cell>
          <cell r="AC476" t="str">
            <v>CY</v>
          </cell>
          <cell r="AD476" t="str">
            <v>-</v>
          </cell>
          <cell r="AE476" t="str">
            <v>-</v>
          </cell>
          <cell r="AF476" t="str">
            <v>-</v>
          </cell>
          <cell r="AG476" t="str">
            <v>-</v>
          </cell>
          <cell r="AH476" t="str">
            <v/>
          </cell>
          <cell r="AI476" t="str">
            <v/>
          </cell>
          <cell r="AJ476" t="str">
            <v/>
          </cell>
          <cell r="AK476" t="str">
            <v>-</v>
          </cell>
          <cell r="AL476" t="str">
            <v>Yes</v>
          </cell>
          <cell r="AM476" t="str">
            <v>-</v>
          </cell>
          <cell r="AN476" t="str">
            <v>Yes</v>
          </cell>
          <cell r="AO476" t="str">
            <v>Yes</v>
          </cell>
          <cell r="AP476" t="str">
            <v>-</v>
          </cell>
          <cell r="AQ476" t="str">
            <v>-</v>
          </cell>
          <cell r="AR476" t="str">
            <v>-</v>
          </cell>
          <cell r="AS476" t="str">
            <v>-</v>
          </cell>
          <cell r="AT476" t="str">
            <v>365</v>
          </cell>
          <cell r="AU476" t="str">
            <v>80</v>
          </cell>
          <cell r="AV476" t="str">
            <v>IW</v>
          </cell>
          <cell r="AW476" t="str">
            <v>-</v>
          </cell>
          <cell r="AX476" t="str">
            <v>-</v>
          </cell>
          <cell r="AY476" t="str">
            <v>-</v>
          </cell>
          <cell r="AZ476" t="str">
            <v>-</v>
          </cell>
          <cell r="BA476" t="str">
            <v>ACT</v>
          </cell>
          <cell r="BB476" t="str">
            <v>ACT</v>
          </cell>
          <cell r="BC476" t="str">
            <v>Prepared</v>
          </cell>
          <cell r="BD476" t="str">
            <v>BFAST/COP/HANDHELD</v>
          </cell>
          <cell r="BE476" t="str">
            <v>FSV SANDWICHES MBU</v>
          </cell>
          <cell r="BF476" t="str">
            <v>Sandwiches</v>
          </cell>
          <cell r="BG476" t="str">
            <v>Mini Twin Sandwiches</v>
          </cell>
          <cell r="BH476" t="str">
            <v>Bun- Mini Twin</v>
          </cell>
          <cell r="BI476" t="str">
            <v>-</v>
          </cell>
          <cell r="BJ476" t="str">
            <v>C&amp;F</v>
          </cell>
          <cell r="BL476" t="str">
            <v>Convection: For best results, heat from thawed state. Thaw frozen sandwiches in refrigerator. Sandwiches can be stared in refrigerator for up to 5 days.
Convection Oven
From thawed state, heat sealed/wrapped sandwich(es) in a preheated 275F convection ove</v>
          </cell>
          <cell r="BM476" t="str">
            <v>FULLY BAKED WHOLE GRAIN BUN:  water, whole wheat flour, enriched wheat flour (wheat flour, niacin, reduced iron, thiamine mononitrate, riboflavin, enzyme, folic acid), sugar. Contains 2% or less of: yeast (yeast, sorbitan monostearate, ascorbic acid), soy</v>
          </cell>
          <cell r="BR476" t="str">
            <v>00071421011517</v>
          </cell>
          <cell r="BS476" t="str">
            <v>-</v>
          </cell>
          <cell r="BT476" t="str">
            <v>Special Order</v>
          </cell>
          <cell r="BU476" t="str">
            <v>-</v>
          </cell>
          <cell r="BV476" t="str">
            <v>-</v>
          </cell>
          <cell r="BW476">
            <v>641270</v>
          </cell>
          <cell r="BX476" t="str">
            <v>-</v>
          </cell>
          <cell r="BY476">
            <v>401356</v>
          </cell>
        </row>
        <row r="477">
          <cell r="B477">
            <v>10000011710</v>
          </cell>
          <cell r="C477" t="str">
            <v>AdvancePierre™</v>
          </cell>
          <cell r="E477">
            <v>130</v>
          </cell>
          <cell r="F477" t="str">
            <v>AdvancePierre™ Fully Cooked Mini Twin Flamebroiled Beef Pattie with Onion &amp; American Cheese on a Whole Grain Bun, 4.71oz</v>
          </cell>
          <cell r="G477" t="str">
            <v>IW Cheeseburger Mini Twin Sandwiches, 4.7 oz.</v>
          </cell>
          <cell r="H477" t="str">
            <v>WG</v>
          </cell>
          <cell r="I477" t="str">
            <v>-</v>
          </cell>
          <cell r="J477">
            <v>28.2</v>
          </cell>
          <cell r="K477">
            <v>96</v>
          </cell>
          <cell r="L477" t="str">
            <v>2 Mini Sandwiches</v>
          </cell>
          <cell r="M477">
            <v>2</v>
          </cell>
          <cell r="N477">
            <v>2</v>
          </cell>
          <cell r="O477" t="str">
            <v>-</v>
          </cell>
          <cell r="P477" t="str">
            <v>320</v>
          </cell>
          <cell r="Q477" t="str">
            <v>13</v>
          </cell>
          <cell r="R477" t="str">
            <v>6</v>
          </cell>
          <cell r="S477" t="str">
            <v>480</v>
          </cell>
          <cell r="T477" t="str">
            <v>36</v>
          </cell>
          <cell r="U477" t="str">
            <v>17</v>
          </cell>
          <cell r="V477" t="str">
            <v>Yes</v>
          </cell>
          <cell r="W477" t="str">
            <v>-</v>
          </cell>
          <cell r="Y477" t="str">
            <v>-</v>
          </cell>
          <cell r="Z477" t="str">
            <v>-</v>
          </cell>
          <cell r="AA477" t="str">
            <v>-</v>
          </cell>
          <cell r="AB477" t="str">
            <v>-</v>
          </cell>
          <cell r="AC477" t="str">
            <v>CY</v>
          </cell>
          <cell r="AD477">
            <v>10000011177</v>
          </cell>
          <cell r="AE477" t="str">
            <v>-</v>
          </cell>
          <cell r="AF477" t="str">
            <v>-</v>
          </cell>
          <cell r="AG477" t="str">
            <v>-</v>
          </cell>
          <cell r="AH477" t="str">
            <v/>
          </cell>
          <cell r="AI477" t="str">
            <v/>
          </cell>
          <cell r="AJ477" t="str">
            <v/>
          </cell>
          <cell r="AK477" t="str">
            <v>-</v>
          </cell>
          <cell r="AL477" t="str">
            <v>Yes</v>
          </cell>
          <cell r="AM477" t="str">
            <v>-</v>
          </cell>
          <cell r="AN477" t="str">
            <v>Yes</v>
          </cell>
          <cell r="AO477" t="str">
            <v>Yes</v>
          </cell>
          <cell r="AP477" t="str">
            <v>-</v>
          </cell>
          <cell r="AQ477" t="str">
            <v>-</v>
          </cell>
          <cell r="AR477" t="str">
            <v>-</v>
          </cell>
          <cell r="AS477" t="str">
            <v>-</v>
          </cell>
          <cell r="AT477" t="str">
            <v>270</v>
          </cell>
          <cell r="AU477" t="str">
            <v>96</v>
          </cell>
          <cell r="AV477" t="str">
            <v>IW</v>
          </cell>
          <cell r="AW477" t="str">
            <v>-</v>
          </cell>
          <cell r="AX477" t="str">
            <v>-</v>
          </cell>
          <cell r="AY477" t="str">
            <v>-</v>
          </cell>
          <cell r="AZ477" t="str">
            <v>Yes</v>
          </cell>
          <cell r="BA477" t="str">
            <v>ACT</v>
          </cell>
          <cell r="BB477" t="str">
            <v>ACT</v>
          </cell>
          <cell r="BC477" t="str">
            <v>Prepared</v>
          </cell>
          <cell r="BD477" t="str">
            <v>BFAST/COP/HANDHELD</v>
          </cell>
          <cell r="BE477" t="str">
            <v>FSV SANDWICHES MBU</v>
          </cell>
          <cell r="BF477" t="str">
            <v>Sandwiches</v>
          </cell>
          <cell r="BG477" t="str">
            <v>Mini Twin Sandwiches</v>
          </cell>
          <cell r="BH477" t="str">
            <v>Bun- Mini Twin</v>
          </cell>
          <cell r="BI477" t="str">
            <v>-</v>
          </cell>
          <cell r="BJ477" t="str">
            <v>C&amp;F</v>
          </cell>
          <cell r="BL477" t="str">
            <v>Convection: For best results, heat from thawed state. Thaw frozen sandwiches in refrigerator. Sandwiches can be stared in refrigerator for up to 5 days.
Convection Oven
From thawed state, heat sealed/wrapped sandwich(es) in a preheated 275F convection ove</v>
          </cell>
          <cell r="BM477" t="str">
            <v>FULLY BAKED WHOLE GRAIN BUN: Water, whole wheat flour, enriched wheat flour (wheat flour, niacin, reduced iron, thiamine mononitrate, riboflavin, enzyme, folic acid), sugar. Contains 2% or less of: Yeast (yeast, sorbitan monostearate, ascorbic acid), soyb</v>
          </cell>
          <cell r="BR477" t="str">
            <v>00071421011715</v>
          </cell>
          <cell r="BS477" t="str">
            <v>-</v>
          </cell>
          <cell r="BT477" t="str">
            <v>-</v>
          </cell>
          <cell r="BU477" t="str">
            <v>-</v>
          </cell>
          <cell r="BV477" t="str">
            <v>-</v>
          </cell>
          <cell r="BW477" t="str">
            <v>-</v>
          </cell>
          <cell r="BX477">
            <v>8868178</v>
          </cell>
          <cell r="BY477">
            <v>403534</v>
          </cell>
        </row>
        <row r="478">
          <cell r="B478">
            <v>10000011177</v>
          </cell>
          <cell r="C478" t="str">
            <v>Pierre</v>
          </cell>
          <cell r="E478">
            <v>130</v>
          </cell>
          <cell r="F478" t="str">
            <v>AdvancePierre™ Fully Cooked Mini Twin Flamebroiled Beef Pattie with Onion &amp; Cheese on a Whole Grain Bun, 4.71oz</v>
          </cell>
          <cell r="G478" t="str">
            <v>IW Cheeseburger Mini Twin Sandwiches, 4.7 oz.</v>
          </cell>
          <cell r="H478" t="str">
            <v>WG</v>
          </cell>
          <cell r="I478" t="str">
            <v>-</v>
          </cell>
          <cell r="J478">
            <v>28.2</v>
          </cell>
          <cell r="K478">
            <v>96</v>
          </cell>
          <cell r="L478" t="str">
            <v>2 Mini Sandwiches</v>
          </cell>
          <cell r="M478">
            <v>2</v>
          </cell>
          <cell r="N478">
            <v>2</v>
          </cell>
          <cell r="O478" t="str">
            <v>-</v>
          </cell>
          <cell r="P478" t="str">
            <v>330</v>
          </cell>
          <cell r="Q478" t="str">
            <v>14</v>
          </cell>
          <cell r="R478" t="str">
            <v>6</v>
          </cell>
          <cell r="S478" t="str">
            <v>480</v>
          </cell>
          <cell r="T478" t="str">
            <v>36</v>
          </cell>
          <cell r="U478" t="str">
            <v>17</v>
          </cell>
          <cell r="V478" t="str">
            <v>Yes</v>
          </cell>
          <cell r="W478" t="str">
            <v>-</v>
          </cell>
          <cell r="Y478" t="str">
            <v>CSC</v>
          </cell>
          <cell r="Z478" t="str">
            <v>CSC</v>
          </cell>
          <cell r="AA478" t="str">
            <v>CSC</v>
          </cell>
          <cell r="AB478" t="str">
            <v>CSC</v>
          </cell>
          <cell r="AC478" t="str">
            <v>CL</v>
          </cell>
          <cell r="AD478">
            <v>10000011710</v>
          </cell>
          <cell r="AE478" t="str">
            <v>-</v>
          </cell>
          <cell r="AF478" t="str">
            <v>-</v>
          </cell>
          <cell r="AG478" t="str">
            <v>-</v>
          </cell>
          <cell r="AH478" t="str">
            <v/>
          </cell>
          <cell r="AI478" t="str">
            <v/>
          </cell>
          <cell r="AJ478" t="str">
            <v/>
          </cell>
          <cell r="AK478" t="str">
            <v>-</v>
          </cell>
          <cell r="AL478" t="str">
            <v>Yes</v>
          </cell>
          <cell r="AM478" t="str">
            <v>-</v>
          </cell>
          <cell r="AN478" t="str">
            <v>Yes</v>
          </cell>
          <cell r="AO478" t="str">
            <v>Yes</v>
          </cell>
          <cell r="AP478" t="str">
            <v>-</v>
          </cell>
          <cell r="AQ478" t="str">
            <v>-</v>
          </cell>
          <cell r="AR478" t="str">
            <v>-</v>
          </cell>
          <cell r="AS478" t="str">
            <v>-</v>
          </cell>
          <cell r="AT478" t="str">
            <v>270</v>
          </cell>
          <cell r="AU478" t="str">
            <v>96</v>
          </cell>
          <cell r="AV478" t="str">
            <v>IW</v>
          </cell>
          <cell r="AW478" t="str">
            <v>Yes</v>
          </cell>
          <cell r="AX478" t="str">
            <v>Yes</v>
          </cell>
          <cell r="AY478" t="str">
            <v>Yes</v>
          </cell>
          <cell r="AZ478" t="str">
            <v>Yes</v>
          </cell>
          <cell r="BA478" t="str">
            <v>ACT</v>
          </cell>
          <cell r="BB478" t="str">
            <v>ACT</v>
          </cell>
          <cell r="BC478" t="str">
            <v>Prepared</v>
          </cell>
          <cell r="BD478" t="str">
            <v>BFAST/COP/HANDHELD</v>
          </cell>
          <cell r="BE478" t="str">
            <v>FSV SANDWICHES MBU</v>
          </cell>
          <cell r="BF478" t="str">
            <v>Sandwiches</v>
          </cell>
          <cell r="BG478" t="str">
            <v>Mini Twin Sandwiches</v>
          </cell>
          <cell r="BH478" t="str">
            <v>Bun- Mini Twin</v>
          </cell>
          <cell r="BI478" t="str">
            <v>-</v>
          </cell>
          <cell r="BJ478" t="str">
            <v>C&amp;F</v>
          </cell>
          <cell r="BL478" t="str">
            <v>Convection: For best results, heat from thawed state. Thaw frozen sandwiches in refrigerator. Sandwiches can be stared in refrigerator for up to 5 days.
Convection Oven
From thawed state, heat sealed/wrapped sandwich(es) in a preheated 275F convection ove</v>
          </cell>
          <cell r="BM478" t="str">
            <v>WHOLE GRAIN BUN:  water, whole wheat flour, enriched wheat flour (wheat flour, niacin, reduced iron, thiamine mononitrate, riboflavin, enzyme, folic acid), sugar. contains 2% or less of: yeast (yeast, sorbitan monostearate, ascorbic acid), soybean oil, sa</v>
          </cell>
          <cell r="BR478" t="str">
            <v>00071421011777</v>
          </cell>
          <cell r="BS478" t="str">
            <v>-</v>
          </cell>
          <cell r="BT478" t="str">
            <v>Special Order</v>
          </cell>
          <cell r="BU478" t="str">
            <v>-</v>
          </cell>
          <cell r="BV478" t="str">
            <v>-</v>
          </cell>
          <cell r="BW478" t="str">
            <v>-</v>
          </cell>
          <cell r="BX478">
            <v>89194</v>
          </cell>
          <cell r="BY478">
            <v>141093</v>
          </cell>
        </row>
        <row r="479">
          <cell r="B479">
            <v>10000001297</v>
          </cell>
          <cell r="C479" t="str">
            <v>Pierre</v>
          </cell>
          <cell r="E479">
            <v>130</v>
          </cell>
          <cell r="F479" t="str">
            <v>AdvancePierre™ Fully Cooked Beef Pattie with Sausage Seasoning on a Whole Grain Biscuit, 3.14oz</v>
          </cell>
          <cell r="G479" t="str">
            <v>IW Beef Sausage Biscuit Sandwich, 3.15 oz.</v>
          </cell>
          <cell r="H479" t="str">
            <v>WG</v>
          </cell>
          <cell r="I479" t="str">
            <v>-</v>
          </cell>
          <cell r="J479">
            <v>19.68</v>
          </cell>
          <cell r="K479">
            <v>100</v>
          </cell>
          <cell r="L479" t="str">
            <v>1 sandwich</v>
          </cell>
          <cell r="M479">
            <v>1</v>
          </cell>
          <cell r="N479">
            <v>1.75</v>
          </cell>
          <cell r="O479" t="str">
            <v>-</v>
          </cell>
          <cell r="P479" t="str">
            <v>230</v>
          </cell>
          <cell r="Q479" t="str">
            <v>10</v>
          </cell>
          <cell r="R479" t="str">
            <v>4.5</v>
          </cell>
          <cell r="S479" t="str">
            <v>560</v>
          </cell>
          <cell r="T479" t="str">
            <v>26</v>
          </cell>
          <cell r="U479" t="str">
            <v>10</v>
          </cell>
          <cell r="V479" t="str">
            <v>Yes</v>
          </cell>
          <cell r="W479" t="str">
            <v>-</v>
          </cell>
          <cell r="Y479" t="str">
            <v>-</v>
          </cell>
          <cell r="Z479" t="str">
            <v>-</v>
          </cell>
          <cell r="AA479" t="str">
            <v>-</v>
          </cell>
          <cell r="AB479" t="str">
            <v>-</v>
          </cell>
          <cell r="AC479" t="str">
            <v>CL</v>
          </cell>
          <cell r="AD479" t="str">
            <v>-</v>
          </cell>
          <cell r="AE479" t="str">
            <v>-</v>
          </cell>
          <cell r="AF479" t="str">
            <v>-</v>
          </cell>
          <cell r="AG479" t="str">
            <v>-</v>
          </cell>
          <cell r="AH479" t="str">
            <v/>
          </cell>
          <cell r="AI479" t="str">
            <v/>
          </cell>
          <cell r="AJ479" t="str">
            <v/>
          </cell>
          <cell r="AK479" t="str">
            <v>-</v>
          </cell>
          <cell r="AL479" t="str">
            <v>Yes</v>
          </cell>
          <cell r="AM479" t="str">
            <v>-</v>
          </cell>
          <cell r="AN479" t="str">
            <v>Yes</v>
          </cell>
          <cell r="AO479" t="str">
            <v>Yes</v>
          </cell>
          <cell r="AP479" t="str">
            <v>-</v>
          </cell>
          <cell r="AQ479" t="str">
            <v>-</v>
          </cell>
          <cell r="AR479" t="str">
            <v>-</v>
          </cell>
          <cell r="AS479" t="str">
            <v>-</v>
          </cell>
          <cell r="AT479" t="str">
            <v>270</v>
          </cell>
          <cell r="AU479" t="str">
            <v>100</v>
          </cell>
          <cell r="AV479" t="str">
            <v>IW</v>
          </cell>
          <cell r="AW479" t="str">
            <v>-</v>
          </cell>
          <cell r="AX479" t="str">
            <v>-</v>
          </cell>
          <cell r="AY479" t="str">
            <v>-</v>
          </cell>
          <cell r="AZ479" t="str">
            <v>-</v>
          </cell>
          <cell r="BA479" t="str">
            <v>HOLD SY20-21</v>
          </cell>
          <cell r="BB479" t="str">
            <v>ACT</v>
          </cell>
          <cell r="BC479" t="str">
            <v>Prepared</v>
          </cell>
          <cell r="BD479" t="str">
            <v>BFAST/COP/HANDHELD</v>
          </cell>
          <cell r="BE479" t="str">
            <v>FSV SANDWICHES MBU</v>
          </cell>
          <cell r="BF479" t="str">
            <v>Breakfast</v>
          </cell>
          <cell r="BG479" t="str">
            <v>Breakfast Sandwiches</v>
          </cell>
          <cell r="BH479" t="str">
            <v>Biscuit- Mini</v>
          </cell>
          <cell r="BI479" t="str">
            <v>-</v>
          </cell>
          <cell r="BJ479" t="str">
            <v>C&amp;F</v>
          </cell>
          <cell r="BL479" t="str">
            <v>Convection: For best results, heat from thawed state. Thaw frozen sandwiches in refrigerator. Sandwiches can be stared in refrigerator for up to 14 days.
Convection Oven
From thawed state, heat sealed/wrapped sandwich(es) in a preheated 275F convection ov</v>
          </cell>
          <cell r="BM479" t="str">
            <v>WHOLE GRAIN BISCUIT:  Water, Whole Wheat Flour, Enriched Wheat Flour (Wheat Flour, Niacin, Reduced Iron, Thiamine Mononitrate, Riboflavin, Enzyme, Folic Acid), Buttermilk Blend (Sweet Whey, Calcium Sulfate, Buttermilk, Adipic Acid), Butter Flavored Shorte</v>
          </cell>
          <cell r="BR479" t="str">
            <v>00071421012972</v>
          </cell>
          <cell r="BS479" t="str">
            <v>-</v>
          </cell>
          <cell r="BT479" t="str">
            <v>Special Order</v>
          </cell>
          <cell r="BU479" t="str">
            <v>-</v>
          </cell>
          <cell r="BV479" t="str">
            <v>-</v>
          </cell>
          <cell r="BW479">
            <v>987772</v>
          </cell>
          <cell r="BX479">
            <v>8915225</v>
          </cell>
          <cell r="BY479">
            <v>101650</v>
          </cell>
        </row>
        <row r="480">
          <cell r="B480">
            <v>10000001331</v>
          </cell>
          <cell r="C480" t="str">
            <v>Pierre</v>
          </cell>
          <cell r="E480">
            <v>130</v>
          </cell>
          <cell r="F480" t="str">
            <v>AdvancePierre™ Fully Cooked Individually Wrapped Pork Sausage on a Whole Grain Biscuit, 3.11oz</v>
          </cell>
          <cell r="G480" t="str">
            <v>IW Pork Sausage Biscuit Sandwich, 3.1 oz.</v>
          </cell>
          <cell r="H480" t="str">
            <v>WG</v>
          </cell>
          <cell r="I480" t="str">
            <v>-</v>
          </cell>
          <cell r="J480">
            <v>19.38</v>
          </cell>
          <cell r="K480">
            <v>100</v>
          </cell>
          <cell r="L480" t="str">
            <v>1 sandwich</v>
          </cell>
          <cell r="M480">
            <v>1</v>
          </cell>
          <cell r="N480">
            <v>1.75</v>
          </cell>
          <cell r="O480" t="str">
            <v>-</v>
          </cell>
          <cell r="P480" t="str">
            <v>230</v>
          </cell>
          <cell r="Q480" t="str">
            <v>10</v>
          </cell>
          <cell r="R480" t="str">
            <v>4.5</v>
          </cell>
          <cell r="S480" t="str">
            <v>550</v>
          </cell>
          <cell r="T480" t="str">
            <v>25</v>
          </cell>
          <cell r="U480" t="str">
            <v>10</v>
          </cell>
          <cell r="V480" t="str">
            <v>Yes</v>
          </cell>
          <cell r="W480" t="str">
            <v>-</v>
          </cell>
          <cell r="Y480" t="str">
            <v>-</v>
          </cell>
          <cell r="Z480" t="str">
            <v>-</v>
          </cell>
          <cell r="AA480" t="str">
            <v>-</v>
          </cell>
          <cell r="AB480" t="str">
            <v>-</v>
          </cell>
          <cell r="AC480" t="str">
            <v>CY</v>
          </cell>
          <cell r="AD480" t="str">
            <v>-</v>
          </cell>
          <cell r="AE480" t="str">
            <v>-</v>
          </cell>
          <cell r="AF480" t="str">
            <v>-</v>
          </cell>
          <cell r="AG480" t="str">
            <v>-</v>
          </cell>
          <cell r="AH480" t="str">
            <v/>
          </cell>
          <cell r="AI480" t="str">
            <v/>
          </cell>
          <cell r="AJ480" t="str">
            <v/>
          </cell>
          <cell r="AK480" t="str">
            <v>-</v>
          </cell>
          <cell r="AL480" t="str">
            <v>Yes</v>
          </cell>
          <cell r="AM480" t="str">
            <v>-</v>
          </cell>
          <cell r="AN480" t="str">
            <v>Yes</v>
          </cell>
          <cell r="AO480" t="str">
            <v>Yes</v>
          </cell>
          <cell r="AP480" t="str">
            <v>-</v>
          </cell>
          <cell r="AQ480" t="str">
            <v>-</v>
          </cell>
          <cell r="AR480" t="str">
            <v>-</v>
          </cell>
          <cell r="AS480" t="str">
            <v>-</v>
          </cell>
          <cell r="AT480" t="str">
            <v>270</v>
          </cell>
          <cell r="AU480" t="str">
            <v>100</v>
          </cell>
          <cell r="AV480" t="str">
            <v>IW</v>
          </cell>
          <cell r="AW480" t="str">
            <v>Yes</v>
          </cell>
          <cell r="AX480" t="str">
            <v>-</v>
          </cell>
          <cell r="AY480" t="str">
            <v>-</v>
          </cell>
          <cell r="AZ480" t="str">
            <v>-</v>
          </cell>
          <cell r="BA480" t="str">
            <v>ACT</v>
          </cell>
          <cell r="BB480" t="str">
            <v>ACT</v>
          </cell>
          <cell r="BC480" t="str">
            <v>Prepared</v>
          </cell>
          <cell r="BD480" t="str">
            <v>BFAST/COP/HANDHELD</v>
          </cell>
          <cell r="BE480" t="str">
            <v>FSV SANDWICHES MBU</v>
          </cell>
          <cell r="BF480" t="str">
            <v>Breakfast</v>
          </cell>
          <cell r="BG480" t="str">
            <v>Breakfast Sandwiches</v>
          </cell>
          <cell r="BH480" t="str">
            <v>Biscuit- Mini</v>
          </cell>
          <cell r="BI480" t="str">
            <v>-</v>
          </cell>
          <cell r="BJ480" t="str">
            <v>C&amp;F</v>
          </cell>
          <cell r="BK480" t="str">
            <v>Pork</v>
          </cell>
          <cell r="BL480" t="str">
            <v>Unspecified: HEATING INSTRUCTIONS: FOR BEST RESULTS, HEAT FROM THAWED STATE. THAW FROZEN SANDWICHES IN REFRIGERATOR. SANDWICHES CAN BE STORED IN REFRIGERATOR FOR UP TO 14 DAYS. FROM THAWED STATE HEAT SEALED WRAPPED SANDWICH(ES) IN A PREHEATED 275F CONVECT</v>
          </cell>
          <cell r="BM480" t="str">
            <v>Whole grain biscuit: water, whole wheat flour enriched wheat flour (wheat flour, niacin, reduce iron, thiamine mononitrate, riboflavin, enzyme, folic acid).buttermilk blend (sweet whey, calcium sulfate, buttermilk, adipic acid). butter flavored shortening</v>
          </cell>
          <cell r="BQ480" t="str">
            <v>Yes</v>
          </cell>
          <cell r="BR480" t="str">
            <v>00071421013313</v>
          </cell>
          <cell r="BS480" t="str">
            <v>-</v>
          </cell>
          <cell r="BT480" t="str">
            <v>-</v>
          </cell>
          <cell r="BU480" t="str">
            <v>-</v>
          </cell>
          <cell r="BV480" t="str">
            <v>-</v>
          </cell>
          <cell r="BW480">
            <v>451650</v>
          </cell>
          <cell r="BX480">
            <v>8927032</v>
          </cell>
          <cell r="BY480">
            <v>401360</v>
          </cell>
        </row>
        <row r="481">
          <cell r="B481">
            <v>10000040173</v>
          </cell>
          <cell r="C481" t="str">
            <v>Pierre</v>
          </cell>
          <cell r="E481" t="str">
            <v>-</v>
          </cell>
          <cell r="F481" t="str">
            <v>-</v>
          </cell>
          <cell r="G481" t="str">
            <v>IW Toasted American Cheese Sandwich on Wheat Bread, 3.8oz.</v>
          </cell>
          <cell r="H481" t="str">
            <v>-</v>
          </cell>
          <cell r="I481" t="str">
            <v>-</v>
          </cell>
          <cell r="J481">
            <v>11.88</v>
          </cell>
          <cell r="K481">
            <v>50</v>
          </cell>
          <cell r="L481" t="str">
            <v>1 sandwich</v>
          </cell>
          <cell r="M481">
            <v>2</v>
          </cell>
          <cell r="N481" t="str">
            <v>-</v>
          </cell>
          <cell r="O481" t="str">
            <v>-</v>
          </cell>
          <cell r="P481" t="str">
            <v>-</v>
          </cell>
          <cell r="Q481" t="str">
            <v>-</v>
          </cell>
          <cell r="R481" t="str">
            <v>-</v>
          </cell>
          <cell r="S481" t="str">
            <v>-</v>
          </cell>
          <cell r="T481" t="str">
            <v>-</v>
          </cell>
          <cell r="U481" t="str">
            <v>-</v>
          </cell>
          <cell r="V481" t="str">
            <v>-</v>
          </cell>
          <cell r="W481" t="str">
            <v>-</v>
          </cell>
          <cell r="Y481" t="str">
            <v>-</v>
          </cell>
          <cell r="Z481" t="str">
            <v>-</v>
          </cell>
          <cell r="AA481" t="str">
            <v>-</v>
          </cell>
          <cell r="AB481" t="str">
            <v>-</v>
          </cell>
          <cell r="AC481" t="str">
            <v>CL</v>
          </cell>
          <cell r="AD481" t="str">
            <v>-</v>
          </cell>
          <cell r="AE481" t="str">
            <v>-</v>
          </cell>
          <cell r="AF481" t="str">
            <v>-</v>
          </cell>
          <cell r="AG481" t="str">
            <v>-</v>
          </cell>
          <cell r="AH481" t="str">
            <v/>
          </cell>
          <cell r="AI481" t="str">
            <v/>
          </cell>
          <cell r="AJ481" t="str">
            <v/>
          </cell>
          <cell r="AK481" t="str">
            <v>-</v>
          </cell>
          <cell r="AL481" t="str">
            <v>Yes</v>
          </cell>
          <cell r="AM481" t="str">
            <v>-</v>
          </cell>
          <cell r="AN481" t="str">
            <v>Yes</v>
          </cell>
          <cell r="AO481" t="str">
            <v>Yes</v>
          </cell>
          <cell r="AP481" t="str">
            <v>-</v>
          </cell>
          <cell r="AQ481" t="str">
            <v>-</v>
          </cell>
          <cell r="AR481" t="str">
            <v>-</v>
          </cell>
          <cell r="AS481" t="str">
            <v>-</v>
          </cell>
          <cell r="AT481" t="str">
            <v>-</v>
          </cell>
          <cell r="AU481" t="str">
            <v>-</v>
          </cell>
          <cell r="AV481" t="str">
            <v>IW</v>
          </cell>
          <cell r="AW481" t="str">
            <v>-</v>
          </cell>
          <cell r="AX481" t="str">
            <v>-</v>
          </cell>
          <cell r="AY481" t="str">
            <v>-</v>
          </cell>
          <cell r="AZ481" t="str">
            <v>-</v>
          </cell>
          <cell r="BA481" t="str">
            <v>IMDFIN SY20-21</v>
          </cell>
          <cell r="BB481" t="str">
            <v>IMDFIN SY20-21</v>
          </cell>
          <cell r="BC481" t="str">
            <v>Prepared</v>
          </cell>
          <cell r="BD481" t="str">
            <v>BFAST/COP/HANDHELD</v>
          </cell>
          <cell r="BE481" t="str">
            <v>FSV SANDWICHES MBU</v>
          </cell>
          <cell r="BF481" t="str">
            <v>Sandwiches</v>
          </cell>
          <cell r="BG481" t="str">
            <v>Mini Single Sandwich</v>
          </cell>
          <cell r="BH481" t="str">
            <v>Bread</v>
          </cell>
          <cell r="BI481" t="str">
            <v>-</v>
          </cell>
          <cell r="BJ481" t="str">
            <v>C&amp;F</v>
          </cell>
          <cell r="BL481" t="str">
            <v>-</v>
          </cell>
          <cell r="BM481" t="str">
            <v>-</v>
          </cell>
          <cell r="BR481" t="str">
            <v>-</v>
          </cell>
          <cell r="BS481" t="str">
            <v>-</v>
          </cell>
          <cell r="BT481" t="str">
            <v>-</v>
          </cell>
          <cell r="BU481" t="str">
            <v>-</v>
          </cell>
          <cell r="BV481" t="str">
            <v>-</v>
          </cell>
          <cell r="BW481">
            <v>962466</v>
          </cell>
          <cell r="BX481" t="str">
            <v>-</v>
          </cell>
          <cell r="BY481" t="str">
            <v>-</v>
          </cell>
        </row>
        <row r="482">
          <cell r="B482">
            <v>10000097916</v>
          </cell>
          <cell r="C482" t="str">
            <v>AdvancePierre™</v>
          </cell>
          <cell r="E482">
            <v>130</v>
          </cell>
          <cell r="F482" t="str">
            <v>AdvancePierre™ Fully Cooked Flamebroiled Beef Steak Burgers With Wheat Buns, 2.21oz</v>
          </cell>
          <cell r="G482" t="str">
            <v>Flame Broiled Beef Burger with Buns, 2.2 oz.</v>
          </cell>
          <cell r="H482" t="str">
            <v>-</v>
          </cell>
          <cell r="I482" t="str">
            <v>-</v>
          </cell>
          <cell r="J482">
            <v>9.9</v>
          </cell>
          <cell r="K482">
            <v>72</v>
          </cell>
          <cell r="L482" t="str">
            <v>1 sandwich</v>
          </cell>
          <cell r="M482">
            <v>1</v>
          </cell>
          <cell r="N482">
            <v>1</v>
          </cell>
          <cell r="O482" t="str">
            <v>-</v>
          </cell>
          <cell r="P482" t="str">
            <v>160</v>
          </cell>
          <cell r="Q482" t="str">
            <v>7</v>
          </cell>
          <cell r="R482" t="str">
            <v>3</v>
          </cell>
          <cell r="S482" t="str">
            <v>220</v>
          </cell>
          <cell r="T482" t="str">
            <v>15</v>
          </cell>
          <cell r="U482" t="str">
            <v>9</v>
          </cell>
          <cell r="V482" t="str">
            <v>Yes</v>
          </cell>
          <cell r="W482" t="str">
            <v>-</v>
          </cell>
          <cell r="X482" t="str">
            <v>CACFP</v>
          </cell>
          <cell r="Y482" t="str">
            <v>-</v>
          </cell>
          <cell r="Z482" t="str">
            <v>-</v>
          </cell>
          <cell r="AA482" t="str">
            <v>-</v>
          </cell>
          <cell r="AB482" t="str">
            <v>-</v>
          </cell>
          <cell r="AC482" t="str">
            <v>CL</v>
          </cell>
          <cell r="AD482">
            <v>10000016905</v>
          </cell>
          <cell r="AE482" t="str">
            <v>-</v>
          </cell>
          <cell r="AF482" t="str">
            <v>-</v>
          </cell>
          <cell r="AG482" t="str">
            <v>-</v>
          </cell>
          <cell r="AH482" t="str">
            <v/>
          </cell>
          <cell r="AI482" t="str">
            <v/>
          </cell>
          <cell r="AJ482" t="str">
            <v/>
          </cell>
          <cell r="AK482" t="str">
            <v>-</v>
          </cell>
          <cell r="AL482" t="str">
            <v>-</v>
          </cell>
          <cell r="AM482" t="str">
            <v>-</v>
          </cell>
          <cell r="AN482" t="str">
            <v>-</v>
          </cell>
          <cell r="AO482" t="str">
            <v>Yes</v>
          </cell>
          <cell r="AP482" t="str">
            <v>-</v>
          </cell>
          <cell r="AQ482" t="str">
            <v>-</v>
          </cell>
          <cell r="AR482" t="str">
            <v>-</v>
          </cell>
          <cell r="AS482" t="str">
            <v>-</v>
          </cell>
          <cell r="AT482" t="str">
            <v>365</v>
          </cell>
          <cell r="AU482" t="str">
            <v>1</v>
          </cell>
          <cell r="AV482" t="str">
            <v>Bulk</v>
          </cell>
          <cell r="AW482" t="str">
            <v>Yes</v>
          </cell>
          <cell r="AX482" t="str">
            <v>-</v>
          </cell>
          <cell r="AY482" t="str">
            <v>-</v>
          </cell>
          <cell r="AZ482" t="str">
            <v>Yes</v>
          </cell>
          <cell r="BA482" t="str">
            <v>ACT</v>
          </cell>
          <cell r="BB482" t="str">
            <v>ACT</v>
          </cell>
          <cell r="BC482" t="str">
            <v>Prepared</v>
          </cell>
          <cell r="BD482" t="str">
            <v>BFAST/COP/HANDHELD</v>
          </cell>
          <cell r="BE482" t="str">
            <v>BRKFST/COP MBU</v>
          </cell>
          <cell r="BF482" t="str">
            <v>Sandwiches</v>
          </cell>
          <cell r="BG482" t="str">
            <v>Mini Single Bulk with Buns</v>
          </cell>
          <cell r="BH482" t="str">
            <v>Bun- Mini</v>
          </cell>
          <cell r="BI482" t="str">
            <v>-</v>
          </cell>
          <cell r="BJ482" t="str">
            <v>C&amp;F</v>
          </cell>
          <cell r="BL482" t="str">
            <v>BAKE: Conventional Oven
Preheat oven to 350 degrees f and bake frozen product for 6-8 minutes.
Convection: Convection Oven
Preheat oven to 350 degrees f and bake frozen product for 6-8 minutes.</v>
          </cell>
          <cell r="BM482" t="str">
            <v>BURGER: Ground beef (not more than 20% fat), salt, caramel color.  BUN: Water, white whole wheat flour, enriched flour (wheat flour, malted barley flour, niacin, reduced iron, thiamine mononitrate, riboflavin, folic acid), sugar, palm oil, yeast, contains</v>
          </cell>
          <cell r="BR482" t="str">
            <v>00880760093180</v>
          </cell>
          <cell r="BS482" t="str">
            <v>-</v>
          </cell>
          <cell r="BT482" t="str">
            <v>Special Order</v>
          </cell>
          <cell r="BU482" t="str">
            <v>-</v>
          </cell>
          <cell r="BV482" t="str">
            <v>-</v>
          </cell>
          <cell r="BW482" t="str">
            <v>-</v>
          </cell>
          <cell r="BX482">
            <v>8942106</v>
          </cell>
          <cell r="BY482" t="str">
            <v>-</v>
          </cell>
        </row>
        <row r="483">
          <cell r="B483">
            <v>10000068056</v>
          </cell>
          <cell r="C483" t="str">
            <v>Pierre</v>
          </cell>
          <cell r="E483">
            <v>130</v>
          </cell>
          <cell r="F483" t="str">
            <v>AdvancePierre™ Fully Cooked Flamebroiled Beef Pattie with American Cheese on a Whole Grain Bun, 4.89oz</v>
          </cell>
          <cell r="G483" t="str">
            <v>IW Flamed Broiled Beef Pattie with American Cheese Sandwich, 4.9 oz.</v>
          </cell>
          <cell r="H483" t="str">
            <v>-</v>
          </cell>
          <cell r="I483" t="str">
            <v>-</v>
          </cell>
          <cell r="J483">
            <v>18.375</v>
          </cell>
          <cell r="K483">
            <v>60</v>
          </cell>
          <cell r="L483" t="str">
            <v>1 sandwich</v>
          </cell>
          <cell r="M483">
            <v>2</v>
          </cell>
          <cell r="N483">
            <v>2.5</v>
          </cell>
          <cell r="O483" t="str">
            <v>-</v>
          </cell>
          <cell r="P483" t="str">
            <v>340</v>
          </cell>
          <cell r="Q483" t="str">
            <v>12</v>
          </cell>
          <cell r="R483" t="str">
            <v>5</v>
          </cell>
          <cell r="S483" t="str">
            <v>490</v>
          </cell>
          <cell r="T483" t="str">
            <v>42</v>
          </cell>
          <cell r="U483" t="str">
            <v>17</v>
          </cell>
          <cell r="V483" t="str">
            <v>Yes</v>
          </cell>
          <cell r="W483" t="str">
            <v>-</v>
          </cell>
          <cell r="Y483" t="str">
            <v>-</v>
          </cell>
          <cell r="Z483" t="str">
            <v>-</v>
          </cell>
          <cell r="AA483" t="str">
            <v>-</v>
          </cell>
          <cell r="AB483" t="str">
            <v>-</v>
          </cell>
          <cell r="AC483" t="str">
            <v>CL</v>
          </cell>
          <cell r="AD483" t="str">
            <v>-</v>
          </cell>
          <cell r="AE483" t="str">
            <v>-</v>
          </cell>
          <cell r="AF483" t="str">
            <v>-</v>
          </cell>
          <cell r="AG483" t="str">
            <v>-</v>
          </cell>
          <cell r="AH483" t="str">
            <v/>
          </cell>
          <cell r="AI483" t="str">
            <v/>
          </cell>
          <cell r="AJ483" t="str">
            <v/>
          </cell>
          <cell r="AK483" t="str">
            <v>-</v>
          </cell>
          <cell r="AL483" t="str">
            <v>Yes</v>
          </cell>
          <cell r="AM483" t="str">
            <v>-</v>
          </cell>
          <cell r="AN483" t="str">
            <v>Yes</v>
          </cell>
          <cell r="AO483" t="str">
            <v>Yes</v>
          </cell>
          <cell r="AP483" t="str">
            <v>-</v>
          </cell>
          <cell r="AQ483" t="str">
            <v>-</v>
          </cell>
          <cell r="AR483" t="str">
            <v>-</v>
          </cell>
          <cell r="AS483" t="str">
            <v>-</v>
          </cell>
          <cell r="AT483" t="str">
            <v>270</v>
          </cell>
          <cell r="AU483" t="str">
            <v>60</v>
          </cell>
          <cell r="AV483" t="str">
            <v>IW</v>
          </cell>
          <cell r="AW483" t="str">
            <v>-</v>
          </cell>
          <cell r="AX483" t="str">
            <v>-</v>
          </cell>
          <cell r="AY483" t="str">
            <v>-</v>
          </cell>
          <cell r="AZ483" t="str">
            <v>-</v>
          </cell>
          <cell r="BA483" t="str">
            <v>ACT</v>
          </cell>
          <cell r="BB483" t="str">
            <v>ACT</v>
          </cell>
          <cell r="BC483" t="str">
            <v>Prepared</v>
          </cell>
          <cell r="BD483" t="str">
            <v>BFAST/COP/HANDHELD</v>
          </cell>
          <cell r="BE483" t="str">
            <v>FSV SANDWICHES MBU</v>
          </cell>
          <cell r="BF483" t="str">
            <v>Sandwiches</v>
          </cell>
          <cell r="BG483" t="str">
            <v>Mini Twin Sandwiches</v>
          </cell>
          <cell r="BH483" t="str">
            <v>Bun</v>
          </cell>
          <cell r="BI483" t="str">
            <v>-</v>
          </cell>
          <cell r="BJ483" t="str">
            <v>C&amp;F</v>
          </cell>
          <cell r="BL483" t="str">
            <v>Convection: For best results, heat from thawed state. Thaw frozen sandwiches in refrigerator. Sandwiches can be stared in refrigerator for up to 5 days.
Convection Oven
From thawed state, heat sealed/wrapped sandwich(es) in a preheated 275F convection ove</v>
          </cell>
          <cell r="BM483" t="str">
            <v xml:space="preserve">FULLY BAKED WHOLE GRAIN SESAME SEED BUN: water, whole wheat flour; enriched wheat flour (wheat flour, niacin, reduced iron, thiamine mononitrate, riboflavin, enzyme, folic acid), sugar. contains 2% or less of yeast (yeast, sorbitan monostearate, ascorbic </v>
          </cell>
          <cell r="BO483" t="str">
            <v>Yes</v>
          </cell>
          <cell r="BR483" t="str">
            <v>00071421680560</v>
          </cell>
          <cell r="BS483" t="str">
            <v>-</v>
          </cell>
          <cell r="BT483" t="str">
            <v>Special Order</v>
          </cell>
          <cell r="BU483" t="str">
            <v>-</v>
          </cell>
          <cell r="BV483" t="str">
            <v>-</v>
          </cell>
          <cell r="BW483" t="str">
            <v>-</v>
          </cell>
          <cell r="BX483" t="str">
            <v>-</v>
          </cell>
          <cell r="BY483">
            <v>134637</v>
          </cell>
        </row>
        <row r="484">
          <cell r="B484">
            <v>10000068061</v>
          </cell>
          <cell r="C484" t="str">
            <v>Pierre</v>
          </cell>
          <cell r="E484">
            <v>130</v>
          </cell>
          <cell r="F484" t="str">
            <v>AdvancePierre™ Fully Cooked Egg &amp; Cheese on a Whole Grain Biscuit, 2.64oz</v>
          </cell>
          <cell r="G484" t="str">
            <v>IW Egg and Cheese Biscuit Sandwich, 2.65 oz.</v>
          </cell>
          <cell r="H484" t="str">
            <v>WG</v>
          </cell>
          <cell r="I484" t="str">
            <v>-</v>
          </cell>
          <cell r="J484">
            <v>16.5625</v>
          </cell>
          <cell r="K484">
            <v>100</v>
          </cell>
          <cell r="L484" t="str">
            <v>1 sandwich</v>
          </cell>
          <cell r="M484">
            <v>0.75</v>
          </cell>
          <cell r="N484">
            <v>1.5</v>
          </cell>
          <cell r="O484" t="str">
            <v>-</v>
          </cell>
          <cell r="P484" t="str">
            <v>200</v>
          </cell>
          <cell r="Q484" t="str">
            <v>9</v>
          </cell>
          <cell r="R484" t="str">
            <v>4.5</v>
          </cell>
          <cell r="S484" t="str">
            <v>440</v>
          </cell>
          <cell r="T484" t="str">
            <v>22</v>
          </cell>
          <cell r="U484" t="str">
            <v>6</v>
          </cell>
          <cell r="V484" t="str">
            <v>Yes</v>
          </cell>
          <cell r="W484" t="str">
            <v>-</v>
          </cell>
          <cell r="Y484" t="str">
            <v>-</v>
          </cell>
          <cell r="Z484" t="str">
            <v>-</v>
          </cell>
          <cell r="AA484" t="str">
            <v>-</v>
          </cell>
          <cell r="AB484" t="str">
            <v>-</v>
          </cell>
          <cell r="AC484" t="str">
            <v>CL</v>
          </cell>
          <cell r="AD484" t="str">
            <v>-</v>
          </cell>
          <cell r="AE484" t="str">
            <v>-</v>
          </cell>
          <cell r="AF484" t="str">
            <v>-</v>
          </cell>
          <cell r="AG484" t="str">
            <v>-</v>
          </cell>
          <cell r="AH484" t="str">
            <v/>
          </cell>
          <cell r="AI484" t="str">
            <v/>
          </cell>
          <cell r="AJ484" t="str">
            <v/>
          </cell>
          <cell r="AK484" t="str">
            <v>-</v>
          </cell>
          <cell r="AL484" t="str">
            <v>Yes</v>
          </cell>
          <cell r="AM484" t="str">
            <v>Yes</v>
          </cell>
          <cell r="AN484" t="str">
            <v>Yes</v>
          </cell>
          <cell r="AO484" t="str">
            <v>Yes</v>
          </cell>
          <cell r="AP484" t="str">
            <v>-</v>
          </cell>
          <cell r="AQ484" t="str">
            <v>-</v>
          </cell>
          <cell r="AR484" t="str">
            <v>-</v>
          </cell>
          <cell r="AS484" t="str">
            <v>-</v>
          </cell>
          <cell r="AT484" t="str">
            <v>270</v>
          </cell>
          <cell r="AU484" t="str">
            <v>100</v>
          </cell>
          <cell r="AV484" t="str">
            <v>IW</v>
          </cell>
          <cell r="AW484" t="str">
            <v>-</v>
          </cell>
          <cell r="AX484" t="str">
            <v>-</v>
          </cell>
          <cell r="AY484" t="str">
            <v>-</v>
          </cell>
          <cell r="AZ484" t="str">
            <v>-</v>
          </cell>
          <cell r="BA484" t="str">
            <v>HOLD SY20-21</v>
          </cell>
          <cell r="BB484" t="str">
            <v>ACT</v>
          </cell>
          <cell r="BC484" t="str">
            <v>Prepared</v>
          </cell>
          <cell r="BD484" t="str">
            <v>BFAST/COP/HANDHELD</v>
          </cell>
          <cell r="BE484" t="str">
            <v>FSV SANDWICHES MBU</v>
          </cell>
          <cell r="BF484" t="str">
            <v>Breakfast</v>
          </cell>
          <cell r="BG484" t="str">
            <v>Breakfast Sandwiches</v>
          </cell>
          <cell r="BH484" t="str">
            <v>Biscuits</v>
          </cell>
          <cell r="BI484" t="str">
            <v>-</v>
          </cell>
          <cell r="BJ484" t="str">
            <v>C&amp;F</v>
          </cell>
          <cell r="BL484" t="str">
            <v>BAKE: Conventional Oven
From thawed state bake in a conventional oven at 275 degrees for 15-17 minutes.
Convection: Convection Oven
From thawed state bake in a convection oven at 275 degrees for 12-14 minutes.
Microwave: Microwave
From thawed state for 80</v>
          </cell>
          <cell r="BM484" t="str">
            <v>WHOLE GRAIN BISCUIT:  Water, Whole Wheat Flour, Enriched Wheat Flour (Wheat Flour, Niacin, Reduced Iron, Thiamine Mononitrate, Riboflavin, Enzyme, Folic Acid), Buttermilk Blend (Sweet Whey, Calcium Sulfate, Buttermilk, Adipic Acid), Butter Flavored Shorte</v>
          </cell>
          <cell r="BQ484" t="str">
            <v>Yes</v>
          </cell>
          <cell r="BR484" t="str">
            <v>00071421680614</v>
          </cell>
          <cell r="BS484" t="str">
            <v>-</v>
          </cell>
          <cell r="BT484" t="str">
            <v>Special Order</v>
          </cell>
          <cell r="BU484" t="str">
            <v>-</v>
          </cell>
          <cell r="BV484" t="str">
            <v>-</v>
          </cell>
          <cell r="BW484" t="str">
            <v>-</v>
          </cell>
          <cell r="BX484" t="str">
            <v>-</v>
          </cell>
          <cell r="BY484" t="str">
            <v>-</v>
          </cell>
        </row>
        <row r="485">
          <cell r="B485">
            <v>10000016907</v>
          </cell>
          <cell r="C485" t="str">
            <v>AdvancePierre™</v>
          </cell>
          <cell r="E485">
            <v>130</v>
          </cell>
          <cell r="F485" t="str">
            <v>AdvancePierre™ Fully Cooked Breakfast Sausage on a Whole Grain Bun, 2.71oz</v>
          </cell>
          <cell r="G485" t="str">
            <v>IW Breakfast Sausage Sandwich, 2.7 oz.</v>
          </cell>
          <cell r="H485" t="str">
            <v>WG</v>
          </cell>
          <cell r="I485" t="str">
            <v>-</v>
          </cell>
          <cell r="J485">
            <v>16.875</v>
          </cell>
          <cell r="K485">
            <v>100</v>
          </cell>
          <cell r="L485" t="str">
            <v>1 sandwich</v>
          </cell>
          <cell r="M485">
            <v>0.75</v>
          </cell>
          <cell r="N485">
            <v>1.25</v>
          </cell>
          <cell r="O485" t="str">
            <v>-</v>
          </cell>
          <cell r="P485" t="str">
            <v>230</v>
          </cell>
          <cell r="Q485" t="str">
            <v>14</v>
          </cell>
          <cell r="R485" t="str">
            <v>5</v>
          </cell>
          <cell r="S485" t="str">
            <v>320</v>
          </cell>
          <cell r="T485" t="str">
            <v>19</v>
          </cell>
          <cell r="U485" t="str">
            <v>7</v>
          </cell>
          <cell r="V485" t="str">
            <v>Yes</v>
          </cell>
          <cell r="W485" t="str">
            <v>-</v>
          </cell>
          <cell r="Y485" t="str">
            <v>CSC</v>
          </cell>
          <cell r="Z485" t="str">
            <v>CSC</v>
          </cell>
          <cell r="AA485" t="str">
            <v>-</v>
          </cell>
          <cell r="AB485" t="str">
            <v>-</v>
          </cell>
          <cell r="AC485" t="str">
            <v>CL</v>
          </cell>
          <cell r="AD485" t="str">
            <v>-</v>
          </cell>
          <cell r="AE485" t="str">
            <v>-</v>
          </cell>
          <cell r="AF485" t="str">
            <v>-</v>
          </cell>
          <cell r="AG485" t="str">
            <v>-</v>
          </cell>
          <cell r="AH485" t="str">
            <v/>
          </cell>
          <cell r="AI485" t="str">
            <v/>
          </cell>
          <cell r="AJ485" t="str">
            <v/>
          </cell>
          <cell r="AK485" t="str">
            <v>-</v>
          </cell>
          <cell r="AL485" t="str">
            <v>-</v>
          </cell>
          <cell r="AM485" t="str">
            <v>-</v>
          </cell>
          <cell r="AN485" t="str">
            <v>-</v>
          </cell>
          <cell r="AO485" t="str">
            <v>Yes</v>
          </cell>
          <cell r="AP485" t="str">
            <v>-</v>
          </cell>
          <cell r="AQ485" t="str">
            <v>-</v>
          </cell>
          <cell r="AR485" t="str">
            <v>-</v>
          </cell>
          <cell r="AS485" t="str">
            <v>-</v>
          </cell>
          <cell r="AT485" t="str">
            <v>270</v>
          </cell>
          <cell r="AU485" t="str">
            <v>100</v>
          </cell>
          <cell r="AV485" t="str">
            <v>IW</v>
          </cell>
          <cell r="AW485" t="str">
            <v>Yes</v>
          </cell>
          <cell r="AX485" t="str">
            <v>-</v>
          </cell>
          <cell r="AY485" t="str">
            <v>-</v>
          </cell>
          <cell r="AZ485" t="str">
            <v>-</v>
          </cell>
          <cell r="BA485" t="str">
            <v>DNB SY20-21</v>
          </cell>
          <cell r="BB485" t="str">
            <v>DNB SY20-21</v>
          </cell>
          <cell r="BC485" t="str">
            <v>Prepared</v>
          </cell>
          <cell r="BD485" t="str">
            <v>BFAST/COP/HANDHELD</v>
          </cell>
          <cell r="BE485" t="str">
            <v>FSV SANDWICHES MBU</v>
          </cell>
          <cell r="BF485" t="str">
            <v>Breakfast</v>
          </cell>
          <cell r="BG485" t="str">
            <v>Breakfast Sandwiches</v>
          </cell>
          <cell r="BH485" t="str">
            <v>Bun</v>
          </cell>
          <cell r="BI485" t="str">
            <v>-</v>
          </cell>
          <cell r="BJ485" t="str">
            <v>C&amp;F</v>
          </cell>
          <cell r="BL485" t="str">
            <v>Unspecified: Heating Instructions: Convection Oven: From thawed state 275F for 15-17 minutes. Conventional oven: From thawed state 275F for 15-17 minutes. Microwave: From thawed state on High for 30-40 seconds.</v>
          </cell>
          <cell r="BM485" t="str">
            <v>FULLY COOKED SAUSAGE PATTY: Pork, Water, Salt, Spices, Corn Syrup Solids, Dextrose, Caramel Color, Natural Flavors, Autolyzed Yeast Extract.  FULLY BAKED WHOLE GRAIN BUN: Water, Whole Wheat Flour, Enriched Wheat Flour (Wheat Flour, Niacin, Reduced Iron, T</v>
          </cell>
          <cell r="BQ485" t="str">
            <v>Yes</v>
          </cell>
          <cell r="BR485" t="str">
            <v>00071421168075</v>
          </cell>
          <cell r="BS485" t="str">
            <v>-</v>
          </cell>
          <cell r="BT485" t="str">
            <v>Special Order</v>
          </cell>
          <cell r="BU485" t="str">
            <v>-</v>
          </cell>
          <cell r="BV485" t="str">
            <v>-</v>
          </cell>
          <cell r="BW485" t="str">
            <v>-</v>
          </cell>
          <cell r="BX485" t="str">
            <v>-</v>
          </cell>
          <cell r="BY485" t="str">
            <v>-</v>
          </cell>
        </row>
        <row r="486">
          <cell r="B486">
            <v>10000001790</v>
          </cell>
          <cell r="C486" t="str">
            <v>AdvancePierre™</v>
          </cell>
          <cell r="E486" t="str">
            <v>-</v>
          </cell>
          <cell r="F486" t="str">
            <v>AdvancePierre™ IW Breakfast Sausage Sandwich, 2.7 oz.</v>
          </cell>
          <cell r="G486" t="str">
            <v>IW Breakfast Sausage Sandwich, 2.7 oz.</v>
          </cell>
          <cell r="H486" t="str">
            <v>WG</v>
          </cell>
          <cell r="I486" t="str">
            <v>-</v>
          </cell>
          <cell r="J486">
            <v>16.875</v>
          </cell>
          <cell r="K486">
            <v>100</v>
          </cell>
          <cell r="L486" t="str">
            <v>1 sandwich</v>
          </cell>
          <cell r="M486">
            <v>0.75</v>
          </cell>
          <cell r="N486">
            <v>1.25</v>
          </cell>
          <cell r="O486" t="str">
            <v>-</v>
          </cell>
          <cell r="P486" t="str">
            <v>-</v>
          </cell>
          <cell r="Q486" t="str">
            <v>-</v>
          </cell>
          <cell r="R486" t="str">
            <v>-</v>
          </cell>
          <cell r="S486" t="str">
            <v>-</v>
          </cell>
          <cell r="T486" t="str">
            <v>-</v>
          </cell>
          <cell r="U486" t="str">
            <v>-</v>
          </cell>
          <cell r="V486" t="str">
            <v>Yes</v>
          </cell>
          <cell r="W486" t="str">
            <v>-</v>
          </cell>
          <cell r="Y486" t="str">
            <v>-</v>
          </cell>
          <cell r="Z486" t="str">
            <v>-</v>
          </cell>
          <cell r="AA486" t="str">
            <v>-</v>
          </cell>
          <cell r="AB486" t="str">
            <v>-</v>
          </cell>
          <cell r="AC486" t="str">
            <v>CY</v>
          </cell>
          <cell r="AD486" t="str">
            <v>-</v>
          </cell>
          <cell r="AE486" t="str">
            <v>-</v>
          </cell>
          <cell r="AF486" t="str">
            <v>-</v>
          </cell>
          <cell r="AG486" t="str">
            <v>-</v>
          </cell>
          <cell r="AH486" t="str">
            <v/>
          </cell>
          <cell r="AI486" t="str">
            <v/>
          </cell>
          <cell r="AJ486" t="str">
            <v/>
          </cell>
          <cell r="AK486" t="str">
            <v>-</v>
          </cell>
          <cell r="AL486" t="str">
            <v>-</v>
          </cell>
          <cell r="AM486" t="str">
            <v>-</v>
          </cell>
          <cell r="AN486" t="str">
            <v>-</v>
          </cell>
          <cell r="AO486" t="str">
            <v>Yes</v>
          </cell>
          <cell r="AP486" t="str">
            <v>-</v>
          </cell>
          <cell r="AQ486" t="str">
            <v>-</v>
          </cell>
          <cell r="AR486" t="str">
            <v>-</v>
          </cell>
          <cell r="AS486" t="str">
            <v>-</v>
          </cell>
          <cell r="AT486" t="str">
            <v>-</v>
          </cell>
          <cell r="AU486" t="str">
            <v>-</v>
          </cell>
          <cell r="AV486" t="str">
            <v>IW</v>
          </cell>
          <cell r="AW486" t="str">
            <v>-</v>
          </cell>
          <cell r="AX486" t="str">
            <v>-</v>
          </cell>
          <cell r="AY486" t="str">
            <v>-</v>
          </cell>
          <cell r="AZ486" t="str">
            <v>-</v>
          </cell>
          <cell r="BA486" t="str">
            <v>DNB SY19-20</v>
          </cell>
          <cell r="BB486" t="str">
            <v>DNB SY19-20</v>
          </cell>
          <cell r="BC486" t="str">
            <v>Prepared</v>
          </cell>
          <cell r="BD486" t="str">
            <v>BFAST/COP/HANDHELD</v>
          </cell>
          <cell r="BE486" t="str">
            <v>FSV SANDWICHES MBU</v>
          </cell>
          <cell r="BF486" t="str">
            <v>Breakfast</v>
          </cell>
          <cell r="BG486" t="str">
            <v>Breakfast Sandwiches</v>
          </cell>
          <cell r="BH486" t="str">
            <v>Bun</v>
          </cell>
          <cell r="BI486" t="str">
            <v>-</v>
          </cell>
          <cell r="BJ486" t="str">
            <v>C&amp;F</v>
          </cell>
          <cell r="BL486" t="str">
            <v>-</v>
          </cell>
          <cell r="BM486" t="str">
            <v>-</v>
          </cell>
          <cell r="BR486" t="str">
            <v>-</v>
          </cell>
          <cell r="BS486" t="str">
            <v>-</v>
          </cell>
          <cell r="BT486" t="str">
            <v>-</v>
          </cell>
          <cell r="BU486" t="str">
            <v>-</v>
          </cell>
          <cell r="BV486" t="str">
            <v>-</v>
          </cell>
          <cell r="BW486" t="str">
            <v>-</v>
          </cell>
          <cell r="BX486" t="str">
            <v>-</v>
          </cell>
          <cell r="BY486" t="str">
            <v>-</v>
          </cell>
        </row>
        <row r="487">
          <cell r="B487">
            <v>10000001880</v>
          </cell>
          <cell r="C487" t="str">
            <v>AdvancePierre™</v>
          </cell>
          <cell r="E487">
            <v>130</v>
          </cell>
          <cell r="F487" t="str">
            <v>AdvancePierre™ Fully Cooked Egg &amp; Cheese on a Whole Grain Bun, 2.36oz</v>
          </cell>
          <cell r="G487" t="str">
            <v>IW Egg &amp; Cheese Sandwich, 2.35 oz.</v>
          </cell>
          <cell r="H487" t="str">
            <v>WG</v>
          </cell>
          <cell r="I487" t="str">
            <v>-</v>
          </cell>
          <cell r="J487">
            <v>14.69</v>
          </cell>
          <cell r="K487">
            <v>100</v>
          </cell>
          <cell r="L487" t="str">
            <v>1 sandwich</v>
          </cell>
          <cell r="M487">
            <v>0.75</v>
          </cell>
          <cell r="N487">
            <v>1.25</v>
          </cell>
          <cell r="O487" t="str">
            <v>-</v>
          </cell>
          <cell r="P487" t="str">
            <v>150</v>
          </cell>
          <cell r="Q487" t="str">
            <v>6</v>
          </cell>
          <cell r="R487" t="str">
            <v>2</v>
          </cell>
          <cell r="S487" t="str">
            <v>270</v>
          </cell>
          <cell r="T487" t="str">
            <v>19</v>
          </cell>
          <cell r="U487" t="str">
            <v>6</v>
          </cell>
          <cell r="V487" t="str">
            <v>Yes</v>
          </cell>
          <cell r="W487" t="str">
            <v>-</v>
          </cell>
          <cell r="Y487" t="str">
            <v>CSC</v>
          </cell>
          <cell r="Z487" t="str">
            <v>CSC</v>
          </cell>
          <cell r="AA487" t="str">
            <v>CSC</v>
          </cell>
          <cell r="AB487" t="str">
            <v>CSC</v>
          </cell>
          <cell r="AC487" t="str">
            <v>CL</v>
          </cell>
          <cell r="AD487" t="str">
            <v>-</v>
          </cell>
          <cell r="AE487" t="str">
            <v>-</v>
          </cell>
          <cell r="AF487" t="str">
            <v>-</v>
          </cell>
          <cell r="AG487" t="str">
            <v>-</v>
          </cell>
          <cell r="AH487" t="str">
            <v/>
          </cell>
          <cell r="AI487" t="str">
            <v/>
          </cell>
          <cell r="AJ487" t="str">
            <v/>
          </cell>
          <cell r="AK487" t="str">
            <v>-</v>
          </cell>
          <cell r="AL487" t="str">
            <v>Yes</v>
          </cell>
          <cell r="AM487" t="str">
            <v>Yes</v>
          </cell>
          <cell r="AN487" t="str">
            <v>Yes</v>
          </cell>
          <cell r="AO487" t="str">
            <v>Yes</v>
          </cell>
          <cell r="AP487" t="str">
            <v>-</v>
          </cell>
          <cell r="AQ487" t="str">
            <v>-</v>
          </cell>
          <cell r="AR487" t="str">
            <v>-</v>
          </cell>
          <cell r="AS487" t="str">
            <v>-</v>
          </cell>
          <cell r="AT487" t="str">
            <v>270</v>
          </cell>
          <cell r="AU487" t="str">
            <v>100</v>
          </cell>
          <cell r="AV487" t="str">
            <v>IW</v>
          </cell>
          <cell r="AW487" t="str">
            <v>Yes</v>
          </cell>
          <cell r="AX487" t="str">
            <v>Yes</v>
          </cell>
          <cell r="AY487" t="str">
            <v>Yes</v>
          </cell>
          <cell r="AZ487" t="str">
            <v>Yes</v>
          </cell>
          <cell r="BA487" t="str">
            <v>ACT</v>
          </cell>
          <cell r="BB487" t="str">
            <v>ACT</v>
          </cell>
          <cell r="BC487" t="str">
            <v>Prepared</v>
          </cell>
          <cell r="BD487" t="str">
            <v>BFAST/COP/HANDHELD</v>
          </cell>
          <cell r="BE487" t="str">
            <v>FSV SANDWICHES MBU</v>
          </cell>
          <cell r="BF487" t="str">
            <v>Breakfast</v>
          </cell>
          <cell r="BG487" t="str">
            <v>Breakfast Sandwiches</v>
          </cell>
          <cell r="BH487" t="str">
            <v>Bun</v>
          </cell>
          <cell r="BI487" t="str">
            <v>-</v>
          </cell>
          <cell r="BJ487" t="str">
            <v>C&amp;F</v>
          </cell>
          <cell r="BL487" t="str">
            <v xml:space="preserve">Unspecified: Heating Instructions: Conventional Oven: From thawed state, leave in oven ready film. Do not open. Preheat oven to 275 degrees F. Bake for 15-17 minutes. Convection Oven: From thawed state, leave in oven ready film. Do not open. Preheat oven </v>
          </cell>
          <cell r="BM487" t="str">
            <v>Fully Baked Whole Grain Roll: Water, Whole Wheat Flour, Enriched Wheat Flour (Wheat Flour, Niacin, Reduced Iron, Thiamine Mononitrate, Riboflavin, Enzyme, Folic Acid), Sugar. CONTAINS 2% OR LESS OF: Yeast (Yeast, Sorbitan Monostearate, Ascorbic Acid), Soy</v>
          </cell>
          <cell r="BO487" t="str">
            <v>Yes</v>
          </cell>
          <cell r="BP487" t="str">
            <v>Yes</v>
          </cell>
          <cell r="BQ487" t="str">
            <v>Yes</v>
          </cell>
          <cell r="BR487" t="str">
            <v>00071421016802</v>
          </cell>
          <cell r="BS487" t="str">
            <v>-</v>
          </cell>
          <cell r="BT487" t="str">
            <v>Stocked</v>
          </cell>
          <cell r="BU487" t="str">
            <v>-</v>
          </cell>
          <cell r="BV487" t="str">
            <v>-</v>
          </cell>
          <cell r="BW487">
            <v>991141</v>
          </cell>
          <cell r="BX487">
            <v>89193</v>
          </cell>
          <cell r="BY487">
            <v>134533</v>
          </cell>
        </row>
        <row r="488">
          <cell r="B488">
            <v>10000098643</v>
          </cell>
          <cell r="C488" t="str">
            <v>Pierre</v>
          </cell>
          <cell r="E488">
            <v>130</v>
          </cell>
          <cell r="F488" t="str">
            <v>AdvancePierre™ Fully Cooked Mini Twin Flamebroiled Rib Shaped Beef Pattie with Honey BBQ Sauce on a Whole Grain Bun, 5.00oz</v>
          </cell>
          <cell r="G488" t="str">
            <v>IW BBQ Beef Rib Mini Twin Sandwiches, 5.0 oz.</v>
          </cell>
          <cell r="H488" t="str">
            <v>WG</v>
          </cell>
          <cell r="I488" t="str">
            <v>-</v>
          </cell>
          <cell r="J488">
            <v>25</v>
          </cell>
          <cell r="K488">
            <v>80</v>
          </cell>
          <cell r="L488" t="str">
            <v>2 sandwiches</v>
          </cell>
          <cell r="M488">
            <v>2</v>
          </cell>
          <cell r="N488">
            <v>2</v>
          </cell>
          <cell r="O488" t="str">
            <v>-</v>
          </cell>
          <cell r="P488" t="str">
            <v>310</v>
          </cell>
          <cell r="Q488" t="str">
            <v>9</v>
          </cell>
          <cell r="R488" t="str">
            <v>3</v>
          </cell>
          <cell r="S488" t="str">
            <v>460</v>
          </cell>
          <cell r="T488" t="str">
            <v>43</v>
          </cell>
          <cell r="U488" t="str">
            <v>17</v>
          </cell>
          <cell r="V488" t="str">
            <v>Yes</v>
          </cell>
          <cell r="W488" t="str">
            <v>-</v>
          </cell>
          <cell r="Y488" t="str">
            <v>CSC</v>
          </cell>
          <cell r="Z488" t="str">
            <v>-</v>
          </cell>
          <cell r="AA488" t="str">
            <v>-</v>
          </cell>
          <cell r="AB488" t="str">
            <v>-</v>
          </cell>
          <cell r="AC488" t="str">
            <v>CL</v>
          </cell>
          <cell r="AD488" t="str">
            <v>-</v>
          </cell>
          <cell r="AE488" t="str">
            <v>-</v>
          </cell>
          <cell r="AF488" t="str">
            <v>-</v>
          </cell>
          <cell r="AG488" t="str">
            <v>-</v>
          </cell>
          <cell r="AH488" t="str">
            <v/>
          </cell>
          <cell r="AI488" t="str">
            <v/>
          </cell>
          <cell r="AJ488" t="str">
            <v/>
          </cell>
          <cell r="AK488" t="str">
            <v>-</v>
          </cell>
          <cell r="AL488" t="str">
            <v>Yes</v>
          </cell>
          <cell r="AM488" t="str">
            <v>-</v>
          </cell>
          <cell r="AN488" t="str">
            <v>Yes</v>
          </cell>
          <cell r="AO488" t="str">
            <v>Yes</v>
          </cell>
          <cell r="AP488" t="str">
            <v>-</v>
          </cell>
          <cell r="AQ488" t="str">
            <v>-</v>
          </cell>
          <cell r="AR488" t="str">
            <v>-</v>
          </cell>
          <cell r="AS488" t="str">
            <v>-</v>
          </cell>
          <cell r="AT488" t="str">
            <v>270</v>
          </cell>
          <cell r="AU488" t="str">
            <v>80</v>
          </cell>
          <cell r="AV488" t="str">
            <v>IW</v>
          </cell>
          <cell r="AW488" t="str">
            <v>Yes</v>
          </cell>
          <cell r="AX488" t="str">
            <v>-</v>
          </cell>
          <cell r="AY488" t="str">
            <v>-</v>
          </cell>
          <cell r="AZ488" t="str">
            <v>-</v>
          </cell>
          <cell r="BA488" t="str">
            <v>DNB SY20-21</v>
          </cell>
          <cell r="BB488" t="str">
            <v>DNB SY20-21</v>
          </cell>
          <cell r="BC488" t="str">
            <v>Prepared</v>
          </cell>
          <cell r="BD488" t="str">
            <v>BFAST/COP/HANDHELD</v>
          </cell>
          <cell r="BE488" t="str">
            <v>FSV SANDWICHES MBU</v>
          </cell>
          <cell r="BF488" t="str">
            <v>Sandwiches</v>
          </cell>
          <cell r="BG488" t="str">
            <v>Mini Twin Sandwiches</v>
          </cell>
          <cell r="BH488" t="str">
            <v>Bun</v>
          </cell>
          <cell r="BI488" t="str">
            <v>-</v>
          </cell>
          <cell r="BJ488" t="str">
            <v>C&amp;F</v>
          </cell>
          <cell r="BL488" t="str">
            <v>Convection: For best results, heat from thawed state. Thaw frozen sandwiches in refrigerator. Sandwiches can be stared in refrigerator for up to 5 days.
Convection Oven
From thawed state, heat sealed/wrapped sandwich(es) in a preheated 275F convection ove</v>
          </cell>
          <cell r="BM488" t="str">
            <v>FLAME BROILED RIB SHAPED BEEF PATTY WITH HONEY BBQ SAUCE: ground beef (not more than 18% fat), water, textured vegetable protein product (soy protein concentrate, caramel color, zinc oxide, niacinamide, ferrous sulfate, copper gluconate, vitamin a palmita</v>
          </cell>
          <cell r="BR488" t="str">
            <v>00071421985436</v>
          </cell>
          <cell r="BS488" t="str">
            <v>-</v>
          </cell>
          <cell r="BT488" t="str">
            <v>Special Order</v>
          </cell>
          <cell r="BU488" t="str">
            <v>-</v>
          </cell>
          <cell r="BV488" t="str">
            <v>-</v>
          </cell>
          <cell r="BW488" t="str">
            <v>-</v>
          </cell>
          <cell r="BX488" t="str">
            <v>-</v>
          </cell>
          <cell r="BY488" t="str">
            <v>-</v>
          </cell>
        </row>
        <row r="489">
          <cell r="B489">
            <v>10000068860</v>
          </cell>
          <cell r="C489" t="str">
            <v>Pierre</v>
          </cell>
          <cell r="E489">
            <v>130</v>
          </cell>
          <cell r="F489" t="str">
            <v>AdvancePierre™ Fully Cooked Mini Twin Grilled Chicken Pattie topped with Teriyaki Sauce, 5.21 oz</v>
          </cell>
          <cell r="G489" t="str">
            <v>IW Teriyaki Chicken Mini Twin Sandwiches, 5.2 oz.</v>
          </cell>
          <cell r="H489" t="str">
            <v>WG</v>
          </cell>
          <cell r="I489" t="str">
            <v>-</v>
          </cell>
          <cell r="J489">
            <v>26</v>
          </cell>
          <cell r="K489">
            <v>80</v>
          </cell>
          <cell r="L489" t="str">
            <v>2 Mini Sandwiches</v>
          </cell>
          <cell r="M489">
            <v>2</v>
          </cell>
          <cell r="N489">
            <v>2</v>
          </cell>
          <cell r="O489" t="str">
            <v>-</v>
          </cell>
          <cell r="P489" t="str">
            <v>270</v>
          </cell>
          <cell r="Q489" t="str">
            <v>4.5</v>
          </cell>
          <cell r="R489" t="str">
            <v>1</v>
          </cell>
          <cell r="S489" t="str">
            <v>370</v>
          </cell>
          <cell r="T489" t="str">
            <v>40</v>
          </cell>
          <cell r="U489" t="str">
            <v>18</v>
          </cell>
          <cell r="V489" t="str">
            <v>Yes</v>
          </cell>
          <cell r="W489" t="str">
            <v>-</v>
          </cell>
          <cell r="Y489" t="str">
            <v>-</v>
          </cell>
          <cell r="Z489" t="str">
            <v>-</v>
          </cell>
          <cell r="AA489" t="str">
            <v>-</v>
          </cell>
          <cell r="AB489" t="str">
            <v>-</v>
          </cell>
          <cell r="AC489" t="str">
            <v>CL</v>
          </cell>
          <cell r="AD489" t="str">
            <v>-</v>
          </cell>
          <cell r="AE489" t="str">
            <v>-</v>
          </cell>
          <cell r="AF489" t="str">
            <v>-</v>
          </cell>
          <cell r="AG489" t="str">
            <v>-</v>
          </cell>
          <cell r="AH489" t="str">
            <v/>
          </cell>
          <cell r="AI489" t="str">
            <v/>
          </cell>
          <cell r="AJ489" t="str">
            <v/>
          </cell>
          <cell r="AK489" t="str">
            <v>-</v>
          </cell>
          <cell r="AL489" t="str">
            <v>Yes</v>
          </cell>
          <cell r="AM489" t="str">
            <v>-</v>
          </cell>
          <cell r="AN489" t="str">
            <v>-</v>
          </cell>
          <cell r="AO489" t="str">
            <v>Yes</v>
          </cell>
          <cell r="AP489" t="str">
            <v>-</v>
          </cell>
          <cell r="AQ489" t="str">
            <v>-</v>
          </cell>
          <cell r="AR489" t="str">
            <v>-</v>
          </cell>
          <cell r="AS489" t="str">
            <v>-</v>
          </cell>
          <cell r="AT489" t="str">
            <v>270</v>
          </cell>
          <cell r="AU489" t="str">
            <v>80</v>
          </cell>
          <cell r="AV489" t="str">
            <v>IW</v>
          </cell>
          <cell r="AW489" t="str">
            <v>-</v>
          </cell>
          <cell r="AX489" t="str">
            <v>-</v>
          </cell>
          <cell r="AY489" t="str">
            <v>-</v>
          </cell>
          <cell r="AZ489" t="str">
            <v>-</v>
          </cell>
          <cell r="BA489" t="str">
            <v>HOLD SY20-21</v>
          </cell>
          <cell r="BB489" t="str">
            <v>ACT</v>
          </cell>
          <cell r="BC489" t="str">
            <v>Prepared</v>
          </cell>
          <cell r="BD489" t="str">
            <v>BFAST/COP/HANDHELD</v>
          </cell>
          <cell r="BE489" t="str">
            <v>FSV SANDWICHES MBU</v>
          </cell>
          <cell r="BF489" t="str">
            <v>Sandwiches</v>
          </cell>
          <cell r="BG489" t="str">
            <v>Mini Twin Sandwiches</v>
          </cell>
          <cell r="BH489" t="str">
            <v>Bun- Mini Twin</v>
          </cell>
          <cell r="BI489" t="str">
            <v>-</v>
          </cell>
          <cell r="BJ489" t="str">
            <v>C&amp;F</v>
          </cell>
          <cell r="BL489" t="str">
            <v>Convection: For best results, heat from thawed state. Thaw frozen sandwiches in refrigerator. Sandwiches can be stared in refrigerator for up to 5 days.
Convection Oven
From thawed state, heat sealed/wrapped sandwich(es) in a preheated 275F convection ove</v>
          </cell>
          <cell r="BM489" t="str">
            <v>Grilled chicken patty: chicken breast with rib meat, water, textured soy protein product (soy protein  concentrate, zinc oxide, niacinamide, ferrous  sulfate, copper gluconate, vitamin a palmitate,  calcium pantothenate, thiamine mononitrate  (B1), pyrodo</v>
          </cell>
          <cell r="BR489" t="str">
            <v>00071421984538</v>
          </cell>
          <cell r="BS489" t="str">
            <v>-</v>
          </cell>
          <cell r="BT489" t="str">
            <v>Special Order</v>
          </cell>
          <cell r="BU489" t="str">
            <v>-</v>
          </cell>
          <cell r="BV489" t="str">
            <v>-</v>
          </cell>
          <cell r="BW489" t="str">
            <v>-</v>
          </cell>
          <cell r="BX489" t="str">
            <v>-</v>
          </cell>
          <cell r="BY489">
            <v>134717</v>
          </cell>
        </row>
        <row r="490">
          <cell r="B490">
            <v>10000048896</v>
          </cell>
          <cell r="C490" t="str">
            <v>Pierre</v>
          </cell>
          <cell r="E490" t="str">
            <v>-</v>
          </cell>
          <cell r="F490" t="str">
            <v>-</v>
          </cell>
          <cell r="G490" t="str">
            <v>IW Breaded Beef on a Roll, 3.2 oz.</v>
          </cell>
          <cell r="H490" t="str">
            <v>WG</v>
          </cell>
          <cell r="I490" t="str">
            <v>-</v>
          </cell>
          <cell r="J490">
            <v>16</v>
          </cell>
          <cell r="K490">
            <v>80</v>
          </cell>
          <cell r="L490" t="str">
            <v>1 sandwich</v>
          </cell>
          <cell r="M490">
            <v>1</v>
          </cell>
          <cell r="N490">
            <v>0.75</v>
          </cell>
          <cell r="O490" t="str">
            <v>-</v>
          </cell>
          <cell r="P490" t="str">
            <v>-</v>
          </cell>
          <cell r="Q490" t="str">
            <v>-</v>
          </cell>
          <cell r="R490" t="str">
            <v>-</v>
          </cell>
          <cell r="S490" t="str">
            <v>-</v>
          </cell>
          <cell r="T490" t="str">
            <v>-</v>
          </cell>
          <cell r="U490" t="str">
            <v>-</v>
          </cell>
          <cell r="V490" t="str">
            <v>-</v>
          </cell>
          <cell r="W490" t="str">
            <v>-</v>
          </cell>
          <cell r="Y490" t="str">
            <v>-</v>
          </cell>
          <cell r="Z490" t="str">
            <v>-</v>
          </cell>
          <cell r="AA490" t="str">
            <v>-</v>
          </cell>
          <cell r="AB490" t="str">
            <v>-</v>
          </cell>
          <cell r="AC490" t="str">
            <v>CL</v>
          </cell>
          <cell r="AD490" t="str">
            <v>-</v>
          </cell>
          <cell r="AE490" t="str">
            <v>-</v>
          </cell>
          <cell r="AF490" t="str">
            <v>-</v>
          </cell>
          <cell r="AG490" t="str">
            <v>-</v>
          </cell>
          <cell r="AH490" t="str">
            <v/>
          </cell>
          <cell r="AI490" t="str">
            <v/>
          </cell>
          <cell r="AJ490" t="str">
            <v/>
          </cell>
          <cell r="AK490" t="str">
            <v>-</v>
          </cell>
          <cell r="AL490" t="str">
            <v>-</v>
          </cell>
          <cell r="AM490" t="str">
            <v>-</v>
          </cell>
          <cell r="AN490" t="str">
            <v>-</v>
          </cell>
          <cell r="AO490" t="str">
            <v>Yes</v>
          </cell>
          <cell r="AP490" t="str">
            <v>-</v>
          </cell>
          <cell r="AQ490" t="str">
            <v>-</v>
          </cell>
          <cell r="AR490" t="str">
            <v>-</v>
          </cell>
          <cell r="AS490" t="str">
            <v>-</v>
          </cell>
          <cell r="AT490" t="str">
            <v>-</v>
          </cell>
          <cell r="AU490" t="str">
            <v>-</v>
          </cell>
          <cell r="AV490" t="str">
            <v>IW</v>
          </cell>
          <cell r="AW490" t="str">
            <v>-</v>
          </cell>
          <cell r="AX490" t="str">
            <v>-</v>
          </cell>
          <cell r="AY490" t="str">
            <v>-</v>
          </cell>
          <cell r="AZ490" t="str">
            <v>-</v>
          </cell>
          <cell r="BA490" t="str">
            <v>DFIN</v>
          </cell>
          <cell r="BB490" t="str">
            <v>DFIN</v>
          </cell>
          <cell r="BC490" t="str">
            <v>Prepared</v>
          </cell>
          <cell r="BD490" t="str">
            <v>BFAST/COP/HANDHELD</v>
          </cell>
          <cell r="BE490" t="str">
            <v>FSV SANDWICHES MBU</v>
          </cell>
          <cell r="BF490" t="str">
            <v>Sandwiches</v>
          </cell>
          <cell r="BG490" t="str">
            <v>Mini Single Sandwich</v>
          </cell>
          <cell r="BH490" t="str">
            <v>Roll</v>
          </cell>
          <cell r="BI490" t="str">
            <v>-</v>
          </cell>
          <cell r="BJ490" t="str">
            <v>C&amp;F</v>
          </cell>
          <cell r="BL490" t="str">
            <v>-</v>
          </cell>
          <cell r="BM490" t="str">
            <v>-</v>
          </cell>
          <cell r="BO490" t="str">
            <v>Yes</v>
          </cell>
          <cell r="BR490" t="str">
            <v>-</v>
          </cell>
          <cell r="BS490" t="str">
            <v>-</v>
          </cell>
          <cell r="BT490" t="str">
            <v>-</v>
          </cell>
          <cell r="BU490" t="str">
            <v>-</v>
          </cell>
          <cell r="BV490" t="str">
            <v>-</v>
          </cell>
          <cell r="BW490" t="str">
            <v>-</v>
          </cell>
          <cell r="BX490" t="str">
            <v>-</v>
          </cell>
          <cell r="BY490" t="str">
            <v>-</v>
          </cell>
        </row>
        <row r="491">
          <cell r="B491">
            <v>10000097908</v>
          </cell>
          <cell r="C491" t="str">
            <v>Pierre</v>
          </cell>
          <cell r="E491">
            <v>130</v>
          </cell>
          <cell r="F491" t="str">
            <v>AdvancePierre™Fully Cooked Fiesta Egg &amp; Cheese on a Whole Grain Bun, 2.36oz</v>
          </cell>
          <cell r="G491" t="str">
            <v>IW Fiesta Egg and Cheese Sandwich, 2.35 oz.</v>
          </cell>
          <cell r="H491" t="str">
            <v>WG</v>
          </cell>
          <cell r="I491" t="str">
            <v>-</v>
          </cell>
          <cell r="J491">
            <v>14.686999999999999</v>
          </cell>
          <cell r="K491">
            <v>100</v>
          </cell>
          <cell r="L491" t="str">
            <v>1 sandwich</v>
          </cell>
          <cell r="M491">
            <v>0.75</v>
          </cell>
          <cell r="N491">
            <v>1.25</v>
          </cell>
          <cell r="O491" t="str">
            <v>-</v>
          </cell>
          <cell r="P491" t="str">
            <v>150</v>
          </cell>
          <cell r="Q491" t="str">
            <v>6</v>
          </cell>
          <cell r="R491" t="str">
            <v>2</v>
          </cell>
          <cell r="S491" t="str">
            <v>260</v>
          </cell>
          <cell r="T491" t="str">
            <v>19</v>
          </cell>
          <cell r="U491" t="str">
            <v>6</v>
          </cell>
          <cell r="V491" t="str">
            <v>Yes</v>
          </cell>
          <cell r="W491" t="str">
            <v>-</v>
          </cell>
          <cell r="Y491" t="str">
            <v>-</v>
          </cell>
          <cell r="Z491" t="str">
            <v>-</v>
          </cell>
          <cell r="AA491" t="str">
            <v>-</v>
          </cell>
          <cell r="AB491" t="str">
            <v>-</v>
          </cell>
          <cell r="AC491" t="str">
            <v>CL</v>
          </cell>
          <cell r="AD491" t="str">
            <v>-</v>
          </cell>
          <cell r="AE491" t="str">
            <v>-</v>
          </cell>
          <cell r="AF491" t="str">
            <v>-</v>
          </cell>
          <cell r="AG491" t="str">
            <v>-</v>
          </cell>
          <cell r="AH491" t="str">
            <v/>
          </cell>
          <cell r="AI491" t="str">
            <v/>
          </cell>
          <cell r="AJ491" t="str">
            <v/>
          </cell>
          <cell r="AK491" t="str">
            <v>-</v>
          </cell>
          <cell r="AL491" t="str">
            <v>Yes</v>
          </cell>
          <cell r="AM491" t="str">
            <v>Yes</v>
          </cell>
          <cell r="AN491" t="str">
            <v>Yes</v>
          </cell>
          <cell r="AO491" t="str">
            <v>Yes</v>
          </cell>
          <cell r="AP491" t="str">
            <v>-</v>
          </cell>
          <cell r="AQ491" t="str">
            <v>-</v>
          </cell>
          <cell r="AR491" t="str">
            <v>-</v>
          </cell>
          <cell r="AS491" t="str">
            <v>-</v>
          </cell>
          <cell r="AT491" t="str">
            <v>270</v>
          </cell>
          <cell r="AU491" t="str">
            <v>1</v>
          </cell>
          <cell r="AV491" t="str">
            <v>IW</v>
          </cell>
          <cell r="AW491" t="str">
            <v>Yes</v>
          </cell>
          <cell r="AX491" t="str">
            <v>-</v>
          </cell>
          <cell r="AY491" t="str">
            <v>-</v>
          </cell>
          <cell r="AZ491" t="str">
            <v>-</v>
          </cell>
          <cell r="BA491" t="str">
            <v>ACT</v>
          </cell>
          <cell r="BB491" t="str">
            <v>ACT</v>
          </cell>
          <cell r="BC491" t="str">
            <v>Prepared</v>
          </cell>
          <cell r="BD491" t="str">
            <v>BFAST/COP/HANDHELD</v>
          </cell>
          <cell r="BE491" t="str">
            <v>FSV SANDWICHES MBU</v>
          </cell>
          <cell r="BF491" t="str">
            <v>Breakfast</v>
          </cell>
          <cell r="BG491" t="str">
            <v>Breakfast Sandwiches</v>
          </cell>
          <cell r="BH491" t="str">
            <v>Bun</v>
          </cell>
          <cell r="BI491" t="str">
            <v>-</v>
          </cell>
          <cell r="BJ491" t="str">
            <v>C&amp;F</v>
          </cell>
          <cell r="BL491" t="str">
            <v>BAKE: For best results, heat from thawed state. Thaw frozen sandwiches in refrigerator.
Conventional Oven
Heat sealed/wrapped sandwich(es) in a preheated 275°F convection oven for 15-17 minutes (Do not heat above 275°F).
Sandwiches can be stored in refrig</v>
          </cell>
          <cell r="BM491" t="str">
            <v>Fully baked whole grain bun: water, whole wheat flour, enriched wheat flour (wheat flour, niacin, reduced iron, thiamine mononitrate, riboflavin, enzyme, folic acid), sugar. contains 2% or less of: yeast (yeast, sorbitan monostearate, ascorbic acid), soyb</v>
          </cell>
          <cell r="BO491" t="str">
            <v>Yes</v>
          </cell>
          <cell r="BQ491" t="str">
            <v>Yes</v>
          </cell>
          <cell r="BR491" t="str">
            <v>00071421054187</v>
          </cell>
          <cell r="BS491" t="str">
            <v>-</v>
          </cell>
          <cell r="BT491" t="str">
            <v>Special Order</v>
          </cell>
          <cell r="BU491" t="str">
            <v>-</v>
          </cell>
          <cell r="BV491" t="str">
            <v>-</v>
          </cell>
          <cell r="BW491" t="str">
            <v>-</v>
          </cell>
          <cell r="BX491">
            <v>8919200</v>
          </cell>
          <cell r="BY491">
            <v>134617</v>
          </cell>
        </row>
        <row r="492">
          <cell r="B492">
            <v>10000068102</v>
          </cell>
          <cell r="C492" t="str">
            <v>AdvancePierre™</v>
          </cell>
          <cell r="E492">
            <v>130</v>
          </cell>
          <cell r="F492" t="str">
            <v>AdvancePierre™ Fully Cooked Breaded Chicken Pattie on a Whole Grain Biscuit, 2.89oz</v>
          </cell>
          <cell r="G492" t="str">
            <v>IW Breaded Chicken Pattie Biscuit Sandwich, 2.9 oz.</v>
          </cell>
          <cell r="H492" t="str">
            <v>WG</v>
          </cell>
          <cell r="I492" t="str">
            <v>-</v>
          </cell>
          <cell r="J492">
            <v>18.13</v>
          </cell>
          <cell r="K492">
            <v>100</v>
          </cell>
          <cell r="L492" t="str">
            <v>1 sandwich</v>
          </cell>
          <cell r="M492">
            <v>0.75</v>
          </cell>
          <cell r="N492">
            <v>2</v>
          </cell>
          <cell r="O492" t="str">
            <v>-</v>
          </cell>
          <cell r="P492" t="str">
            <v>230</v>
          </cell>
          <cell r="Q492" t="str">
            <v>10</v>
          </cell>
          <cell r="R492" t="str">
            <v>4</v>
          </cell>
          <cell r="S492" t="str">
            <v>420</v>
          </cell>
          <cell r="T492" t="str">
            <v>28</v>
          </cell>
          <cell r="U492" t="str">
            <v>9</v>
          </cell>
          <cell r="V492" t="str">
            <v>Yes</v>
          </cell>
          <cell r="W492" t="str">
            <v>-</v>
          </cell>
          <cell r="Y492" t="str">
            <v>CSC</v>
          </cell>
          <cell r="Z492" t="str">
            <v>CSC</v>
          </cell>
          <cell r="AA492" t="str">
            <v>-</v>
          </cell>
          <cell r="AB492" t="str">
            <v>-</v>
          </cell>
          <cell r="AC492" t="str">
            <v>CL</v>
          </cell>
          <cell r="AD492" t="str">
            <v>-</v>
          </cell>
          <cell r="AE492" t="str">
            <v>-</v>
          </cell>
          <cell r="AF492" t="str">
            <v>-</v>
          </cell>
          <cell r="AG492" t="str">
            <v>-</v>
          </cell>
          <cell r="AH492" t="str">
            <v/>
          </cell>
          <cell r="AI492" t="str">
            <v/>
          </cell>
          <cell r="AJ492" t="str">
            <v/>
          </cell>
          <cell r="AK492" t="str">
            <v>-</v>
          </cell>
          <cell r="AL492" t="str">
            <v>Yes</v>
          </cell>
          <cell r="AM492" t="str">
            <v>-</v>
          </cell>
          <cell r="AN492" t="str">
            <v>Yes</v>
          </cell>
          <cell r="AO492" t="str">
            <v>Yes</v>
          </cell>
          <cell r="AP492" t="str">
            <v>-</v>
          </cell>
          <cell r="AQ492" t="str">
            <v>-</v>
          </cell>
          <cell r="AR492" t="str">
            <v>-</v>
          </cell>
          <cell r="AS492" t="str">
            <v>-</v>
          </cell>
          <cell r="AT492" t="str">
            <v>270</v>
          </cell>
          <cell r="AU492" t="str">
            <v>100</v>
          </cell>
          <cell r="AV492" t="str">
            <v>IW</v>
          </cell>
          <cell r="AW492" t="str">
            <v>Yes</v>
          </cell>
          <cell r="AX492" t="str">
            <v>-</v>
          </cell>
          <cell r="AY492" t="str">
            <v>-</v>
          </cell>
          <cell r="AZ492" t="str">
            <v>-</v>
          </cell>
          <cell r="BA492" t="str">
            <v>ACT</v>
          </cell>
          <cell r="BB492" t="str">
            <v>ACT</v>
          </cell>
          <cell r="BC492" t="str">
            <v>Prepared</v>
          </cell>
          <cell r="BD492" t="str">
            <v>BFAST/COP/HANDHELD</v>
          </cell>
          <cell r="BE492" t="str">
            <v>FSV SANDWICHES MBU</v>
          </cell>
          <cell r="BF492" t="str">
            <v>Breakfast</v>
          </cell>
          <cell r="BG492" t="str">
            <v>Breakfast Sandwiches</v>
          </cell>
          <cell r="BH492" t="str">
            <v>Biscuits</v>
          </cell>
          <cell r="BI492" t="str">
            <v>-</v>
          </cell>
          <cell r="BJ492" t="str">
            <v>C&amp;F</v>
          </cell>
          <cell r="BL492" t="str">
            <v>BAKE: For best results, heat from thawed state. Thaw frozen sandwiches in refrigerator. 
Conventional Oven
Heat in conventional oven at 275F for 22 - 24 minutes.
Convection: For best results, heat from thawed state. Thaw frozen sandwiches in refrigerator.</v>
          </cell>
          <cell r="BM492" t="str">
            <v>Whole grain biscuit: Water, whole wheat flour, enriched wheat flour (wheat flour, niacin, reduced iron, thiamine mononitrate, riboflavin, enzyme, folic acid), buttermilk blend (sweet whey, calcium sulfate, buttermilk, adipic acid), butter flavored shorten</v>
          </cell>
          <cell r="BO492" t="str">
            <v>Yes</v>
          </cell>
          <cell r="BP492" t="str">
            <v>Yes</v>
          </cell>
          <cell r="BQ492" t="str">
            <v>Yes</v>
          </cell>
          <cell r="BR492" t="str">
            <v>00071421681024</v>
          </cell>
          <cell r="BS492" t="str">
            <v>-</v>
          </cell>
          <cell r="BT492" t="str">
            <v>Stocked</v>
          </cell>
          <cell r="BU492" t="str">
            <v>-</v>
          </cell>
          <cell r="BV492" t="str">
            <v>-</v>
          </cell>
          <cell r="BW492" t="str">
            <v>-</v>
          </cell>
          <cell r="BX492">
            <v>8972271</v>
          </cell>
          <cell r="BY492">
            <v>134633</v>
          </cell>
        </row>
        <row r="493">
          <cell r="B493">
            <v>10000068120</v>
          </cell>
          <cell r="C493" t="str">
            <v>AdvancePierre™</v>
          </cell>
          <cell r="E493" t="str">
            <v>-</v>
          </cell>
          <cell r="F493" t="str">
            <v>Tyson® IW Sriracha-Glazed Grilled Chicken Mini Twin Sandwiches, 5.1 oz.</v>
          </cell>
          <cell r="G493" t="str">
            <v>IW Sriracha-Glazed Grilled Chicken Mini Twin Sandwiches, 5.1 oz.</v>
          </cell>
          <cell r="H493" t="str">
            <v>-</v>
          </cell>
          <cell r="I493" t="str">
            <v>-</v>
          </cell>
          <cell r="J493">
            <v>30.6</v>
          </cell>
          <cell r="K493">
            <v>96</v>
          </cell>
          <cell r="L493" t="str">
            <v>2 sandwiches</v>
          </cell>
          <cell r="M493">
            <v>2</v>
          </cell>
          <cell r="N493">
            <v>2</v>
          </cell>
          <cell r="O493" t="str">
            <v>-</v>
          </cell>
          <cell r="P493" t="str">
            <v>-</v>
          </cell>
          <cell r="Q493" t="str">
            <v>-</v>
          </cell>
          <cell r="R493" t="str">
            <v>-</v>
          </cell>
          <cell r="S493" t="str">
            <v>-</v>
          </cell>
          <cell r="T493" t="str">
            <v>-</v>
          </cell>
          <cell r="U493" t="str">
            <v>-</v>
          </cell>
          <cell r="V493" t="str">
            <v>Yes</v>
          </cell>
          <cell r="W493" t="str">
            <v>-</v>
          </cell>
          <cell r="Y493" t="str">
            <v>-</v>
          </cell>
          <cell r="Z493" t="str">
            <v>-</v>
          </cell>
          <cell r="AA493" t="str">
            <v>-</v>
          </cell>
          <cell r="AB493" t="str">
            <v>-</v>
          </cell>
          <cell r="AC493" t="str">
            <v>CL</v>
          </cell>
          <cell r="AD493" t="str">
            <v>-</v>
          </cell>
          <cell r="AE493" t="str">
            <v>-</v>
          </cell>
          <cell r="AF493" t="str">
            <v>-</v>
          </cell>
          <cell r="AG493" t="str">
            <v>-</v>
          </cell>
          <cell r="AH493" t="str">
            <v/>
          </cell>
          <cell r="AI493" t="str">
            <v/>
          </cell>
          <cell r="AJ493" t="str">
            <v/>
          </cell>
          <cell r="AK493" t="str">
            <v>-</v>
          </cell>
          <cell r="AL493" t="str">
            <v>Yes</v>
          </cell>
          <cell r="AM493" t="str">
            <v>-</v>
          </cell>
          <cell r="AN493" t="str">
            <v>-</v>
          </cell>
          <cell r="AO493" t="str">
            <v>Yes</v>
          </cell>
          <cell r="AP493" t="str">
            <v>-</v>
          </cell>
          <cell r="AQ493" t="str">
            <v>-</v>
          </cell>
          <cell r="AR493" t="str">
            <v>-</v>
          </cell>
          <cell r="AS493" t="str">
            <v>-</v>
          </cell>
          <cell r="AT493" t="str">
            <v>-</v>
          </cell>
          <cell r="AU493" t="str">
            <v>-</v>
          </cell>
          <cell r="AV493" t="str">
            <v>IW</v>
          </cell>
          <cell r="AW493" t="str">
            <v>-</v>
          </cell>
          <cell r="AX493" t="str">
            <v>-</v>
          </cell>
          <cell r="AY493" t="str">
            <v>-</v>
          </cell>
          <cell r="AZ493" t="str">
            <v>-</v>
          </cell>
          <cell r="BA493" t="str">
            <v>DNB SY19-20</v>
          </cell>
          <cell r="BB493" t="str">
            <v>DNB SY19-20</v>
          </cell>
          <cell r="BC493" t="str">
            <v>Prepared</v>
          </cell>
          <cell r="BD493" t="str">
            <v>BFAST/COP/HANDHELD</v>
          </cell>
          <cell r="BE493" t="str">
            <v>FSV SANDWICHES MBU</v>
          </cell>
          <cell r="BF493" t="str">
            <v>Sandwiches</v>
          </cell>
          <cell r="BG493" t="str">
            <v>Mini Twin Sandwiches</v>
          </cell>
          <cell r="BH493" t="str">
            <v>Bun- Mini Twin</v>
          </cell>
          <cell r="BI493" t="str">
            <v>-</v>
          </cell>
          <cell r="BJ493" t="str">
            <v>C&amp;F</v>
          </cell>
          <cell r="BL493" t="str">
            <v>-</v>
          </cell>
          <cell r="BM493" t="str">
            <v>-</v>
          </cell>
          <cell r="BR493" t="str">
            <v>-</v>
          </cell>
          <cell r="BS493" t="str">
            <v>-</v>
          </cell>
          <cell r="BT493" t="str">
            <v>Special Order</v>
          </cell>
          <cell r="BU493" t="str">
            <v>-</v>
          </cell>
          <cell r="BV493" t="str">
            <v>-</v>
          </cell>
          <cell r="BW493" t="str">
            <v>-</v>
          </cell>
          <cell r="BX493" t="str">
            <v>-</v>
          </cell>
          <cell r="BY493">
            <v>138876</v>
          </cell>
        </row>
        <row r="494">
          <cell r="B494">
            <v>10000068121</v>
          </cell>
          <cell r="C494" t="str">
            <v>Pierre</v>
          </cell>
          <cell r="E494">
            <v>130</v>
          </cell>
          <cell r="F494" t="str">
            <v>AdvancePierre™ Fully Cooked Grilled Chicken Pattie with Buffalo Style Sauce on a Whole Grain Bun, 5.11oz</v>
          </cell>
          <cell r="G494" t="str">
            <v>IW Buffalo Grilled Chicken Mini Twin Sandwiches, 5.1 oz.</v>
          </cell>
          <cell r="H494" t="str">
            <v>-</v>
          </cell>
          <cell r="I494" t="str">
            <v>-</v>
          </cell>
          <cell r="J494">
            <v>30.6</v>
          </cell>
          <cell r="K494">
            <v>96</v>
          </cell>
          <cell r="L494" t="str">
            <v>2 Mini Sandwiches</v>
          </cell>
          <cell r="M494">
            <v>2</v>
          </cell>
          <cell r="N494">
            <v>2</v>
          </cell>
          <cell r="O494" t="str">
            <v>-</v>
          </cell>
          <cell r="P494" t="str">
            <v>290</v>
          </cell>
          <cell r="Q494" t="str">
            <v>7</v>
          </cell>
          <cell r="R494" t="str">
            <v>2</v>
          </cell>
          <cell r="S494" t="str">
            <v>470</v>
          </cell>
          <cell r="T494" t="str">
            <v>39</v>
          </cell>
          <cell r="U494" t="str">
            <v>18</v>
          </cell>
          <cell r="V494" t="str">
            <v>Yes</v>
          </cell>
          <cell r="W494" t="str">
            <v>-</v>
          </cell>
          <cell r="Y494" t="str">
            <v>-</v>
          </cell>
          <cell r="Z494" t="str">
            <v>-</v>
          </cell>
          <cell r="AA494" t="str">
            <v>-</v>
          </cell>
          <cell r="AB494" t="str">
            <v>-</v>
          </cell>
          <cell r="AC494" t="str">
            <v>CL</v>
          </cell>
          <cell r="AD494" t="str">
            <v>-</v>
          </cell>
          <cell r="AE494" t="str">
            <v>-</v>
          </cell>
          <cell r="AF494" t="str">
            <v>-</v>
          </cell>
          <cell r="AG494" t="str">
            <v>-</v>
          </cell>
          <cell r="AH494" t="str">
            <v/>
          </cell>
          <cell r="AI494" t="str">
            <v/>
          </cell>
          <cell r="AJ494" t="str">
            <v/>
          </cell>
          <cell r="AK494" t="str">
            <v>-</v>
          </cell>
          <cell r="AL494" t="str">
            <v>Yes</v>
          </cell>
          <cell r="AM494" t="str">
            <v>-</v>
          </cell>
          <cell r="AN494" t="str">
            <v>-</v>
          </cell>
          <cell r="AO494" t="str">
            <v>Yes</v>
          </cell>
          <cell r="AP494" t="str">
            <v>-</v>
          </cell>
          <cell r="AQ494" t="str">
            <v>-</v>
          </cell>
          <cell r="AR494" t="str">
            <v>-</v>
          </cell>
          <cell r="AS494" t="str">
            <v>-</v>
          </cell>
          <cell r="AT494" t="str">
            <v>270</v>
          </cell>
          <cell r="AU494" t="str">
            <v>96</v>
          </cell>
          <cell r="AV494" t="str">
            <v>IW</v>
          </cell>
          <cell r="AW494" t="str">
            <v>-</v>
          </cell>
          <cell r="AX494" t="str">
            <v>-</v>
          </cell>
          <cell r="AY494" t="str">
            <v>-</v>
          </cell>
          <cell r="AZ494" t="str">
            <v>-</v>
          </cell>
          <cell r="BA494" t="str">
            <v>HOLD SY20-21</v>
          </cell>
          <cell r="BB494" t="str">
            <v>DNB SY21-22</v>
          </cell>
          <cell r="BC494" t="str">
            <v>Prepared</v>
          </cell>
          <cell r="BD494" t="str">
            <v>BFAST/COP/HANDHELD</v>
          </cell>
          <cell r="BE494" t="str">
            <v>FSV SANDWICHES MBU</v>
          </cell>
          <cell r="BF494" t="str">
            <v>Sandwiches</v>
          </cell>
          <cell r="BG494" t="str">
            <v>Mini Twin Sandwiches</v>
          </cell>
          <cell r="BH494" t="str">
            <v>Bun- Mini Twin</v>
          </cell>
          <cell r="BI494" t="str">
            <v>-</v>
          </cell>
          <cell r="BJ494" t="str">
            <v>C&amp;F</v>
          </cell>
          <cell r="BL494" t="str">
            <v>BAKE: Heat sandwiches from thawed state.
Conventional Oven
Preheat oven to 275 F degrees. Heat wrapped sandwiches for 22 - 24 minutes until an internal temperature of 140 F degrees is reached.
Convection: Heat sandwiches from thawed state.
Convection Oven</v>
          </cell>
          <cell r="BM494" t="str">
            <v>Fully Cooked Chicken Patty: chicken breast meat with rib meat, water, textured vegetable protein product (soy protein concentrate, zinc oxide,  niacinamide, ferrous sulfate, copper gluconate, vitamin a palmitate, calcium pantothenate, thiamine mononitrate</v>
          </cell>
          <cell r="BO494" t="str">
            <v>Yes</v>
          </cell>
          <cell r="BR494" t="str">
            <v>00071421681215</v>
          </cell>
          <cell r="BS494" t="str">
            <v>-</v>
          </cell>
          <cell r="BT494" t="str">
            <v>Special Order</v>
          </cell>
          <cell r="BU494" t="str">
            <v>-</v>
          </cell>
          <cell r="BV494" t="str">
            <v>-</v>
          </cell>
          <cell r="BW494" t="str">
            <v>-</v>
          </cell>
          <cell r="BX494" t="str">
            <v>-</v>
          </cell>
          <cell r="BY494">
            <v>138868</v>
          </cell>
        </row>
        <row r="495">
          <cell r="B495">
            <v>10000068123</v>
          </cell>
          <cell r="C495" t="str">
            <v>Pierre</v>
          </cell>
          <cell r="E495" t="str">
            <v>-</v>
          </cell>
          <cell r="F495" t="str">
            <v>-</v>
          </cell>
          <cell r="G495" t="str">
            <v>IW Beef Patties with Pepper Jack Cheese Sandwiches, 4.2 oz.</v>
          </cell>
          <cell r="H495" t="str">
            <v>WG</v>
          </cell>
          <cell r="I495" t="str">
            <v>-</v>
          </cell>
          <cell r="J495">
            <v>25.2</v>
          </cell>
          <cell r="K495">
            <v>96</v>
          </cell>
          <cell r="L495" t="str">
            <v>2 sandwiches</v>
          </cell>
          <cell r="M495">
            <v>2</v>
          </cell>
          <cell r="N495">
            <v>2</v>
          </cell>
          <cell r="O495" t="str">
            <v>-</v>
          </cell>
          <cell r="P495" t="str">
            <v>-</v>
          </cell>
          <cell r="Q495" t="str">
            <v>-</v>
          </cell>
          <cell r="R495" t="str">
            <v>-</v>
          </cell>
          <cell r="S495" t="str">
            <v>-</v>
          </cell>
          <cell r="T495" t="str">
            <v>-</v>
          </cell>
          <cell r="U495" t="str">
            <v>-</v>
          </cell>
          <cell r="V495" t="str">
            <v>-</v>
          </cell>
          <cell r="W495" t="str">
            <v>-</v>
          </cell>
          <cell r="Y495" t="str">
            <v>-</v>
          </cell>
          <cell r="Z495" t="str">
            <v>-</v>
          </cell>
          <cell r="AA495" t="str">
            <v>-</v>
          </cell>
          <cell r="AB495" t="str">
            <v>-</v>
          </cell>
          <cell r="AC495" t="str">
            <v>CL</v>
          </cell>
          <cell r="AD495" t="str">
            <v>-</v>
          </cell>
          <cell r="AE495" t="str">
            <v>-</v>
          </cell>
          <cell r="AF495" t="str">
            <v>-</v>
          </cell>
          <cell r="AG495" t="str">
            <v>-</v>
          </cell>
          <cell r="AH495" t="str">
            <v/>
          </cell>
          <cell r="AI495" t="str">
            <v/>
          </cell>
          <cell r="AJ495" t="str">
            <v/>
          </cell>
          <cell r="AK495" t="str">
            <v>-</v>
          </cell>
          <cell r="AL495" t="str">
            <v>Yes</v>
          </cell>
          <cell r="AM495" t="str">
            <v>-</v>
          </cell>
          <cell r="AN495" t="str">
            <v>Yes</v>
          </cell>
          <cell r="AO495" t="str">
            <v>Yes</v>
          </cell>
          <cell r="AP495" t="str">
            <v>-</v>
          </cell>
          <cell r="AQ495" t="str">
            <v>-</v>
          </cell>
          <cell r="AR495" t="str">
            <v>-</v>
          </cell>
          <cell r="AS495" t="str">
            <v>-</v>
          </cell>
          <cell r="AT495" t="str">
            <v>-</v>
          </cell>
          <cell r="AU495" t="str">
            <v>-</v>
          </cell>
          <cell r="AV495" t="str">
            <v>IW</v>
          </cell>
          <cell r="AW495" t="str">
            <v>-</v>
          </cell>
          <cell r="AX495" t="str">
            <v>-</v>
          </cell>
          <cell r="AY495" t="str">
            <v>-</v>
          </cell>
          <cell r="AZ495" t="str">
            <v>-</v>
          </cell>
          <cell r="BA495" t="str">
            <v>DNB SY19-20</v>
          </cell>
          <cell r="BB495" t="str">
            <v>DNB SY19-20</v>
          </cell>
          <cell r="BC495" t="str">
            <v>Prepared</v>
          </cell>
          <cell r="BD495" t="str">
            <v>BFAST/COP/HANDHELD</v>
          </cell>
          <cell r="BE495" t="str">
            <v>FSV SANDWICHES MBU</v>
          </cell>
          <cell r="BF495" t="str">
            <v>Sandwiches</v>
          </cell>
          <cell r="BG495" t="str">
            <v>Mini Twin Sandwiches</v>
          </cell>
          <cell r="BH495" t="str">
            <v>Bun</v>
          </cell>
          <cell r="BI495" t="str">
            <v>-</v>
          </cell>
          <cell r="BJ495" t="str">
            <v>C&amp;F</v>
          </cell>
          <cell r="BL495" t="str">
            <v>-</v>
          </cell>
          <cell r="BM495" t="str">
            <v>-</v>
          </cell>
          <cell r="BR495" t="str">
            <v>-</v>
          </cell>
          <cell r="BS495" t="str">
            <v>-</v>
          </cell>
          <cell r="BT495" t="str">
            <v>-</v>
          </cell>
          <cell r="BU495" t="str">
            <v>-</v>
          </cell>
          <cell r="BV495" t="str">
            <v>-</v>
          </cell>
          <cell r="BW495" t="str">
            <v>-</v>
          </cell>
          <cell r="BX495" t="str">
            <v>-</v>
          </cell>
          <cell r="BY495" t="str">
            <v>-</v>
          </cell>
        </row>
        <row r="496">
          <cell r="B496">
            <v>10000068124</v>
          </cell>
          <cell r="C496" t="str">
            <v>AdvancePierre™</v>
          </cell>
          <cell r="E496">
            <v>130</v>
          </cell>
          <cell r="F496" t="str">
            <v>AdvancePierre™ Fully Cooked Turkey Ham &amp; Cheese on a Whole Grain Hoagie Bun, 4.39oz</v>
          </cell>
          <cell r="G496" t="str">
            <v>IW Turkey Ham and Cheese Sub Sandwich, 4.5 oz.</v>
          </cell>
          <cell r="H496" t="str">
            <v>WG</v>
          </cell>
          <cell r="I496" t="str">
            <v>-</v>
          </cell>
          <cell r="J496">
            <v>12.38</v>
          </cell>
          <cell r="K496">
            <v>45</v>
          </cell>
          <cell r="L496" t="str">
            <v>1 sandwich</v>
          </cell>
          <cell r="M496">
            <v>2</v>
          </cell>
          <cell r="N496">
            <v>2</v>
          </cell>
          <cell r="O496" t="str">
            <v>-</v>
          </cell>
          <cell r="P496" t="str">
            <v>280</v>
          </cell>
          <cell r="Q496" t="str">
            <v>10</v>
          </cell>
          <cell r="R496" t="str">
            <v>3</v>
          </cell>
          <cell r="S496" t="str">
            <v>800</v>
          </cell>
          <cell r="T496" t="str">
            <v>29</v>
          </cell>
          <cell r="U496" t="str">
            <v>19</v>
          </cell>
          <cell r="V496" t="str">
            <v/>
          </cell>
          <cell r="W496" t="str">
            <v>-</v>
          </cell>
          <cell r="Y496" t="str">
            <v>-</v>
          </cell>
          <cell r="Z496" t="str">
            <v>-</v>
          </cell>
          <cell r="AA496" t="str">
            <v>-</v>
          </cell>
          <cell r="AB496" t="str">
            <v>-</v>
          </cell>
          <cell r="AC496" t="str">
            <v>CL</v>
          </cell>
          <cell r="AD496" t="str">
            <v>-</v>
          </cell>
          <cell r="AE496" t="str">
            <v>-</v>
          </cell>
          <cell r="AF496" t="str">
            <v>-</v>
          </cell>
          <cell r="AG496" t="str">
            <v>-</v>
          </cell>
          <cell r="AH496" t="str">
            <v/>
          </cell>
          <cell r="AI496" t="str">
            <v/>
          </cell>
          <cell r="AJ496" t="str">
            <v/>
          </cell>
          <cell r="AK496" t="str">
            <v>-</v>
          </cell>
          <cell r="AL496" t="str">
            <v>-</v>
          </cell>
          <cell r="AM496" t="str">
            <v>-</v>
          </cell>
          <cell r="AN496" t="str">
            <v>-</v>
          </cell>
          <cell r="AO496" t="str">
            <v>-</v>
          </cell>
          <cell r="AP496" t="str">
            <v>-</v>
          </cell>
          <cell r="AQ496" t="str">
            <v>-</v>
          </cell>
          <cell r="AR496" t="str">
            <v>-</v>
          </cell>
          <cell r="AS496" t="str">
            <v>-</v>
          </cell>
          <cell r="AT496" t="str">
            <v>180</v>
          </cell>
          <cell r="AU496" t="str">
            <v>45</v>
          </cell>
          <cell r="AV496" t="str">
            <v>IW</v>
          </cell>
          <cell r="AW496" t="str">
            <v>-</v>
          </cell>
          <cell r="AX496" t="str">
            <v>-</v>
          </cell>
          <cell r="AY496" t="str">
            <v>Yes</v>
          </cell>
          <cell r="AZ496" t="str">
            <v>Yes</v>
          </cell>
          <cell r="BA496" t="str">
            <v>ACT</v>
          </cell>
          <cell r="BB496" t="str">
            <v>ACT</v>
          </cell>
          <cell r="BC496" t="str">
            <v>Prepared</v>
          </cell>
          <cell r="BD496" t="str">
            <v>BFAST/COP/HANDHELD</v>
          </cell>
          <cell r="BE496" t="str">
            <v>FSV SANDWICHES MBU</v>
          </cell>
          <cell r="BF496" t="str">
            <v>Sandwiches</v>
          </cell>
          <cell r="BG496" t="str">
            <v>Deli Sandwiches</v>
          </cell>
          <cell r="BH496" t="str">
            <v>Sub</v>
          </cell>
          <cell r="BI496" t="str">
            <v>-</v>
          </cell>
          <cell r="BJ496" t="str">
            <v>C&amp;F</v>
          </cell>
          <cell r="BL496" t="str">
            <v>Unspecified: Not Applicable.</v>
          </cell>
          <cell r="BM496" t="str">
            <v>Hoagie bun: water, whole grain wheat flour, enriched wheat flour (wheat flour, malted barley flour, niacin, reduced iron, thiamine mononitrate, riboflavin, folic acid), sugar, yeast, wheat gluten, contains less than 2% of: mono- and diglycerides, datem, c</v>
          </cell>
          <cell r="BR496" t="str">
            <v>00071421681246</v>
          </cell>
          <cell r="BS496" t="str">
            <v>-</v>
          </cell>
          <cell r="BT496" t="str">
            <v>Special Order</v>
          </cell>
          <cell r="BU496" t="str">
            <v>-</v>
          </cell>
          <cell r="BV496" t="str">
            <v>-</v>
          </cell>
          <cell r="BW496" t="str">
            <v>-</v>
          </cell>
          <cell r="BX496">
            <v>8868225</v>
          </cell>
          <cell r="BY496" t="str">
            <v>-</v>
          </cell>
        </row>
        <row r="497">
          <cell r="B497">
            <v>10000068125</v>
          </cell>
          <cell r="C497" t="str">
            <v>Pierre</v>
          </cell>
          <cell r="E497">
            <v>130</v>
          </cell>
          <cell r="F497" t="str">
            <v>AdvancePierre™ Fully Cooked Turkey &amp; Cheese on a Whole Grain Hoagie Bun, 4.39oz</v>
          </cell>
          <cell r="G497" t="str">
            <v>IW Turkey and Cheese Sub Sandwich, 4.4 oz.</v>
          </cell>
          <cell r="H497" t="str">
            <v>WG</v>
          </cell>
          <cell r="I497" t="str">
            <v>-</v>
          </cell>
          <cell r="J497">
            <v>12.38</v>
          </cell>
          <cell r="K497">
            <v>45</v>
          </cell>
          <cell r="L497" t="str">
            <v>1 sandwich</v>
          </cell>
          <cell r="M497">
            <v>2</v>
          </cell>
          <cell r="N497">
            <v>2</v>
          </cell>
          <cell r="O497" t="str">
            <v>-</v>
          </cell>
          <cell r="P497" t="str">
            <v>270</v>
          </cell>
          <cell r="Q497" t="str">
            <v>8</v>
          </cell>
          <cell r="R497" t="str">
            <v>2.5</v>
          </cell>
          <cell r="S497" t="str">
            <v>710</v>
          </cell>
          <cell r="T497" t="str">
            <v>30</v>
          </cell>
          <cell r="U497" t="str">
            <v>21</v>
          </cell>
          <cell r="V497" t="str">
            <v/>
          </cell>
          <cell r="W497" t="str">
            <v>-</v>
          </cell>
          <cell r="Y497" t="str">
            <v>-</v>
          </cell>
          <cell r="Z497" t="str">
            <v>-</v>
          </cell>
          <cell r="AA497" t="str">
            <v>-</v>
          </cell>
          <cell r="AB497" t="str">
            <v>-</v>
          </cell>
          <cell r="AC497" t="str">
            <v>CL</v>
          </cell>
          <cell r="AD497" t="str">
            <v>-</v>
          </cell>
          <cell r="AE497" t="str">
            <v>-</v>
          </cell>
          <cell r="AF497" t="str">
            <v>-</v>
          </cell>
          <cell r="AG497" t="str">
            <v>-</v>
          </cell>
          <cell r="AH497" t="str">
            <v/>
          </cell>
          <cell r="AI497" t="str">
            <v/>
          </cell>
          <cell r="AJ497" t="str">
            <v/>
          </cell>
          <cell r="AK497" t="str">
            <v>-</v>
          </cell>
          <cell r="AL497" t="str">
            <v>Yes</v>
          </cell>
          <cell r="AM497" t="str">
            <v>-</v>
          </cell>
          <cell r="AN497" t="str">
            <v>Yes</v>
          </cell>
          <cell r="AO497" t="str">
            <v>Yes</v>
          </cell>
          <cell r="AP497" t="str">
            <v>-</v>
          </cell>
          <cell r="AQ497" t="str">
            <v>-</v>
          </cell>
          <cell r="AR497" t="str">
            <v>-</v>
          </cell>
          <cell r="AS497" t="str">
            <v>-</v>
          </cell>
          <cell r="AT497" t="str">
            <v>180</v>
          </cell>
          <cell r="AU497" t="str">
            <v>45</v>
          </cell>
          <cell r="AV497" t="str">
            <v>IW</v>
          </cell>
          <cell r="AW497" t="str">
            <v>-</v>
          </cell>
          <cell r="AX497" t="str">
            <v>-</v>
          </cell>
          <cell r="AY497" t="str">
            <v>Yes</v>
          </cell>
          <cell r="AZ497" t="str">
            <v>Yes</v>
          </cell>
          <cell r="BA497" t="str">
            <v>ACT</v>
          </cell>
          <cell r="BB497" t="str">
            <v>ACT</v>
          </cell>
          <cell r="BC497" t="str">
            <v>Prepared</v>
          </cell>
          <cell r="BD497" t="str">
            <v>BFAST/COP/HANDHELD</v>
          </cell>
          <cell r="BE497" t="str">
            <v>FSV SANDWICHES MBU</v>
          </cell>
          <cell r="BF497" t="str">
            <v>Sandwiches</v>
          </cell>
          <cell r="BG497" t="str">
            <v>Deli Sandwiches</v>
          </cell>
          <cell r="BH497" t="str">
            <v>Sub</v>
          </cell>
          <cell r="BI497" t="str">
            <v>-</v>
          </cell>
          <cell r="BJ497" t="str">
            <v>C&amp;F</v>
          </cell>
          <cell r="BL497" t="str">
            <v>Unspecified: Not Applicable.</v>
          </cell>
          <cell r="BM497" t="str">
            <v>Hoagie bun: water, whole grain wheat flour, enriched wheat flour (wheat flour, malted barley flour, niacin, reduced iron, thiamine mononitrate, riboflavin, folic acid), sugar, yeast, wheat gluten, contains less than 2% of: mono- and diglycerides, datem, c</v>
          </cell>
          <cell r="BR497" t="str">
            <v>00071421681253</v>
          </cell>
          <cell r="BS497" t="str">
            <v>-</v>
          </cell>
          <cell r="BT497" t="str">
            <v>Special Order</v>
          </cell>
          <cell r="BU497" t="str">
            <v>-</v>
          </cell>
          <cell r="BV497" t="str">
            <v>-</v>
          </cell>
          <cell r="BW497" t="str">
            <v>-</v>
          </cell>
          <cell r="BX497" t="str">
            <v>-</v>
          </cell>
          <cell r="BY497">
            <v>138383</v>
          </cell>
        </row>
        <row r="498">
          <cell r="B498">
            <v>10000068126</v>
          </cell>
          <cell r="C498" t="str">
            <v>Pierre</v>
          </cell>
          <cell r="E498">
            <v>130</v>
          </cell>
          <cell r="F498" t="str">
            <v>AdvancePierre™ Fully Cooked Turkey Bologna &amp; Cheese on a Whole Grain Hoagie Bun, 4.00oz</v>
          </cell>
          <cell r="G498" t="str">
            <v>IW Turkey Bologna and Cheese Sub Sanwhich, 4.0 oz.</v>
          </cell>
          <cell r="H498" t="str">
            <v>WG</v>
          </cell>
          <cell r="I498" t="str">
            <v>-</v>
          </cell>
          <cell r="J498">
            <v>11.25</v>
          </cell>
          <cell r="K498">
            <v>45</v>
          </cell>
          <cell r="L498" t="str">
            <v>1 sandwich</v>
          </cell>
          <cell r="M498">
            <v>2</v>
          </cell>
          <cell r="N498">
            <v>2</v>
          </cell>
          <cell r="O498" t="str">
            <v>-</v>
          </cell>
          <cell r="P498" t="str">
            <v>250</v>
          </cell>
          <cell r="Q498" t="str">
            <v>10</v>
          </cell>
          <cell r="R498" t="str">
            <v>3</v>
          </cell>
          <cell r="S498" t="str">
            <v>440</v>
          </cell>
          <cell r="T498" t="str">
            <v>29</v>
          </cell>
          <cell r="U498" t="str">
            <v>13</v>
          </cell>
          <cell r="V498" t="str">
            <v/>
          </cell>
          <cell r="W498" t="str">
            <v>-</v>
          </cell>
          <cell r="Y498" t="str">
            <v>-</v>
          </cell>
          <cell r="Z498" t="str">
            <v>-</v>
          </cell>
          <cell r="AA498" t="str">
            <v>-</v>
          </cell>
          <cell r="AB498" t="str">
            <v>-</v>
          </cell>
          <cell r="AC498" t="str">
            <v>CL</v>
          </cell>
          <cell r="AD498" t="str">
            <v>-</v>
          </cell>
          <cell r="AE498" t="str">
            <v>-</v>
          </cell>
          <cell r="AF498" t="str">
            <v>-</v>
          </cell>
          <cell r="AG498" t="str">
            <v>-</v>
          </cell>
          <cell r="AH498" t="str">
            <v/>
          </cell>
          <cell r="AI498" t="str">
            <v/>
          </cell>
          <cell r="AJ498" t="str">
            <v/>
          </cell>
          <cell r="AK498" t="str">
            <v>-</v>
          </cell>
          <cell r="AL498" t="str">
            <v>Yes</v>
          </cell>
          <cell r="AM498" t="str">
            <v>-</v>
          </cell>
          <cell r="AN498" t="str">
            <v>Yes</v>
          </cell>
          <cell r="AO498" t="str">
            <v>Yes</v>
          </cell>
          <cell r="AP498" t="str">
            <v>-</v>
          </cell>
          <cell r="AQ498" t="str">
            <v>-</v>
          </cell>
          <cell r="AR498" t="str">
            <v>-</v>
          </cell>
          <cell r="AS498" t="str">
            <v>-</v>
          </cell>
          <cell r="AT498" t="str">
            <v>180</v>
          </cell>
          <cell r="AU498" t="str">
            <v>45</v>
          </cell>
          <cell r="AV498" t="str">
            <v>IW</v>
          </cell>
          <cell r="AW498" t="str">
            <v>-</v>
          </cell>
          <cell r="AX498" t="str">
            <v>-</v>
          </cell>
          <cell r="AY498" t="str">
            <v>-</v>
          </cell>
          <cell r="AZ498" t="str">
            <v>-</v>
          </cell>
          <cell r="BA498" t="str">
            <v>ACT</v>
          </cell>
          <cell r="BB498" t="str">
            <v>ACT</v>
          </cell>
          <cell r="BC498" t="str">
            <v>Prepared</v>
          </cell>
          <cell r="BD498" t="str">
            <v>BFAST/COP/HANDHELD</v>
          </cell>
          <cell r="BE498" t="str">
            <v>FSV SANDWICHES MBU</v>
          </cell>
          <cell r="BF498" t="str">
            <v>Sandwiches</v>
          </cell>
          <cell r="BG498" t="str">
            <v>Deli Sandwiches</v>
          </cell>
          <cell r="BH498" t="str">
            <v>Sub</v>
          </cell>
          <cell r="BI498" t="str">
            <v>-</v>
          </cell>
          <cell r="BJ498" t="str">
            <v>C&amp;F</v>
          </cell>
          <cell r="BL498" t="str">
            <v>Unspecified: Not Applicable.</v>
          </cell>
          <cell r="BM498" t="str">
            <v>Hoagie bun: water, whole grain wheat flour, enriched wheat flour (wheat flour, malted barley flour, niacin, reduced iron, thiamine mononitrate, riboflavin, folic acid), sugar, yeast, wheat gluten, contains less than 2% of: mono- and diglycerides, datem, c</v>
          </cell>
          <cell r="BO498" t="str">
            <v>Yes</v>
          </cell>
          <cell r="BR498" t="str">
            <v>00071421681260</v>
          </cell>
          <cell r="BS498" t="str">
            <v>-</v>
          </cell>
          <cell r="BT498" t="str">
            <v>Special Order</v>
          </cell>
          <cell r="BU498" t="str">
            <v>-</v>
          </cell>
          <cell r="BV498" t="str">
            <v>-</v>
          </cell>
          <cell r="BW498" t="str">
            <v>-</v>
          </cell>
          <cell r="BX498" t="str">
            <v>-</v>
          </cell>
          <cell r="BY498">
            <v>138382</v>
          </cell>
        </row>
        <row r="499">
          <cell r="B499">
            <v>10000068127</v>
          </cell>
          <cell r="C499" t="str">
            <v>Pierre</v>
          </cell>
          <cell r="E499">
            <v>130</v>
          </cell>
          <cell r="F499" t="str">
            <v>AdvancePierre™ Fully Cooked Turkey Bologna, Turkey Salami &amp; Cheese on a Whole Grain Hoagie Bun, 4.39oz</v>
          </cell>
          <cell r="G499" t="str">
            <v>IW Turkey Bologna, Turkey Salami and Cheese Sub Sandwich, 4.6 oz.</v>
          </cell>
          <cell r="H499" t="str">
            <v>WG</v>
          </cell>
          <cell r="I499" t="str">
            <v>-</v>
          </cell>
          <cell r="J499">
            <v>12.38</v>
          </cell>
          <cell r="K499">
            <v>45</v>
          </cell>
          <cell r="L499" t="str">
            <v>1 sandwich</v>
          </cell>
          <cell r="M499">
            <v>2</v>
          </cell>
          <cell r="N499">
            <v>2</v>
          </cell>
          <cell r="O499" t="str">
            <v>-</v>
          </cell>
          <cell r="P499" t="str">
            <v>270</v>
          </cell>
          <cell r="Q499" t="str">
            <v>11</v>
          </cell>
          <cell r="R499" t="str">
            <v>3.5</v>
          </cell>
          <cell r="S499" t="str">
            <v>690</v>
          </cell>
          <cell r="T499" t="str">
            <v>29</v>
          </cell>
          <cell r="U499" t="str">
            <v>15</v>
          </cell>
          <cell r="V499" t="str">
            <v/>
          </cell>
          <cell r="W499" t="str">
            <v>-</v>
          </cell>
          <cell r="Y499" t="str">
            <v>-</v>
          </cell>
          <cell r="Z499" t="str">
            <v>-</v>
          </cell>
          <cell r="AA499" t="str">
            <v>-</v>
          </cell>
          <cell r="AB499" t="str">
            <v>-</v>
          </cell>
          <cell r="AC499" t="str">
            <v>CL</v>
          </cell>
          <cell r="AD499" t="str">
            <v>-</v>
          </cell>
          <cell r="AE499" t="str">
            <v>-</v>
          </cell>
          <cell r="AF499" t="str">
            <v>-</v>
          </cell>
          <cell r="AG499" t="str">
            <v>-</v>
          </cell>
          <cell r="AH499" t="str">
            <v/>
          </cell>
          <cell r="AI499" t="str">
            <v/>
          </cell>
          <cell r="AJ499" t="str">
            <v/>
          </cell>
          <cell r="AK499" t="str">
            <v>-</v>
          </cell>
          <cell r="AL499" t="str">
            <v>Yes</v>
          </cell>
          <cell r="AM499" t="str">
            <v>-</v>
          </cell>
          <cell r="AN499" t="str">
            <v>Yes</v>
          </cell>
          <cell r="AO499" t="str">
            <v>Yes</v>
          </cell>
          <cell r="AP499" t="str">
            <v>-</v>
          </cell>
          <cell r="AQ499" t="str">
            <v>-</v>
          </cell>
          <cell r="AR499" t="str">
            <v>-</v>
          </cell>
          <cell r="AS499" t="str">
            <v>-</v>
          </cell>
          <cell r="AT499" t="str">
            <v>180</v>
          </cell>
          <cell r="AU499" t="str">
            <v>45</v>
          </cell>
          <cell r="AV499" t="str">
            <v>IW</v>
          </cell>
          <cell r="AW499" t="str">
            <v>-</v>
          </cell>
          <cell r="AX499" t="str">
            <v>-</v>
          </cell>
          <cell r="AY499" t="str">
            <v>-</v>
          </cell>
          <cell r="AZ499" t="str">
            <v>-</v>
          </cell>
          <cell r="BA499" t="str">
            <v>ACT</v>
          </cell>
          <cell r="BB499" t="str">
            <v>ACT</v>
          </cell>
          <cell r="BC499" t="str">
            <v>Prepared</v>
          </cell>
          <cell r="BD499" t="str">
            <v>BFAST/COP/HANDHELD</v>
          </cell>
          <cell r="BE499" t="str">
            <v>FSV SANDWICHES MBU</v>
          </cell>
          <cell r="BF499" t="str">
            <v>Sandwiches</v>
          </cell>
          <cell r="BG499" t="str">
            <v>Deli Sandwiches</v>
          </cell>
          <cell r="BH499" t="str">
            <v>Sub</v>
          </cell>
          <cell r="BI499" t="str">
            <v>-</v>
          </cell>
          <cell r="BJ499" t="str">
            <v>C&amp;F</v>
          </cell>
          <cell r="BL499" t="str">
            <v>Unspecified: Not Applicable.</v>
          </cell>
          <cell r="BM499" t="str">
            <v>Hoagie bun: water, whole grain wheat flour, enriched wheat flour (wheat flour, malted barley flour, niacin, reduced iron, thiamine mononitrate, riboflavin, folic acid), sugar, yeast, wheat gluten, contains less than 2% of: mono- and diglycerides, datem, c</v>
          </cell>
          <cell r="BR499" t="str">
            <v>00071421681277</v>
          </cell>
          <cell r="BS499" t="str">
            <v>-</v>
          </cell>
          <cell r="BT499" t="str">
            <v>Special Order</v>
          </cell>
          <cell r="BU499" t="str">
            <v>-</v>
          </cell>
          <cell r="BV499" t="str">
            <v>-</v>
          </cell>
          <cell r="BW499" t="str">
            <v>-</v>
          </cell>
          <cell r="BX499" t="str">
            <v>-</v>
          </cell>
          <cell r="BY499" t="str">
            <v>-</v>
          </cell>
        </row>
        <row r="500">
          <cell r="B500">
            <v>10000068140</v>
          </cell>
          <cell r="C500" t="str">
            <v>AdvancePierre™</v>
          </cell>
          <cell r="E500">
            <v>130</v>
          </cell>
          <cell r="F500" t="str">
            <v>AdvancePierre™ Fully Cooked Large Egg &amp; American Cheese on a Whole Grain Bun, 3.61oz</v>
          </cell>
          <cell r="G500" t="str">
            <v>IW Large Egg with American Cheese Sandwich, 3.6 oz.</v>
          </cell>
          <cell r="H500" t="str">
            <v>WG</v>
          </cell>
          <cell r="I500" t="str">
            <v>-</v>
          </cell>
          <cell r="J500">
            <v>13.5</v>
          </cell>
          <cell r="K500">
            <v>60</v>
          </cell>
          <cell r="L500" t="str">
            <v>1 sandwich</v>
          </cell>
          <cell r="M500">
            <v>1.25</v>
          </cell>
          <cell r="N500">
            <v>2</v>
          </cell>
          <cell r="O500" t="str">
            <v>-</v>
          </cell>
          <cell r="P500" t="str">
            <v>240</v>
          </cell>
          <cell r="Q500" t="str">
            <v>9</v>
          </cell>
          <cell r="R500" t="str">
            <v>3</v>
          </cell>
          <cell r="S500" t="str">
            <v>350</v>
          </cell>
          <cell r="T500" t="str">
            <v>31</v>
          </cell>
          <cell r="U500" t="str">
            <v>9</v>
          </cell>
          <cell r="V500" t="str">
            <v>Yes</v>
          </cell>
          <cell r="W500" t="str">
            <v>-</v>
          </cell>
          <cell r="Y500" t="str">
            <v>-</v>
          </cell>
          <cell r="Z500" t="str">
            <v>-</v>
          </cell>
          <cell r="AA500" t="str">
            <v>-</v>
          </cell>
          <cell r="AB500" t="str">
            <v>-</v>
          </cell>
          <cell r="AC500" t="str">
            <v>CL</v>
          </cell>
          <cell r="AD500" t="str">
            <v>-</v>
          </cell>
          <cell r="AE500" t="str">
            <v>-</v>
          </cell>
          <cell r="AF500" t="str">
            <v>-</v>
          </cell>
          <cell r="AG500" t="str">
            <v>-</v>
          </cell>
          <cell r="AH500" t="str">
            <v/>
          </cell>
          <cell r="AI500" t="str">
            <v/>
          </cell>
          <cell r="AJ500" t="str">
            <v/>
          </cell>
          <cell r="AK500" t="str">
            <v>-</v>
          </cell>
          <cell r="AL500" t="str">
            <v>Yes</v>
          </cell>
          <cell r="AM500" t="str">
            <v>Yes</v>
          </cell>
          <cell r="AN500" t="str">
            <v>Yes</v>
          </cell>
          <cell r="AO500" t="str">
            <v>Yes</v>
          </cell>
          <cell r="AP500" t="str">
            <v>-</v>
          </cell>
          <cell r="AQ500" t="str">
            <v>-</v>
          </cell>
          <cell r="AR500" t="str">
            <v>-</v>
          </cell>
          <cell r="AS500" t="str">
            <v>-</v>
          </cell>
          <cell r="AT500" t="str">
            <v>270</v>
          </cell>
          <cell r="AU500" t="str">
            <v>60</v>
          </cell>
          <cell r="AV500" t="str">
            <v>IW</v>
          </cell>
          <cell r="AW500" t="str">
            <v>Yes</v>
          </cell>
          <cell r="AX500" t="str">
            <v>-</v>
          </cell>
          <cell r="AY500" t="str">
            <v>-</v>
          </cell>
          <cell r="AZ500" t="str">
            <v>-</v>
          </cell>
          <cell r="BA500" t="str">
            <v>HOLD SY20-21</v>
          </cell>
          <cell r="BB500" t="str">
            <v>ACT</v>
          </cell>
          <cell r="BC500" t="str">
            <v>Prepared</v>
          </cell>
          <cell r="BD500" t="str">
            <v>BFAST/COP/HANDHELD</v>
          </cell>
          <cell r="BE500" t="str">
            <v>FSV SANDWICHES MBU</v>
          </cell>
          <cell r="BF500" t="str">
            <v>Breakfast</v>
          </cell>
          <cell r="BG500" t="str">
            <v>Breakfast Sandwiches</v>
          </cell>
          <cell r="BH500" t="str">
            <v>Bun</v>
          </cell>
          <cell r="BI500" t="str">
            <v>-</v>
          </cell>
          <cell r="BJ500" t="str">
            <v>C&amp;F</v>
          </cell>
          <cell r="BL500" t="str">
            <v>Unspecified: HEATING INSTRUCTIONS: CONVECTION OVEN: FROM THAWED STATE, LEAVE IN OVENABLE FILM, PREHEAT OVEN TO 275 DEGREES F. BAKE FOR 15-17 MINUTES</v>
          </cell>
          <cell r="BM500" t="str">
            <v>INGREDIENTS: FULLY BAKED WHOLE GRAIN BUN: Water, Whole WheatFlour, Enriched Bleached Wheat Flour (Wheat Flour, Niacin, Reduced Iron, Thiamine Mononitrate, Riboflavin, Enzyme, Folic Acid), Sugar. Contains 2% or Less of: Yeast (Yeast, Sorbitan Monostearate,</v>
          </cell>
          <cell r="BO500" t="str">
            <v>Yes</v>
          </cell>
          <cell r="BQ500" t="str">
            <v>Yes</v>
          </cell>
          <cell r="BR500" t="str">
            <v>00071421681406</v>
          </cell>
          <cell r="BS500" t="str">
            <v>-</v>
          </cell>
          <cell r="BT500" t="str">
            <v>Special Order</v>
          </cell>
          <cell r="BU500" t="str">
            <v>-</v>
          </cell>
          <cell r="BV500" t="str">
            <v>-</v>
          </cell>
          <cell r="BW500" t="str">
            <v>-</v>
          </cell>
          <cell r="BX500" t="str">
            <v>-</v>
          </cell>
          <cell r="BY500">
            <v>140262</v>
          </cell>
        </row>
        <row r="501">
          <cell r="B501">
            <v>10000068143</v>
          </cell>
          <cell r="C501" t="str">
            <v>AdvancePierre™</v>
          </cell>
          <cell r="E501" t="str">
            <v>-</v>
          </cell>
          <cell r="F501" t="str">
            <v>AdvancePierre™ IW Beef Sausage Sandwich, 3.35 oz.</v>
          </cell>
          <cell r="G501" t="str">
            <v>IW Beef Sausage Sandwich, 3.35 oz.</v>
          </cell>
          <cell r="H501" t="str">
            <v>WG</v>
          </cell>
          <cell r="I501" t="str">
            <v>-</v>
          </cell>
          <cell r="J501">
            <v>12.56</v>
          </cell>
          <cell r="K501">
            <v>60</v>
          </cell>
          <cell r="L501" t="str">
            <v>1 sandwich</v>
          </cell>
          <cell r="M501">
            <v>1</v>
          </cell>
          <cell r="N501">
            <v>2</v>
          </cell>
          <cell r="O501" t="str">
            <v>-</v>
          </cell>
          <cell r="P501" t="str">
            <v>-</v>
          </cell>
          <cell r="Q501" t="str">
            <v>-</v>
          </cell>
          <cell r="R501" t="str">
            <v>-</v>
          </cell>
          <cell r="S501" t="str">
            <v>-</v>
          </cell>
          <cell r="T501" t="str">
            <v>-</v>
          </cell>
          <cell r="U501" t="str">
            <v>-</v>
          </cell>
          <cell r="V501" t="str">
            <v>Yes</v>
          </cell>
          <cell r="W501" t="str">
            <v>-</v>
          </cell>
          <cell r="Y501" t="str">
            <v>-</v>
          </cell>
          <cell r="Z501" t="str">
            <v>-</v>
          </cell>
          <cell r="AA501" t="str">
            <v>-</v>
          </cell>
          <cell r="AB501" t="str">
            <v>-</v>
          </cell>
          <cell r="AC501" t="str">
            <v>CL</v>
          </cell>
          <cell r="AD501" t="str">
            <v>-</v>
          </cell>
          <cell r="AE501" t="str">
            <v>-</v>
          </cell>
          <cell r="AF501" t="str">
            <v>-</v>
          </cell>
          <cell r="AG501" t="str">
            <v>-</v>
          </cell>
          <cell r="AH501" t="str">
            <v/>
          </cell>
          <cell r="AI501" t="str">
            <v/>
          </cell>
          <cell r="AJ501" t="str">
            <v/>
          </cell>
          <cell r="AK501" t="str">
            <v>-</v>
          </cell>
          <cell r="AL501" t="str">
            <v>Yes</v>
          </cell>
          <cell r="AM501" t="str">
            <v>-</v>
          </cell>
          <cell r="AN501" t="str">
            <v>-</v>
          </cell>
          <cell r="AO501" t="str">
            <v>Yes</v>
          </cell>
          <cell r="AP501" t="str">
            <v>-</v>
          </cell>
          <cell r="AQ501" t="str">
            <v>-</v>
          </cell>
          <cell r="AR501" t="str">
            <v>-</v>
          </cell>
          <cell r="AS501" t="str">
            <v>-</v>
          </cell>
          <cell r="AT501" t="str">
            <v>-</v>
          </cell>
          <cell r="AU501" t="str">
            <v>-</v>
          </cell>
          <cell r="AV501" t="str">
            <v>IW</v>
          </cell>
          <cell r="AW501" t="str">
            <v>-</v>
          </cell>
          <cell r="AX501" t="str">
            <v>-</v>
          </cell>
          <cell r="AY501" t="str">
            <v>-</v>
          </cell>
          <cell r="AZ501" t="str">
            <v>-</v>
          </cell>
          <cell r="BA501" t="str">
            <v>DNB SY19-20</v>
          </cell>
          <cell r="BB501" t="str">
            <v>DNB SY19-20</v>
          </cell>
          <cell r="BC501" t="str">
            <v>Prepared</v>
          </cell>
          <cell r="BD501" t="str">
            <v>BFAST/COP/HANDHELD</v>
          </cell>
          <cell r="BE501" t="str">
            <v>FSV SANDWICHES MBU</v>
          </cell>
          <cell r="BF501" t="str">
            <v>Breakfast</v>
          </cell>
          <cell r="BG501" t="str">
            <v>Breakfast Sandwiches</v>
          </cell>
          <cell r="BH501" t="str">
            <v>Bun</v>
          </cell>
          <cell r="BI501" t="str">
            <v>-</v>
          </cell>
          <cell r="BJ501" t="str">
            <v>C&amp;F</v>
          </cell>
          <cell r="BL501" t="str">
            <v>-</v>
          </cell>
          <cell r="BM501" t="str">
            <v>-</v>
          </cell>
          <cell r="BR501" t="str">
            <v>-</v>
          </cell>
          <cell r="BS501" t="str">
            <v>-</v>
          </cell>
          <cell r="BT501" t="str">
            <v>Special Order</v>
          </cell>
          <cell r="BU501" t="str">
            <v>-</v>
          </cell>
          <cell r="BV501" t="str">
            <v>-</v>
          </cell>
          <cell r="BW501" t="str">
            <v>-</v>
          </cell>
          <cell r="BX501" t="str">
            <v>-</v>
          </cell>
          <cell r="BY501" t="str">
            <v>-</v>
          </cell>
        </row>
        <row r="502">
          <cell r="B502">
            <v>10000068244</v>
          </cell>
          <cell r="C502" t="str">
            <v>Pierre</v>
          </cell>
          <cell r="E502">
            <v>130</v>
          </cell>
          <cell r="F502" t="str">
            <v>AdvancePierre™ Fully Cooked Turkey Sausage Pattie on a Whole Grain Bun, 2.25oz</v>
          </cell>
          <cell r="G502" t="str">
            <v>IW Turkey Sausage Pattie Sandwich, 2.25 oz.</v>
          </cell>
          <cell r="H502" t="str">
            <v>WG</v>
          </cell>
          <cell r="I502" t="str">
            <v>-</v>
          </cell>
          <cell r="J502">
            <v>14.06</v>
          </cell>
          <cell r="K502">
            <v>100</v>
          </cell>
          <cell r="L502" t="str">
            <v>1 sandwich</v>
          </cell>
          <cell r="M502">
            <v>1</v>
          </cell>
          <cell r="N502">
            <v>1</v>
          </cell>
          <cell r="O502" t="str">
            <v>-</v>
          </cell>
          <cell r="P502" t="str">
            <v>160</v>
          </cell>
          <cell r="Q502" t="str">
            <v>5</v>
          </cell>
          <cell r="R502" t="str">
            <v>1.5</v>
          </cell>
          <cell r="S502" t="str">
            <v>370</v>
          </cell>
          <cell r="T502" t="str">
            <v>18</v>
          </cell>
          <cell r="U502" t="str">
            <v>10</v>
          </cell>
          <cell r="V502" t="str">
            <v>Yes</v>
          </cell>
          <cell r="W502" t="str">
            <v>-</v>
          </cell>
          <cell r="Y502" t="str">
            <v>-</v>
          </cell>
          <cell r="Z502" t="str">
            <v>-</v>
          </cell>
          <cell r="AA502" t="str">
            <v>-</v>
          </cell>
          <cell r="AB502" t="str">
            <v>-</v>
          </cell>
          <cell r="AC502" t="str">
            <v>CL</v>
          </cell>
          <cell r="AD502" t="str">
            <v>-</v>
          </cell>
          <cell r="AE502" t="str">
            <v>-</v>
          </cell>
          <cell r="AF502" t="str">
            <v>-</v>
          </cell>
          <cell r="AG502" t="str">
            <v>-</v>
          </cell>
          <cell r="AH502" t="str">
            <v/>
          </cell>
          <cell r="AI502" t="str">
            <v/>
          </cell>
          <cell r="AJ502" t="str">
            <v/>
          </cell>
          <cell r="AK502" t="str">
            <v>-</v>
          </cell>
          <cell r="AL502" t="str">
            <v>Yes</v>
          </cell>
          <cell r="AM502" t="str">
            <v>-</v>
          </cell>
          <cell r="AN502" t="str">
            <v>-</v>
          </cell>
          <cell r="AO502" t="str">
            <v>Yes</v>
          </cell>
          <cell r="AP502" t="str">
            <v>-</v>
          </cell>
          <cell r="AQ502" t="str">
            <v>-</v>
          </cell>
          <cell r="AR502" t="str">
            <v>-</v>
          </cell>
          <cell r="AS502" t="str">
            <v>-</v>
          </cell>
          <cell r="AT502" t="str">
            <v>270</v>
          </cell>
          <cell r="AU502" t="str">
            <v>100</v>
          </cell>
          <cell r="AV502" t="str">
            <v>IW</v>
          </cell>
          <cell r="AW502" t="str">
            <v>Yes</v>
          </cell>
          <cell r="AX502" t="str">
            <v>-</v>
          </cell>
          <cell r="AY502" t="str">
            <v>-</v>
          </cell>
          <cell r="AZ502" t="str">
            <v>-</v>
          </cell>
          <cell r="BA502" t="str">
            <v>HOLD SY20-21</v>
          </cell>
          <cell r="BB502" t="str">
            <v>ACT</v>
          </cell>
          <cell r="BC502" t="str">
            <v>Prepared</v>
          </cell>
          <cell r="BD502" t="str">
            <v>BFAST/COP/HANDHELD</v>
          </cell>
          <cell r="BE502" t="str">
            <v>FSV SANDWICHES MBU</v>
          </cell>
          <cell r="BF502" t="str">
            <v>Breakfast</v>
          </cell>
          <cell r="BG502" t="str">
            <v>Breakfast Sandwiches</v>
          </cell>
          <cell r="BH502" t="str">
            <v>Bun</v>
          </cell>
          <cell r="BI502" t="str">
            <v>-</v>
          </cell>
          <cell r="BJ502" t="str">
            <v>C&amp;F</v>
          </cell>
          <cell r="BL502" t="str">
            <v>Unspecified: HEATING INSTRUCTIONS: FOR BEST RESULTS, HEAT FROM THAWED STATE. THAW FROZEN SANDWICHES IN REFRIGERATOR. SANDWICHES CAN BE STORED IN REFRIGERATOR FOR UP TO 5 DAYS. FROM THAWED STATE, HEAT SEALED WRAPPED SANDWICH(ES) IN A PREHEATED 275F CONVECT</v>
          </cell>
          <cell r="BM502" t="str">
            <v xml:space="preserve">Fully Cooked Turkey Sausage Patty:  Turkey, seasoning (salt, spices (including must seed), corn syrup solids, dextrose, autolyzed yeast extract, natural flavor), water, caramel color.  Fully Baked Whole Grain Bun: water, whole wheat flour, enriched wheat </v>
          </cell>
          <cell r="BO502" t="str">
            <v>Yes</v>
          </cell>
          <cell r="BR502" t="str">
            <v>00071421681444</v>
          </cell>
          <cell r="BS502" t="str">
            <v>-</v>
          </cell>
          <cell r="BT502" t="str">
            <v>Special Order</v>
          </cell>
          <cell r="BU502" t="str">
            <v>-</v>
          </cell>
          <cell r="BV502" t="str">
            <v>-</v>
          </cell>
          <cell r="BW502" t="str">
            <v>-</v>
          </cell>
          <cell r="BX502" t="str">
            <v>-</v>
          </cell>
          <cell r="BY502" t="str">
            <v>-</v>
          </cell>
        </row>
        <row r="503">
          <cell r="B503">
            <v>10000068155</v>
          </cell>
          <cell r="C503" t="str">
            <v>AdvancePierre™</v>
          </cell>
          <cell r="E503" t="str">
            <v>-</v>
          </cell>
          <cell r="F503" t="str">
            <v>AdvancePierre™ Fully Cooked Mini Twin Rib Shaped Pork Patties Topped with BBQ Sauce on a Whole Grain Bun, 5.00oz</v>
          </cell>
          <cell r="G503" t="str">
            <v>IW BBQ Pork Rib Mini Twin Sandwiches, 5.0 oz.</v>
          </cell>
          <cell r="H503" t="str">
            <v>WG</v>
          </cell>
          <cell r="I503" t="str">
            <v>-</v>
          </cell>
          <cell r="J503">
            <v>30</v>
          </cell>
          <cell r="K503">
            <v>96</v>
          </cell>
          <cell r="L503" t="str">
            <v>2 sandwiches</v>
          </cell>
          <cell r="M503">
            <v>2</v>
          </cell>
          <cell r="N503">
            <v>2</v>
          </cell>
          <cell r="O503" t="str">
            <v>-</v>
          </cell>
          <cell r="P503" t="str">
            <v>-</v>
          </cell>
          <cell r="Q503" t="str">
            <v>-</v>
          </cell>
          <cell r="R503" t="str">
            <v>-</v>
          </cell>
          <cell r="S503" t="str">
            <v>-</v>
          </cell>
          <cell r="T503" t="str">
            <v>-</v>
          </cell>
          <cell r="U503" t="str">
            <v>-</v>
          </cell>
          <cell r="V503" t="str">
            <v>Yes</v>
          </cell>
          <cell r="W503" t="str">
            <v>-</v>
          </cell>
          <cell r="Y503" t="str">
            <v>CSC</v>
          </cell>
          <cell r="Z503" t="str">
            <v>-</v>
          </cell>
          <cell r="AA503" t="str">
            <v>-</v>
          </cell>
          <cell r="AB503" t="str">
            <v>-</v>
          </cell>
          <cell r="AC503" t="str">
            <v>CL</v>
          </cell>
          <cell r="AD503" t="str">
            <v>-</v>
          </cell>
          <cell r="AE503" t="str">
            <v>-</v>
          </cell>
          <cell r="AF503" t="str">
            <v>-</v>
          </cell>
          <cell r="AG503" t="str">
            <v>-</v>
          </cell>
          <cell r="AH503" t="str">
            <v/>
          </cell>
          <cell r="AI503" t="str">
            <v/>
          </cell>
          <cell r="AJ503" t="str">
            <v/>
          </cell>
          <cell r="AK503" t="str">
            <v>-</v>
          </cell>
          <cell r="AL503" t="str">
            <v>Yes</v>
          </cell>
          <cell r="AM503" t="str">
            <v>-</v>
          </cell>
          <cell r="AN503" t="str">
            <v>Yes</v>
          </cell>
          <cell r="AO503" t="str">
            <v>Yes</v>
          </cell>
          <cell r="AP503" t="str">
            <v>-</v>
          </cell>
          <cell r="AQ503" t="str">
            <v>-</v>
          </cell>
          <cell r="AR503" t="str">
            <v>-</v>
          </cell>
          <cell r="AS503" t="str">
            <v>-</v>
          </cell>
          <cell r="AT503" t="str">
            <v>-</v>
          </cell>
          <cell r="AU503" t="str">
            <v>-</v>
          </cell>
          <cell r="AV503" t="str">
            <v>IW</v>
          </cell>
          <cell r="AW503" t="str">
            <v>Yes</v>
          </cell>
          <cell r="AX503" t="str">
            <v>-</v>
          </cell>
          <cell r="AY503" t="str">
            <v>-</v>
          </cell>
          <cell r="AZ503" t="str">
            <v>-</v>
          </cell>
          <cell r="BA503" t="str">
            <v>DNB SY20-21</v>
          </cell>
          <cell r="BB503" t="str">
            <v>DNB SY20-21</v>
          </cell>
          <cell r="BC503" t="str">
            <v>Prepared</v>
          </cell>
          <cell r="BD503" t="str">
            <v>BFAST/COP/HANDHELD</v>
          </cell>
          <cell r="BE503" t="str">
            <v>FSV SANDWICHES MBU</v>
          </cell>
          <cell r="BF503" t="str">
            <v>Sandwiches</v>
          </cell>
          <cell r="BG503" t="str">
            <v>Mini Twin Sandwiches</v>
          </cell>
          <cell r="BH503" t="str">
            <v>Bun- Mini Twin</v>
          </cell>
          <cell r="BI503" t="str">
            <v>-</v>
          </cell>
          <cell r="BJ503" t="str">
            <v>C&amp;F</v>
          </cell>
          <cell r="BK503" t="str">
            <v>Pork</v>
          </cell>
          <cell r="BL503" t="str">
            <v>-</v>
          </cell>
          <cell r="BM503" t="str">
            <v>-</v>
          </cell>
          <cell r="BQ503" t="str">
            <v>Yes</v>
          </cell>
          <cell r="BR503" t="str">
            <v>-</v>
          </cell>
          <cell r="BS503" t="str">
            <v>-</v>
          </cell>
          <cell r="BT503" t="str">
            <v>Special Order</v>
          </cell>
          <cell r="BU503" t="str">
            <v>-</v>
          </cell>
          <cell r="BV503" t="str">
            <v>-</v>
          </cell>
          <cell r="BW503" t="str">
            <v>-</v>
          </cell>
          <cell r="BX503" t="str">
            <v>-</v>
          </cell>
          <cell r="BY503" t="str">
            <v>-</v>
          </cell>
        </row>
        <row r="504">
          <cell r="B504">
            <v>10000068200</v>
          </cell>
          <cell r="C504" t="str">
            <v>AdvancePierre™</v>
          </cell>
          <cell r="E504">
            <v>130</v>
          </cell>
          <cell r="F504" t="str">
            <v>Tyson® IW Grilled Chicken with Pepper Jack Cheese Mini Twin Sandwiches, 4.5 oz.</v>
          </cell>
          <cell r="G504" t="str">
            <v>IW Grilled Chicken with Pepper Jack Cheese Mini Twin Sandwiches, 4.5 oz.</v>
          </cell>
          <cell r="H504" t="str">
            <v>WG</v>
          </cell>
          <cell r="I504" t="str">
            <v>-</v>
          </cell>
          <cell r="J504">
            <v>27</v>
          </cell>
          <cell r="K504">
            <v>96</v>
          </cell>
          <cell r="L504" t="str">
            <v>2 sandwiches</v>
          </cell>
          <cell r="M504">
            <v>2</v>
          </cell>
          <cell r="N504">
            <v>2</v>
          </cell>
          <cell r="O504" t="str">
            <v>-</v>
          </cell>
          <cell r="P504" t="str">
            <v>-</v>
          </cell>
          <cell r="Q504" t="str">
            <v>-</v>
          </cell>
          <cell r="R504" t="str">
            <v>-</v>
          </cell>
          <cell r="S504" t="str">
            <v>-</v>
          </cell>
          <cell r="T504" t="str">
            <v>-</v>
          </cell>
          <cell r="U504" t="str">
            <v>-</v>
          </cell>
          <cell r="V504" t="str">
            <v>Yes</v>
          </cell>
          <cell r="W504" t="str">
            <v>-</v>
          </cell>
          <cell r="Y504" t="str">
            <v>-</v>
          </cell>
          <cell r="Z504" t="str">
            <v>-</v>
          </cell>
          <cell r="AA504" t="str">
            <v>-</v>
          </cell>
          <cell r="AB504" t="str">
            <v>-</v>
          </cell>
          <cell r="AC504" t="str">
            <v>CL</v>
          </cell>
          <cell r="AD504" t="str">
            <v>-</v>
          </cell>
          <cell r="AE504" t="str">
            <v>-</v>
          </cell>
          <cell r="AF504" t="str">
            <v>-</v>
          </cell>
          <cell r="AG504" t="str">
            <v>-</v>
          </cell>
          <cell r="AH504" t="str">
            <v/>
          </cell>
          <cell r="AI504" t="str">
            <v/>
          </cell>
          <cell r="AJ504" t="str">
            <v/>
          </cell>
          <cell r="AK504" t="str">
            <v>-</v>
          </cell>
          <cell r="AL504" t="str">
            <v>Yes</v>
          </cell>
          <cell r="AM504" t="str">
            <v>-</v>
          </cell>
          <cell r="AN504" t="str">
            <v>Yes</v>
          </cell>
          <cell r="AO504" t="str">
            <v>Yes</v>
          </cell>
          <cell r="AP504" t="str">
            <v>-</v>
          </cell>
          <cell r="AQ504" t="str">
            <v>-</v>
          </cell>
          <cell r="AR504" t="str">
            <v>-</v>
          </cell>
          <cell r="AS504" t="str">
            <v>-</v>
          </cell>
          <cell r="AT504" t="str">
            <v>-</v>
          </cell>
          <cell r="AU504" t="str">
            <v>-</v>
          </cell>
          <cell r="AV504" t="str">
            <v>IW</v>
          </cell>
          <cell r="AW504" t="str">
            <v>-</v>
          </cell>
          <cell r="AX504" t="str">
            <v>-</v>
          </cell>
          <cell r="AY504" t="str">
            <v>-</v>
          </cell>
          <cell r="AZ504" t="str">
            <v>-</v>
          </cell>
          <cell r="BA504" t="str">
            <v>DNB SY20-21</v>
          </cell>
          <cell r="BB504" t="str">
            <v>DNB SY20-21</v>
          </cell>
          <cell r="BC504" t="str">
            <v>Prepared</v>
          </cell>
          <cell r="BD504" t="str">
            <v>BFAST/COP/HANDHELD</v>
          </cell>
          <cell r="BE504" t="str">
            <v>FSV SANDWICHES MBU</v>
          </cell>
          <cell r="BF504" t="str">
            <v>Sandwiches</v>
          </cell>
          <cell r="BG504" t="str">
            <v>Mini Twin Sandwiches</v>
          </cell>
          <cell r="BH504" t="str">
            <v>Bun- Mini Twin</v>
          </cell>
          <cell r="BI504" t="str">
            <v>-</v>
          </cell>
          <cell r="BJ504" t="str">
            <v>C&amp;F</v>
          </cell>
          <cell r="BL504" t="str">
            <v>-</v>
          </cell>
          <cell r="BM504" t="str">
            <v>-</v>
          </cell>
          <cell r="BR504" t="str">
            <v>-</v>
          </cell>
          <cell r="BS504" t="str">
            <v>-</v>
          </cell>
          <cell r="BT504" t="str">
            <v>Special Order</v>
          </cell>
          <cell r="BU504" t="str">
            <v>-</v>
          </cell>
          <cell r="BV504" t="str">
            <v>-</v>
          </cell>
          <cell r="BW504" t="str">
            <v>-</v>
          </cell>
          <cell r="BX504" t="str">
            <v>-</v>
          </cell>
          <cell r="BY504">
            <v>139938</v>
          </cell>
        </row>
        <row r="505">
          <cell r="B505">
            <v>10000068159</v>
          </cell>
          <cell r="C505" t="str">
            <v>Pierre</v>
          </cell>
          <cell r="E505">
            <v>130</v>
          </cell>
          <cell r="F505" t="str">
            <v>AdvancePierre™ Fully Cooked Breaded Chicken Pattie on a Whole Grain Bun, 5.21oz</v>
          </cell>
          <cell r="G505" t="str">
            <v>IW Breaded Chicken Mini Twin Sandwiches, 5.2 oz.</v>
          </cell>
          <cell r="H505" t="str">
            <v>-</v>
          </cell>
          <cell r="I505" t="str">
            <v>-</v>
          </cell>
          <cell r="J505">
            <v>19.5</v>
          </cell>
          <cell r="K505">
            <v>60</v>
          </cell>
          <cell r="L505" t="str">
            <v>2 sandwiches</v>
          </cell>
          <cell r="M505">
            <v>2</v>
          </cell>
          <cell r="N505">
            <v>2.5</v>
          </cell>
          <cell r="O505" t="str">
            <v>-</v>
          </cell>
          <cell r="P505" t="str">
            <v>-</v>
          </cell>
          <cell r="Q505" t="str">
            <v>-</v>
          </cell>
          <cell r="R505" t="str">
            <v>-</v>
          </cell>
          <cell r="S505" t="str">
            <v>-</v>
          </cell>
          <cell r="T505" t="str">
            <v>-</v>
          </cell>
          <cell r="U505" t="str">
            <v>-</v>
          </cell>
          <cell r="V505" t="str">
            <v>Yes</v>
          </cell>
          <cell r="W505" t="str">
            <v>-</v>
          </cell>
          <cell r="Y505" t="str">
            <v>-</v>
          </cell>
          <cell r="Z505" t="str">
            <v>-</v>
          </cell>
          <cell r="AA505" t="str">
            <v>-</v>
          </cell>
          <cell r="AB505" t="str">
            <v>-</v>
          </cell>
          <cell r="AC505" t="str">
            <v>CL</v>
          </cell>
          <cell r="AD505" t="str">
            <v>-</v>
          </cell>
          <cell r="AE505" t="str">
            <v>-</v>
          </cell>
          <cell r="AF505" t="str">
            <v>-</v>
          </cell>
          <cell r="AG505" t="str">
            <v>-</v>
          </cell>
          <cell r="AH505" t="str">
            <v/>
          </cell>
          <cell r="AI505" t="str">
            <v/>
          </cell>
          <cell r="AJ505" t="str">
            <v/>
          </cell>
          <cell r="AK505" t="str">
            <v>-</v>
          </cell>
          <cell r="AL505" t="str">
            <v>-</v>
          </cell>
          <cell r="AM505" t="str">
            <v>Yes</v>
          </cell>
          <cell r="AN505" t="str">
            <v>-</v>
          </cell>
          <cell r="AO505" t="str">
            <v>Yes</v>
          </cell>
          <cell r="AP505" t="str">
            <v>-</v>
          </cell>
          <cell r="AQ505" t="str">
            <v>-</v>
          </cell>
          <cell r="AR505" t="str">
            <v>-</v>
          </cell>
          <cell r="AS505" t="str">
            <v>-</v>
          </cell>
          <cell r="AT505" t="str">
            <v>-</v>
          </cell>
          <cell r="AU505" t="str">
            <v>-</v>
          </cell>
          <cell r="AV505" t="str">
            <v>IW</v>
          </cell>
          <cell r="AW505" t="str">
            <v>-</v>
          </cell>
          <cell r="AX505" t="str">
            <v>-</v>
          </cell>
          <cell r="AY505" t="str">
            <v>-</v>
          </cell>
          <cell r="AZ505" t="str">
            <v>-</v>
          </cell>
          <cell r="BA505" t="str">
            <v>DNB SY20-21</v>
          </cell>
          <cell r="BB505" t="str">
            <v>DNB SY20-21</v>
          </cell>
          <cell r="BC505" t="str">
            <v>Prepared</v>
          </cell>
          <cell r="BD505" t="str">
            <v>BFAST/COP/HANDHELD</v>
          </cell>
          <cell r="BE505" t="str">
            <v>FSV SANDWICHES MBU</v>
          </cell>
          <cell r="BF505" t="str">
            <v>Sandwiches</v>
          </cell>
          <cell r="BG505" t="str">
            <v>Mini Twin Sandwiches</v>
          </cell>
          <cell r="BH505" t="str">
            <v>Bread- Twin</v>
          </cell>
          <cell r="BI505" t="str">
            <v>-</v>
          </cell>
          <cell r="BJ505" t="str">
            <v>C&amp;F</v>
          </cell>
          <cell r="BL505" t="str">
            <v>-</v>
          </cell>
          <cell r="BM505" t="str">
            <v>-</v>
          </cell>
          <cell r="BR505" t="str">
            <v>-</v>
          </cell>
          <cell r="BS505" t="str">
            <v>-</v>
          </cell>
          <cell r="BT505" t="str">
            <v>Special Order</v>
          </cell>
          <cell r="BU505" t="str">
            <v>-</v>
          </cell>
          <cell r="BV505" t="str">
            <v>-</v>
          </cell>
          <cell r="BW505" t="str">
            <v>-</v>
          </cell>
          <cell r="BX505" t="str">
            <v>-</v>
          </cell>
          <cell r="BY505" t="str">
            <v>-</v>
          </cell>
        </row>
        <row r="506">
          <cell r="B506">
            <v>10000068165</v>
          </cell>
          <cell r="C506" t="str">
            <v>AdvancePierre™</v>
          </cell>
          <cell r="E506">
            <v>130</v>
          </cell>
          <cell r="F506" t="str">
            <v>AdvancePierre™ Fully Cooked Breaded Chicken Pattie on a Whole Grain Bun, 2.61oz</v>
          </cell>
          <cell r="G506" t="str">
            <v>IW Breaded Chicken Sandwich, 2.6 oz.</v>
          </cell>
          <cell r="H506" t="str">
            <v>-</v>
          </cell>
          <cell r="I506" t="str">
            <v>-</v>
          </cell>
          <cell r="J506">
            <v>16.25</v>
          </cell>
          <cell r="K506">
            <v>100</v>
          </cell>
          <cell r="L506" t="str">
            <v>1 sandwich</v>
          </cell>
          <cell r="M506">
            <v>1</v>
          </cell>
          <cell r="N506">
            <v>1.25</v>
          </cell>
          <cell r="O506" t="str">
            <v>-</v>
          </cell>
          <cell r="P506" t="str">
            <v>-</v>
          </cell>
          <cell r="Q506" t="str">
            <v>-</v>
          </cell>
          <cell r="R506" t="str">
            <v>-</v>
          </cell>
          <cell r="S506" t="str">
            <v>-</v>
          </cell>
          <cell r="T506" t="str">
            <v>-</v>
          </cell>
          <cell r="U506" t="str">
            <v>-</v>
          </cell>
          <cell r="V506" t="str">
            <v>Yes</v>
          </cell>
          <cell r="W506" t="str">
            <v>-</v>
          </cell>
          <cell r="Y506" t="str">
            <v>-</v>
          </cell>
          <cell r="Z506" t="str">
            <v>-</v>
          </cell>
          <cell r="AA506" t="str">
            <v>-</v>
          </cell>
          <cell r="AB506" t="str">
            <v>-</v>
          </cell>
          <cell r="AC506" t="str">
            <v>CL</v>
          </cell>
          <cell r="AD506" t="str">
            <v>-</v>
          </cell>
          <cell r="AE506" t="str">
            <v>-</v>
          </cell>
          <cell r="AF506" t="str">
            <v>-</v>
          </cell>
          <cell r="AG506" t="str">
            <v>-</v>
          </cell>
          <cell r="AH506" t="str">
            <v/>
          </cell>
          <cell r="AI506" t="str">
            <v/>
          </cell>
          <cell r="AJ506" t="str">
            <v/>
          </cell>
          <cell r="AK506" t="str">
            <v>-</v>
          </cell>
          <cell r="AL506" t="str">
            <v>-</v>
          </cell>
          <cell r="AM506" t="str">
            <v>Yes</v>
          </cell>
          <cell r="AN506" t="str">
            <v>-</v>
          </cell>
          <cell r="AO506" t="str">
            <v>Yes</v>
          </cell>
          <cell r="AP506" t="str">
            <v>-</v>
          </cell>
          <cell r="AQ506" t="str">
            <v>-</v>
          </cell>
          <cell r="AR506" t="str">
            <v>-</v>
          </cell>
          <cell r="AS506" t="str">
            <v>-</v>
          </cell>
          <cell r="AT506" t="str">
            <v>-</v>
          </cell>
          <cell r="AU506" t="str">
            <v>-</v>
          </cell>
          <cell r="AV506" t="str">
            <v>IW</v>
          </cell>
          <cell r="AW506" t="str">
            <v>-</v>
          </cell>
          <cell r="AX506" t="str">
            <v>-</v>
          </cell>
          <cell r="AY506" t="str">
            <v>-</v>
          </cell>
          <cell r="AZ506" t="str">
            <v>-</v>
          </cell>
          <cell r="BA506" t="str">
            <v>DNB SY20-21</v>
          </cell>
          <cell r="BB506" t="str">
            <v>DNB SY20-21</v>
          </cell>
          <cell r="BC506" t="str">
            <v>Prepared</v>
          </cell>
          <cell r="BD506" t="str">
            <v>BFAST/COP/HANDHELD</v>
          </cell>
          <cell r="BE506" t="str">
            <v>FSV SANDWICHES MBU</v>
          </cell>
          <cell r="BF506" t="str">
            <v>Breakfast</v>
          </cell>
          <cell r="BG506" t="str">
            <v>Breakfast Sandwiches</v>
          </cell>
          <cell r="BH506" t="str">
            <v>Bread- Twin</v>
          </cell>
          <cell r="BI506" t="str">
            <v>-</v>
          </cell>
          <cell r="BJ506" t="str">
            <v>C&amp;F</v>
          </cell>
          <cell r="BL506" t="str">
            <v>-</v>
          </cell>
          <cell r="BM506" t="str">
            <v>-</v>
          </cell>
          <cell r="BR506" t="str">
            <v>-</v>
          </cell>
          <cell r="BS506" t="str">
            <v>-</v>
          </cell>
          <cell r="BT506" t="str">
            <v>Stocked</v>
          </cell>
          <cell r="BU506" t="str">
            <v>-</v>
          </cell>
          <cell r="BV506" t="str">
            <v>-</v>
          </cell>
          <cell r="BW506" t="str">
            <v>-</v>
          </cell>
          <cell r="BX506" t="str">
            <v>-</v>
          </cell>
          <cell r="BY506" t="str">
            <v>-</v>
          </cell>
        </row>
        <row r="507">
          <cell r="B507">
            <v>10000095787</v>
          </cell>
          <cell r="C507" t="str">
            <v>AdvancePierre™</v>
          </cell>
          <cell r="E507" t="str">
            <v>-</v>
          </cell>
          <cell r="F507" t="str">
            <v>AdvancePierre™ Fully Cooked Large Egg &amp; Hot Pepper Cheese on a Whole Grain Bun, 3.61oz</v>
          </cell>
          <cell r="G507" t="str">
            <v>IW Large Egg and Hot Pepper Cheese Sandwich, 3.6 oz.</v>
          </cell>
          <cell r="H507" t="str">
            <v>WG</v>
          </cell>
          <cell r="I507" t="str">
            <v>-</v>
          </cell>
          <cell r="J507">
            <v>13.5</v>
          </cell>
          <cell r="K507">
            <v>60</v>
          </cell>
          <cell r="L507" t="str">
            <v>1 sandwich</v>
          </cell>
          <cell r="M507">
            <v>1.25</v>
          </cell>
          <cell r="N507">
            <v>2</v>
          </cell>
          <cell r="O507" t="str">
            <v>-</v>
          </cell>
          <cell r="P507" t="str">
            <v>240</v>
          </cell>
          <cell r="Q507" t="str">
            <v>9</v>
          </cell>
          <cell r="R507" t="str">
            <v>3</v>
          </cell>
          <cell r="S507" t="str">
            <v>340</v>
          </cell>
          <cell r="T507" t="str">
            <v>31</v>
          </cell>
          <cell r="U507" t="str">
            <v>8</v>
          </cell>
          <cell r="V507" t="str">
            <v>Yes</v>
          </cell>
          <cell r="W507" t="str">
            <v>-</v>
          </cell>
          <cell r="Y507" t="str">
            <v>-</v>
          </cell>
          <cell r="Z507" t="str">
            <v>-</v>
          </cell>
          <cell r="AA507" t="str">
            <v>-</v>
          </cell>
          <cell r="AB507" t="str">
            <v>-</v>
          </cell>
          <cell r="AC507" t="str">
            <v>CL</v>
          </cell>
          <cell r="AD507" t="str">
            <v>-</v>
          </cell>
          <cell r="AE507" t="str">
            <v>-</v>
          </cell>
          <cell r="AF507" t="str">
            <v>-</v>
          </cell>
          <cell r="AG507" t="str">
            <v>-</v>
          </cell>
          <cell r="AH507" t="str">
            <v/>
          </cell>
          <cell r="AI507" t="str">
            <v/>
          </cell>
          <cell r="AJ507" t="str">
            <v/>
          </cell>
          <cell r="AK507" t="str">
            <v>-</v>
          </cell>
          <cell r="AL507" t="str">
            <v>Yes</v>
          </cell>
          <cell r="AM507" t="str">
            <v>Yes</v>
          </cell>
          <cell r="AN507" t="str">
            <v>Yes</v>
          </cell>
          <cell r="AO507" t="str">
            <v>Yes</v>
          </cell>
          <cell r="AP507" t="str">
            <v>-</v>
          </cell>
          <cell r="AQ507" t="str">
            <v>-</v>
          </cell>
          <cell r="AR507" t="str">
            <v>-</v>
          </cell>
          <cell r="AS507" t="str">
            <v>-</v>
          </cell>
          <cell r="AT507" t="str">
            <v>270</v>
          </cell>
          <cell r="AU507" t="str">
            <v>60</v>
          </cell>
          <cell r="AV507" t="str">
            <v>IW</v>
          </cell>
          <cell r="AW507" t="str">
            <v>-</v>
          </cell>
          <cell r="AX507" t="str">
            <v>-</v>
          </cell>
          <cell r="AY507" t="str">
            <v>-</v>
          </cell>
          <cell r="AZ507" t="str">
            <v>-</v>
          </cell>
          <cell r="BA507" t="str">
            <v>DNB SY20-21</v>
          </cell>
          <cell r="BB507" t="str">
            <v>DNB SY20-21</v>
          </cell>
          <cell r="BC507" t="str">
            <v>Prepared</v>
          </cell>
          <cell r="BD507" t="str">
            <v>BFAST/COP/HANDHELD</v>
          </cell>
          <cell r="BE507" t="str">
            <v>FSV SANDWICHES MBU</v>
          </cell>
          <cell r="BF507" t="str">
            <v>Breakfast</v>
          </cell>
          <cell r="BG507" t="str">
            <v>Breakfast Sandwiches</v>
          </cell>
          <cell r="BH507" t="str">
            <v>Bun</v>
          </cell>
          <cell r="BI507" t="str">
            <v>-</v>
          </cell>
          <cell r="BJ507" t="str">
            <v>C&amp;F</v>
          </cell>
          <cell r="BL507" t="str">
            <v>Unspecified: HEATING INSTRUCTIONS: CONVECTION OVEN: FROM THAWED STATE, LEAVE IN OVEN READY FILM. PREHEAT OVEN TO 275 DEGREES F. BAKE FOR 15-17 MINUTES. MICROWAVE FROM THAWED STATE, DO NOT OPEN. HEAT ON HIGH FOR 30-40 SECONDS.</v>
          </cell>
          <cell r="BM507" t="str">
            <v>FULLY BAKED WHOLE GRAIN BUN: Water, Whole Wheat Flour, Enriched Wheat Flour (Wheat Flour, Niacin, Reduced Iron, Thiamine Mononitrate, Riboflavin, Enzyme, Folic Acid), Sugar. Contains 2% or Less Of: Yeast (Yeast, Sorbitan Monostearate, Ascorbic Acid), Soyb</v>
          </cell>
          <cell r="BO507" t="str">
            <v>Yes</v>
          </cell>
          <cell r="BQ507" t="str">
            <v>Yes</v>
          </cell>
          <cell r="BR507" t="str">
            <v>00071421956870</v>
          </cell>
          <cell r="BS507" t="str">
            <v>-</v>
          </cell>
          <cell r="BT507" t="str">
            <v>Special Order</v>
          </cell>
          <cell r="BU507" t="str">
            <v>-</v>
          </cell>
          <cell r="BV507" t="str">
            <v>-</v>
          </cell>
          <cell r="BW507" t="str">
            <v>-</v>
          </cell>
          <cell r="BX507" t="str">
            <v>-</v>
          </cell>
          <cell r="BY507">
            <v>138982</v>
          </cell>
        </row>
        <row r="508">
          <cell r="B508">
            <v>10000068177</v>
          </cell>
          <cell r="C508" t="str">
            <v>CLASSICS</v>
          </cell>
          <cell r="E508">
            <v>130</v>
          </cell>
          <cell r="F508" t="str">
            <v>Welchs® IW Peanut Butter and Grape Jelly on Wheat Bread, 5.0oz</v>
          </cell>
          <cell r="G508" t="str">
            <v>IW Peanut Butter &amp; HFCS Free Grape Jelly on Wheat Bread, 5.0 oz.</v>
          </cell>
          <cell r="H508" t="str">
            <v>-</v>
          </cell>
          <cell r="I508" t="str">
            <v>-</v>
          </cell>
          <cell r="J508">
            <v>11.25</v>
          </cell>
          <cell r="K508">
            <v>36</v>
          </cell>
          <cell r="L508" t="str">
            <v>1 sandwich</v>
          </cell>
          <cell r="M508">
            <v>2</v>
          </cell>
          <cell r="N508">
            <v>2</v>
          </cell>
          <cell r="O508" t="str">
            <v>-</v>
          </cell>
          <cell r="P508" t="str">
            <v>550</v>
          </cell>
          <cell r="Q508" t="str">
            <v>33</v>
          </cell>
          <cell r="R508" t="str">
            <v>7</v>
          </cell>
          <cell r="S508" t="str">
            <v>470</v>
          </cell>
          <cell r="T508" t="str">
            <v>52</v>
          </cell>
          <cell r="U508" t="str">
            <v>20</v>
          </cell>
          <cell r="V508" t="str">
            <v/>
          </cell>
          <cell r="W508" t="str">
            <v>-</v>
          </cell>
          <cell r="Y508" t="str">
            <v>CSC</v>
          </cell>
          <cell r="Z508" t="str">
            <v>CSC</v>
          </cell>
          <cell r="AA508" t="str">
            <v>-</v>
          </cell>
          <cell r="AB508" t="str">
            <v>-</v>
          </cell>
          <cell r="AC508" t="str">
            <v>SUB</v>
          </cell>
          <cell r="AD508" t="str">
            <v>-</v>
          </cell>
          <cell r="AE508" t="str">
            <v>-</v>
          </cell>
          <cell r="AF508" t="str">
            <v>-</v>
          </cell>
          <cell r="AG508" t="str">
            <v>-</v>
          </cell>
          <cell r="AH508" t="str">
            <v/>
          </cell>
          <cell r="AI508" t="str">
            <v/>
          </cell>
          <cell r="AJ508" t="str">
            <v/>
          </cell>
          <cell r="AK508" t="str">
            <v>-</v>
          </cell>
          <cell r="AL508" t="str">
            <v>Yes</v>
          </cell>
          <cell r="AM508" t="str">
            <v>-</v>
          </cell>
          <cell r="AN508" t="str">
            <v>-</v>
          </cell>
          <cell r="AO508" t="str">
            <v>Yes</v>
          </cell>
          <cell r="AP508" t="str">
            <v>-</v>
          </cell>
          <cell r="AQ508" t="str">
            <v>-</v>
          </cell>
          <cell r="AR508" t="str">
            <v>-</v>
          </cell>
          <cell r="AS508" t="str">
            <v>-</v>
          </cell>
          <cell r="AT508" t="str">
            <v>270</v>
          </cell>
          <cell r="AU508" t="str">
            <v>36</v>
          </cell>
          <cell r="AV508" t="str">
            <v>IW</v>
          </cell>
          <cell r="AW508" t="str">
            <v>Yes</v>
          </cell>
          <cell r="AX508" t="str">
            <v>-</v>
          </cell>
          <cell r="AY508" t="str">
            <v>-</v>
          </cell>
          <cell r="AZ508" t="str">
            <v>-</v>
          </cell>
          <cell r="BA508" t="str">
            <v>DNB SY20-21</v>
          </cell>
          <cell r="BB508" t="str">
            <v>DNB SY20-21</v>
          </cell>
          <cell r="BC508" t="str">
            <v>Prepared</v>
          </cell>
          <cell r="BD508" t="str">
            <v>BFAST/COP/HANDHELD</v>
          </cell>
          <cell r="BE508" t="str">
            <v>FSV SANDWICHES MBU</v>
          </cell>
          <cell r="BF508" t="str">
            <v>Sandwiches</v>
          </cell>
          <cell r="BG508" t="str">
            <v>PB&amp;J</v>
          </cell>
          <cell r="BH508" t="str">
            <v>Bread</v>
          </cell>
          <cell r="BI508" t="str">
            <v>-</v>
          </cell>
          <cell r="BJ508" t="str">
            <v>C&amp;F</v>
          </cell>
          <cell r="BL508" t="str">
            <v>Unspecified: Peanut Butter Jamwich is best when served within 24 hours of thawing.</v>
          </cell>
          <cell r="BM508" t="str">
            <v>Peanut butter:  peanuts, peanut oil, dextrose or sugar, hydrogenated vegetable oil (cottonseed, rapeseed, and/or soybean oils), and salt.  Whole grain bread: whole wheat flour, unbleached enriched wheat flour (wheat flour, malted barley flour, niacin, red</v>
          </cell>
          <cell r="BR508" t="str">
            <v>00071421681772</v>
          </cell>
          <cell r="BS508" t="str">
            <v>-</v>
          </cell>
          <cell r="BT508" t="str">
            <v>-</v>
          </cell>
          <cell r="BU508" t="str">
            <v>-</v>
          </cell>
          <cell r="BV508" t="str">
            <v>-</v>
          </cell>
          <cell r="BW508" t="str">
            <v>-</v>
          </cell>
          <cell r="BX508" t="str">
            <v>-</v>
          </cell>
          <cell r="BY508">
            <v>405849</v>
          </cell>
        </row>
        <row r="509">
          <cell r="B509">
            <v>10000097923</v>
          </cell>
          <cell r="C509" t="str">
            <v>AdvancePierre™</v>
          </cell>
          <cell r="E509">
            <v>130</v>
          </cell>
          <cell r="F509" t="str">
            <v>AdvancePierre™ Fully Cooked Pork Sausage Pattie with American Cheese on a Whole Grain Roll, 2.36oz</v>
          </cell>
          <cell r="G509" t="str">
            <v>IW Pork Sausage and Cheese Sandwich, 2.35 oz.</v>
          </cell>
          <cell r="H509" t="str">
            <v>-</v>
          </cell>
          <cell r="I509" t="str">
            <v>-</v>
          </cell>
          <cell r="J509">
            <v>14.69</v>
          </cell>
          <cell r="K509">
            <v>100</v>
          </cell>
          <cell r="L509" t="str">
            <v>1 sandwich</v>
          </cell>
          <cell r="M509">
            <v>1</v>
          </cell>
          <cell r="N509">
            <v>1</v>
          </cell>
          <cell r="O509" t="str">
            <v>-</v>
          </cell>
          <cell r="P509" t="str">
            <v>160</v>
          </cell>
          <cell r="Q509" t="str">
            <v>7</v>
          </cell>
          <cell r="R509" t="str">
            <v>2.5</v>
          </cell>
          <cell r="S509" t="str">
            <v>330</v>
          </cell>
          <cell r="T509" t="str">
            <v>18</v>
          </cell>
          <cell r="U509" t="str">
            <v>8</v>
          </cell>
          <cell r="V509" t="str">
            <v>Yes</v>
          </cell>
          <cell r="W509" t="str">
            <v>-</v>
          </cell>
          <cell r="Y509" t="str">
            <v>CSC</v>
          </cell>
          <cell r="Z509" t="str">
            <v>-</v>
          </cell>
          <cell r="AA509" t="str">
            <v>-</v>
          </cell>
          <cell r="AB509" t="str">
            <v>-</v>
          </cell>
          <cell r="AC509" t="str">
            <v>CL</v>
          </cell>
          <cell r="AD509" t="str">
            <v>-</v>
          </cell>
          <cell r="AE509" t="str">
            <v>-</v>
          </cell>
          <cell r="AF509" t="str">
            <v>-</v>
          </cell>
          <cell r="AG509" t="str">
            <v>-</v>
          </cell>
          <cell r="AH509" t="str">
            <v/>
          </cell>
          <cell r="AI509" t="str">
            <v/>
          </cell>
          <cell r="AJ509" t="str">
            <v/>
          </cell>
          <cell r="AK509" t="str">
            <v>-</v>
          </cell>
          <cell r="AL509" t="str">
            <v>Yes</v>
          </cell>
          <cell r="AM509" t="str">
            <v>-</v>
          </cell>
          <cell r="AN509" t="str">
            <v>Yes</v>
          </cell>
          <cell r="AO509" t="str">
            <v>Yes</v>
          </cell>
          <cell r="AP509" t="str">
            <v>-</v>
          </cell>
          <cell r="AQ509" t="str">
            <v>-</v>
          </cell>
          <cell r="AR509" t="str">
            <v>-</v>
          </cell>
          <cell r="AS509" t="str">
            <v>-</v>
          </cell>
          <cell r="AT509" t="str">
            <v>270</v>
          </cell>
          <cell r="AU509" t="str">
            <v>100</v>
          </cell>
          <cell r="AV509" t="str">
            <v>IW</v>
          </cell>
          <cell r="AW509" t="str">
            <v>Yes</v>
          </cell>
          <cell r="AX509" t="str">
            <v>-</v>
          </cell>
          <cell r="AY509" t="str">
            <v>-</v>
          </cell>
          <cell r="AZ509" t="str">
            <v>-</v>
          </cell>
          <cell r="BA509" t="str">
            <v>DNB SY20-21</v>
          </cell>
          <cell r="BB509" t="str">
            <v>DNB SY20-21</v>
          </cell>
          <cell r="BC509" t="str">
            <v>Prepared</v>
          </cell>
          <cell r="BD509" t="str">
            <v>BFAST/COP/HANDHELD</v>
          </cell>
          <cell r="BE509" t="str">
            <v>FSV SANDWICHES MBU</v>
          </cell>
          <cell r="BF509" t="str">
            <v>Breakfast</v>
          </cell>
          <cell r="BG509" t="str">
            <v>Breakfast Sandwiches</v>
          </cell>
          <cell r="BH509" t="str">
            <v>Bun</v>
          </cell>
          <cell r="BI509" t="str">
            <v>-</v>
          </cell>
          <cell r="BJ509" t="str">
            <v>C&amp;F</v>
          </cell>
          <cell r="BK509" t="str">
            <v>Pork</v>
          </cell>
          <cell r="BL509" t="str">
            <v>Unspecified: HEATING INSTRUCTIONS: FOR BEST RESULTS HEAT FROM THAWED STATE. THAW FROZEN SANDWICHES IN REFRIGERATOR. SANDWICHES CAN BE STORED IN REFRIGERATOR FOR UP TO 5 DAYS FROM THAWED STATE. HEAT SEALED/WRAPPED SANDWICH(ES) IN  A PREHEATED 275°F CONVECT</v>
          </cell>
          <cell r="BM509" t="str">
            <v>FULLY BAKED WHOLE GRAIN BUN: Water, Whole Wheat Flour, Enriched Bleached Wheat Flour (Wheat Flour, Niacin, Niacin, Reduced Iron, Thiamine Mononitrate, Riboflavin, Enzyme, Folic Acid), Sugar. Contains 2% Or Less Of: Yeast (Yeast, Sorbitan Monostearate, Asc</v>
          </cell>
          <cell r="BQ509" t="str">
            <v>Yes</v>
          </cell>
          <cell r="BR509" t="str">
            <v>00880760094767</v>
          </cell>
          <cell r="BS509" t="str">
            <v>-</v>
          </cell>
          <cell r="BT509" t="str">
            <v>-</v>
          </cell>
          <cell r="BU509" t="str">
            <v>-</v>
          </cell>
          <cell r="BV509" t="str">
            <v>-</v>
          </cell>
          <cell r="BW509" t="str">
            <v>-</v>
          </cell>
          <cell r="BX509" t="str">
            <v>-</v>
          </cell>
          <cell r="BY509" t="str">
            <v>-</v>
          </cell>
        </row>
        <row r="510">
          <cell r="B510">
            <v>10000068236</v>
          </cell>
          <cell r="C510" t="str">
            <v>PB Graham Slam</v>
          </cell>
          <cell r="E510">
            <v>130</v>
          </cell>
          <cell r="F510" t="str">
            <v>Welchs® IW Peanut Butter and Strawberry Jam on a Whole Grain Graham Wafer, 2.79 oz</v>
          </cell>
          <cell r="G510" t="str">
            <v>IW Peanut Butter &amp; HFCS Free Strawberry Jam on Whole Grain Graham Wafers, 2.3 oz.</v>
          </cell>
          <cell r="H510" t="str">
            <v>WG</v>
          </cell>
          <cell r="I510" t="str">
            <v>-</v>
          </cell>
          <cell r="J510">
            <v>23</v>
          </cell>
          <cell r="K510">
            <v>160</v>
          </cell>
          <cell r="L510" t="str">
            <v>1 sandwich</v>
          </cell>
          <cell r="M510">
            <v>1</v>
          </cell>
          <cell r="N510">
            <v>1</v>
          </cell>
          <cell r="O510" t="str">
            <v>-</v>
          </cell>
          <cell r="P510" t="str">
            <v>310</v>
          </cell>
          <cell r="Q510" t="str">
            <v>18</v>
          </cell>
          <cell r="R510" t="str">
            <v>4</v>
          </cell>
          <cell r="S510" t="str">
            <v>200</v>
          </cell>
          <cell r="T510" t="str">
            <v>30</v>
          </cell>
          <cell r="U510" t="str">
            <v>10</v>
          </cell>
          <cell r="V510" t="str">
            <v/>
          </cell>
          <cell r="W510" t="str">
            <v>-</v>
          </cell>
          <cell r="Y510" t="str">
            <v>CSC</v>
          </cell>
          <cell r="Z510" t="str">
            <v>CSC</v>
          </cell>
          <cell r="AA510" t="str">
            <v>-</v>
          </cell>
          <cell r="AB510" t="str">
            <v>-</v>
          </cell>
          <cell r="AC510" t="str">
            <v>SUB</v>
          </cell>
          <cell r="AD510" t="str">
            <v>-</v>
          </cell>
          <cell r="AE510" t="str">
            <v>-</v>
          </cell>
          <cell r="AF510" t="str">
            <v>-</v>
          </cell>
          <cell r="AG510" t="str">
            <v>-</v>
          </cell>
          <cell r="AH510" t="str">
            <v/>
          </cell>
          <cell r="AI510" t="str">
            <v/>
          </cell>
          <cell r="AJ510" t="str">
            <v/>
          </cell>
          <cell r="AK510" t="str">
            <v>-</v>
          </cell>
          <cell r="AL510" t="str">
            <v>Yes</v>
          </cell>
          <cell r="AM510" t="str">
            <v>-</v>
          </cell>
          <cell r="AN510" t="str">
            <v>-</v>
          </cell>
          <cell r="AO510" t="str">
            <v>Yes</v>
          </cell>
          <cell r="AP510" t="str">
            <v>-</v>
          </cell>
          <cell r="AQ510" t="str">
            <v>-</v>
          </cell>
          <cell r="AR510" t="str">
            <v>-</v>
          </cell>
          <cell r="AS510" t="str">
            <v>-</v>
          </cell>
          <cell r="AT510" t="str">
            <v>270</v>
          </cell>
          <cell r="AU510" t="str">
            <v>160</v>
          </cell>
          <cell r="AV510" t="str">
            <v>IW</v>
          </cell>
          <cell r="AW510" t="str">
            <v>Yes</v>
          </cell>
          <cell r="AX510" t="str">
            <v>-</v>
          </cell>
          <cell r="AY510" t="str">
            <v>-</v>
          </cell>
          <cell r="AZ510" t="str">
            <v>-</v>
          </cell>
          <cell r="BA510" t="str">
            <v>DNB SY20-21</v>
          </cell>
          <cell r="BB510" t="str">
            <v>DNB SY20-21</v>
          </cell>
          <cell r="BC510" t="str">
            <v>Prepared</v>
          </cell>
          <cell r="BD510" t="str">
            <v>BFAST/COP/HANDHELD</v>
          </cell>
          <cell r="BE510" t="str">
            <v>FSV SANDWICHES MBU</v>
          </cell>
          <cell r="BF510" t="str">
            <v>Sandwiches</v>
          </cell>
          <cell r="BG510" t="str">
            <v>PB&amp;J</v>
          </cell>
          <cell r="BH510" t="str">
            <v>Wafers</v>
          </cell>
          <cell r="BI510" t="str">
            <v>-</v>
          </cell>
          <cell r="BJ510" t="str">
            <v>C&amp;F</v>
          </cell>
          <cell r="BL510" t="str">
            <v>Unspecified: From frozen, thaw at room temperature and serve.</v>
          </cell>
          <cell r="BM510" t="str">
            <v xml:space="preserve">Peanut butter: peanuts, peanut oil, dextrose or sugar, hydrogenated vegetable oil (cottonseed, rapeseed, and/or soybean oils), salt, mono- &amp; diglycerides, ascorbic acid, citric acid. whole grain graham wafer: whole wheat flour, sugar, organic cane syrup, </v>
          </cell>
          <cell r="BR510" t="str">
            <v>00071421682366</v>
          </cell>
          <cell r="BS510" t="str">
            <v>-</v>
          </cell>
          <cell r="BT510" t="str">
            <v>Special Order</v>
          </cell>
          <cell r="BU510" t="str">
            <v>-</v>
          </cell>
          <cell r="BV510" t="str">
            <v>-</v>
          </cell>
          <cell r="BW510" t="str">
            <v>-</v>
          </cell>
          <cell r="BX510" t="str">
            <v>-</v>
          </cell>
          <cell r="BY510" t="str">
            <v>-</v>
          </cell>
        </row>
        <row r="511">
          <cell r="B511">
            <v>10000068243</v>
          </cell>
          <cell r="C511" t="str">
            <v>AdvancePierre™</v>
          </cell>
          <cell r="E511">
            <v>130</v>
          </cell>
          <cell r="F511" t="str">
            <v>AdvancePierre™ Fully Cooked Egg &amp; Cheese Sandwich on a Whole Grain English Muffin, 3.29oz</v>
          </cell>
          <cell r="G511" t="str">
            <v>IW Egg &amp; Cheese on an English Muffin, 3.3 oz.</v>
          </cell>
          <cell r="H511" t="str">
            <v>WG</v>
          </cell>
          <cell r="I511" t="str">
            <v>-</v>
          </cell>
          <cell r="J511">
            <v>19.8</v>
          </cell>
          <cell r="K511">
            <v>96</v>
          </cell>
          <cell r="L511" t="str">
            <v>1 sandwich</v>
          </cell>
          <cell r="M511">
            <v>1</v>
          </cell>
          <cell r="N511">
            <v>2</v>
          </cell>
          <cell r="O511" t="str">
            <v>-</v>
          </cell>
          <cell r="P511" t="str">
            <v>200</v>
          </cell>
          <cell r="Q511" t="str">
            <v>8</v>
          </cell>
          <cell r="R511" t="str">
            <v>3.5</v>
          </cell>
          <cell r="S511" t="str">
            <v>390</v>
          </cell>
          <cell r="T511" t="str">
            <v>24</v>
          </cell>
          <cell r="U511" t="str">
            <v>9</v>
          </cell>
          <cell r="V511" t="str">
            <v>Yes</v>
          </cell>
          <cell r="W511" t="str">
            <v>-</v>
          </cell>
          <cell r="Y511" t="str">
            <v>CSC</v>
          </cell>
          <cell r="Z511" t="str">
            <v>CSC</v>
          </cell>
          <cell r="AA511" t="str">
            <v>CSC</v>
          </cell>
          <cell r="AB511" t="str">
            <v>CSC</v>
          </cell>
          <cell r="AC511" t="str">
            <v>CL</v>
          </cell>
          <cell r="AD511" t="str">
            <v>-</v>
          </cell>
          <cell r="AE511" t="str">
            <v>-</v>
          </cell>
          <cell r="AF511" t="str">
            <v>-</v>
          </cell>
          <cell r="AG511" t="str">
            <v>-</v>
          </cell>
          <cell r="AH511" t="str">
            <v/>
          </cell>
          <cell r="AI511" t="str">
            <v/>
          </cell>
          <cell r="AJ511" t="str">
            <v/>
          </cell>
          <cell r="AK511" t="str">
            <v>-</v>
          </cell>
          <cell r="AL511" t="str">
            <v>Yes</v>
          </cell>
          <cell r="AM511" t="str">
            <v>Yes</v>
          </cell>
          <cell r="AN511" t="str">
            <v>Yes</v>
          </cell>
          <cell r="AO511" t="str">
            <v>Yes</v>
          </cell>
          <cell r="AP511" t="str">
            <v>-</v>
          </cell>
          <cell r="AQ511" t="str">
            <v>-</v>
          </cell>
          <cell r="AR511" t="str">
            <v>-</v>
          </cell>
          <cell r="AS511" t="str">
            <v>-</v>
          </cell>
          <cell r="AT511" t="str">
            <v>270</v>
          </cell>
          <cell r="AU511" t="str">
            <v>96</v>
          </cell>
          <cell r="AV511" t="str">
            <v>IW</v>
          </cell>
          <cell r="AW511" t="str">
            <v>Yes</v>
          </cell>
          <cell r="AX511" t="str">
            <v>Yes</v>
          </cell>
          <cell r="AY511" t="str">
            <v>Yes</v>
          </cell>
          <cell r="AZ511" t="str">
            <v>Yes</v>
          </cell>
          <cell r="BA511" t="str">
            <v>ACT</v>
          </cell>
          <cell r="BB511" t="str">
            <v>ACT</v>
          </cell>
          <cell r="BC511" t="str">
            <v>Prepared</v>
          </cell>
          <cell r="BD511" t="str">
            <v>BFAST/COP/HANDHELD</v>
          </cell>
          <cell r="BE511" t="str">
            <v>FSV SANDWICHES MBU</v>
          </cell>
          <cell r="BF511" t="str">
            <v>Breakfast</v>
          </cell>
          <cell r="BG511" t="str">
            <v>Breakfast Sandwiches</v>
          </cell>
          <cell r="BH511" t="str">
            <v>Muffin</v>
          </cell>
          <cell r="BI511" t="str">
            <v>-</v>
          </cell>
          <cell r="BJ511" t="str">
            <v>C&amp;F</v>
          </cell>
          <cell r="BL511" t="str">
            <v xml:space="preserve">Convection: For best results, heat from thawed state. Thaw frozen sandwiches in refrigerator.
Sandwiches can be stored in refrigerator for up to 7 days. 
Convection Oven
From thawed state, heat sealed/wrapped sandwich(es) in a preheated 275°F convection </v>
          </cell>
          <cell r="BM511" t="str">
            <v>WHOLE GRAIN MUFFIN: Water, whole grain wheat flour, enriched wheat flour (wheat flour, malted barley flour, niacin, reduced iron, thiamine mononitrate, riboflavin, folic acid), yeast, contains less than 2% of: sugar, datem, citric acid, ascorbic acid, deg</v>
          </cell>
          <cell r="BO511" t="str">
            <v>Yes</v>
          </cell>
          <cell r="BQ511" t="str">
            <v>Yes</v>
          </cell>
          <cell r="BR511" t="str">
            <v>00071421682434</v>
          </cell>
          <cell r="BS511" t="str">
            <v>-</v>
          </cell>
          <cell r="BT511" t="str">
            <v>Special Order</v>
          </cell>
          <cell r="BU511" t="str">
            <v>-</v>
          </cell>
          <cell r="BV511" t="str">
            <v>-</v>
          </cell>
          <cell r="BW511" t="str">
            <v>-</v>
          </cell>
          <cell r="BX511">
            <v>8860008</v>
          </cell>
          <cell r="BY511" t="str">
            <v>-</v>
          </cell>
        </row>
        <row r="512">
          <cell r="B512">
            <v>10000016905</v>
          </cell>
          <cell r="C512" t="str">
            <v>AdvancePierre™</v>
          </cell>
          <cell r="E512">
            <v>130</v>
          </cell>
          <cell r="F512" t="str">
            <v>AdvancePierre™ Fully Cooked Flamebroiled Beef Steak Burgers With Wheat Buns, 2.21oz</v>
          </cell>
          <cell r="G512" t="str">
            <v>Flame Broiled Beef Burgers with Buns, 2.2 oz.</v>
          </cell>
          <cell r="H512" t="str">
            <v>-</v>
          </cell>
          <cell r="I512" t="str">
            <v>-</v>
          </cell>
          <cell r="J512">
            <v>9.9</v>
          </cell>
          <cell r="K512">
            <v>72</v>
          </cell>
          <cell r="L512" t="str">
            <v>1 sandwich</v>
          </cell>
          <cell r="M512">
            <v>1</v>
          </cell>
          <cell r="N512">
            <v>1</v>
          </cell>
          <cell r="O512" t="str">
            <v>-</v>
          </cell>
          <cell r="P512" t="str">
            <v>150</v>
          </cell>
          <cell r="Q512" t="str">
            <v>6</v>
          </cell>
          <cell r="R512" t="str">
            <v>2.5</v>
          </cell>
          <cell r="S512" t="str">
            <v>220</v>
          </cell>
          <cell r="T512" t="str">
            <v>15</v>
          </cell>
          <cell r="U512" t="str">
            <v>10</v>
          </cell>
          <cell r="V512" t="str">
            <v>Yes</v>
          </cell>
          <cell r="W512" t="str">
            <v>-</v>
          </cell>
          <cell r="Y512" t="str">
            <v>-</v>
          </cell>
          <cell r="Z512" t="str">
            <v>-</v>
          </cell>
          <cell r="AA512" t="str">
            <v>-</v>
          </cell>
          <cell r="AB512" t="str">
            <v>-</v>
          </cell>
          <cell r="AC512" t="str">
            <v>CY</v>
          </cell>
          <cell r="AD512">
            <v>10000097916</v>
          </cell>
          <cell r="AE512" t="str">
            <v>-</v>
          </cell>
          <cell r="AF512" t="str">
            <v>-</v>
          </cell>
          <cell r="AG512" t="str">
            <v>-</v>
          </cell>
          <cell r="AH512" t="str">
            <v/>
          </cell>
          <cell r="AI512" t="str">
            <v/>
          </cell>
          <cell r="AJ512" t="str">
            <v/>
          </cell>
          <cell r="AK512" t="str">
            <v>-</v>
          </cell>
          <cell r="AL512" t="str">
            <v>-</v>
          </cell>
          <cell r="AM512" t="str">
            <v>-</v>
          </cell>
          <cell r="AN512" t="str">
            <v>-</v>
          </cell>
          <cell r="AO512" t="str">
            <v>Yes</v>
          </cell>
          <cell r="AP512" t="str">
            <v>-</v>
          </cell>
          <cell r="AQ512" t="str">
            <v>-</v>
          </cell>
          <cell r="AR512" t="str">
            <v>-</v>
          </cell>
          <cell r="AS512" t="str">
            <v>-</v>
          </cell>
          <cell r="AT512" t="str">
            <v>365</v>
          </cell>
          <cell r="AU512" t="str">
            <v>1</v>
          </cell>
          <cell r="AV512" t="str">
            <v>Bulk</v>
          </cell>
          <cell r="AW512" t="str">
            <v>-</v>
          </cell>
          <cell r="AX512" t="str">
            <v>-</v>
          </cell>
          <cell r="AY512" t="str">
            <v>-</v>
          </cell>
          <cell r="AZ512" t="str">
            <v>Yes</v>
          </cell>
          <cell r="BA512" t="str">
            <v>ACT</v>
          </cell>
          <cell r="BB512" t="str">
            <v>ACT</v>
          </cell>
          <cell r="BC512" t="str">
            <v>Prepared</v>
          </cell>
          <cell r="BD512" t="str">
            <v>BFAST/COP/HANDHELD</v>
          </cell>
          <cell r="BE512" t="str">
            <v>BRKFST/COP MBU</v>
          </cell>
          <cell r="BF512" t="str">
            <v>Sandwiches</v>
          </cell>
          <cell r="BG512" t="str">
            <v>Mini Single Bulk with Buns</v>
          </cell>
          <cell r="BH512" t="str">
            <v>Bun- Mini</v>
          </cell>
          <cell r="BI512" t="str">
            <v>-</v>
          </cell>
          <cell r="BJ512" t="str">
            <v>C&amp;F</v>
          </cell>
          <cell r="BL512" t="str">
            <v>BAKE: Conventional Oven
Preheat oven to 350 degrees f and bake frozen product for 6-8 minutes.
Convection: Convection Oven
Preheat oven to 350 degrees f and bake frozen product for 6-8 minutes.
Grill: Flat Grill
Add a small amount of oil to the medium hea</v>
          </cell>
          <cell r="BM512" t="str">
            <v>BURGER: Ground beef (not more than 20% fat), salt, caramel color. WHOLE GRAIN BUN: Water, white whole wheat flour, enriched flour (wheat flour, malted barley flour, niacin, reduced iron, thiamine mononitrate, riboflavin, folic acid), sugar, palm oil, yeas</v>
          </cell>
          <cell r="BR512" t="str">
            <v>00880760093074</v>
          </cell>
          <cell r="BS512" t="str">
            <v>-</v>
          </cell>
          <cell r="BT512" t="str">
            <v>-</v>
          </cell>
          <cell r="BU512" t="str">
            <v>-</v>
          </cell>
          <cell r="BV512" t="str">
            <v>-</v>
          </cell>
          <cell r="BW512" t="str">
            <v>-</v>
          </cell>
          <cell r="BX512">
            <v>8940001</v>
          </cell>
          <cell r="BY512" t="str">
            <v>-</v>
          </cell>
        </row>
        <row r="513">
          <cell r="B513">
            <v>10000048237</v>
          </cell>
          <cell r="C513" t="str">
            <v>Pierre</v>
          </cell>
          <cell r="E513" t="str">
            <v>-</v>
          </cell>
          <cell r="F513" t="str">
            <v>AdvancePierre™ IW Beef Patty with American Cheese Sandwich, 4.9 oz.</v>
          </cell>
          <cell r="G513" t="str">
            <v>IW Beef Pattie with American Cheese Sandwich, 4.9 oz.</v>
          </cell>
          <cell r="H513" t="str">
            <v>-</v>
          </cell>
          <cell r="I513" t="str">
            <v>-</v>
          </cell>
          <cell r="J513">
            <v>18.375</v>
          </cell>
          <cell r="K513">
            <v>60</v>
          </cell>
          <cell r="L513" t="str">
            <v>1 sandwich</v>
          </cell>
          <cell r="M513">
            <v>2</v>
          </cell>
          <cell r="N513">
            <v>2.5</v>
          </cell>
          <cell r="O513" t="str">
            <v>-</v>
          </cell>
          <cell r="P513" t="str">
            <v>-</v>
          </cell>
          <cell r="Q513" t="str">
            <v>-</v>
          </cell>
          <cell r="R513" t="str">
            <v>-</v>
          </cell>
          <cell r="S513" t="str">
            <v>-</v>
          </cell>
          <cell r="T513" t="str">
            <v>-</v>
          </cell>
          <cell r="U513" t="str">
            <v>-</v>
          </cell>
          <cell r="V513" t="str">
            <v>Yes</v>
          </cell>
          <cell r="W513" t="str">
            <v>-</v>
          </cell>
          <cell r="Y513" t="str">
            <v>-</v>
          </cell>
          <cell r="Z513" t="str">
            <v>-</v>
          </cell>
          <cell r="AA513" t="str">
            <v>-</v>
          </cell>
          <cell r="AB513" t="str">
            <v>-</v>
          </cell>
          <cell r="AC513" t="str">
            <v>CY</v>
          </cell>
          <cell r="AD513">
            <v>10000068056</v>
          </cell>
          <cell r="AE513" t="str">
            <v>-</v>
          </cell>
          <cell r="AF513" t="str">
            <v>-</v>
          </cell>
          <cell r="AG513" t="str">
            <v>-</v>
          </cell>
          <cell r="AH513" t="str">
            <v/>
          </cell>
          <cell r="AI513" t="str">
            <v/>
          </cell>
          <cell r="AJ513" t="str">
            <v/>
          </cell>
          <cell r="AK513" t="str">
            <v>-</v>
          </cell>
          <cell r="AL513" t="str">
            <v>Yes</v>
          </cell>
          <cell r="AM513" t="str">
            <v>-</v>
          </cell>
          <cell r="AN513" t="str">
            <v>Yes</v>
          </cell>
          <cell r="AO513" t="str">
            <v>Yes</v>
          </cell>
          <cell r="AP513" t="str">
            <v>-</v>
          </cell>
          <cell r="AQ513" t="str">
            <v>-</v>
          </cell>
          <cell r="AR513" t="str">
            <v>-</v>
          </cell>
          <cell r="AS513" t="str">
            <v>-</v>
          </cell>
          <cell r="AT513" t="str">
            <v>-</v>
          </cell>
          <cell r="AU513" t="str">
            <v>-</v>
          </cell>
          <cell r="AV513" t="str">
            <v>IW</v>
          </cell>
          <cell r="AW513" t="str">
            <v>-</v>
          </cell>
          <cell r="AX513" t="str">
            <v>-</v>
          </cell>
          <cell r="AY513" t="str">
            <v>-</v>
          </cell>
          <cell r="AZ513" t="str">
            <v>-</v>
          </cell>
          <cell r="BA513" t="str">
            <v>DNB SY19-20</v>
          </cell>
          <cell r="BB513" t="str">
            <v>DNB SY19-20</v>
          </cell>
          <cell r="BC513" t="str">
            <v>Prepared</v>
          </cell>
          <cell r="BD513" t="str">
            <v>BFAST/COP/HANDHELD</v>
          </cell>
          <cell r="BE513" t="str">
            <v>FSV SANDWICHES MBU</v>
          </cell>
          <cell r="BF513" t="str">
            <v>Sandwiches</v>
          </cell>
          <cell r="BG513" t="str">
            <v>Mini Single Sandwich</v>
          </cell>
          <cell r="BH513" t="str">
            <v>Bun</v>
          </cell>
          <cell r="BI513" t="str">
            <v>-</v>
          </cell>
          <cell r="BJ513" t="str">
            <v>C&amp;F</v>
          </cell>
          <cell r="BL513" t="str">
            <v>-</v>
          </cell>
          <cell r="BM513" t="str">
            <v>-</v>
          </cell>
          <cell r="BR513" t="str">
            <v>-</v>
          </cell>
          <cell r="BS513" t="str">
            <v>-</v>
          </cell>
          <cell r="BT513" t="str">
            <v>-</v>
          </cell>
          <cell r="BU513" t="str">
            <v>-</v>
          </cell>
          <cell r="BV513" t="str">
            <v>-</v>
          </cell>
          <cell r="BW513" t="str">
            <v>-</v>
          </cell>
          <cell r="BX513" t="str">
            <v>-</v>
          </cell>
          <cell r="BY513" t="str">
            <v>-</v>
          </cell>
        </row>
        <row r="514">
          <cell r="B514">
            <v>10000034662</v>
          </cell>
          <cell r="C514" t="str">
            <v>Pierre</v>
          </cell>
          <cell r="E514">
            <v>130</v>
          </cell>
          <cell r="F514" t="str">
            <v>AdvancePierre™ Fully Cooked Mini Twin Flamebroiled Rib Shaped Beef Pattie with Honey BBQ Sauce on a Whole Grain Bun, 5.00oz</v>
          </cell>
          <cell r="G514" t="str">
            <v>IW BBQ Beef Rib Pattie Mini Twin Sandwiches, 5.0 oz.</v>
          </cell>
          <cell r="H514" t="str">
            <v>WG</v>
          </cell>
          <cell r="I514" t="str">
            <v>-</v>
          </cell>
          <cell r="J514">
            <v>25</v>
          </cell>
          <cell r="K514">
            <v>80</v>
          </cell>
          <cell r="L514" t="str">
            <v>2 sandwiches</v>
          </cell>
          <cell r="M514">
            <v>2</v>
          </cell>
          <cell r="N514">
            <v>2</v>
          </cell>
          <cell r="O514" t="str">
            <v>-</v>
          </cell>
          <cell r="P514" t="str">
            <v>-</v>
          </cell>
          <cell r="Q514" t="str">
            <v>-</v>
          </cell>
          <cell r="R514" t="str">
            <v>-</v>
          </cell>
          <cell r="S514" t="str">
            <v>-</v>
          </cell>
          <cell r="T514" t="str">
            <v>-</v>
          </cell>
          <cell r="U514" t="str">
            <v>-</v>
          </cell>
          <cell r="V514" t="str">
            <v>Yes</v>
          </cell>
          <cell r="W514" t="str">
            <v>-</v>
          </cell>
          <cell r="Y514" t="str">
            <v>-</v>
          </cell>
          <cell r="Z514" t="str">
            <v>-</v>
          </cell>
          <cell r="AA514" t="str">
            <v>-</v>
          </cell>
          <cell r="AB514" t="str">
            <v>-</v>
          </cell>
          <cell r="AC514" t="str">
            <v>CY</v>
          </cell>
          <cell r="AD514" t="str">
            <v>-</v>
          </cell>
          <cell r="AE514" t="str">
            <v>-</v>
          </cell>
          <cell r="AF514" t="str">
            <v>-</v>
          </cell>
          <cell r="AG514" t="str">
            <v>-</v>
          </cell>
          <cell r="AH514" t="str">
            <v/>
          </cell>
          <cell r="AI514" t="str">
            <v/>
          </cell>
          <cell r="AJ514" t="str">
            <v/>
          </cell>
          <cell r="AK514" t="str">
            <v>-</v>
          </cell>
          <cell r="AL514" t="str">
            <v>Yes</v>
          </cell>
          <cell r="AM514" t="str">
            <v>-</v>
          </cell>
          <cell r="AN514" t="str">
            <v>Yes</v>
          </cell>
          <cell r="AO514" t="str">
            <v>Yes</v>
          </cell>
          <cell r="AP514" t="str">
            <v>-</v>
          </cell>
          <cell r="AQ514" t="str">
            <v>-</v>
          </cell>
          <cell r="AR514" t="str">
            <v>-</v>
          </cell>
          <cell r="AS514" t="str">
            <v>-</v>
          </cell>
          <cell r="AT514" t="str">
            <v>-</v>
          </cell>
          <cell r="AU514" t="str">
            <v>-</v>
          </cell>
          <cell r="AV514" t="str">
            <v>IW</v>
          </cell>
          <cell r="AW514" t="str">
            <v>-</v>
          </cell>
          <cell r="AX514" t="str">
            <v>-</v>
          </cell>
          <cell r="AY514" t="str">
            <v>-</v>
          </cell>
          <cell r="AZ514" t="str">
            <v>-</v>
          </cell>
          <cell r="BA514" t="str">
            <v>DNB SY20-21</v>
          </cell>
          <cell r="BB514" t="str">
            <v>DNB SY20-21</v>
          </cell>
          <cell r="BC514" t="str">
            <v>Prepared</v>
          </cell>
          <cell r="BD514" t="str">
            <v>BFAST/COP/HANDHELD</v>
          </cell>
          <cell r="BE514" t="str">
            <v>FSV SANDWICHES MBU</v>
          </cell>
          <cell r="BF514" t="str">
            <v>Sandwiches</v>
          </cell>
          <cell r="BG514" t="str">
            <v>Mini Twin Sandwiches</v>
          </cell>
          <cell r="BH514" t="str">
            <v>Bun- Mini Twin</v>
          </cell>
          <cell r="BI514" t="str">
            <v>-</v>
          </cell>
          <cell r="BJ514" t="str">
            <v>C&amp;F</v>
          </cell>
          <cell r="BL514" t="str">
            <v>-</v>
          </cell>
          <cell r="BM514" t="str">
            <v>-</v>
          </cell>
          <cell r="BR514" t="str">
            <v>-</v>
          </cell>
          <cell r="BS514" t="str">
            <v>-</v>
          </cell>
          <cell r="BT514" t="str">
            <v>-</v>
          </cell>
          <cell r="BU514" t="str">
            <v>-</v>
          </cell>
          <cell r="BV514" t="str">
            <v>-</v>
          </cell>
          <cell r="BW514" t="str">
            <v>-</v>
          </cell>
          <cell r="BX514" t="str">
            <v>-</v>
          </cell>
          <cell r="BY514">
            <v>405736</v>
          </cell>
        </row>
        <row r="515">
          <cell r="B515">
            <v>10000058894</v>
          </cell>
          <cell r="C515" t="str">
            <v>Pierre</v>
          </cell>
          <cell r="E515">
            <v>130</v>
          </cell>
          <cell r="F515" t="str">
            <v>AdvancePierre™ Fully Cooked Breaded Beef Steak on a Whole Grain Bun, 3.21oz</v>
          </cell>
          <cell r="G515" t="str">
            <v>IW Breaded Beef Steak on a Roll, 3.2 oz.</v>
          </cell>
          <cell r="H515" t="str">
            <v>WG</v>
          </cell>
          <cell r="I515" t="str">
            <v>-</v>
          </cell>
          <cell r="J515">
            <v>16</v>
          </cell>
          <cell r="K515">
            <v>80</v>
          </cell>
          <cell r="L515" t="str">
            <v>1 sandwich</v>
          </cell>
          <cell r="M515">
            <v>1</v>
          </cell>
          <cell r="N515">
            <v>1.75</v>
          </cell>
          <cell r="O515" t="str">
            <v>-</v>
          </cell>
          <cell r="P515" t="str">
            <v>-</v>
          </cell>
          <cell r="Q515" t="str">
            <v>-</v>
          </cell>
          <cell r="R515" t="str">
            <v>-</v>
          </cell>
          <cell r="S515" t="str">
            <v>-</v>
          </cell>
          <cell r="T515" t="str">
            <v>-</v>
          </cell>
          <cell r="U515" t="str">
            <v>-</v>
          </cell>
          <cell r="V515" t="str">
            <v>Yes</v>
          </cell>
          <cell r="W515" t="str">
            <v>-</v>
          </cell>
          <cell r="Y515" t="str">
            <v>-</v>
          </cell>
          <cell r="Z515" t="str">
            <v>-</v>
          </cell>
          <cell r="AA515" t="str">
            <v>-</v>
          </cell>
          <cell r="AB515" t="str">
            <v>-</v>
          </cell>
          <cell r="AC515" t="str">
            <v>CY</v>
          </cell>
          <cell r="AD515" t="str">
            <v>-</v>
          </cell>
          <cell r="AE515" t="str">
            <v>-</v>
          </cell>
          <cell r="AF515" t="str">
            <v>-</v>
          </cell>
          <cell r="AG515" t="str">
            <v>-</v>
          </cell>
          <cell r="AH515" t="str">
            <v/>
          </cell>
          <cell r="AI515" t="str">
            <v/>
          </cell>
          <cell r="AJ515" t="str">
            <v/>
          </cell>
          <cell r="AK515" t="str">
            <v>-</v>
          </cell>
          <cell r="AL515" t="str">
            <v>-</v>
          </cell>
          <cell r="AM515" t="str">
            <v>-</v>
          </cell>
          <cell r="AN515" t="str">
            <v>-</v>
          </cell>
          <cell r="AO515" t="str">
            <v>Yes</v>
          </cell>
          <cell r="AP515" t="str">
            <v>-</v>
          </cell>
          <cell r="AQ515" t="str">
            <v>-</v>
          </cell>
          <cell r="AR515" t="str">
            <v>-</v>
          </cell>
          <cell r="AS515" t="str">
            <v>-</v>
          </cell>
          <cell r="AT515" t="str">
            <v>-</v>
          </cell>
          <cell r="AU515" t="str">
            <v>-</v>
          </cell>
          <cell r="AV515" t="str">
            <v>IW</v>
          </cell>
          <cell r="AW515" t="str">
            <v>-</v>
          </cell>
          <cell r="AX515" t="str">
            <v>-</v>
          </cell>
          <cell r="AY515" t="str">
            <v>-</v>
          </cell>
          <cell r="AZ515" t="str">
            <v>-</v>
          </cell>
          <cell r="BA515" t="str">
            <v>DNB SY20-21</v>
          </cell>
          <cell r="BB515" t="str">
            <v>DNB SY20-21</v>
          </cell>
          <cell r="BC515" t="str">
            <v>Prepared</v>
          </cell>
          <cell r="BD515" t="str">
            <v>BFAST/COP/HANDHELD</v>
          </cell>
          <cell r="BE515" t="str">
            <v>FSV SANDWICHES MBU</v>
          </cell>
          <cell r="BF515" t="str">
            <v>Sandwiches</v>
          </cell>
          <cell r="BG515" t="str">
            <v>Mini Twin Sandwiches</v>
          </cell>
          <cell r="BH515" t="str">
            <v>Roll</v>
          </cell>
          <cell r="BI515" t="str">
            <v>-</v>
          </cell>
          <cell r="BJ515" t="str">
            <v>C&amp;F</v>
          </cell>
          <cell r="BL515" t="str">
            <v>-</v>
          </cell>
          <cell r="BM515" t="str">
            <v>-</v>
          </cell>
          <cell r="BR515" t="str">
            <v>-</v>
          </cell>
          <cell r="BS515" t="str">
            <v>-</v>
          </cell>
          <cell r="BT515" t="str">
            <v>-</v>
          </cell>
          <cell r="BU515" t="str">
            <v>-</v>
          </cell>
          <cell r="BV515" t="str">
            <v>-</v>
          </cell>
          <cell r="BW515" t="str">
            <v>-</v>
          </cell>
          <cell r="BX515" t="str">
            <v>-</v>
          </cell>
          <cell r="BY515" t="str">
            <v>-</v>
          </cell>
        </row>
        <row r="516">
          <cell r="B516">
            <v>10000083609</v>
          </cell>
          <cell r="C516" t="str">
            <v>AdvancePierre™</v>
          </cell>
          <cell r="E516">
            <v>130</v>
          </cell>
          <cell r="F516" t="str">
            <v>AdvancePierre™ Fully Cooked Mini Twin Flamebroiled Beef Pattie with Onion &amp; Cheese on a Whole Grain Bun, 4.21oz</v>
          </cell>
          <cell r="G516" t="str">
            <v>IW Beef Patties with Pepper Jack Cheese Sandwiches, 4.2 oz.</v>
          </cell>
          <cell r="H516" t="str">
            <v>WG</v>
          </cell>
          <cell r="I516" t="str">
            <v>-</v>
          </cell>
          <cell r="J516">
            <v>25.2</v>
          </cell>
          <cell r="K516">
            <v>96</v>
          </cell>
          <cell r="L516" t="str">
            <v>2 sandwiches</v>
          </cell>
          <cell r="M516">
            <v>2</v>
          </cell>
          <cell r="N516">
            <v>2</v>
          </cell>
          <cell r="O516" t="str">
            <v>-</v>
          </cell>
          <cell r="P516" t="str">
            <v>-</v>
          </cell>
          <cell r="Q516" t="str">
            <v>-</v>
          </cell>
          <cell r="R516" t="str">
            <v>-</v>
          </cell>
          <cell r="S516" t="str">
            <v>-</v>
          </cell>
          <cell r="T516" t="str">
            <v>-</v>
          </cell>
          <cell r="U516" t="str">
            <v>-</v>
          </cell>
          <cell r="V516" t="str">
            <v>Yes</v>
          </cell>
          <cell r="W516" t="str">
            <v>-</v>
          </cell>
          <cell r="Y516" t="str">
            <v>-</v>
          </cell>
          <cell r="Z516" t="str">
            <v>-</v>
          </cell>
          <cell r="AA516" t="str">
            <v>-</v>
          </cell>
          <cell r="AB516" t="str">
            <v>-</v>
          </cell>
          <cell r="AC516" t="str">
            <v>CY</v>
          </cell>
          <cell r="AD516" t="str">
            <v>-</v>
          </cell>
          <cell r="AE516" t="str">
            <v>-</v>
          </cell>
          <cell r="AF516" t="str">
            <v>-</v>
          </cell>
          <cell r="AG516" t="str">
            <v>-</v>
          </cell>
          <cell r="AH516" t="str">
            <v/>
          </cell>
          <cell r="AI516" t="str">
            <v/>
          </cell>
          <cell r="AJ516" t="str">
            <v/>
          </cell>
          <cell r="AK516" t="str">
            <v>-</v>
          </cell>
          <cell r="AL516" t="str">
            <v>Yes</v>
          </cell>
          <cell r="AM516" t="str">
            <v>-</v>
          </cell>
          <cell r="AN516" t="str">
            <v>Yes</v>
          </cell>
          <cell r="AO516" t="str">
            <v>Yes</v>
          </cell>
          <cell r="AP516" t="str">
            <v>-</v>
          </cell>
          <cell r="AQ516" t="str">
            <v>-</v>
          </cell>
          <cell r="AR516" t="str">
            <v>-</v>
          </cell>
          <cell r="AS516" t="str">
            <v>-</v>
          </cell>
          <cell r="AT516" t="str">
            <v>-</v>
          </cell>
          <cell r="AU516" t="str">
            <v>-</v>
          </cell>
          <cell r="AV516" t="str">
            <v>IW</v>
          </cell>
          <cell r="AW516" t="str">
            <v>-</v>
          </cell>
          <cell r="AX516" t="str">
            <v>-</v>
          </cell>
          <cell r="AY516" t="str">
            <v>-</v>
          </cell>
          <cell r="AZ516" t="str">
            <v>-</v>
          </cell>
          <cell r="BA516" t="str">
            <v>DNB SY20-21</v>
          </cell>
          <cell r="BB516" t="str">
            <v>DNB SY20-21</v>
          </cell>
          <cell r="BC516" t="str">
            <v>Prepared</v>
          </cell>
          <cell r="BD516" t="str">
            <v>BFAST/COP/HANDHELD</v>
          </cell>
          <cell r="BE516" t="str">
            <v>FSV SANDWICHES MBU</v>
          </cell>
          <cell r="BF516" t="str">
            <v>Sandwiches</v>
          </cell>
          <cell r="BG516" t="str">
            <v>Mini Twin Sandwiches</v>
          </cell>
          <cell r="BH516" t="str">
            <v>Bun</v>
          </cell>
          <cell r="BI516" t="str">
            <v>-</v>
          </cell>
          <cell r="BJ516" t="str">
            <v>C&amp;F</v>
          </cell>
          <cell r="BL516" t="str">
            <v>-</v>
          </cell>
          <cell r="BM516" t="str">
            <v>-</v>
          </cell>
          <cell r="BR516" t="str">
            <v>-</v>
          </cell>
          <cell r="BS516" t="str">
            <v>-</v>
          </cell>
          <cell r="BT516" t="str">
            <v>-</v>
          </cell>
          <cell r="BU516" t="str">
            <v>-</v>
          </cell>
          <cell r="BV516" t="str">
            <v>-</v>
          </cell>
          <cell r="BW516" t="str">
            <v>-</v>
          </cell>
          <cell r="BX516" t="str">
            <v>-</v>
          </cell>
          <cell r="BY516">
            <v>405285</v>
          </cell>
        </row>
        <row r="517">
          <cell r="B517">
            <v>10000069278</v>
          </cell>
          <cell r="C517" t="str">
            <v>AdvancePierre™</v>
          </cell>
          <cell r="E517">
            <v>130</v>
          </cell>
          <cell r="F517" t="str">
            <v>AdvancePierre™ Fully Cooked Mini Twin Rib Shaped Pork Pattie Topped With BBQ Sauce on a Whole Grain Bun, 5.00oz</v>
          </cell>
          <cell r="G517" t="str">
            <v>IW BBQ Pork Rib Mini Twin Sandwiches, 5.0 oz.</v>
          </cell>
          <cell r="H517" t="str">
            <v>WG</v>
          </cell>
          <cell r="I517" t="str">
            <v>-</v>
          </cell>
          <cell r="J517">
            <v>30</v>
          </cell>
          <cell r="K517">
            <v>96</v>
          </cell>
          <cell r="L517" t="str">
            <v>2 sandwiches</v>
          </cell>
          <cell r="M517">
            <v>2</v>
          </cell>
          <cell r="N517">
            <v>2</v>
          </cell>
          <cell r="O517" t="str">
            <v>-</v>
          </cell>
          <cell r="P517" t="str">
            <v>320</v>
          </cell>
          <cell r="Q517" t="str">
            <v>12</v>
          </cell>
          <cell r="R517" t="str">
            <v>4</v>
          </cell>
          <cell r="S517" t="str">
            <v>390</v>
          </cell>
          <cell r="T517" t="str">
            <v>42</v>
          </cell>
          <cell r="U517" t="str">
            <v>15</v>
          </cell>
          <cell r="V517" t="str">
            <v>Yes</v>
          </cell>
          <cell r="W517" t="str">
            <v>-</v>
          </cell>
          <cell r="Y517" t="str">
            <v>-</v>
          </cell>
          <cell r="Z517" t="str">
            <v>-</v>
          </cell>
          <cell r="AA517" t="str">
            <v>-</v>
          </cell>
          <cell r="AB517" t="str">
            <v>-</v>
          </cell>
          <cell r="AC517" t="str">
            <v>CY</v>
          </cell>
          <cell r="AD517" t="str">
            <v>-</v>
          </cell>
          <cell r="AE517" t="str">
            <v>-</v>
          </cell>
          <cell r="AF517" t="str">
            <v>-</v>
          </cell>
          <cell r="AG517" t="str">
            <v>-</v>
          </cell>
          <cell r="AH517" t="str">
            <v/>
          </cell>
          <cell r="AI517" t="str">
            <v/>
          </cell>
          <cell r="AJ517" t="str">
            <v/>
          </cell>
          <cell r="AK517" t="str">
            <v>-</v>
          </cell>
          <cell r="AL517" t="str">
            <v>Yes</v>
          </cell>
          <cell r="AM517" t="str">
            <v>-</v>
          </cell>
          <cell r="AN517" t="str">
            <v>Yes</v>
          </cell>
          <cell r="AO517" t="str">
            <v>Yes</v>
          </cell>
          <cell r="AP517" t="str">
            <v>-</v>
          </cell>
          <cell r="AQ517" t="str">
            <v>-</v>
          </cell>
          <cell r="AR517" t="str">
            <v>-</v>
          </cell>
          <cell r="AS517" t="str">
            <v>-</v>
          </cell>
          <cell r="AT517" t="str">
            <v>270</v>
          </cell>
          <cell r="AU517" t="str">
            <v>96</v>
          </cell>
          <cell r="AV517" t="str">
            <v>IW</v>
          </cell>
          <cell r="AW517" t="str">
            <v>-</v>
          </cell>
          <cell r="AX517" t="str">
            <v>-</v>
          </cell>
          <cell r="AY517" t="str">
            <v>-</v>
          </cell>
          <cell r="AZ517" t="str">
            <v>-</v>
          </cell>
          <cell r="BA517" t="str">
            <v>ACT</v>
          </cell>
          <cell r="BB517" t="str">
            <v>DNB SY21-22</v>
          </cell>
          <cell r="BC517" t="str">
            <v>Prepared</v>
          </cell>
          <cell r="BD517" t="str">
            <v>BFAST/COP/HANDHELD</v>
          </cell>
          <cell r="BE517" t="str">
            <v>FSV SANDWICHES MBU</v>
          </cell>
          <cell r="BF517" t="str">
            <v>Sandwiches</v>
          </cell>
          <cell r="BG517" t="str">
            <v>Mini Twin Sandwiches</v>
          </cell>
          <cell r="BH517" t="str">
            <v>Bun- Mini Twin</v>
          </cell>
          <cell r="BI517" t="str">
            <v>-</v>
          </cell>
          <cell r="BJ517" t="str">
            <v>C&amp;F</v>
          </cell>
          <cell r="BK517" t="str">
            <v>Pork</v>
          </cell>
          <cell r="BL517" t="str">
            <v>Unspecified: Heating Instructions: For best results, heat from thawed state. Thaw frozen sandwiches in refrigerator. Sandwiches can be stored in refrigerator for up to 5 days. From thawed state, heat sealed/wrapped sandwich(es) in a preheated 275°F convec</v>
          </cell>
          <cell r="BM517" t="str">
            <v>FULLY COOKED PORK RIB PATTY: Ground Pork (No More Than 20% Fat), Water, Textured Vegetable Protein (Soy Protein Concentrate, Caramel Color), Seasoning (Tomato Powder, Dextrose, Brown Sugar, Artificial Vinegar (Malic Acid, Sodium Acetates, Lactose, Fumaric</v>
          </cell>
          <cell r="BR517" t="str">
            <v>00071421691788</v>
          </cell>
          <cell r="BS517" t="str">
            <v>-</v>
          </cell>
          <cell r="BT517" t="str">
            <v>-</v>
          </cell>
          <cell r="BU517" t="str">
            <v>-</v>
          </cell>
          <cell r="BV517" t="str">
            <v>-</v>
          </cell>
          <cell r="BW517" t="str">
            <v>-</v>
          </cell>
          <cell r="BX517" t="str">
            <v>-</v>
          </cell>
          <cell r="BY517" t="str">
            <v>-</v>
          </cell>
        </row>
        <row r="518">
          <cell r="B518">
            <v>10000019478</v>
          </cell>
          <cell r="C518" t="str">
            <v>AdvancePierre™</v>
          </cell>
          <cell r="E518">
            <v>130</v>
          </cell>
          <cell r="F518" t="str">
            <v>AdvancePierre™ Fully Cooked Pork Sausage Pattie with American Cheese on a Whole Grain Roll, 2.36oz</v>
          </cell>
          <cell r="G518" t="str">
            <v>IW Pork Sausage and Cheese Sandwich, 2.35 oz.</v>
          </cell>
          <cell r="H518" t="str">
            <v>-</v>
          </cell>
          <cell r="I518" t="str">
            <v>-</v>
          </cell>
          <cell r="J518">
            <v>14.69</v>
          </cell>
          <cell r="K518">
            <v>100</v>
          </cell>
          <cell r="L518" t="str">
            <v>1 sandwich</v>
          </cell>
          <cell r="M518">
            <v>1</v>
          </cell>
          <cell r="N518">
            <v>1</v>
          </cell>
          <cell r="O518" t="str">
            <v>-</v>
          </cell>
          <cell r="P518" t="str">
            <v>170</v>
          </cell>
          <cell r="Q518" t="str">
            <v>7</v>
          </cell>
          <cell r="R518" t="str">
            <v>3</v>
          </cell>
          <cell r="S518" t="str">
            <v>330</v>
          </cell>
          <cell r="T518" t="str">
            <v>18</v>
          </cell>
          <cell r="U518" t="str">
            <v>9</v>
          </cell>
          <cell r="V518" t="str">
            <v>Yes</v>
          </cell>
          <cell r="W518" t="str">
            <v>-</v>
          </cell>
          <cell r="Y518" t="str">
            <v>-</v>
          </cell>
          <cell r="Z518" t="str">
            <v>-</v>
          </cell>
          <cell r="AA518" t="str">
            <v>-</v>
          </cell>
          <cell r="AB518" t="str">
            <v>-</v>
          </cell>
          <cell r="AC518" t="str">
            <v>CY</v>
          </cell>
          <cell r="AD518" t="str">
            <v>-</v>
          </cell>
          <cell r="AE518" t="str">
            <v>-</v>
          </cell>
          <cell r="AF518" t="str">
            <v>-</v>
          </cell>
          <cell r="AG518" t="str">
            <v>-</v>
          </cell>
          <cell r="AH518" t="str">
            <v/>
          </cell>
          <cell r="AI518" t="str">
            <v/>
          </cell>
          <cell r="AJ518" t="str">
            <v/>
          </cell>
          <cell r="AK518" t="str">
            <v>-</v>
          </cell>
          <cell r="AL518" t="str">
            <v>Yes</v>
          </cell>
          <cell r="AM518" t="str">
            <v>-</v>
          </cell>
          <cell r="AN518" t="str">
            <v>Yes</v>
          </cell>
          <cell r="AO518" t="str">
            <v>Yes</v>
          </cell>
          <cell r="AP518" t="str">
            <v>-</v>
          </cell>
          <cell r="AQ518" t="str">
            <v>-</v>
          </cell>
          <cell r="AR518" t="str">
            <v>-</v>
          </cell>
          <cell r="AS518" t="str">
            <v>-</v>
          </cell>
          <cell r="AT518" t="str">
            <v>270</v>
          </cell>
          <cell r="AU518" t="str">
            <v>100</v>
          </cell>
          <cell r="AV518" t="str">
            <v>IW</v>
          </cell>
          <cell r="AW518" t="str">
            <v>-</v>
          </cell>
          <cell r="AX518" t="str">
            <v>-</v>
          </cell>
          <cell r="AY518" t="str">
            <v>-</v>
          </cell>
          <cell r="AZ518" t="str">
            <v>-</v>
          </cell>
          <cell r="BA518" t="str">
            <v>DNB SY20-21</v>
          </cell>
          <cell r="BB518" t="str">
            <v>DNB SY20-21</v>
          </cell>
          <cell r="BC518" t="str">
            <v>Prepared</v>
          </cell>
          <cell r="BD518" t="str">
            <v>BFAST/COP/HANDHELD</v>
          </cell>
          <cell r="BE518" t="str">
            <v>FSV SANDWICHES MBU</v>
          </cell>
          <cell r="BF518" t="str">
            <v>Breakfast</v>
          </cell>
          <cell r="BG518" t="str">
            <v>Breakfast Sandwiches</v>
          </cell>
          <cell r="BH518" t="str">
            <v>Bun</v>
          </cell>
          <cell r="BI518" t="str">
            <v>-</v>
          </cell>
          <cell r="BJ518" t="str">
            <v>C&amp;F</v>
          </cell>
          <cell r="BK518" t="str">
            <v>Pork</v>
          </cell>
          <cell r="BL518" t="str">
            <v>Unspecified: HEATING INSTRUCTIONS: FOR BEST RESULTS HEAT FROM THAWED STATE. THAW FROZEN SANDWICHES IN REFRIGERATOR. SANDWICHES CAN BE STORED IN REFRIGERATOR FOR UP TO 5 DAYS FROM THAWED STATE. HEAT SEALED/WRAPPED SANDWICH(ES) IN  A PREHEATED 275°F CONVECT</v>
          </cell>
          <cell r="BM518" t="str">
            <v>INGREDIENTS: FULLY BAKED WHOLE GRAIN BUN: Water, Whole Wheat Flour, Enriched Bleached Wheat Flour (Wheat Flour, Niacin, Reduced Iron, Thiamine Mononitrate, Riboflavin, Enzyme, Folic Acid), Sugar. Contains 2% Or Less Of: Yeast (Yeast, Sorbitan Monostearate</v>
          </cell>
          <cell r="BQ518" t="str">
            <v>Yes</v>
          </cell>
          <cell r="BR518" t="str">
            <v>00880760094781</v>
          </cell>
          <cell r="BS518" t="str">
            <v>-</v>
          </cell>
          <cell r="BT518" t="str">
            <v>-</v>
          </cell>
          <cell r="BU518" t="str">
            <v>-</v>
          </cell>
          <cell r="BV518" t="str">
            <v>-</v>
          </cell>
          <cell r="BW518" t="str">
            <v>-</v>
          </cell>
          <cell r="BX518" t="str">
            <v>-</v>
          </cell>
          <cell r="BY518">
            <v>406430</v>
          </cell>
        </row>
        <row r="519">
          <cell r="B519">
            <v>10000092123</v>
          </cell>
          <cell r="C519" t="str">
            <v>PB Jamwich</v>
          </cell>
          <cell r="E519">
            <v>130</v>
          </cell>
          <cell r="F519" t="str">
            <v>Welchs® IW Peanut Butter and Grape Jelly on Whole Grain Bread, 2.79 oz</v>
          </cell>
          <cell r="G519" t="str">
            <v>IW Peanut Butter and HFCS Free Grape Jelly Sandwhich, 2.8 oz.</v>
          </cell>
          <cell r="H519" t="str">
            <v>WG</v>
          </cell>
          <cell r="I519" t="str">
            <v>-</v>
          </cell>
          <cell r="J519">
            <v>12.6</v>
          </cell>
          <cell r="K519">
            <v>72</v>
          </cell>
          <cell r="L519" t="str">
            <v>1 sandwich</v>
          </cell>
          <cell r="M519">
            <v>1</v>
          </cell>
          <cell r="N519">
            <v>1</v>
          </cell>
          <cell r="O519" t="str">
            <v>-</v>
          </cell>
          <cell r="P519" t="str">
            <v>300</v>
          </cell>
          <cell r="Q519" t="str">
            <v>16</v>
          </cell>
          <cell r="R519" t="str">
            <v>2.5</v>
          </cell>
          <cell r="S519" t="str">
            <v>300</v>
          </cell>
          <cell r="T519" t="str">
            <v>34</v>
          </cell>
          <cell r="U519" t="str">
            <v>10</v>
          </cell>
          <cell r="V519" t="str">
            <v/>
          </cell>
          <cell r="W519" t="str">
            <v>-</v>
          </cell>
          <cell r="Y519" t="str">
            <v>CSC</v>
          </cell>
          <cell r="Z519" t="str">
            <v>CSC</v>
          </cell>
          <cell r="AA519" t="str">
            <v>-</v>
          </cell>
          <cell r="AB519" t="str">
            <v>-</v>
          </cell>
          <cell r="AC519" t="str">
            <v>SUB</v>
          </cell>
          <cell r="AD519" t="str">
            <v>-</v>
          </cell>
          <cell r="AE519" t="str">
            <v>-</v>
          </cell>
          <cell r="AF519" t="str">
            <v>-</v>
          </cell>
          <cell r="AG519" t="str">
            <v>-</v>
          </cell>
          <cell r="AH519" t="str">
            <v/>
          </cell>
          <cell r="AI519" t="str">
            <v/>
          </cell>
          <cell r="AJ519" t="str">
            <v/>
          </cell>
          <cell r="AK519" t="str">
            <v>-</v>
          </cell>
          <cell r="AL519" t="str">
            <v>Yes</v>
          </cell>
          <cell r="AM519" t="str">
            <v>-</v>
          </cell>
          <cell r="AN519" t="str">
            <v>-</v>
          </cell>
          <cell r="AO519" t="str">
            <v>Yes</v>
          </cell>
          <cell r="AP519" t="str">
            <v>-</v>
          </cell>
          <cell r="AQ519" t="str">
            <v>-</v>
          </cell>
          <cell r="AR519" t="str">
            <v>-</v>
          </cell>
          <cell r="AS519" t="str">
            <v>-</v>
          </cell>
          <cell r="AT519" t="str">
            <v>270</v>
          </cell>
          <cell r="AU519" t="str">
            <v>72</v>
          </cell>
          <cell r="AV519" t="str">
            <v>IW</v>
          </cell>
          <cell r="AW519" t="str">
            <v>Yes</v>
          </cell>
          <cell r="AX519" t="str">
            <v>-</v>
          </cell>
          <cell r="AY519" t="str">
            <v>-</v>
          </cell>
          <cell r="AZ519" t="str">
            <v>-</v>
          </cell>
          <cell r="BA519" t="str">
            <v>DNB SY20-21</v>
          </cell>
          <cell r="BB519" t="str">
            <v>DNB SY20-21</v>
          </cell>
          <cell r="BC519" t="str">
            <v>Prepared</v>
          </cell>
          <cell r="BD519" t="str">
            <v>BFAST/COP/HANDHELD</v>
          </cell>
          <cell r="BE519" t="str">
            <v>FSV SANDWICHES MBU</v>
          </cell>
          <cell r="BF519" t="str">
            <v>Sandwiches</v>
          </cell>
          <cell r="BG519" t="str">
            <v>PB&amp;J</v>
          </cell>
          <cell r="BH519" t="str">
            <v>Bread</v>
          </cell>
          <cell r="BI519" t="str">
            <v>-</v>
          </cell>
          <cell r="BJ519" t="str">
            <v>C&amp;F</v>
          </cell>
          <cell r="BL519" t="str">
            <v>Unspecified: Other Method
Best if thawed in refrigerator overnight prior to eating. Welch's PB&amp;J Jamwich is best when served within 24 hours of thawing.</v>
          </cell>
          <cell r="BM519" t="str">
            <v>WHOLE GRAIN BREAD: Whole wheat flour, unbleached enriched wheat flour (wheat flour, malted barley flour, niacin, reduced iron, thiamine mononitrate, riboflavin, folic acid), water, vital wheat gluten, sugar, soybean oil, contains less than 2% of: yeast, s</v>
          </cell>
          <cell r="BP519" t="str">
            <v>Yes</v>
          </cell>
          <cell r="BR519" t="str">
            <v>00075999921230</v>
          </cell>
          <cell r="BS519" t="str">
            <v>-</v>
          </cell>
          <cell r="BT519" t="str">
            <v>Special Order</v>
          </cell>
          <cell r="BU519" t="str">
            <v>-</v>
          </cell>
          <cell r="BV519" t="str">
            <v>-</v>
          </cell>
          <cell r="BW519">
            <v>194471</v>
          </cell>
          <cell r="BX519">
            <v>9911065</v>
          </cell>
          <cell r="BY519">
            <v>400610</v>
          </cell>
        </row>
        <row r="520">
          <cell r="B520">
            <v>10000092127</v>
          </cell>
          <cell r="C520" t="str">
            <v>PB Jamwich</v>
          </cell>
          <cell r="E520">
            <v>130</v>
          </cell>
          <cell r="F520" t="str">
            <v>Welchs® IW Peanut Butter and Strawberry Jam on Whole Grain Bread, 2.79 oz</v>
          </cell>
          <cell r="G520" t="str">
            <v>IW Peanut Butter and HFCS Free Strawberry Jam Sandwich, 2.8 oz.</v>
          </cell>
          <cell r="H520" t="str">
            <v>WG</v>
          </cell>
          <cell r="I520" t="str">
            <v>-</v>
          </cell>
          <cell r="J520">
            <v>12.6</v>
          </cell>
          <cell r="K520">
            <v>72</v>
          </cell>
          <cell r="L520" t="str">
            <v>1 sandwich</v>
          </cell>
          <cell r="M520">
            <v>1</v>
          </cell>
          <cell r="N520">
            <v>1</v>
          </cell>
          <cell r="O520" t="str">
            <v>-</v>
          </cell>
          <cell r="P520" t="str">
            <v>300</v>
          </cell>
          <cell r="Q520" t="str">
            <v>16</v>
          </cell>
          <cell r="R520" t="str">
            <v>2</v>
          </cell>
          <cell r="S520" t="str">
            <v>310</v>
          </cell>
          <cell r="T520" t="str">
            <v>34</v>
          </cell>
          <cell r="U520" t="str">
            <v>10</v>
          </cell>
          <cell r="V520" t="str">
            <v/>
          </cell>
          <cell r="W520" t="str">
            <v>-</v>
          </cell>
          <cell r="Y520" t="str">
            <v>CSC</v>
          </cell>
          <cell r="Z520" t="str">
            <v>CSC</v>
          </cell>
          <cell r="AA520" t="str">
            <v>-</v>
          </cell>
          <cell r="AB520" t="str">
            <v>-</v>
          </cell>
          <cell r="AC520" t="str">
            <v>SUB</v>
          </cell>
          <cell r="AD520" t="str">
            <v>-</v>
          </cell>
          <cell r="AE520" t="str">
            <v>-</v>
          </cell>
          <cell r="AF520" t="str">
            <v>-</v>
          </cell>
          <cell r="AG520" t="str">
            <v>-</v>
          </cell>
          <cell r="AH520" t="str">
            <v/>
          </cell>
          <cell r="AI520" t="str">
            <v/>
          </cell>
          <cell r="AJ520" t="str">
            <v/>
          </cell>
          <cell r="AK520" t="str">
            <v>-</v>
          </cell>
          <cell r="AL520" t="str">
            <v>Yes</v>
          </cell>
          <cell r="AM520" t="str">
            <v>-</v>
          </cell>
          <cell r="AN520" t="str">
            <v>-</v>
          </cell>
          <cell r="AO520" t="str">
            <v>Yes</v>
          </cell>
          <cell r="AP520" t="str">
            <v>-</v>
          </cell>
          <cell r="AQ520" t="str">
            <v>-</v>
          </cell>
          <cell r="AR520" t="str">
            <v>-</v>
          </cell>
          <cell r="AS520" t="str">
            <v>-</v>
          </cell>
          <cell r="AT520" t="str">
            <v>270</v>
          </cell>
          <cell r="AU520" t="str">
            <v>72</v>
          </cell>
          <cell r="AV520" t="str">
            <v>IW</v>
          </cell>
          <cell r="AW520" t="str">
            <v>Yes</v>
          </cell>
          <cell r="AX520" t="str">
            <v>-</v>
          </cell>
          <cell r="AY520" t="str">
            <v>-</v>
          </cell>
          <cell r="AZ520" t="str">
            <v>-</v>
          </cell>
          <cell r="BA520" t="str">
            <v>DNB SY20-21</v>
          </cell>
          <cell r="BB520" t="str">
            <v>DNB SY20-21</v>
          </cell>
          <cell r="BC520" t="str">
            <v>Prepared</v>
          </cell>
          <cell r="BD520" t="str">
            <v>BFAST/COP/HANDHELD</v>
          </cell>
          <cell r="BE520" t="str">
            <v>FSV SANDWICHES MBU</v>
          </cell>
          <cell r="BF520" t="str">
            <v>Sandwiches</v>
          </cell>
          <cell r="BG520" t="str">
            <v>PB&amp;J</v>
          </cell>
          <cell r="BH520" t="str">
            <v>Bread</v>
          </cell>
          <cell r="BI520" t="str">
            <v>-</v>
          </cell>
          <cell r="BJ520" t="str">
            <v>C&amp;F</v>
          </cell>
          <cell r="BL520" t="str">
            <v>Unspecified: PB Jamwich is best when served within 24 hours of thawing.</v>
          </cell>
          <cell r="BM520" t="str">
            <v>WHOLE GRAIN BREAD: Whole wheat flour, unbleached enriched wheat flour (wheat flour, malted barley flour, niacin, reduced iron, thiamine mononitrate, riboflavin, folic acid), water, vital wheat gluten, sugar, soybean oil. contains less than 2% of: yeast, s</v>
          </cell>
          <cell r="BP520" t="str">
            <v>Yes</v>
          </cell>
          <cell r="BR520" t="str">
            <v>00075999921278</v>
          </cell>
          <cell r="BS520" t="str">
            <v>-</v>
          </cell>
          <cell r="BT520" t="str">
            <v>Stocked</v>
          </cell>
          <cell r="BU520" t="str">
            <v>-</v>
          </cell>
          <cell r="BV520" t="str">
            <v>-</v>
          </cell>
          <cell r="BW520">
            <v>282231</v>
          </cell>
          <cell r="BX520">
            <v>4535354</v>
          </cell>
          <cell r="BY520">
            <v>400612</v>
          </cell>
        </row>
        <row r="521">
          <cell r="B521">
            <v>10000001204</v>
          </cell>
          <cell r="C521" t="str">
            <v>PB Jamwich</v>
          </cell>
          <cell r="E521">
            <v>130</v>
          </cell>
          <cell r="F521" t="str">
            <v>Welchs® IW Peanut Butter and Grape Jelly on Whole Grain Bread, Twin Packed, 5.61 oz</v>
          </cell>
          <cell r="G521" t="str">
            <v>IW Peanut Butter and HFCS Free Grape Jelly Twin Pack Sandwiches, 5.6 oz.</v>
          </cell>
          <cell r="H521" t="str">
            <v>WG</v>
          </cell>
          <cell r="I521" t="str">
            <v>-</v>
          </cell>
          <cell r="J521">
            <v>12.6</v>
          </cell>
          <cell r="K521">
            <v>36</v>
          </cell>
          <cell r="L521" t="str">
            <v>2 sandwiches</v>
          </cell>
          <cell r="M521">
            <v>2</v>
          </cell>
          <cell r="N521">
            <v>2</v>
          </cell>
          <cell r="O521" t="str">
            <v>-</v>
          </cell>
          <cell r="P521" t="str">
            <v>600</v>
          </cell>
          <cell r="Q521" t="str">
            <v>31</v>
          </cell>
          <cell r="R521" t="str">
            <v>4.5</v>
          </cell>
          <cell r="S521" t="str">
            <v>590</v>
          </cell>
          <cell r="T521" t="str">
            <v>69</v>
          </cell>
          <cell r="U521" t="str">
            <v>20</v>
          </cell>
          <cell r="V521" t="str">
            <v/>
          </cell>
          <cell r="W521" t="str">
            <v>-</v>
          </cell>
          <cell r="Y521" t="str">
            <v>CSC</v>
          </cell>
          <cell r="Z521" t="str">
            <v>CSC</v>
          </cell>
          <cell r="AA521" t="str">
            <v>-</v>
          </cell>
          <cell r="AB521" t="str">
            <v>-</v>
          </cell>
          <cell r="AC521" t="str">
            <v>SUB</v>
          </cell>
          <cell r="AD521" t="str">
            <v>-</v>
          </cell>
          <cell r="AE521" t="str">
            <v>-</v>
          </cell>
          <cell r="AF521" t="str">
            <v>-</v>
          </cell>
          <cell r="AG521" t="str">
            <v>-</v>
          </cell>
          <cell r="AH521" t="str">
            <v/>
          </cell>
          <cell r="AI521" t="str">
            <v/>
          </cell>
          <cell r="AJ521" t="str">
            <v/>
          </cell>
          <cell r="AK521" t="str">
            <v>-</v>
          </cell>
          <cell r="AL521" t="str">
            <v>Yes</v>
          </cell>
          <cell r="AM521" t="str">
            <v>-</v>
          </cell>
          <cell r="AN521" t="str">
            <v>-</v>
          </cell>
          <cell r="AO521" t="str">
            <v>Yes</v>
          </cell>
          <cell r="AP521" t="str">
            <v>-</v>
          </cell>
          <cell r="AQ521" t="str">
            <v>-</v>
          </cell>
          <cell r="AR521" t="str">
            <v>-</v>
          </cell>
          <cell r="AS521" t="str">
            <v>-</v>
          </cell>
          <cell r="AT521" t="str">
            <v>270</v>
          </cell>
          <cell r="AU521" t="str">
            <v>36</v>
          </cell>
          <cell r="AV521" t="str">
            <v>IW</v>
          </cell>
          <cell r="AW521" t="str">
            <v>Yes</v>
          </cell>
          <cell r="AX521" t="str">
            <v>-</v>
          </cell>
          <cell r="AY521" t="str">
            <v>-</v>
          </cell>
          <cell r="AZ521" t="str">
            <v>-</v>
          </cell>
          <cell r="BA521" t="str">
            <v>DNB SY20-21</v>
          </cell>
          <cell r="BB521" t="str">
            <v>DNB SY20-21</v>
          </cell>
          <cell r="BC521" t="str">
            <v>Prepared</v>
          </cell>
          <cell r="BD521" t="str">
            <v>BFAST/COP/HANDHELD</v>
          </cell>
          <cell r="BE521" t="str">
            <v>FSV SANDWICHES MBU</v>
          </cell>
          <cell r="BF521" t="str">
            <v>Sandwiches</v>
          </cell>
          <cell r="BG521" t="str">
            <v>PB&amp;J</v>
          </cell>
          <cell r="BH521" t="str">
            <v>Bread- Twin</v>
          </cell>
          <cell r="BI521" t="str">
            <v>-</v>
          </cell>
          <cell r="BJ521" t="str">
            <v>C&amp;F</v>
          </cell>
          <cell r="BL521" t="str">
            <v>Unspecified: PB Jamwich is best when served within 24 hours of thawing.</v>
          </cell>
          <cell r="BM521" t="str">
            <v>WHOLE GRAIN BREAD: White whole wheat flour, unbleached enriched wheat flour (wheat flour, malted barley flour, niacin, reduced iron, thiamine mononitrate, riboflavin, folic acid), water, vital wheat gluten, sugar, soybean oil, contains less than 2% of: ye</v>
          </cell>
          <cell r="BR521" t="str">
            <v>00075999010040</v>
          </cell>
          <cell r="BS521" t="str">
            <v>-</v>
          </cell>
          <cell r="BT521" t="str">
            <v>Special Order</v>
          </cell>
          <cell r="BU521" t="str">
            <v>-</v>
          </cell>
          <cell r="BV521" t="str">
            <v>-</v>
          </cell>
          <cell r="BW521">
            <v>234050</v>
          </cell>
          <cell r="BX521">
            <v>4536725</v>
          </cell>
          <cell r="BY521">
            <v>400614</v>
          </cell>
        </row>
        <row r="522">
          <cell r="B522">
            <v>10000011290</v>
          </cell>
          <cell r="C522" t="str">
            <v>PB Graham Slam</v>
          </cell>
          <cell r="E522">
            <v>130</v>
          </cell>
          <cell r="F522" t="str">
            <v>Welchs® IW Peanut Butter and HFCS Free Grape Jelly On Whole Grain Graham Wafers, 2.3 oz.</v>
          </cell>
          <cell r="G522" t="str">
            <v>IW Peanut Butter and HFCS Free Grape Jelly On Whole Grain Graham Wafers, 2.3 oz.</v>
          </cell>
          <cell r="H522" t="str">
            <v>WG</v>
          </cell>
          <cell r="I522" t="str">
            <v>-</v>
          </cell>
          <cell r="J522">
            <v>23</v>
          </cell>
          <cell r="K522">
            <v>160</v>
          </cell>
          <cell r="L522" t="str">
            <v>1 sandwich</v>
          </cell>
          <cell r="M522">
            <v>1</v>
          </cell>
          <cell r="N522">
            <v>1</v>
          </cell>
          <cell r="O522" t="str">
            <v>-</v>
          </cell>
          <cell r="P522" t="str">
            <v>310</v>
          </cell>
          <cell r="Q522" t="str">
            <v>18</v>
          </cell>
          <cell r="R522" t="str">
            <v>4</v>
          </cell>
          <cell r="S522" t="str">
            <v>210</v>
          </cell>
          <cell r="T522" t="str">
            <v>31</v>
          </cell>
          <cell r="U522" t="str">
            <v>10</v>
          </cell>
          <cell r="V522" t="str">
            <v/>
          </cell>
          <cell r="W522" t="str">
            <v>-</v>
          </cell>
          <cell r="Y522" t="str">
            <v>CSC</v>
          </cell>
          <cell r="Z522" t="str">
            <v>CSC</v>
          </cell>
          <cell r="AA522" t="str">
            <v>-</v>
          </cell>
          <cell r="AB522" t="str">
            <v>-</v>
          </cell>
          <cell r="AC522" t="str">
            <v>SUB</v>
          </cell>
          <cell r="AD522" t="str">
            <v>-</v>
          </cell>
          <cell r="AE522" t="str">
            <v>-</v>
          </cell>
          <cell r="AF522" t="str">
            <v>-</v>
          </cell>
          <cell r="AG522" t="str">
            <v>-</v>
          </cell>
          <cell r="AH522" t="str">
            <v/>
          </cell>
          <cell r="AI522" t="str">
            <v/>
          </cell>
          <cell r="AJ522" t="str">
            <v/>
          </cell>
          <cell r="AK522" t="str">
            <v>-</v>
          </cell>
          <cell r="AL522" t="str">
            <v>Yes</v>
          </cell>
          <cell r="AM522" t="str">
            <v>-</v>
          </cell>
          <cell r="AN522" t="str">
            <v>-</v>
          </cell>
          <cell r="AO522" t="str">
            <v>Yes</v>
          </cell>
          <cell r="AP522" t="str">
            <v>-</v>
          </cell>
          <cell r="AQ522" t="str">
            <v>-</v>
          </cell>
          <cell r="AR522" t="str">
            <v>-</v>
          </cell>
          <cell r="AS522" t="str">
            <v>-</v>
          </cell>
          <cell r="AT522" t="str">
            <v>270</v>
          </cell>
          <cell r="AU522" t="str">
            <v>160</v>
          </cell>
          <cell r="AV522" t="str">
            <v>IW</v>
          </cell>
          <cell r="AW522" t="str">
            <v>Yes</v>
          </cell>
          <cell r="AX522" t="str">
            <v>-</v>
          </cell>
          <cell r="AY522" t="str">
            <v>-</v>
          </cell>
          <cell r="AZ522" t="str">
            <v>-</v>
          </cell>
          <cell r="BA522" t="str">
            <v>DNB SY20-21</v>
          </cell>
          <cell r="BB522" t="str">
            <v>DNB SY20-21</v>
          </cell>
          <cell r="BC522" t="str">
            <v>Prepared</v>
          </cell>
          <cell r="BD522" t="str">
            <v>BFAST/COP/HANDHELD</v>
          </cell>
          <cell r="BE522" t="str">
            <v>FSV SANDWICHES MBU</v>
          </cell>
          <cell r="BF522" t="str">
            <v>Sandwiches</v>
          </cell>
          <cell r="BG522" t="str">
            <v>PB&amp;J</v>
          </cell>
          <cell r="BH522" t="str">
            <v>Wafers</v>
          </cell>
          <cell r="BI522" t="str">
            <v>-</v>
          </cell>
          <cell r="BJ522" t="str">
            <v>C&amp;F</v>
          </cell>
          <cell r="BL522" t="str">
            <v>Unspecified: From frozen, thaw at room temperature and serve.</v>
          </cell>
          <cell r="BM522" t="str">
            <v xml:space="preserve">Peanut butter: peanuts, peanut oil, dextrose or sugar, hydrogenated vegetable oil (cottonseed, rapeseed, and/or soybean oils), salt, mono- &amp; diglycerides, ascorbic acid, citric acid. Whole grain graham wafer: whole wheat flour, sugar, organic cane syrup, </v>
          </cell>
          <cell r="BP522" t="str">
            <v>Yes</v>
          </cell>
          <cell r="BR522" t="str">
            <v>00075999012907</v>
          </cell>
          <cell r="BS522" t="str">
            <v>-</v>
          </cell>
          <cell r="BT522" t="str">
            <v>Stocked</v>
          </cell>
          <cell r="BU522" t="str">
            <v>-</v>
          </cell>
          <cell r="BV522" t="str">
            <v>-</v>
          </cell>
          <cell r="BW522">
            <v>226782</v>
          </cell>
          <cell r="BX522">
            <v>4531212</v>
          </cell>
          <cell r="BY522">
            <v>403328</v>
          </cell>
        </row>
        <row r="523">
          <cell r="B523">
            <v>10000001412</v>
          </cell>
          <cell r="C523" t="str">
            <v>PB Jamwich</v>
          </cell>
          <cell r="E523">
            <v>130</v>
          </cell>
          <cell r="F523" t="str">
            <v>Welchs® IW Peanut Butter and Banana on Whole Grain Bread, 2.79 oz</v>
          </cell>
          <cell r="G523" t="str">
            <v>IW Peanut Butter and Banana Sandwiches, 2.8 oz.</v>
          </cell>
          <cell r="H523" t="str">
            <v>WG</v>
          </cell>
          <cell r="I523" t="str">
            <v>-</v>
          </cell>
          <cell r="J523">
            <v>12.6</v>
          </cell>
          <cell r="K523">
            <v>72</v>
          </cell>
          <cell r="L523" t="str">
            <v>1 sandwich</v>
          </cell>
          <cell r="M523">
            <v>1</v>
          </cell>
          <cell r="N523">
            <v>1</v>
          </cell>
          <cell r="O523" t="str">
            <v>-</v>
          </cell>
          <cell r="P523" t="str">
            <v>310</v>
          </cell>
          <cell r="Q523" t="str">
            <v>16</v>
          </cell>
          <cell r="R523" t="str">
            <v>3</v>
          </cell>
          <cell r="S523" t="str">
            <v>210</v>
          </cell>
          <cell r="T523" t="str">
            <v>32</v>
          </cell>
          <cell r="U523" t="str">
            <v>11</v>
          </cell>
          <cell r="V523" t="str">
            <v/>
          </cell>
          <cell r="W523" t="str">
            <v>-</v>
          </cell>
          <cell r="Y523" t="str">
            <v>-</v>
          </cell>
          <cell r="Z523" t="str">
            <v>CSC</v>
          </cell>
          <cell r="AA523" t="str">
            <v>-</v>
          </cell>
          <cell r="AB523" t="str">
            <v>-</v>
          </cell>
          <cell r="AC523" t="str">
            <v>SUB</v>
          </cell>
          <cell r="AD523" t="str">
            <v>-</v>
          </cell>
          <cell r="AE523" t="str">
            <v>-</v>
          </cell>
          <cell r="AF523" t="str">
            <v>-</v>
          </cell>
          <cell r="AG523" t="str">
            <v>-</v>
          </cell>
          <cell r="AH523" t="str">
            <v/>
          </cell>
          <cell r="AI523" t="str">
            <v/>
          </cell>
          <cell r="AJ523" t="str">
            <v/>
          </cell>
          <cell r="AK523" t="str">
            <v>-</v>
          </cell>
          <cell r="AL523" t="str">
            <v>Yes</v>
          </cell>
          <cell r="AM523" t="str">
            <v>-</v>
          </cell>
          <cell r="AN523" t="str">
            <v>-</v>
          </cell>
          <cell r="AO523" t="str">
            <v>Yes</v>
          </cell>
          <cell r="AP523" t="str">
            <v>-</v>
          </cell>
          <cell r="AQ523" t="str">
            <v>-</v>
          </cell>
          <cell r="AR523" t="str">
            <v>-</v>
          </cell>
          <cell r="AS523" t="str">
            <v>-</v>
          </cell>
          <cell r="AT523" t="str">
            <v>270</v>
          </cell>
          <cell r="AU523" t="str">
            <v>72</v>
          </cell>
          <cell r="AV523" t="str">
            <v>IW</v>
          </cell>
          <cell r="AW523" t="str">
            <v>Yes</v>
          </cell>
          <cell r="AX523" t="str">
            <v>-</v>
          </cell>
          <cell r="AY523" t="str">
            <v>-</v>
          </cell>
          <cell r="AZ523" t="str">
            <v>-</v>
          </cell>
          <cell r="BA523" t="str">
            <v>DNB SY20-21</v>
          </cell>
          <cell r="BB523" t="str">
            <v>DNB SY20-21</v>
          </cell>
          <cell r="BC523" t="str">
            <v>Prepared</v>
          </cell>
          <cell r="BD523" t="str">
            <v>BFAST/COP/HANDHELD</v>
          </cell>
          <cell r="BE523" t="str">
            <v>FSV SANDWICHES MBU</v>
          </cell>
          <cell r="BF523" t="str">
            <v>Sandwiches</v>
          </cell>
          <cell r="BG523" t="str">
            <v>PB&amp;J</v>
          </cell>
          <cell r="BH523" t="str">
            <v>Bread</v>
          </cell>
          <cell r="BI523" t="str">
            <v>-</v>
          </cell>
          <cell r="BJ523" t="str">
            <v>C&amp;F</v>
          </cell>
          <cell r="BL523" t="str">
            <v>Unspecified: PB&amp;J Jamwich is best served within 24 hours of thawing.</v>
          </cell>
          <cell r="BM523" t="str">
            <v>Ingredients:  WHOLE GRAIN BREAD: Water, Whole Wheat Flour, Unbleached Enriched Wheat Flour (Wheat Flour, Malted Barley Flour, Niacin, Reduced Iron, Thiamine Mononitrate, Riboflavin, Folic Acid), Vital Wheat Gluten, Sugar, Soybean Oil. Contains Less Than 2</v>
          </cell>
          <cell r="BR523" t="str">
            <v>00075999013126</v>
          </cell>
          <cell r="BS523" t="str">
            <v>-</v>
          </cell>
          <cell r="BT523" t="str">
            <v>Special Order</v>
          </cell>
          <cell r="BU523" t="str">
            <v>-</v>
          </cell>
          <cell r="BV523" t="str">
            <v>-</v>
          </cell>
          <cell r="BW523">
            <v>990852</v>
          </cell>
          <cell r="BX523">
            <v>9911075</v>
          </cell>
          <cell r="BY523">
            <v>400618</v>
          </cell>
        </row>
        <row r="524">
          <cell r="B524">
            <v>10000032432</v>
          </cell>
          <cell r="C524" t="str">
            <v>AdvancePierre™</v>
          </cell>
          <cell r="E524">
            <v>130</v>
          </cell>
          <cell r="F524" t="str">
            <v>AdvancePierre™ Beef Taco Meat, 2.4 oz.</v>
          </cell>
          <cell r="G524" t="str">
            <v>Beef Taco Meat, 2.4 oz.</v>
          </cell>
          <cell r="H524" t="str">
            <v>-</v>
          </cell>
          <cell r="I524" t="str">
            <v>-</v>
          </cell>
          <cell r="J524">
            <v>33</v>
          </cell>
          <cell r="K524">
            <v>220</v>
          </cell>
          <cell r="L524" t="str">
            <v>2.40 oz.</v>
          </cell>
          <cell r="M524">
            <v>2</v>
          </cell>
          <cell r="N524" t="str">
            <v>-</v>
          </cell>
          <cell r="O524" t="str">
            <v>-</v>
          </cell>
          <cell r="P524" t="str">
            <v>150</v>
          </cell>
          <cell r="Q524" t="str">
            <v>9</v>
          </cell>
          <cell r="R524" t="str">
            <v>3</v>
          </cell>
          <cell r="S524" t="str">
            <v>290</v>
          </cell>
          <cell r="T524" t="str">
            <v>4</v>
          </cell>
          <cell r="U524" t="str">
            <v>12</v>
          </cell>
          <cell r="V524" t="str">
            <v/>
          </cell>
          <cell r="W524" t="str">
            <v>-</v>
          </cell>
          <cell r="Y524" t="str">
            <v>-</v>
          </cell>
          <cell r="Z524" t="str">
            <v>-</v>
          </cell>
          <cell r="AA524" t="str">
            <v>-</v>
          </cell>
          <cell r="AB524" t="str">
            <v>-</v>
          </cell>
          <cell r="AC524" t="str">
            <v>CY</v>
          </cell>
          <cell r="AD524" t="str">
            <v>-</v>
          </cell>
          <cell r="AE524" t="str">
            <v>-</v>
          </cell>
          <cell r="AF524" t="str">
            <v>-</v>
          </cell>
          <cell r="AG524" t="str">
            <v>-</v>
          </cell>
          <cell r="AH524" t="str">
            <v/>
          </cell>
          <cell r="AI524" t="str">
            <v/>
          </cell>
          <cell r="AJ524" t="str">
            <v/>
          </cell>
          <cell r="AK524" t="str">
            <v>-</v>
          </cell>
          <cell r="AL524" t="str">
            <v>Yes</v>
          </cell>
          <cell r="AM524" t="str">
            <v>-</v>
          </cell>
          <cell r="AN524" t="str">
            <v>-</v>
          </cell>
          <cell r="AO524" t="str">
            <v>Yes</v>
          </cell>
          <cell r="AP524" t="str">
            <v>-</v>
          </cell>
          <cell r="AQ524" t="str">
            <v>-</v>
          </cell>
          <cell r="AR524" t="str">
            <v>-</v>
          </cell>
          <cell r="AS524" t="str">
            <v>-</v>
          </cell>
          <cell r="AT524" t="str">
            <v>365</v>
          </cell>
          <cell r="AU524" t="str">
            <v>-</v>
          </cell>
          <cell r="AV524" t="str">
            <v>Bulk</v>
          </cell>
          <cell r="AW524" t="str">
            <v>-</v>
          </cell>
          <cell r="AX524" t="str">
            <v>-</v>
          </cell>
          <cell r="AY524" t="str">
            <v>-</v>
          </cell>
          <cell r="AZ524" t="str">
            <v>-</v>
          </cell>
          <cell r="BA524" t="str">
            <v>ACT</v>
          </cell>
          <cell r="BB524" t="str">
            <v>ACT</v>
          </cell>
          <cell r="BC524" t="str">
            <v>Prepared</v>
          </cell>
          <cell r="BD524" t="str">
            <v>PIZZA/PHILLY/MEXICAN</v>
          </cell>
          <cell r="BE524" t="str">
            <v>SEASND GRND MEAT MBU</v>
          </cell>
          <cell r="BF524" t="str">
            <v>Ingredient Meats</v>
          </cell>
          <cell r="BG524" t="str">
            <v>Crumbles &amp; Taco Meat</v>
          </cell>
          <cell r="BH524" t="str">
            <v>Taco Meat</v>
          </cell>
          <cell r="BI524" t="str">
            <v>-</v>
          </cell>
          <cell r="BJ524" t="str">
            <v>C&amp;F</v>
          </cell>
          <cell r="BL524" t="str">
            <v>To Thaw: Product must be heated from a thawed state. To thaw, place
product under refrigeration
overnight.
Steamer: Place a small amount of water in bottom of pot. Place thawed 5
pound bag of product in pan,
place pan in steamer and heat for 20-25 minutes or until internal temperature
reaches 165 degrees f.
Boil: Bring a large pot of water to a full boil on high heat. Place the thawed
bag of product in boiling water
and heat for 20-25 minutes.</v>
          </cell>
          <cell r="BM524" t="str">
            <v>Ground Beef (Not More Than 20% Fat), Water, Isolated Soy Protein Product
[Isolated Soy Protein, Magnesium Oxide, Zinc Oxide, Niacinamide, Ferrous
Sulfate, Vitamin B12, Copper Gluconate, Vitamin A Palmitate, Calcium
Pantothenate, Pyridoxine Hydrochloride, Thiamine Mononitrate, Riboflavin],
And Contains Not More Than 2% of The Following: Yellow Corn Flour, Salt,
Maltodextrin, Paprika, Spices and Flavorings, Modified Corn Starch, Sugar,
Garlic Powder, Citric Acid, Autolyzed Yeast Extract, Caramel Color, Rolled
Oats, Wheat Flour, Canola Oil, Cottonseed Oil, Tomato Powder, Dehydrated
Onion.</v>
          </cell>
          <cell r="BR524" t="str">
            <v>00880760091698</v>
          </cell>
          <cell r="BS524" t="str">
            <v>-</v>
          </cell>
          <cell r="BT524" t="str">
            <v>-</v>
          </cell>
          <cell r="BU524" t="str">
            <v>-</v>
          </cell>
          <cell r="BV524" t="str">
            <v>-</v>
          </cell>
          <cell r="BW524" t="str">
            <v>-</v>
          </cell>
          <cell r="BX524">
            <v>8975110</v>
          </cell>
          <cell r="BY524">
            <v>403896</v>
          </cell>
        </row>
        <row r="525">
          <cell r="B525">
            <v>10000033432</v>
          </cell>
          <cell r="C525" t="str">
            <v>AdvancePierre™</v>
          </cell>
          <cell r="E525" t="str">
            <v>-</v>
          </cell>
          <cell r="F525" t="str">
            <v>-</v>
          </cell>
          <cell r="G525" t="str">
            <v>Reduced Sodium Beef Taco Meat, 2.43 oz.</v>
          </cell>
          <cell r="H525" t="str">
            <v>-</v>
          </cell>
          <cell r="I525" t="str">
            <v>-</v>
          </cell>
          <cell r="J525">
            <v>33</v>
          </cell>
          <cell r="K525">
            <v>217</v>
          </cell>
          <cell r="L525" t="str">
            <v>2.43 oz.</v>
          </cell>
          <cell r="M525">
            <v>2</v>
          </cell>
          <cell r="N525" t="str">
            <v>-</v>
          </cell>
          <cell r="O525" t="str">
            <v>-</v>
          </cell>
          <cell r="P525" t="str">
            <v>-</v>
          </cell>
          <cell r="Q525" t="str">
            <v>-</v>
          </cell>
          <cell r="R525" t="str">
            <v>-</v>
          </cell>
          <cell r="S525" t="str">
            <v>-</v>
          </cell>
          <cell r="T525" t="str">
            <v>-</v>
          </cell>
          <cell r="U525" t="str">
            <v>-</v>
          </cell>
          <cell r="V525" t="str">
            <v>-</v>
          </cell>
          <cell r="W525" t="str">
            <v>-</v>
          </cell>
          <cell r="Y525" t="str">
            <v>-</v>
          </cell>
          <cell r="Z525" t="str">
            <v>-</v>
          </cell>
          <cell r="AA525" t="str">
            <v>-</v>
          </cell>
          <cell r="AB525" t="str">
            <v>-</v>
          </cell>
          <cell r="AC525" t="str">
            <v>CL</v>
          </cell>
          <cell r="AD525">
            <v>10000032432</v>
          </cell>
          <cell r="AE525" t="str">
            <v>-</v>
          </cell>
          <cell r="AF525" t="str">
            <v>-</v>
          </cell>
          <cell r="AG525" t="str">
            <v>-</v>
          </cell>
          <cell r="AH525" t="str">
            <v/>
          </cell>
          <cell r="AI525" t="str">
            <v/>
          </cell>
          <cell r="AJ525" t="str">
            <v/>
          </cell>
          <cell r="AK525" t="str">
            <v>-</v>
          </cell>
          <cell r="AL525" t="str">
            <v>Yes</v>
          </cell>
          <cell r="AM525" t="str">
            <v>-</v>
          </cell>
          <cell r="AN525" t="str">
            <v>-</v>
          </cell>
          <cell r="AO525" t="str">
            <v>Yes</v>
          </cell>
          <cell r="AP525" t="str">
            <v>-</v>
          </cell>
          <cell r="AQ525" t="str">
            <v>-</v>
          </cell>
          <cell r="AR525" t="str">
            <v>-</v>
          </cell>
          <cell r="AS525" t="str">
            <v>-</v>
          </cell>
          <cell r="AT525" t="str">
            <v>-</v>
          </cell>
          <cell r="AU525" t="str">
            <v>-</v>
          </cell>
          <cell r="AV525" t="str">
            <v>Bulk</v>
          </cell>
          <cell r="AW525" t="str">
            <v>-</v>
          </cell>
          <cell r="AX525" t="str">
            <v>-</v>
          </cell>
          <cell r="AY525" t="str">
            <v>-</v>
          </cell>
          <cell r="AZ525" t="str">
            <v>-</v>
          </cell>
          <cell r="BA525" t="str">
            <v>DNB SY19-20</v>
          </cell>
          <cell r="BB525" t="str">
            <v>DNB SY19-20</v>
          </cell>
          <cell r="BC525" t="str">
            <v>Prepared</v>
          </cell>
          <cell r="BD525" t="str">
            <v>PIZZA/PHILLY/MEXICAN</v>
          </cell>
          <cell r="BE525" t="str">
            <v>SEASND GRND MEAT MBU</v>
          </cell>
          <cell r="BF525" t="str">
            <v>Ingredient Meats</v>
          </cell>
          <cell r="BG525" t="str">
            <v>Crumbles &amp; Taco Meat</v>
          </cell>
          <cell r="BH525" t="str">
            <v>Taco Meat</v>
          </cell>
          <cell r="BI525" t="str">
            <v>-</v>
          </cell>
          <cell r="BJ525" t="str">
            <v>C&amp;F</v>
          </cell>
          <cell r="BL525" t="str">
            <v>-</v>
          </cell>
          <cell r="BM525" t="str">
            <v>-</v>
          </cell>
          <cell r="BR525" t="str">
            <v>-</v>
          </cell>
          <cell r="BS525" t="str">
            <v>-</v>
          </cell>
          <cell r="BT525" t="str">
            <v>-</v>
          </cell>
          <cell r="BU525" t="str">
            <v>-</v>
          </cell>
          <cell r="BV525" t="str">
            <v>-</v>
          </cell>
          <cell r="BW525" t="str">
            <v>-</v>
          </cell>
          <cell r="BX525" t="str">
            <v>-</v>
          </cell>
          <cell r="BY525" t="str">
            <v>-</v>
          </cell>
        </row>
        <row r="526">
          <cell r="B526">
            <v>10000019406</v>
          </cell>
          <cell r="C526" t="str">
            <v>AdvancePierre™</v>
          </cell>
          <cell r="E526" t="str">
            <v>-</v>
          </cell>
          <cell r="F526" t="str">
            <v>-</v>
          </cell>
          <cell r="G526" t="str">
            <v>Pulled Pork with BBQ Sauce, 3.75 oz.</v>
          </cell>
          <cell r="H526" t="str">
            <v>-</v>
          </cell>
          <cell r="I526" t="str">
            <v>-</v>
          </cell>
          <cell r="J526">
            <v>30</v>
          </cell>
          <cell r="K526">
            <v>128</v>
          </cell>
          <cell r="L526" t="str">
            <v>3.75 oz.</v>
          </cell>
          <cell r="M526">
            <v>2</v>
          </cell>
          <cell r="N526" t="str">
            <v>-</v>
          </cell>
          <cell r="O526" t="str">
            <v>-</v>
          </cell>
          <cell r="P526" t="str">
            <v>-</v>
          </cell>
          <cell r="Q526" t="str">
            <v>-</v>
          </cell>
          <cell r="R526" t="str">
            <v>-</v>
          </cell>
          <cell r="S526" t="str">
            <v>-</v>
          </cell>
          <cell r="T526" t="str">
            <v>-</v>
          </cell>
          <cell r="U526" t="str">
            <v>-</v>
          </cell>
          <cell r="V526" t="str">
            <v>-</v>
          </cell>
          <cell r="W526" t="str">
            <v>-</v>
          </cell>
          <cell r="Y526" t="str">
            <v>CSC</v>
          </cell>
          <cell r="Z526" t="str">
            <v>-</v>
          </cell>
          <cell r="AA526" t="str">
            <v>-</v>
          </cell>
          <cell r="AB526" t="str">
            <v>-</v>
          </cell>
          <cell r="AC526" t="str">
            <v>CL</v>
          </cell>
          <cell r="AD526" t="str">
            <v>-</v>
          </cell>
          <cell r="AE526" t="str">
            <v>-</v>
          </cell>
          <cell r="AF526" t="str">
            <v>-</v>
          </cell>
          <cell r="AG526" t="str">
            <v>-</v>
          </cell>
          <cell r="AH526" t="str">
            <v/>
          </cell>
          <cell r="AI526" t="str">
            <v/>
          </cell>
          <cell r="AJ526" t="str">
            <v/>
          </cell>
          <cell r="AK526" t="str">
            <v>-</v>
          </cell>
          <cell r="AL526" t="str">
            <v>-</v>
          </cell>
          <cell r="AM526" t="str">
            <v>-</v>
          </cell>
          <cell r="AN526" t="str">
            <v>-</v>
          </cell>
          <cell r="AO526" t="str">
            <v>-</v>
          </cell>
          <cell r="AP526" t="str">
            <v>-</v>
          </cell>
          <cell r="AQ526" t="str">
            <v>-</v>
          </cell>
          <cell r="AR526" t="str">
            <v>-</v>
          </cell>
          <cell r="AS526" t="str">
            <v>-</v>
          </cell>
          <cell r="AT526" t="str">
            <v>-</v>
          </cell>
          <cell r="AU526" t="str">
            <v>-</v>
          </cell>
          <cell r="AV526" t="str">
            <v>Bulk</v>
          </cell>
          <cell r="AW526" t="str">
            <v>Yes</v>
          </cell>
          <cell r="AX526" t="str">
            <v>-</v>
          </cell>
          <cell r="AY526" t="str">
            <v>-</v>
          </cell>
          <cell r="AZ526" t="str">
            <v>-</v>
          </cell>
          <cell r="BA526" t="str">
            <v>DNB SY20-21</v>
          </cell>
          <cell r="BB526" t="str">
            <v>DNB SY20-21</v>
          </cell>
          <cell r="BC526" t="str">
            <v>Prepared</v>
          </cell>
          <cell r="BD526" t="str">
            <v>BACON/HAM</v>
          </cell>
          <cell r="BE526" t="str">
            <v>HAM/WHL MUSCLE MBU</v>
          </cell>
          <cell r="BF526" t="str">
            <v>Ingredient Meats</v>
          </cell>
          <cell r="BG526" t="str">
            <v>Diced, Pulled &amp; Strips</v>
          </cell>
          <cell r="BH526" t="str">
            <v>Pulled</v>
          </cell>
          <cell r="BI526" t="str">
            <v>-</v>
          </cell>
          <cell r="BJ526" t="str">
            <v>C&amp;F</v>
          </cell>
          <cell r="BK526" t="str">
            <v>Pork</v>
          </cell>
          <cell r="BL526" t="str">
            <v>-</v>
          </cell>
          <cell r="BM526" t="str">
            <v>-</v>
          </cell>
          <cell r="BR526" t="str">
            <v>-</v>
          </cell>
          <cell r="BS526" t="str">
            <v>-</v>
          </cell>
          <cell r="BT526" t="str">
            <v>-</v>
          </cell>
          <cell r="BU526" t="str">
            <v>-</v>
          </cell>
          <cell r="BV526" t="str">
            <v>-</v>
          </cell>
          <cell r="BW526" t="str">
            <v>-</v>
          </cell>
          <cell r="BX526" t="str">
            <v>-</v>
          </cell>
          <cell r="BY526" t="str">
            <v>-</v>
          </cell>
        </row>
        <row r="527">
          <cell r="B527">
            <v>10000016816</v>
          </cell>
          <cell r="C527" t="str">
            <v>AdvancePierre™</v>
          </cell>
          <cell r="E527">
            <v>130</v>
          </cell>
          <cell r="F527" t="str">
            <v>AdvancePierre™ Pulled Pork, 2.35 oz.</v>
          </cell>
          <cell r="G527" t="str">
            <v>Pulled Pork, 2.35 oz.</v>
          </cell>
          <cell r="H527" t="str">
            <v>-</v>
          </cell>
          <cell r="I527" t="str">
            <v>-</v>
          </cell>
          <cell r="J527">
            <v>28</v>
          </cell>
          <cell r="K527">
            <v>191</v>
          </cell>
          <cell r="L527" t="str">
            <v>2.35 oz.</v>
          </cell>
          <cell r="M527">
            <v>2</v>
          </cell>
          <cell r="N527" t="str">
            <v>-</v>
          </cell>
          <cell r="O527" t="str">
            <v>-</v>
          </cell>
          <cell r="P527" t="str">
            <v>-</v>
          </cell>
          <cell r="Q527" t="str">
            <v>-</v>
          </cell>
          <cell r="R527" t="str">
            <v>-</v>
          </cell>
          <cell r="S527" t="str">
            <v>-</v>
          </cell>
          <cell r="T527" t="str">
            <v>-</v>
          </cell>
          <cell r="U527" t="str">
            <v>-</v>
          </cell>
          <cell r="V527" t="str">
            <v/>
          </cell>
          <cell r="W527" t="str">
            <v>-</v>
          </cell>
          <cell r="Y527" t="str">
            <v>CSC</v>
          </cell>
          <cell r="Z527" t="str">
            <v>CSC</v>
          </cell>
          <cell r="AA527" t="str">
            <v>CSC</v>
          </cell>
          <cell r="AB527" t="str">
            <v>-</v>
          </cell>
          <cell r="AC527" t="str">
            <v>CL</v>
          </cell>
          <cell r="AD527" t="str">
            <v>-</v>
          </cell>
          <cell r="AE527" t="str">
            <v>-</v>
          </cell>
          <cell r="AF527" t="str">
            <v>-</v>
          </cell>
          <cell r="AG527" t="str">
            <v>-</v>
          </cell>
          <cell r="AH527" t="str">
            <v/>
          </cell>
          <cell r="AI527" t="str">
            <v/>
          </cell>
          <cell r="AJ527" t="str">
            <v/>
          </cell>
          <cell r="AK527" t="str">
            <v>-</v>
          </cell>
          <cell r="AL527" t="str">
            <v>-</v>
          </cell>
          <cell r="AM527" t="str">
            <v>-</v>
          </cell>
          <cell r="AN527" t="str">
            <v>-</v>
          </cell>
          <cell r="AO527" t="str">
            <v>-</v>
          </cell>
          <cell r="AP527" t="str">
            <v>-</v>
          </cell>
          <cell r="AQ527" t="str">
            <v>-</v>
          </cell>
          <cell r="AR527" t="str">
            <v>-</v>
          </cell>
          <cell r="AS527" t="str">
            <v>-</v>
          </cell>
          <cell r="AT527" t="str">
            <v>-</v>
          </cell>
          <cell r="AU527" t="str">
            <v>-</v>
          </cell>
          <cell r="AV527" t="str">
            <v>Bulk</v>
          </cell>
          <cell r="AW527" t="str">
            <v>Yes</v>
          </cell>
          <cell r="AX527" t="str">
            <v>Yes</v>
          </cell>
          <cell r="AY527" t="str">
            <v>-</v>
          </cell>
          <cell r="AZ527" t="str">
            <v>-</v>
          </cell>
          <cell r="BA527" t="str">
            <v>HOLD SY20-21</v>
          </cell>
          <cell r="BB527" t="str">
            <v>DNB SY21-22</v>
          </cell>
          <cell r="BC527" t="str">
            <v>Prepared</v>
          </cell>
          <cell r="BD527" t="str">
            <v>BACON/HAM</v>
          </cell>
          <cell r="BE527" t="str">
            <v>HAM/WHL MUSCLE MBU</v>
          </cell>
          <cell r="BF527" t="str">
            <v>Ingredient Meats</v>
          </cell>
          <cell r="BG527" t="str">
            <v>Diced, Pulled &amp; Strips</v>
          </cell>
          <cell r="BH527" t="str">
            <v>Pulled</v>
          </cell>
          <cell r="BI527" t="str">
            <v>-</v>
          </cell>
          <cell r="BJ527" t="str">
            <v>C&amp;F</v>
          </cell>
          <cell r="BK527" t="str">
            <v>Pork</v>
          </cell>
          <cell r="BL527" t="str">
            <v>Unspecified: Not Currently Available</v>
          </cell>
          <cell r="BM527" t="str">
            <v>-</v>
          </cell>
          <cell r="BR527" t="str">
            <v>10020534709030</v>
          </cell>
          <cell r="BS527" t="str">
            <v>-</v>
          </cell>
          <cell r="BT527" t="str">
            <v>-</v>
          </cell>
          <cell r="BU527" t="str">
            <v>-</v>
          </cell>
          <cell r="BV527" t="str">
            <v>-</v>
          </cell>
          <cell r="BW527" t="str">
            <v>-</v>
          </cell>
          <cell r="BX527">
            <v>8930017</v>
          </cell>
          <cell r="BY527" t="str">
            <v>-</v>
          </cell>
        </row>
        <row r="528">
          <cell r="B528">
            <v>10000068237</v>
          </cell>
          <cell r="C528" t="str">
            <v>Pierre</v>
          </cell>
          <cell r="E528">
            <v>130</v>
          </cell>
          <cell r="F528" t="str">
            <v>AdvancePierre™ Fully Cooked Vegetable Pattie with Fajita Seasoning, 2.61 oz</v>
          </cell>
          <cell r="G528" t="str">
            <v>Veggie Pattie with Fajita Seasoning, 2.6 oz.</v>
          </cell>
          <cell r="H528" t="str">
            <v>-</v>
          </cell>
          <cell r="I528" t="str">
            <v>-</v>
          </cell>
          <cell r="J528">
            <v>30.06</v>
          </cell>
          <cell r="K528">
            <v>185</v>
          </cell>
          <cell r="L528" t="str">
            <v>1 piece</v>
          </cell>
          <cell r="M528">
            <v>2</v>
          </cell>
          <cell r="N528" t="str">
            <v>-</v>
          </cell>
          <cell r="O528" t="str">
            <v>-</v>
          </cell>
          <cell r="P528" t="str">
            <v>130</v>
          </cell>
          <cell r="Q528" t="str">
            <v>8</v>
          </cell>
          <cell r="R528" t="str">
            <v>0.5</v>
          </cell>
          <cell r="S528" t="str">
            <v>150</v>
          </cell>
          <cell r="T528" t="str">
            <v>7</v>
          </cell>
          <cell r="U528" t="str">
            <v>9</v>
          </cell>
          <cell r="V528" t="str">
            <v>Yes</v>
          </cell>
          <cell r="W528" t="str">
            <v>-</v>
          </cell>
          <cell r="Y528" t="str">
            <v>-</v>
          </cell>
          <cell r="Z528" t="str">
            <v>-</v>
          </cell>
          <cell r="AA528" t="str">
            <v>-</v>
          </cell>
          <cell r="AB528" t="str">
            <v>-</v>
          </cell>
          <cell r="AC528" t="str">
            <v>CL</v>
          </cell>
          <cell r="AD528" t="str">
            <v>-</v>
          </cell>
          <cell r="AE528" t="str">
            <v>-</v>
          </cell>
          <cell r="AF528" t="str">
            <v>-</v>
          </cell>
          <cell r="AG528" t="str">
            <v>-</v>
          </cell>
          <cell r="AH528" t="str">
            <v/>
          </cell>
          <cell r="AI528" t="str">
            <v/>
          </cell>
          <cell r="AJ528" t="str">
            <v/>
          </cell>
          <cell r="AK528" t="str">
            <v>-</v>
          </cell>
          <cell r="AL528" t="str">
            <v>Yes</v>
          </cell>
          <cell r="AM528" t="str">
            <v>-</v>
          </cell>
          <cell r="AN528" t="str">
            <v>-</v>
          </cell>
          <cell r="AO528" t="str">
            <v>-</v>
          </cell>
          <cell r="AP528" t="str">
            <v>-</v>
          </cell>
          <cell r="AQ528" t="str">
            <v>-</v>
          </cell>
          <cell r="AR528" t="str">
            <v>-</v>
          </cell>
          <cell r="AS528" t="str">
            <v>-</v>
          </cell>
          <cell r="AT528" t="str">
            <v>365</v>
          </cell>
          <cell r="AU528" t="str">
            <v>1</v>
          </cell>
          <cell r="AV528" t="str">
            <v>Bulk</v>
          </cell>
          <cell r="AW528" t="str">
            <v>-</v>
          </cell>
          <cell r="AX528" t="str">
            <v>-</v>
          </cell>
          <cell r="AY528" t="str">
            <v>-</v>
          </cell>
          <cell r="AZ528" t="str">
            <v>-</v>
          </cell>
          <cell r="BA528" t="str">
            <v>HOLD SY20-21</v>
          </cell>
          <cell r="BB528" t="str">
            <v>ACT</v>
          </cell>
          <cell r="BC528" t="str">
            <v>Prepared</v>
          </cell>
          <cell r="BD528" t="str">
            <v>BFAST/COP/HANDHELD</v>
          </cell>
          <cell r="BE528" t="str">
            <v>BRKFST/COP MBU</v>
          </cell>
          <cell r="BF528" t="str">
            <v>Burgers &amp; Patties</v>
          </cell>
          <cell r="BG528" t="str">
            <v>Patties</v>
          </cell>
          <cell r="BH528" t="str">
            <v>Patties</v>
          </cell>
          <cell r="BI528" t="str">
            <v>-</v>
          </cell>
          <cell r="BJ528" t="str">
            <v>C&amp;F</v>
          </cell>
          <cell r="BL528" t="str">
            <v>BAKE: Conventional Oven
From Frozen State: Preheat oven to 350F and bake for 12 to 14 minutes.
Convection: Convection Oven
From Frozen State: Preheat oven to 350F and bake for 7 to 9 minutes From Frozen State: Preheat oven to 350F and bake for 12 to 14 mi</v>
          </cell>
          <cell r="BM528" t="str">
            <v>Water, soy protein concentrate, sunflower oil,  small white navy beans,  carrots, corn, onions, methyl cellulose, fajita seasoning (yeast extract, salt, onion powder, spice, corn maltodextrin, sugar, garlic powder, tomato powder, corn syrup solids, citric</v>
          </cell>
          <cell r="BR528" t="str">
            <v>00071421682373</v>
          </cell>
          <cell r="BS528" t="str">
            <v>-</v>
          </cell>
          <cell r="BT528" t="str">
            <v>-</v>
          </cell>
          <cell r="BU528" t="str">
            <v>-</v>
          </cell>
          <cell r="BV528" t="str">
            <v>-</v>
          </cell>
          <cell r="BW528" t="str">
            <v>-</v>
          </cell>
          <cell r="BX528" t="str">
            <v>-</v>
          </cell>
          <cell r="BY528" t="str">
            <v>-</v>
          </cell>
        </row>
        <row r="529">
          <cell r="B529">
            <v>10000097724</v>
          </cell>
          <cell r="C529" t="str">
            <v>AdvancePierre™</v>
          </cell>
          <cell r="E529">
            <v>130</v>
          </cell>
          <cell r="F529" t="str">
            <v>-</v>
          </cell>
          <cell r="G529" t="str">
            <v>Pulled Pork with BBQ Sauce, 3.75 oz.</v>
          </cell>
          <cell r="H529" t="str">
            <v>-</v>
          </cell>
          <cell r="I529" t="str">
            <v>-</v>
          </cell>
          <cell r="J529">
            <v>30</v>
          </cell>
          <cell r="K529">
            <v>128</v>
          </cell>
          <cell r="L529" t="str">
            <v>3.75 oz.</v>
          </cell>
          <cell r="M529">
            <v>2</v>
          </cell>
          <cell r="N529" t="str">
            <v>-</v>
          </cell>
          <cell r="O529" t="str">
            <v>-</v>
          </cell>
          <cell r="P529" t="str">
            <v>-</v>
          </cell>
          <cell r="Q529" t="str">
            <v>-</v>
          </cell>
          <cell r="R529" t="str">
            <v>-</v>
          </cell>
          <cell r="S529" t="str">
            <v>-</v>
          </cell>
          <cell r="T529" t="str">
            <v>-</v>
          </cell>
          <cell r="U529" t="str">
            <v>-</v>
          </cell>
          <cell r="V529" t="str">
            <v>-</v>
          </cell>
          <cell r="W529" t="str">
            <v>-</v>
          </cell>
          <cell r="Y529" t="str">
            <v>-</v>
          </cell>
          <cell r="Z529" t="str">
            <v>-</v>
          </cell>
          <cell r="AA529" t="str">
            <v>-</v>
          </cell>
          <cell r="AB529" t="str">
            <v>-</v>
          </cell>
          <cell r="AC529" t="str">
            <v>CY</v>
          </cell>
          <cell r="AD529" t="str">
            <v>-</v>
          </cell>
          <cell r="AE529" t="str">
            <v>-</v>
          </cell>
          <cell r="AF529" t="str">
            <v>-</v>
          </cell>
          <cell r="AG529" t="str">
            <v>-</v>
          </cell>
          <cell r="AH529" t="str">
            <v/>
          </cell>
          <cell r="AI529" t="str">
            <v/>
          </cell>
          <cell r="AJ529" t="str">
            <v/>
          </cell>
          <cell r="AK529" t="str">
            <v>-</v>
          </cell>
          <cell r="AL529" t="str">
            <v>-</v>
          </cell>
          <cell r="AM529" t="str">
            <v>-</v>
          </cell>
          <cell r="AN529" t="str">
            <v>-</v>
          </cell>
          <cell r="AO529" t="str">
            <v>-</v>
          </cell>
          <cell r="AP529" t="str">
            <v>-</v>
          </cell>
          <cell r="AQ529" t="str">
            <v>-</v>
          </cell>
          <cell r="AR529" t="str">
            <v>-</v>
          </cell>
          <cell r="AS529" t="str">
            <v>-</v>
          </cell>
          <cell r="AT529" t="str">
            <v>-</v>
          </cell>
          <cell r="AU529" t="str">
            <v>-</v>
          </cell>
          <cell r="AV529" t="str">
            <v>Bulk</v>
          </cell>
          <cell r="AW529" t="str">
            <v>-</v>
          </cell>
          <cell r="AX529" t="str">
            <v>-</v>
          </cell>
          <cell r="AY529" t="str">
            <v>-</v>
          </cell>
          <cell r="AZ529" t="str">
            <v>-</v>
          </cell>
          <cell r="BA529" t="str">
            <v>HOLD SY20-21</v>
          </cell>
          <cell r="BB529" t="str">
            <v>DNB SY21-22</v>
          </cell>
          <cell r="BC529" t="str">
            <v>Prepared</v>
          </cell>
          <cell r="BD529" t="str">
            <v>BACON/HAM</v>
          </cell>
          <cell r="BE529" t="str">
            <v>HAM/WHL MUSCLE MBU</v>
          </cell>
          <cell r="BF529" t="str">
            <v>Ingredient Meats</v>
          </cell>
          <cell r="BG529" t="str">
            <v>Diced, Pulled &amp; Strips</v>
          </cell>
          <cell r="BH529" t="str">
            <v>Pulled</v>
          </cell>
          <cell r="BI529" t="str">
            <v>-</v>
          </cell>
          <cell r="BJ529" t="str">
            <v>C&amp;F</v>
          </cell>
          <cell r="BK529" t="str">
            <v>Pork</v>
          </cell>
          <cell r="BL529" t="str">
            <v>-</v>
          </cell>
          <cell r="BM529" t="str">
            <v>-</v>
          </cell>
          <cell r="BR529" t="str">
            <v>-</v>
          </cell>
          <cell r="BS529" t="str">
            <v>-</v>
          </cell>
          <cell r="BT529" t="str">
            <v>-</v>
          </cell>
          <cell r="BU529" t="str">
            <v>-</v>
          </cell>
          <cell r="BV529" t="str">
            <v>-</v>
          </cell>
          <cell r="BW529" t="str">
            <v>-</v>
          </cell>
          <cell r="BX529">
            <v>8930019</v>
          </cell>
          <cell r="BY529">
            <v>406341</v>
          </cell>
        </row>
        <row r="530">
          <cell r="B530">
            <v>10000091680</v>
          </cell>
          <cell r="C530" t="str">
            <v>AdvancePierre™</v>
          </cell>
          <cell r="E530">
            <v>130</v>
          </cell>
          <cell r="F530" t="str">
            <v>AdvancePierre™ Pulled Seasoned Pork, 2.35 oz.</v>
          </cell>
          <cell r="G530" t="str">
            <v>Pulled Seasoned Pork, 2.35 oz.</v>
          </cell>
          <cell r="H530" t="str">
            <v>-</v>
          </cell>
          <cell r="I530" t="str">
            <v>-</v>
          </cell>
          <cell r="J530">
            <v>28</v>
          </cell>
          <cell r="K530">
            <v>190</v>
          </cell>
          <cell r="L530" t="str">
            <v>2.35 oz.</v>
          </cell>
          <cell r="M530">
            <v>2</v>
          </cell>
          <cell r="N530" t="str">
            <v>-</v>
          </cell>
          <cell r="O530" t="str">
            <v>-</v>
          </cell>
          <cell r="P530" t="str">
            <v>-</v>
          </cell>
          <cell r="Q530" t="str">
            <v>-</v>
          </cell>
          <cell r="R530" t="str">
            <v>-</v>
          </cell>
          <cell r="S530" t="str">
            <v>-</v>
          </cell>
          <cell r="T530" t="str">
            <v>-</v>
          </cell>
          <cell r="U530" t="str">
            <v>-</v>
          </cell>
          <cell r="V530" t="str">
            <v/>
          </cell>
          <cell r="W530" t="str">
            <v>-</v>
          </cell>
          <cell r="Y530" t="str">
            <v>-</v>
          </cell>
          <cell r="Z530" t="str">
            <v>-</v>
          </cell>
          <cell r="AA530" t="str">
            <v>-</v>
          </cell>
          <cell r="AB530" t="str">
            <v>-</v>
          </cell>
          <cell r="AC530" t="str">
            <v>CY</v>
          </cell>
          <cell r="AD530" t="str">
            <v>-</v>
          </cell>
          <cell r="AE530" t="str">
            <v>-</v>
          </cell>
          <cell r="AF530" t="str">
            <v>-</v>
          </cell>
          <cell r="AG530" t="str">
            <v>-</v>
          </cell>
          <cell r="AH530" t="str">
            <v/>
          </cell>
          <cell r="AI530" t="str">
            <v/>
          </cell>
          <cell r="AJ530" t="str">
            <v/>
          </cell>
          <cell r="AK530" t="str">
            <v>-</v>
          </cell>
          <cell r="AL530" t="str">
            <v>-</v>
          </cell>
          <cell r="AM530" t="str">
            <v>-</v>
          </cell>
          <cell r="AN530" t="str">
            <v>-</v>
          </cell>
          <cell r="AO530" t="str">
            <v>-</v>
          </cell>
          <cell r="AP530" t="str">
            <v>-</v>
          </cell>
          <cell r="AQ530" t="str">
            <v>-</v>
          </cell>
          <cell r="AR530" t="str">
            <v>-</v>
          </cell>
          <cell r="AS530" t="str">
            <v>-</v>
          </cell>
          <cell r="AT530" t="str">
            <v>-</v>
          </cell>
          <cell r="AU530" t="str">
            <v>-</v>
          </cell>
          <cell r="AV530" t="str">
            <v>Bulk</v>
          </cell>
          <cell r="AW530" t="str">
            <v>-</v>
          </cell>
          <cell r="AX530" t="str">
            <v>-</v>
          </cell>
          <cell r="AY530" t="str">
            <v>-</v>
          </cell>
          <cell r="AZ530" t="str">
            <v>-</v>
          </cell>
          <cell r="BA530" t="str">
            <v>HOLD SY20-21</v>
          </cell>
          <cell r="BB530" t="str">
            <v>DNB SY21-22</v>
          </cell>
          <cell r="BC530" t="str">
            <v>Prepared</v>
          </cell>
          <cell r="BD530" t="str">
            <v>BACON/HAM</v>
          </cell>
          <cell r="BE530" t="str">
            <v>HAM/WHL MUSCLE MBU</v>
          </cell>
          <cell r="BF530" t="str">
            <v>Ingredient Meats</v>
          </cell>
          <cell r="BG530" t="str">
            <v>Diced, Pulled &amp; Strips</v>
          </cell>
          <cell r="BH530" t="str">
            <v>Pulled</v>
          </cell>
          <cell r="BI530" t="str">
            <v>-</v>
          </cell>
          <cell r="BJ530" t="str">
            <v>C&amp;F</v>
          </cell>
          <cell r="BK530" t="str">
            <v>Pork</v>
          </cell>
          <cell r="BL530" t="str">
            <v>Unspecified: Not Currently Available</v>
          </cell>
          <cell r="BM530" t="str">
            <v>-</v>
          </cell>
          <cell r="BR530" t="str">
            <v>10020534709023</v>
          </cell>
          <cell r="BS530" t="str">
            <v>-</v>
          </cell>
          <cell r="BT530" t="str">
            <v>-</v>
          </cell>
          <cell r="BU530" t="str">
            <v>-</v>
          </cell>
          <cell r="BV530" t="str">
            <v>-</v>
          </cell>
          <cell r="BW530" t="str">
            <v>-</v>
          </cell>
          <cell r="BX530" t="str">
            <v>-</v>
          </cell>
          <cell r="BY530">
            <v>405969</v>
          </cell>
        </row>
        <row r="531">
          <cell r="B531">
            <v>10364760928</v>
          </cell>
          <cell r="C531" t="str">
            <v>Tyson®</v>
          </cell>
          <cell r="D531" t="str">
            <v>Mega Minis®</v>
          </cell>
          <cell r="E531">
            <v>130</v>
          </cell>
          <cell r="F531" t="str">
            <v>-</v>
          </cell>
          <cell r="G531" t="str">
            <v>Mega Minis® Breaded Dill Flavored MWWM Chunks, 0.43 oz.</v>
          </cell>
          <cell r="H531" t="str">
            <v>WG</v>
          </cell>
          <cell r="I531" t="str">
            <v>White</v>
          </cell>
          <cell r="J531">
            <v>30.1</v>
          </cell>
          <cell r="K531">
            <v>112</v>
          </cell>
          <cell r="L531" t="str">
            <v>10 pieces</v>
          </cell>
          <cell r="M531">
            <v>2</v>
          </cell>
          <cell r="N531">
            <v>1</v>
          </cell>
          <cell r="O531" t="str">
            <v>-</v>
          </cell>
          <cell r="P531" t="str">
            <v>270</v>
          </cell>
          <cell r="Q531" t="str">
            <v>11</v>
          </cell>
          <cell r="R531" t="str">
            <v>2</v>
          </cell>
          <cell r="S531" t="str">
            <v>480</v>
          </cell>
          <cell r="T531" t="str">
            <v>17</v>
          </cell>
          <cell r="U531" t="str">
            <v>23</v>
          </cell>
          <cell r="V531" t="str">
            <v>-</v>
          </cell>
          <cell r="W531" t="str">
            <v>KTKA</v>
          </cell>
          <cell r="Y531" t="str">
            <v>-</v>
          </cell>
          <cell r="Z531" t="str">
            <v>-</v>
          </cell>
          <cell r="AA531" t="str">
            <v>CSC</v>
          </cell>
          <cell r="AB531" t="str">
            <v>CSC</v>
          </cell>
          <cell r="AC531" t="str">
            <v>SUB</v>
          </cell>
          <cell r="AD531" t="str">
            <v>-</v>
          </cell>
          <cell r="AE531" t="str">
            <v>-</v>
          </cell>
          <cell r="AF531" t="str">
            <v>-</v>
          </cell>
          <cell r="AG531" t="str">
            <v>NAE</v>
          </cell>
          <cell r="AH531" t="str">
            <v>Yes</v>
          </cell>
          <cell r="AI531" t="str">
            <v>Yes</v>
          </cell>
          <cell r="AJ531" t="str">
            <v>Yes</v>
          </cell>
          <cell r="AK531" t="str">
            <v>-</v>
          </cell>
          <cell r="AL531" t="str">
            <v>-</v>
          </cell>
          <cell r="AM531" t="str">
            <v>-</v>
          </cell>
          <cell r="AN531" t="str">
            <v>-</v>
          </cell>
          <cell r="AO531" t="str">
            <v>Yes</v>
          </cell>
          <cell r="AP531" t="str">
            <v>Yes</v>
          </cell>
          <cell r="AQ531" t="str">
            <v>-</v>
          </cell>
          <cell r="AR531" t="str">
            <v>-</v>
          </cell>
          <cell r="AS531" t="str">
            <v>-</v>
          </cell>
          <cell r="AT531" t="str">
            <v>365</v>
          </cell>
          <cell r="AU531" t="str">
            <v>4</v>
          </cell>
          <cell r="AV531" t="str">
            <v>Bulk</v>
          </cell>
          <cell r="AW531" t="str">
            <v>-</v>
          </cell>
          <cell r="AX531" t="str">
            <v>Yes</v>
          </cell>
          <cell r="AY531" t="str">
            <v>-</v>
          </cell>
          <cell r="AZ531" t="str">
            <v>-</v>
          </cell>
          <cell r="BA531" t="str">
            <v>HOLD SY20-21</v>
          </cell>
          <cell r="BB531" t="str">
            <v>ACT</v>
          </cell>
          <cell r="BC531" t="str">
            <v>Poultry</v>
          </cell>
          <cell r="BD531" t="str">
            <v>BIG BIRD</v>
          </cell>
          <cell r="BE531" t="str">
            <v>BIG BIRD MBU</v>
          </cell>
          <cell r="BF531" t="str">
            <v>Handheld Chicken</v>
          </cell>
          <cell r="BG531" t="str">
            <v>Bites &amp; Boneless Wings</v>
          </cell>
          <cell r="BH531" t="str">
            <v>Chunks</v>
          </cell>
          <cell r="BI531" t="str">
            <v>Dill</v>
          </cell>
          <cell r="BJ531" t="str">
            <v>MWWM</v>
          </cell>
          <cell r="BK531" t="str">
            <v>Chicken</v>
          </cell>
          <cell r="BL531" t="str">
            <v>Convection: Appliances vary, adjust accordingly. 
Convection Oven
Preheat oven to 375°F.  Place frozen chunks on a parchment lined baking sheet and heat for 7-9 minutes.</v>
          </cell>
          <cell r="BM531" t="str">
            <v>Boneless, skinless portioned chicken breast chunks with rib meat, whole wheat flour, water, contains 2% or less of the following: brown sugar, 
citric acid, corn starch, dextrose, dillweed oil, extractives of paprika, leavening (cream of tartar, sodium bi</v>
          </cell>
          <cell r="BR531" t="str">
            <v>00023700050359</v>
          </cell>
          <cell r="BS531" t="str">
            <v>-</v>
          </cell>
          <cell r="BT531" t="str">
            <v>Special Order</v>
          </cell>
          <cell r="BU531" t="str">
            <v>-</v>
          </cell>
          <cell r="BV531" t="str">
            <v>-</v>
          </cell>
          <cell r="BW531" t="str">
            <v>-</v>
          </cell>
          <cell r="BX531" t="str">
            <v>-</v>
          </cell>
          <cell r="BY531" t="str">
            <v>-</v>
          </cell>
        </row>
        <row r="532">
          <cell r="B532">
            <v>10360740928</v>
          </cell>
          <cell r="C532" t="str">
            <v>Tyson®</v>
          </cell>
          <cell r="E532" t="str">
            <v>-</v>
          </cell>
          <cell r="F532" t="str">
            <v>-</v>
          </cell>
          <cell r="G532" t="str">
            <v>Breaded Chipotle BBQ Flavored Chicken Chips, 0.59 oz</v>
          </cell>
          <cell r="H532" t="str">
            <v>WG</v>
          </cell>
          <cell r="I532" t="str">
            <v>W/D</v>
          </cell>
          <cell r="J532">
            <v>31</v>
          </cell>
          <cell r="K532">
            <v>140</v>
          </cell>
          <cell r="L532" t="str">
            <v>6 pieces</v>
          </cell>
          <cell r="M532">
            <v>2</v>
          </cell>
          <cell r="N532">
            <v>1</v>
          </cell>
          <cell r="O532" t="str">
            <v>-</v>
          </cell>
          <cell r="P532" t="str">
            <v>-</v>
          </cell>
          <cell r="Q532" t="str">
            <v>-</v>
          </cell>
          <cell r="R532" t="str">
            <v>-</v>
          </cell>
          <cell r="S532" t="str">
            <v>-</v>
          </cell>
          <cell r="T532" t="str">
            <v>-</v>
          </cell>
          <cell r="U532" t="str">
            <v>-</v>
          </cell>
          <cell r="V532" t="str">
            <v>-</v>
          </cell>
          <cell r="W532" t="str">
            <v>-</v>
          </cell>
          <cell r="Y532" t="str">
            <v>-</v>
          </cell>
          <cell r="Z532" t="str">
            <v>-</v>
          </cell>
          <cell r="AA532" t="str">
            <v>-</v>
          </cell>
          <cell r="AB532" t="str">
            <v>-</v>
          </cell>
          <cell r="AC532" t="str">
            <v>SUB</v>
          </cell>
          <cell r="AD532" t="str">
            <v>-</v>
          </cell>
          <cell r="AE532" t="str">
            <v>-</v>
          </cell>
          <cell r="AF532" t="str">
            <v>-</v>
          </cell>
          <cell r="AG532" t="str">
            <v>NAE</v>
          </cell>
          <cell r="AH532" t="str">
            <v/>
          </cell>
          <cell r="AI532" t="str">
            <v/>
          </cell>
          <cell r="AJ532" t="str">
            <v/>
          </cell>
          <cell r="AK532" t="str">
            <v>-</v>
          </cell>
          <cell r="AL532" t="str">
            <v>-</v>
          </cell>
          <cell r="AM532" t="str">
            <v>-</v>
          </cell>
          <cell r="AN532" t="str">
            <v>-</v>
          </cell>
          <cell r="AO532" t="str">
            <v>Yes</v>
          </cell>
          <cell r="AP532" t="str">
            <v>-</v>
          </cell>
          <cell r="AQ532" t="str">
            <v>-</v>
          </cell>
          <cell r="AR532" t="str">
            <v>-</v>
          </cell>
          <cell r="AS532" t="str">
            <v>-</v>
          </cell>
          <cell r="AT532" t="str">
            <v>-</v>
          </cell>
          <cell r="AU532" t="str">
            <v>-</v>
          </cell>
          <cell r="AV532" t="str">
            <v>Bulk</v>
          </cell>
          <cell r="AW532" t="str">
            <v>-</v>
          </cell>
          <cell r="AX532" t="str">
            <v>-</v>
          </cell>
          <cell r="AY532" t="str">
            <v>-</v>
          </cell>
          <cell r="AZ532" t="str">
            <v>-</v>
          </cell>
          <cell r="BA532" t="str">
            <v>IMDFIN SY20-21</v>
          </cell>
          <cell r="BB532" t="str">
            <v>IMDFIN SY20-21</v>
          </cell>
          <cell r="BC532" t="str">
            <v>Poultry</v>
          </cell>
          <cell r="BD532" t="str">
            <v>BIG BIRD</v>
          </cell>
          <cell r="BE532" t="str">
            <v>BIG BIRD MBU</v>
          </cell>
          <cell r="BF532" t="str">
            <v>Handheld Chicken</v>
          </cell>
          <cell r="BG532" t="str">
            <v>Bites &amp; Boneless Wings</v>
          </cell>
          <cell r="BH532" t="str">
            <v>Chunks</v>
          </cell>
          <cell r="BI532" t="str">
            <v>Chiptotle BBQ</v>
          </cell>
          <cell r="BJ532" t="str">
            <v>C&amp;F</v>
          </cell>
          <cell r="BK532" t="str">
            <v>Chicken</v>
          </cell>
          <cell r="BL532" t="str">
            <v>-</v>
          </cell>
          <cell r="BM532" t="str">
            <v>-</v>
          </cell>
          <cell r="BR532" t="str">
            <v>-</v>
          </cell>
          <cell r="BS532" t="str">
            <v>-</v>
          </cell>
          <cell r="BT532" t="str">
            <v>-</v>
          </cell>
          <cell r="BU532" t="str">
            <v>-</v>
          </cell>
          <cell r="BV532" t="str">
            <v>-</v>
          </cell>
          <cell r="BW532" t="str">
            <v>-</v>
          </cell>
          <cell r="BX532" t="str">
            <v>-</v>
          </cell>
          <cell r="BY532" t="str">
            <v>-</v>
          </cell>
        </row>
        <row r="533">
          <cell r="B533">
            <v>10280280928</v>
          </cell>
          <cell r="C533" t="str">
            <v>Tyson®</v>
          </cell>
          <cell r="E533" t="str">
            <v>-</v>
          </cell>
          <cell r="F533" t="str">
            <v>-</v>
          </cell>
          <cell r="G533" t="str">
            <v>Breaded Fuego &amp; Lime Flavored Chicken Chips</v>
          </cell>
          <cell r="H533" t="str">
            <v>WG</v>
          </cell>
          <cell r="I533" t="str">
            <v>W/D</v>
          </cell>
          <cell r="J533">
            <v>30.45</v>
          </cell>
          <cell r="K533">
            <v>140</v>
          </cell>
          <cell r="L533" t="str">
            <v>6 pieces</v>
          </cell>
          <cell r="M533">
            <v>2</v>
          </cell>
          <cell r="N533">
            <v>1</v>
          </cell>
          <cell r="O533" t="str">
            <v>-</v>
          </cell>
          <cell r="P533" t="str">
            <v>-</v>
          </cell>
          <cell r="Q533" t="str">
            <v>-</v>
          </cell>
          <cell r="R533" t="str">
            <v>-</v>
          </cell>
          <cell r="S533" t="str">
            <v>-</v>
          </cell>
          <cell r="T533" t="str">
            <v>-</v>
          </cell>
          <cell r="U533" t="str">
            <v>-</v>
          </cell>
          <cell r="V533" t="str">
            <v>-</v>
          </cell>
          <cell r="W533" t="str">
            <v>-</v>
          </cell>
          <cell r="Y533" t="str">
            <v>-</v>
          </cell>
          <cell r="Z533" t="str">
            <v>-</v>
          </cell>
          <cell r="AA533" t="str">
            <v>-</v>
          </cell>
          <cell r="AB533" t="str">
            <v>-</v>
          </cell>
          <cell r="AC533" t="str">
            <v>SUB</v>
          </cell>
          <cell r="AD533" t="str">
            <v>-</v>
          </cell>
          <cell r="AE533" t="str">
            <v>-</v>
          </cell>
          <cell r="AF533" t="str">
            <v>-</v>
          </cell>
          <cell r="AG533" t="str">
            <v>NAE</v>
          </cell>
          <cell r="AH533" t="str">
            <v/>
          </cell>
          <cell r="AI533" t="str">
            <v/>
          </cell>
          <cell r="AJ533" t="str">
            <v/>
          </cell>
          <cell r="AK533" t="str">
            <v>-</v>
          </cell>
          <cell r="AL533" t="str">
            <v>-</v>
          </cell>
          <cell r="AM533" t="str">
            <v>-</v>
          </cell>
          <cell r="AN533" t="str">
            <v>-</v>
          </cell>
          <cell r="AO533" t="str">
            <v>Yes</v>
          </cell>
          <cell r="AP533" t="str">
            <v>-</v>
          </cell>
          <cell r="AQ533" t="str">
            <v>-</v>
          </cell>
          <cell r="AR533" t="str">
            <v>-</v>
          </cell>
          <cell r="AS533" t="str">
            <v>-</v>
          </cell>
          <cell r="AT533" t="str">
            <v>-</v>
          </cell>
          <cell r="AU533" t="str">
            <v>-</v>
          </cell>
          <cell r="AV533" t="str">
            <v>Bulk</v>
          </cell>
          <cell r="AW533" t="str">
            <v>-</v>
          </cell>
          <cell r="AX533" t="str">
            <v>-</v>
          </cell>
          <cell r="AY533" t="str">
            <v>-</v>
          </cell>
          <cell r="AZ533" t="str">
            <v>-</v>
          </cell>
          <cell r="BA533" t="str">
            <v>IMDFIN SY20-21</v>
          </cell>
          <cell r="BB533" t="str">
            <v>IMDFIN SY20-21</v>
          </cell>
          <cell r="BC533" t="str">
            <v>Poultry</v>
          </cell>
          <cell r="BD533" t="str">
            <v>BIG BIRD</v>
          </cell>
          <cell r="BE533" t="str">
            <v>BIG BIRD MBU</v>
          </cell>
          <cell r="BF533" t="str">
            <v>Handheld Chicken</v>
          </cell>
          <cell r="BG533" t="str">
            <v>Bites &amp; Boneless Wings</v>
          </cell>
          <cell r="BH533" t="str">
            <v>Chunks</v>
          </cell>
          <cell r="BI533" t="str">
            <v>Fuego &amp; Lime</v>
          </cell>
          <cell r="BJ533" t="str">
            <v>C&amp;F</v>
          </cell>
          <cell r="BK533" t="str">
            <v>Chicken</v>
          </cell>
          <cell r="BL533" t="str">
            <v>-</v>
          </cell>
          <cell r="BM533" t="str">
            <v>-</v>
          </cell>
          <cell r="BR533" t="str">
            <v>-</v>
          </cell>
          <cell r="BS533" t="str">
            <v>-</v>
          </cell>
          <cell r="BT533" t="str">
            <v>-</v>
          </cell>
          <cell r="BU533" t="str">
            <v>-</v>
          </cell>
          <cell r="BV533" t="str">
            <v>-</v>
          </cell>
          <cell r="BW533" t="str">
            <v>-</v>
          </cell>
          <cell r="BX533" t="str">
            <v>-</v>
          </cell>
          <cell r="BY533" t="str">
            <v>-</v>
          </cell>
        </row>
        <row r="534">
          <cell r="B534">
            <v>10195430928</v>
          </cell>
          <cell r="C534" t="str">
            <v>Tyson®</v>
          </cell>
          <cell r="E534">
            <v>130</v>
          </cell>
          <cell r="F534" t="str">
            <v>Tyson® Pancake Flavored Chicken Sausage Bites, 0.58 oz.</v>
          </cell>
          <cell r="G534" t="str">
            <v>Pancake Flavored Chicken Sausage Bites, 0.58 oz.</v>
          </cell>
          <cell r="H534" t="str">
            <v>WG</v>
          </cell>
          <cell r="I534" t="str">
            <v>Dark</v>
          </cell>
          <cell r="J534">
            <v>30</v>
          </cell>
          <cell r="K534">
            <v>163</v>
          </cell>
          <cell r="L534" t="str">
            <v>5 pieces</v>
          </cell>
          <cell r="M534">
            <v>1</v>
          </cell>
          <cell r="N534">
            <v>1</v>
          </cell>
          <cell r="O534" t="str">
            <v>-</v>
          </cell>
          <cell r="P534" t="str">
            <v>220</v>
          </cell>
          <cell r="Q534" t="str">
            <v>13</v>
          </cell>
          <cell r="R534" t="str">
            <v>3</v>
          </cell>
          <cell r="S534" t="str">
            <v>360</v>
          </cell>
          <cell r="T534" t="str">
            <v>17</v>
          </cell>
          <cell r="U534" t="str">
            <v>10</v>
          </cell>
          <cell r="V534" t="str">
            <v>Yes</v>
          </cell>
          <cell r="W534" t="str">
            <v>KTKA</v>
          </cell>
          <cell r="Y534" t="str">
            <v>-</v>
          </cell>
          <cell r="Z534" t="str">
            <v>-</v>
          </cell>
          <cell r="AA534" t="str">
            <v>CSC</v>
          </cell>
          <cell r="AB534" t="str">
            <v>CSC</v>
          </cell>
          <cell r="AC534" t="str">
            <v>SUB</v>
          </cell>
          <cell r="AD534" t="str">
            <v>-</v>
          </cell>
          <cell r="AE534" t="str">
            <v>-</v>
          </cell>
          <cell r="AF534" t="str">
            <v>-</v>
          </cell>
          <cell r="AG534" t="str">
            <v>NAE</v>
          </cell>
          <cell r="AH534" t="str">
            <v>Yes</v>
          </cell>
          <cell r="AI534" t="str">
            <v>Yes</v>
          </cell>
          <cell r="AJ534" t="str">
            <v>Yes</v>
          </cell>
          <cell r="AK534" t="str">
            <v>-</v>
          </cell>
          <cell r="AL534" t="str">
            <v>-</v>
          </cell>
          <cell r="AM534" t="str">
            <v>-</v>
          </cell>
          <cell r="AN534" t="str">
            <v>-</v>
          </cell>
          <cell r="AO534" t="str">
            <v>Yes</v>
          </cell>
          <cell r="AP534" t="str">
            <v>-</v>
          </cell>
          <cell r="AQ534" t="str">
            <v>-</v>
          </cell>
          <cell r="AR534" t="str">
            <v>-</v>
          </cell>
          <cell r="AS534" t="str">
            <v>-</v>
          </cell>
          <cell r="AT534" t="str">
            <v>270</v>
          </cell>
          <cell r="AU534" t="str">
            <v>4</v>
          </cell>
          <cell r="AV534" t="str">
            <v>Bulk</v>
          </cell>
          <cell r="AW534" t="str">
            <v>-</v>
          </cell>
          <cell r="AX534" t="str">
            <v>Yes</v>
          </cell>
          <cell r="AY534" t="str">
            <v>Yes</v>
          </cell>
          <cell r="AZ534" t="str">
            <v>Yes</v>
          </cell>
          <cell r="BA534" t="str">
            <v>ACT</v>
          </cell>
          <cell r="BB534" t="str">
            <v>ACT</v>
          </cell>
          <cell r="BC534" t="str">
            <v>Poultry</v>
          </cell>
          <cell r="BD534" t="str">
            <v>BIG BIRD</v>
          </cell>
          <cell r="BE534" t="str">
            <v>BIG BIRD MBU</v>
          </cell>
          <cell r="BF534" t="str">
            <v>Breakfast</v>
          </cell>
          <cell r="BG534" t="str">
            <v>Breakfast Bites</v>
          </cell>
          <cell r="BH534" t="str">
            <v>Chunks</v>
          </cell>
          <cell r="BI534" t="str">
            <v>Pancake</v>
          </cell>
          <cell r="BJ534" t="str">
            <v>C&amp;F</v>
          </cell>
          <cell r="BK534" t="str">
            <v>Chicken</v>
          </cell>
          <cell r="BL534" t="str">
            <v>Convection: Appliances vary, adjust accordingly.
Convection Oven
Preheat oven to 350°F.  From frozen, place pieces in a single layer on a parchment paper.  Heat for 9 - 11 minutes.</v>
          </cell>
          <cell r="BM534" t="str">
            <v xml:space="preserve">Dark chicken, water, whole wheat flour, sugar, contains 2% or less of the following: caramelized sugar, corn starch, dextrose, garlic powder, leavening (cream of tartar, sodium bicarbonate), maltodextrin, maple sugar, natural flavors, onion powder, salt, </v>
          </cell>
          <cell r="BR534" t="str">
            <v>00023700050106</v>
          </cell>
          <cell r="BS534" t="str">
            <v>-</v>
          </cell>
          <cell r="BT534" t="str">
            <v>Special Order</v>
          </cell>
          <cell r="BU534" t="str">
            <v>-</v>
          </cell>
          <cell r="BV534" t="str">
            <v>-</v>
          </cell>
          <cell r="BW534">
            <v>406902</v>
          </cell>
          <cell r="BX534" t="str">
            <v>-</v>
          </cell>
          <cell r="BY534">
            <v>406902</v>
          </cell>
        </row>
        <row r="535">
          <cell r="B535">
            <v>10000097686</v>
          </cell>
          <cell r="C535" t="str">
            <v>AdvancePierre™</v>
          </cell>
          <cell r="E535">
            <v>130</v>
          </cell>
          <cell r="F535" t="str">
            <v>AdvancePierre™ All Natural Beef Meatball, 0.46 oz.</v>
          </cell>
          <cell r="G535" t="str">
            <v>All Natural Beef Meatball, 0.48 oz.</v>
          </cell>
          <cell r="H535" t="str">
            <v>-</v>
          </cell>
          <cell r="I535" t="str">
            <v>-</v>
          </cell>
          <cell r="J535">
            <v>30</v>
          </cell>
          <cell r="K535">
            <v>174</v>
          </cell>
          <cell r="L535" t="str">
            <v>6 pieces</v>
          </cell>
          <cell r="M535">
            <v>2</v>
          </cell>
          <cell r="N535" t="str">
            <v>-</v>
          </cell>
          <cell r="O535" t="str">
            <v>-</v>
          </cell>
          <cell r="P535" t="str">
            <v>230</v>
          </cell>
          <cell r="Q535" t="str">
            <v>19</v>
          </cell>
          <cell r="R535" t="str">
            <v>7</v>
          </cell>
          <cell r="S535" t="str">
            <v>220</v>
          </cell>
          <cell r="T535" t="str">
            <v>4</v>
          </cell>
          <cell r="U535" t="str">
            <v>11</v>
          </cell>
          <cell r="V535" t="str">
            <v>Yes</v>
          </cell>
          <cell r="W535" t="str">
            <v>-</v>
          </cell>
          <cell r="Y535" t="str">
            <v>-</v>
          </cell>
          <cell r="Z535" t="str">
            <v>-</v>
          </cell>
          <cell r="AA535" t="str">
            <v>CSC</v>
          </cell>
          <cell r="AB535" t="str">
            <v>CSC</v>
          </cell>
          <cell r="AC535" t="str">
            <v>CL</v>
          </cell>
          <cell r="AD535">
            <v>10000097687</v>
          </cell>
          <cell r="AE535" t="str">
            <v>-</v>
          </cell>
          <cell r="AF535" t="str">
            <v>AN</v>
          </cell>
          <cell r="AG535" t="str">
            <v>-</v>
          </cell>
          <cell r="AH535" t="str">
            <v/>
          </cell>
          <cell r="AI535" t="str">
            <v/>
          </cell>
          <cell r="AJ535" t="str">
            <v/>
          </cell>
          <cell r="AK535" t="str">
            <v>-</v>
          </cell>
          <cell r="AL535" t="str">
            <v>-</v>
          </cell>
          <cell r="AM535" t="str">
            <v>-</v>
          </cell>
          <cell r="AN535" t="str">
            <v>-</v>
          </cell>
          <cell r="AO535" t="str">
            <v>Yes</v>
          </cell>
          <cell r="AP535" t="str">
            <v>-</v>
          </cell>
          <cell r="AQ535" t="str">
            <v>-</v>
          </cell>
          <cell r="AR535" t="str">
            <v>-</v>
          </cell>
          <cell r="AS535" t="str">
            <v>-</v>
          </cell>
          <cell r="AT535" t="str">
            <v>365</v>
          </cell>
          <cell r="AU535" t="str">
            <v>6</v>
          </cell>
          <cell r="AV535" t="str">
            <v>Bulk</v>
          </cell>
          <cell r="AW535" t="str">
            <v>-</v>
          </cell>
          <cell r="AX535" t="str">
            <v>Yes</v>
          </cell>
          <cell r="AY535" t="str">
            <v>Yes</v>
          </cell>
          <cell r="AZ535" t="str">
            <v>Yes</v>
          </cell>
          <cell r="BA535" t="str">
            <v>ACT</v>
          </cell>
          <cell r="BB535" t="str">
            <v>ACT</v>
          </cell>
          <cell r="BC535" t="str">
            <v>Prepared</v>
          </cell>
          <cell r="BD535" t="str">
            <v>BFAST/COP/HANDHELD</v>
          </cell>
          <cell r="BE535" t="str">
            <v>BRKFST/COP MBU</v>
          </cell>
          <cell r="BF535" t="str">
            <v>Ingredient Meats</v>
          </cell>
          <cell r="BG535" t="str">
            <v>Meatballs</v>
          </cell>
          <cell r="BH535" t="str">
            <v>Meatballs</v>
          </cell>
          <cell r="BI535" t="str">
            <v>-</v>
          </cell>
          <cell r="BJ535" t="str">
            <v>C&amp;F</v>
          </cell>
          <cell r="BK535" t="str">
            <v>Beef</v>
          </cell>
          <cell r="BL535" t="str">
            <v>Unspecified: Not Applicable.</v>
          </cell>
          <cell r="BM535" t="str">
            <v>Ground Beef (No More than 22% Fat), Water, Bread Crumbs (Wheat Flour, Sugar, Yeast Salt), Seasoning: (Salt, Onion Powder, Yeast Extract, Garlic Powder, Natural Flavors, Spices, Sugar, Maltodextrin, Dextrose, Dehydrated Onion, Dehydrated Parsley), Morton L</v>
          </cell>
          <cell r="BR535" t="str">
            <v>00880760096846</v>
          </cell>
          <cell r="BS535" t="str">
            <v>-</v>
          </cell>
          <cell r="BT535" t="str">
            <v>Special Order</v>
          </cell>
          <cell r="BU535" t="str">
            <v>-</v>
          </cell>
          <cell r="BV535" t="str">
            <v>-</v>
          </cell>
          <cell r="BW535" t="str">
            <v>-</v>
          </cell>
          <cell r="BX535" t="str">
            <v>-</v>
          </cell>
          <cell r="BY535" t="str">
            <v>-</v>
          </cell>
        </row>
        <row r="536">
          <cell r="B536">
            <v>10000097687</v>
          </cell>
          <cell r="C536" t="str">
            <v>AdvancePierre™</v>
          </cell>
          <cell r="E536">
            <v>130</v>
          </cell>
          <cell r="F536" t="str">
            <v>AdvancePierre™ All Natural Beef Meatball, 0.46 oz.</v>
          </cell>
          <cell r="G536" t="str">
            <v>All Natural Beef Meatball, 0.48 oz.</v>
          </cell>
          <cell r="H536" t="str">
            <v>-</v>
          </cell>
          <cell r="I536" t="str">
            <v>-</v>
          </cell>
          <cell r="J536">
            <v>30</v>
          </cell>
          <cell r="K536">
            <v>174</v>
          </cell>
          <cell r="L536" t="str">
            <v>6 pieces</v>
          </cell>
          <cell r="M536">
            <v>2</v>
          </cell>
          <cell r="N536" t="str">
            <v>-</v>
          </cell>
          <cell r="O536" t="str">
            <v>-</v>
          </cell>
          <cell r="P536" t="str">
            <v>220</v>
          </cell>
          <cell r="Q536" t="str">
            <v>17</v>
          </cell>
          <cell r="R536" t="str">
            <v>6</v>
          </cell>
          <cell r="S536" t="str">
            <v>220</v>
          </cell>
          <cell r="T536" t="str">
            <v>4</v>
          </cell>
          <cell r="U536" t="str">
            <v>12</v>
          </cell>
          <cell r="V536" t="str">
            <v>Yes</v>
          </cell>
          <cell r="W536" t="str">
            <v>-</v>
          </cell>
          <cell r="Y536" t="str">
            <v>-</v>
          </cell>
          <cell r="Z536" t="str">
            <v>-</v>
          </cell>
          <cell r="AA536" t="str">
            <v>-</v>
          </cell>
          <cell r="AB536" t="str">
            <v>-</v>
          </cell>
          <cell r="AC536" t="str">
            <v>CY</v>
          </cell>
          <cell r="AD536">
            <v>10000097686</v>
          </cell>
          <cell r="AE536" t="str">
            <v>-</v>
          </cell>
          <cell r="AF536" t="str">
            <v>AN</v>
          </cell>
          <cell r="AG536" t="str">
            <v>-</v>
          </cell>
          <cell r="AH536" t="str">
            <v/>
          </cell>
          <cell r="AI536" t="str">
            <v/>
          </cell>
          <cell r="AJ536" t="str">
            <v/>
          </cell>
          <cell r="AK536" t="str">
            <v>-</v>
          </cell>
          <cell r="AL536" t="str">
            <v>-</v>
          </cell>
          <cell r="AM536" t="str">
            <v>-</v>
          </cell>
          <cell r="AN536" t="str">
            <v>-</v>
          </cell>
          <cell r="AO536" t="str">
            <v>Yes</v>
          </cell>
          <cell r="AP536" t="str">
            <v>-</v>
          </cell>
          <cell r="AQ536" t="str">
            <v>-</v>
          </cell>
          <cell r="AR536" t="str">
            <v>-</v>
          </cell>
          <cell r="AS536" t="str">
            <v>-</v>
          </cell>
          <cell r="AT536" t="str">
            <v>365</v>
          </cell>
          <cell r="AU536" t="str">
            <v>6</v>
          </cell>
          <cell r="AV536" t="str">
            <v>Bulk</v>
          </cell>
          <cell r="AW536" t="str">
            <v>-</v>
          </cell>
          <cell r="AX536" t="str">
            <v>-</v>
          </cell>
          <cell r="AY536" t="str">
            <v>-</v>
          </cell>
          <cell r="AZ536" t="str">
            <v>Yes</v>
          </cell>
          <cell r="BA536" t="str">
            <v>ACT</v>
          </cell>
          <cell r="BB536" t="str">
            <v>ACT</v>
          </cell>
          <cell r="BC536" t="str">
            <v>Prepared</v>
          </cell>
          <cell r="BD536" t="str">
            <v>BFAST/COP/HANDHELD</v>
          </cell>
          <cell r="BE536" t="str">
            <v>BRKFST/COP MBU</v>
          </cell>
          <cell r="BF536" t="str">
            <v>Ingredient Meats</v>
          </cell>
          <cell r="BG536" t="str">
            <v>Meatballs</v>
          </cell>
          <cell r="BH536" t="str">
            <v>Meatballs</v>
          </cell>
          <cell r="BI536" t="str">
            <v>-</v>
          </cell>
          <cell r="BJ536" t="str">
            <v>C&amp;F</v>
          </cell>
          <cell r="BK536" t="str">
            <v>Beef</v>
          </cell>
          <cell r="BL536" t="str">
            <v>Unspecified: Not Applicable.</v>
          </cell>
          <cell r="BM536" t="str">
            <v>Ground Beef (No More than 22% Fat), Water, Bread Crumbs (Wheat Flour, Sugar, Yeast Salt), Seasoning: (Salt, Onion Powder, Yeast Extract, Garlic Powder, Natural Flavors, Spices, Sugar, Maltodextrin, Dextrose, Dehydrated Onion, Dehydrated Parsley), Morton L</v>
          </cell>
          <cell r="BR536" t="str">
            <v>00880760096853</v>
          </cell>
          <cell r="BS536" t="str">
            <v>-</v>
          </cell>
          <cell r="BT536" t="str">
            <v>-</v>
          </cell>
          <cell r="BU536" t="str">
            <v>-</v>
          </cell>
          <cell r="BV536" t="str">
            <v>-</v>
          </cell>
          <cell r="BW536" t="str">
            <v>-</v>
          </cell>
          <cell r="BX536" t="str">
            <v>-</v>
          </cell>
          <cell r="BY536" t="str">
            <v>-</v>
          </cell>
        </row>
        <row r="537">
          <cell r="B537">
            <v>10000097688</v>
          </cell>
          <cell r="C537" t="str">
            <v>AdvancePierre™</v>
          </cell>
          <cell r="E537">
            <v>130</v>
          </cell>
          <cell r="F537" t="str">
            <v>AdvancePierre™ All Natural Beef Meatball, 0.93 oz</v>
          </cell>
          <cell r="G537" t="str">
            <v>All Natural Beef Meatball, 0.95 oz</v>
          </cell>
          <cell r="H537" t="str">
            <v>-</v>
          </cell>
          <cell r="I537" t="str">
            <v>-</v>
          </cell>
          <cell r="J537">
            <v>30</v>
          </cell>
          <cell r="K537">
            <v>172</v>
          </cell>
          <cell r="L537" t="str">
            <v>3 Pieces</v>
          </cell>
          <cell r="M537">
            <v>2</v>
          </cell>
          <cell r="N537" t="str">
            <v>-</v>
          </cell>
          <cell r="O537" t="str">
            <v>-</v>
          </cell>
          <cell r="P537" t="str">
            <v>230</v>
          </cell>
          <cell r="Q537" t="str">
            <v>19</v>
          </cell>
          <cell r="R537" t="str">
            <v>7</v>
          </cell>
          <cell r="S537" t="str">
            <v>220</v>
          </cell>
          <cell r="T537" t="str">
            <v>4</v>
          </cell>
          <cell r="U537" t="str">
            <v>11</v>
          </cell>
          <cell r="V537" t="str">
            <v>Yes</v>
          </cell>
          <cell r="W537" t="str">
            <v>-</v>
          </cell>
          <cell r="Y537" t="str">
            <v>-</v>
          </cell>
          <cell r="Z537" t="str">
            <v>-</v>
          </cell>
          <cell r="AA537" t="str">
            <v>CSC</v>
          </cell>
          <cell r="AB537" t="str">
            <v>CSC</v>
          </cell>
          <cell r="AC537" t="str">
            <v>CL</v>
          </cell>
          <cell r="AD537">
            <v>10000097689</v>
          </cell>
          <cell r="AE537" t="str">
            <v>-</v>
          </cell>
          <cell r="AF537" t="str">
            <v>AN</v>
          </cell>
          <cell r="AG537" t="str">
            <v>-</v>
          </cell>
          <cell r="AH537" t="str">
            <v/>
          </cell>
          <cell r="AI537" t="str">
            <v/>
          </cell>
          <cell r="AJ537" t="str">
            <v/>
          </cell>
          <cell r="AK537" t="str">
            <v>-</v>
          </cell>
          <cell r="AL537" t="str">
            <v>-</v>
          </cell>
          <cell r="AM537" t="str">
            <v>-</v>
          </cell>
          <cell r="AN537" t="str">
            <v>-</v>
          </cell>
          <cell r="AO537" t="str">
            <v>Yes</v>
          </cell>
          <cell r="AP537" t="str">
            <v>-</v>
          </cell>
          <cell r="AQ537" t="str">
            <v>-</v>
          </cell>
          <cell r="AR537" t="str">
            <v>-</v>
          </cell>
          <cell r="AS537" t="str">
            <v>-</v>
          </cell>
          <cell r="AT537" t="str">
            <v>365</v>
          </cell>
          <cell r="AU537" t="str">
            <v>6</v>
          </cell>
          <cell r="AV537" t="str">
            <v>Bulk</v>
          </cell>
          <cell r="AW537" t="str">
            <v>-</v>
          </cell>
          <cell r="AX537" t="str">
            <v>Yes</v>
          </cell>
          <cell r="AY537" t="str">
            <v>Yes</v>
          </cell>
          <cell r="AZ537" t="str">
            <v>Yes</v>
          </cell>
          <cell r="BA537" t="str">
            <v>ACT</v>
          </cell>
          <cell r="BB537" t="str">
            <v>ACT</v>
          </cell>
          <cell r="BC537" t="str">
            <v>Prepared</v>
          </cell>
          <cell r="BD537" t="str">
            <v>BFAST/COP/HANDHELD</v>
          </cell>
          <cell r="BE537" t="str">
            <v>BRKFST/COP MBU</v>
          </cell>
          <cell r="BF537" t="str">
            <v>Ingredient Meats</v>
          </cell>
          <cell r="BG537" t="str">
            <v>Meatballs</v>
          </cell>
          <cell r="BH537" t="str">
            <v>Meatballs</v>
          </cell>
          <cell r="BI537" t="str">
            <v>-</v>
          </cell>
          <cell r="BJ537" t="str">
            <v>C&amp;F</v>
          </cell>
          <cell r="BK537" t="str">
            <v>Beef</v>
          </cell>
          <cell r="BL537" t="str">
            <v>Unspecified: Not applicable.</v>
          </cell>
          <cell r="BM537" t="str">
            <v>Ground Beef (No More than 22% Fat), Water, Bread Crumbs (Wheat Flour, Sugar, Yeast Salt), Seasoning: (Salt, Onion Powder, Yeast Extract, Garlic Powder, Natural Flavors, Spices, Sugar, Maltodextrin, Dextrose, Dehydrated Onion, Dehydrated Parsley), Morton L</v>
          </cell>
          <cell r="BR537" t="str">
            <v>00880760096860</v>
          </cell>
          <cell r="BS537" t="str">
            <v>-</v>
          </cell>
          <cell r="BT537" t="str">
            <v>Special Order</v>
          </cell>
          <cell r="BU537" t="str">
            <v>-</v>
          </cell>
          <cell r="BV537" t="str">
            <v>-</v>
          </cell>
          <cell r="BW537" t="str">
            <v>-</v>
          </cell>
          <cell r="BX537" t="str">
            <v>-</v>
          </cell>
          <cell r="BY537" t="str">
            <v>-</v>
          </cell>
        </row>
        <row r="538">
          <cell r="B538">
            <v>10000097689</v>
          </cell>
          <cell r="C538" t="str">
            <v>AdvancePierre™</v>
          </cell>
          <cell r="E538">
            <v>130</v>
          </cell>
          <cell r="F538" t="str">
            <v>AdvancePierre™ All Natural Beef Meatball, 0.93 oz</v>
          </cell>
          <cell r="G538" t="str">
            <v>All Natural Beef Meatball, 0.95 oz</v>
          </cell>
          <cell r="H538" t="str">
            <v>-</v>
          </cell>
          <cell r="I538" t="str">
            <v>-</v>
          </cell>
          <cell r="J538">
            <v>30</v>
          </cell>
          <cell r="K538">
            <v>172</v>
          </cell>
          <cell r="L538" t="str">
            <v>3 Pieces</v>
          </cell>
          <cell r="M538">
            <v>2</v>
          </cell>
          <cell r="N538" t="str">
            <v>-</v>
          </cell>
          <cell r="O538" t="str">
            <v>-</v>
          </cell>
          <cell r="P538" t="str">
            <v>220</v>
          </cell>
          <cell r="Q538" t="str">
            <v>17</v>
          </cell>
          <cell r="R538" t="str">
            <v>6</v>
          </cell>
          <cell r="S538" t="str">
            <v>220</v>
          </cell>
          <cell r="T538" t="str">
            <v>4</v>
          </cell>
          <cell r="U538" t="str">
            <v>12</v>
          </cell>
          <cell r="V538" t="str">
            <v>Yes</v>
          </cell>
          <cell r="W538" t="str">
            <v>-</v>
          </cell>
          <cell r="Y538" t="str">
            <v>-</v>
          </cell>
          <cell r="Z538" t="str">
            <v>-</v>
          </cell>
          <cell r="AA538" t="str">
            <v>-</v>
          </cell>
          <cell r="AB538" t="str">
            <v>-</v>
          </cell>
          <cell r="AC538" t="str">
            <v>CY</v>
          </cell>
          <cell r="AD538">
            <v>10000097688</v>
          </cell>
          <cell r="AE538" t="str">
            <v>-</v>
          </cell>
          <cell r="AF538" t="str">
            <v>AN</v>
          </cell>
          <cell r="AG538" t="str">
            <v>-</v>
          </cell>
          <cell r="AH538" t="str">
            <v/>
          </cell>
          <cell r="AI538" t="str">
            <v/>
          </cell>
          <cell r="AJ538" t="str">
            <v/>
          </cell>
          <cell r="AK538" t="str">
            <v>-</v>
          </cell>
          <cell r="AL538" t="str">
            <v>-</v>
          </cell>
          <cell r="AM538" t="str">
            <v>-</v>
          </cell>
          <cell r="AN538" t="str">
            <v>-</v>
          </cell>
          <cell r="AO538" t="str">
            <v>Yes</v>
          </cell>
          <cell r="AP538" t="str">
            <v>-</v>
          </cell>
          <cell r="AQ538" t="str">
            <v>-</v>
          </cell>
          <cell r="AR538" t="str">
            <v>-</v>
          </cell>
          <cell r="AS538" t="str">
            <v>-</v>
          </cell>
          <cell r="AT538" t="str">
            <v>365</v>
          </cell>
          <cell r="AU538" t="str">
            <v>6</v>
          </cell>
          <cell r="AV538" t="str">
            <v>Bulk</v>
          </cell>
          <cell r="AW538" t="str">
            <v>-</v>
          </cell>
          <cell r="AX538" t="str">
            <v>-</v>
          </cell>
          <cell r="AY538" t="str">
            <v>-</v>
          </cell>
          <cell r="AZ538" t="str">
            <v>Yes</v>
          </cell>
          <cell r="BA538" t="str">
            <v>ACT</v>
          </cell>
          <cell r="BB538" t="str">
            <v>ACT</v>
          </cell>
          <cell r="BC538" t="str">
            <v>Prepared</v>
          </cell>
          <cell r="BD538" t="str">
            <v>BFAST/COP/HANDHELD</v>
          </cell>
          <cell r="BE538" t="str">
            <v>BRKFST/COP MBU</v>
          </cell>
          <cell r="BF538" t="str">
            <v>Ingredient Meats</v>
          </cell>
          <cell r="BG538" t="str">
            <v>Meatballs</v>
          </cell>
          <cell r="BH538" t="str">
            <v>Meatballs</v>
          </cell>
          <cell r="BI538" t="str">
            <v>-</v>
          </cell>
          <cell r="BJ538" t="str">
            <v>C&amp;F</v>
          </cell>
          <cell r="BK538" t="str">
            <v>Beef</v>
          </cell>
          <cell r="BL538" t="str">
            <v>Unspecified: Not Applicable.</v>
          </cell>
          <cell r="BM538" t="str">
            <v>Ground Beef (No More than 22% Fat), Water, Bread Crumbs (Wheat Flour, Sugar, Yeast Salt), Seasoning: (Salt, Onion Powder, Yeast Extract, Garlic Powder, Natural Flavors, Spices, Sugar, Maltodextrin, Dextrose, Dehydrated Onion, Dehydrated Parsley), Morton L</v>
          </cell>
          <cell r="BR538" t="str">
            <v>00880760096877</v>
          </cell>
          <cell r="BS538" t="str">
            <v>-</v>
          </cell>
          <cell r="BT538" t="str">
            <v>-</v>
          </cell>
          <cell r="BU538" t="str">
            <v>-</v>
          </cell>
          <cell r="BV538" t="str">
            <v>-</v>
          </cell>
          <cell r="BW538" t="str">
            <v>-</v>
          </cell>
          <cell r="BX538" t="str">
            <v>-</v>
          </cell>
          <cell r="BY538" t="str">
            <v>-</v>
          </cell>
        </row>
        <row r="539">
          <cell r="B539">
            <v>10000099823</v>
          </cell>
          <cell r="C539" t="str">
            <v>Tyson®</v>
          </cell>
          <cell r="E539">
            <v>130</v>
          </cell>
          <cell r="F539" t="str">
            <v>Tyson® All Natural Chicken Philly, 2.52 oz.</v>
          </cell>
          <cell r="G539" t="str">
            <v>All Natural Chicken Philly, 2.52 oz.</v>
          </cell>
          <cell r="H539" t="str">
            <v>-</v>
          </cell>
          <cell r="I539" t="str">
            <v>W/D</v>
          </cell>
          <cell r="J539">
            <v>30</v>
          </cell>
          <cell r="K539">
            <v>190</v>
          </cell>
          <cell r="L539" t="str">
            <v>2.52 oz</v>
          </cell>
          <cell r="M539">
            <v>2</v>
          </cell>
          <cell r="N539" t="str">
            <v>-</v>
          </cell>
          <cell r="O539" t="str">
            <v>-</v>
          </cell>
          <cell r="P539" t="str">
            <v>80</v>
          </cell>
          <cell r="Q539" t="str">
            <v>2.5</v>
          </cell>
          <cell r="R539" t="str">
            <v>0.5</v>
          </cell>
          <cell r="S539" t="str">
            <v>290</v>
          </cell>
          <cell r="T539" t="str">
            <v>0</v>
          </cell>
          <cell r="U539" t="str">
            <v>13</v>
          </cell>
          <cell r="V539" t="str">
            <v/>
          </cell>
          <cell r="W539" t="str">
            <v>-</v>
          </cell>
          <cell r="Y539" t="str">
            <v>-</v>
          </cell>
          <cell r="Z539" t="str">
            <v>-</v>
          </cell>
          <cell r="AA539" t="str">
            <v>CSC</v>
          </cell>
          <cell r="AB539" t="str">
            <v>CSC</v>
          </cell>
          <cell r="AC539" t="str">
            <v>SUB</v>
          </cell>
          <cell r="AD539" t="str">
            <v>-</v>
          </cell>
          <cell r="AE539" t="str">
            <v>-</v>
          </cell>
          <cell r="AF539" t="str">
            <v>AN</v>
          </cell>
          <cell r="AG539" t="str">
            <v>NAE</v>
          </cell>
          <cell r="AH539" t="str">
            <v/>
          </cell>
          <cell r="AI539" t="str">
            <v/>
          </cell>
          <cell r="AJ539" t="str">
            <v/>
          </cell>
          <cell r="AK539" t="str">
            <v>-</v>
          </cell>
          <cell r="AL539" t="str">
            <v>-</v>
          </cell>
          <cell r="AM539" t="str">
            <v>-</v>
          </cell>
          <cell r="AN539" t="str">
            <v>-</v>
          </cell>
          <cell r="AO539" t="str">
            <v>-</v>
          </cell>
          <cell r="AP539" t="str">
            <v>-</v>
          </cell>
          <cell r="AQ539" t="str">
            <v>-</v>
          </cell>
          <cell r="AR539" t="str">
            <v>-</v>
          </cell>
          <cell r="AS539" t="str">
            <v>-</v>
          </cell>
          <cell r="AT539" t="str">
            <v>365</v>
          </cell>
          <cell r="AU539" t="str">
            <v>6</v>
          </cell>
          <cell r="AV539" t="str">
            <v>Bulk</v>
          </cell>
          <cell r="AW539" t="str">
            <v>-</v>
          </cell>
          <cell r="AX539" t="str">
            <v>Yes</v>
          </cell>
          <cell r="AY539" t="str">
            <v>Yes</v>
          </cell>
          <cell r="AZ539" t="str">
            <v>Yes</v>
          </cell>
          <cell r="BA539" t="str">
            <v>ACT</v>
          </cell>
          <cell r="BB539" t="str">
            <v>ACT</v>
          </cell>
          <cell r="BC539" t="str">
            <v>Prepared</v>
          </cell>
          <cell r="BD539" t="str">
            <v>PIZZA/PHILLY/MEXICAN</v>
          </cell>
          <cell r="BE539" t="str">
            <v>PHILLY MBU</v>
          </cell>
          <cell r="BF539" t="str">
            <v>Ingredient Meats</v>
          </cell>
          <cell r="BG539" t="str">
            <v>Philly Meat</v>
          </cell>
          <cell r="BH539" t="str">
            <v>Sliced</v>
          </cell>
          <cell r="BI539" t="str">
            <v>-</v>
          </cell>
          <cell r="BJ539" t="str">
            <v>C&amp;F</v>
          </cell>
          <cell r="BK539" t="str">
            <v>Chicken</v>
          </cell>
          <cell r="BL539" t="str">
            <v>Unspecified: Not Applicable.</v>
          </cell>
          <cell r="BM539" t="str">
            <v>Chicken, Water, Chicken Broth, Salt, Natural Flavor, Rosemary Extract. Coated with Chicken Broth.</v>
          </cell>
          <cell r="BR539" t="str">
            <v>00023700047540</v>
          </cell>
          <cell r="BS539" t="str">
            <v>-</v>
          </cell>
          <cell r="BT539" t="str">
            <v>Special Order</v>
          </cell>
          <cell r="BU539" t="str">
            <v>-</v>
          </cell>
          <cell r="BV539" t="str">
            <v>-</v>
          </cell>
          <cell r="BW539" t="str">
            <v>-</v>
          </cell>
          <cell r="BX539" t="str">
            <v>-</v>
          </cell>
          <cell r="BY539" t="str">
            <v>-</v>
          </cell>
        </row>
        <row r="540">
          <cell r="B540">
            <v>10000037342</v>
          </cell>
          <cell r="C540" t="str">
            <v>AdvancePierre™</v>
          </cell>
          <cell r="E540">
            <v>130</v>
          </cell>
          <cell r="F540" t="str">
            <v>AdvancePierre™ Fully Cooked Individually Wrapped Loaded Cheeseburger Mini Twin Sandwiches, 4.86 oz.</v>
          </cell>
          <cell r="G540" t="str">
            <v>IW Loaded Cheeseburger Mini Twin Sandwiches, 4.86 oz.</v>
          </cell>
          <cell r="H540" t="str">
            <v>WG</v>
          </cell>
          <cell r="I540" t="str">
            <v>-</v>
          </cell>
          <cell r="J540">
            <v>24.3</v>
          </cell>
          <cell r="K540">
            <v>80</v>
          </cell>
          <cell r="L540" t="str">
            <v>2 Mini Sandwiches</v>
          </cell>
          <cell r="M540">
            <v>2</v>
          </cell>
          <cell r="N540">
            <v>2</v>
          </cell>
          <cell r="O540" t="str">
            <v>-</v>
          </cell>
          <cell r="P540" t="str">
            <v>140</v>
          </cell>
          <cell r="Q540" t="str">
            <v>6</v>
          </cell>
          <cell r="R540" t="str">
            <v>2</v>
          </cell>
          <cell r="S540" t="str">
            <v>250</v>
          </cell>
          <cell r="T540" t="str">
            <v>19</v>
          </cell>
          <cell r="U540" t="str">
            <v>8</v>
          </cell>
          <cell r="V540" t="str">
            <v>Yes</v>
          </cell>
          <cell r="W540" t="str">
            <v>KTKA</v>
          </cell>
          <cell r="Y540" t="str">
            <v>-</v>
          </cell>
          <cell r="Z540" t="str">
            <v>-</v>
          </cell>
          <cell r="AA540" t="str">
            <v>CSC</v>
          </cell>
          <cell r="AB540" t="str">
            <v>CSC</v>
          </cell>
          <cell r="AC540" t="str">
            <v>CL</v>
          </cell>
          <cell r="AD540">
            <v>10000036458</v>
          </cell>
          <cell r="AE540" t="str">
            <v>-</v>
          </cell>
          <cell r="AF540" t="str">
            <v>-</v>
          </cell>
          <cell r="AG540" t="str">
            <v>-</v>
          </cell>
          <cell r="AH540" t="str">
            <v/>
          </cell>
          <cell r="AI540" t="str">
            <v/>
          </cell>
          <cell r="AJ540" t="str">
            <v/>
          </cell>
          <cell r="AK540" t="str">
            <v>-</v>
          </cell>
          <cell r="AL540" t="str">
            <v>-</v>
          </cell>
          <cell r="AM540" t="str">
            <v>-</v>
          </cell>
          <cell r="AN540" t="str">
            <v>Yes</v>
          </cell>
          <cell r="AO540" t="str">
            <v>Yes</v>
          </cell>
          <cell r="AP540" t="str">
            <v>-</v>
          </cell>
          <cell r="AQ540" t="str">
            <v>-</v>
          </cell>
          <cell r="AR540" t="str">
            <v>-</v>
          </cell>
          <cell r="AS540" t="str">
            <v>-</v>
          </cell>
          <cell r="AT540" t="str">
            <v>270</v>
          </cell>
          <cell r="AU540" t="str">
            <v>80</v>
          </cell>
          <cell r="AV540" t="str">
            <v>IW</v>
          </cell>
          <cell r="AW540" t="str">
            <v>-</v>
          </cell>
          <cell r="AX540" t="str">
            <v>Yes</v>
          </cell>
          <cell r="AY540" t="str">
            <v>Yes</v>
          </cell>
          <cell r="AZ540" t="str">
            <v>Yes</v>
          </cell>
          <cell r="BA540" t="str">
            <v>ACT</v>
          </cell>
          <cell r="BB540" t="str">
            <v>ACT</v>
          </cell>
          <cell r="BC540" t="str">
            <v>Prepared</v>
          </cell>
          <cell r="BD540" t="str">
            <v>BFAST/COP/HANDHELD</v>
          </cell>
          <cell r="BE540" t="str">
            <v>FSV SANDWICHES MBU</v>
          </cell>
          <cell r="BF540" t="str">
            <v>Sandwiches</v>
          </cell>
          <cell r="BG540" t="str">
            <v>Mini Twin Sandwiches</v>
          </cell>
          <cell r="BH540" t="str">
            <v>Bun - Mini Twin</v>
          </cell>
          <cell r="BI540" t="str">
            <v>-</v>
          </cell>
          <cell r="BJ540" t="str">
            <v>C&amp;F</v>
          </cell>
          <cell r="BK540" t="str">
            <v>Beef</v>
          </cell>
          <cell r="BL540" t="str">
            <v xml:space="preserve">Convection: Convection Oven
From thawed state, preheat oven to 275°F. Heat sealed/wrapped sandwich(es) fro 22-24 minutes or until internal temperature reaches 165°F. (Do not heat above 275°F)
Thaw: Thawing Instructions
Heat from thawed state. Thaw frozen </v>
          </cell>
          <cell r="BM540" t="str">
            <v>INGREDIENTS: FULLY COOKED MEATLOAF WITH CHEDDAR CHEESE TOPPED WITH KETCHUP: Ground Beef (No More Than 20% Fat), Pasteurized Process Cheddar Cheese (Cheddar Cheese (Milk, Cheese Culture, Salt And Enzymes), Water Sodium Phosphate, Cream, Salt, Sorbic Acid (</v>
          </cell>
          <cell r="BR540" t="str">
            <v>00071421543223</v>
          </cell>
          <cell r="BS540" t="str">
            <v>-</v>
          </cell>
          <cell r="BT540" t="str">
            <v>Special Order</v>
          </cell>
          <cell r="BU540" t="str">
            <v>-</v>
          </cell>
          <cell r="BV540" t="str">
            <v>-</v>
          </cell>
          <cell r="BW540" t="str">
            <v>-</v>
          </cell>
          <cell r="BX540" t="str">
            <v>-</v>
          </cell>
          <cell r="BY540" t="str">
            <v>-</v>
          </cell>
        </row>
        <row r="541">
          <cell r="B541">
            <v>10000036458</v>
          </cell>
          <cell r="C541" t="str">
            <v>AdvancePierre™</v>
          </cell>
          <cell r="E541">
            <v>130</v>
          </cell>
          <cell r="F541" t="str">
            <v>AdvancePierre™ Fully Cooked Individually Wrapped Loaded Cheeseburger Mini Twin Sandwiches, 4.86 oz.</v>
          </cell>
          <cell r="G541" t="str">
            <v>IW Loaded Cheeseburger Mini Twin Sandwiches, 4.86 oz.</v>
          </cell>
          <cell r="H541" t="str">
            <v>WG</v>
          </cell>
          <cell r="I541" t="str">
            <v>-</v>
          </cell>
          <cell r="J541">
            <v>24.3</v>
          </cell>
          <cell r="K541">
            <v>80</v>
          </cell>
          <cell r="L541" t="str">
            <v>2 Mini Sandwiches</v>
          </cell>
          <cell r="M541">
            <v>2</v>
          </cell>
          <cell r="N541">
            <v>2</v>
          </cell>
          <cell r="O541" t="str">
            <v>-</v>
          </cell>
          <cell r="P541" t="str">
            <v>160</v>
          </cell>
          <cell r="Q541" t="str">
            <v>6</v>
          </cell>
          <cell r="R541" t="str">
            <v>2.5</v>
          </cell>
          <cell r="S541" t="str">
            <v>240</v>
          </cell>
          <cell r="T541" t="str">
            <v>20</v>
          </cell>
          <cell r="U541" t="str">
            <v>8</v>
          </cell>
          <cell r="V541" t="str">
            <v>Yes</v>
          </cell>
          <cell r="W541" t="str">
            <v>KTKA</v>
          </cell>
          <cell r="Y541" t="str">
            <v>-</v>
          </cell>
          <cell r="Z541" t="str">
            <v>-</v>
          </cell>
          <cell r="AA541" t="str">
            <v>-</v>
          </cell>
          <cell r="AB541" t="str">
            <v>-</v>
          </cell>
          <cell r="AC541" t="str">
            <v>CY</v>
          </cell>
          <cell r="AD541">
            <v>10000037342</v>
          </cell>
          <cell r="AE541" t="str">
            <v>-</v>
          </cell>
          <cell r="AF541" t="str">
            <v>-</v>
          </cell>
          <cell r="AG541" t="str">
            <v>-</v>
          </cell>
          <cell r="AH541" t="str">
            <v/>
          </cell>
          <cell r="AI541" t="str">
            <v/>
          </cell>
          <cell r="AJ541" t="str">
            <v/>
          </cell>
          <cell r="AK541" t="str">
            <v>-</v>
          </cell>
          <cell r="AL541" t="str">
            <v>-</v>
          </cell>
          <cell r="AM541" t="str">
            <v>-</v>
          </cell>
          <cell r="AN541" t="str">
            <v>Yes</v>
          </cell>
          <cell r="AO541" t="str">
            <v>Yes</v>
          </cell>
          <cell r="AP541" t="str">
            <v>-</v>
          </cell>
          <cell r="AQ541" t="str">
            <v>-</v>
          </cell>
          <cell r="AR541" t="str">
            <v>-</v>
          </cell>
          <cell r="AS541" t="str">
            <v>-</v>
          </cell>
          <cell r="AT541" t="str">
            <v>270</v>
          </cell>
          <cell r="AU541" t="str">
            <v>80</v>
          </cell>
          <cell r="AV541" t="str">
            <v>IW</v>
          </cell>
          <cell r="AW541" t="str">
            <v>-</v>
          </cell>
          <cell r="AX541" t="str">
            <v>-</v>
          </cell>
          <cell r="AY541" t="str">
            <v>-</v>
          </cell>
          <cell r="AZ541" t="str">
            <v>Yes</v>
          </cell>
          <cell r="BA541" t="str">
            <v>ACT</v>
          </cell>
          <cell r="BB541" t="str">
            <v>ACT</v>
          </cell>
          <cell r="BC541" t="str">
            <v>Prepared</v>
          </cell>
          <cell r="BD541" t="str">
            <v>BFAST/COP/HANDHELD</v>
          </cell>
          <cell r="BE541" t="str">
            <v>FSV SANDWICHES MBU</v>
          </cell>
          <cell r="BF541" t="str">
            <v>Sandwiches</v>
          </cell>
          <cell r="BG541" t="str">
            <v>Mini Twin Sandwiches</v>
          </cell>
          <cell r="BH541" t="str">
            <v>Bun - Mini Twin</v>
          </cell>
          <cell r="BI541" t="str">
            <v>-</v>
          </cell>
          <cell r="BJ541" t="str">
            <v>C&amp;F</v>
          </cell>
          <cell r="BK541" t="str">
            <v>Beef</v>
          </cell>
          <cell r="BL541" t="str">
            <v>Convection: Convection Oven
From thawed state: preheat oven to 275°F. Heat sealed wrapped sandwich(es) for 22-24 minutes or until internal temperature reaches 165°F. (Do not heat above 275°F.)
Thaw: Thawing Instructions
Heat from thawed state: Thaw frozen</v>
          </cell>
          <cell r="BM541" t="str">
            <v xml:space="preserve">INGREDIENTS: FULLY COOKED MEATLOAF WITH CHEDDAR CHEESE TOPPED WITH KETCHUP: Ground Beef (No More Than 20% Fat), Pasteurized Process Cheddar Cheese (Cheddar Cheese (Milk, Cheese Culture, Salt And Enzymes), Water, Sodium Phosphate, Cream, Salt, Sorbic Acid </v>
          </cell>
          <cell r="BR541" t="str">
            <v>00071421279542</v>
          </cell>
          <cell r="BS541" t="str">
            <v>-</v>
          </cell>
          <cell r="BT541" t="str">
            <v>-</v>
          </cell>
          <cell r="BU541" t="str">
            <v>-</v>
          </cell>
          <cell r="BV541" t="str">
            <v>-</v>
          </cell>
          <cell r="BW541" t="str">
            <v>-</v>
          </cell>
          <cell r="BX541" t="str">
            <v>-</v>
          </cell>
          <cell r="BY541" t="str">
            <v>-</v>
          </cell>
        </row>
        <row r="542">
          <cell r="B542">
            <v>10000037343</v>
          </cell>
          <cell r="C542" t="str">
            <v>AdvancePierre™</v>
          </cell>
          <cell r="E542">
            <v>130</v>
          </cell>
          <cell r="F542" t="str">
            <v>AdvancePierre™ Loaded Cheeseburger Mini Patty, 1.33 oz.</v>
          </cell>
          <cell r="G542" t="str">
            <v>Loaded Cheeseburger Mini Pattie, 1.33 oz.</v>
          </cell>
          <cell r="H542" t="str">
            <v>-</v>
          </cell>
          <cell r="I542" t="str">
            <v>-</v>
          </cell>
          <cell r="J542">
            <v>28.51</v>
          </cell>
          <cell r="K542">
            <v>343</v>
          </cell>
          <cell r="L542" t="str">
            <v>1 piece</v>
          </cell>
          <cell r="M542">
            <v>1</v>
          </cell>
          <cell r="N542" t="str">
            <v>-</v>
          </cell>
          <cell r="O542" t="str">
            <v>-</v>
          </cell>
          <cell r="P542" t="str">
            <v>80</v>
          </cell>
          <cell r="Q542" t="str">
            <v>5</v>
          </cell>
          <cell r="R542" t="str">
            <v>1.5</v>
          </cell>
          <cell r="S542" t="str">
            <v>180</v>
          </cell>
          <cell r="T542" t="str">
            <v>3</v>
          </cell>
          <cell r="U542" t="str">
            <v>6</v>
          </cell>
          <cell r="V542" t="str">
            <v>Yes</v>
          </cell>
          <cell r="W542" t="str">
            <v>KTKA</v>
          </cell>
          <cell r="Y542" t="str">
            <v>-</v>
          </cell>
          <cell r="Z542" t="str">
            <v>-</v>
          </cell>
          <cell r="AA542" t="str">
            <v>-</v>
          </cell>
          <cell r="AB542" t="str">
            <v>-</v>
          </cell>
          <cell r="AC542" t="str">
            <v>CL</v>
          </cell>
          <cell r="AD542">
            <v>10000037344</v>
          </cell>
          <cell r="AE542" t="str">
            <v>-</v>
          </cell>
          <cell r="AF542" t="str">
            <v>-</v>
          </cell>
          <cell r="AG542" t="str">
            <v>-</v>
          </cell>
          <cell r="AH542" t="str">
            <v/>
          </cell>
          <cell r="AI542" t="str">
            <v/>
          </cell>
          <cell r="AJ542" t="str">
            <v/>
          </cell>
          <cell r="AK542" t="str">
            <v>-</v>
          </cell>
          <cell r="AL542" t="str">
            <v>-</v>
          </cell>
          <cell r="AM542" t="str">
            <v>-</v>
          </cell>
          <cell r="AN542" t="str">
            <v>Yes</v>
          </cell>
          <cell r="AO542" t="str">
            <v>-</v>
          </cell>
          <cell r="AP542" t="str">
            <v>-</v>
          </cell>
          <cell r="AQ542" t="str">
            <v>-</v>
          </cell>
          <cell r="AR542" t="str">
            <v>-</v>
          </cell>
          <cell r="AS542" t="str">
            <v>-</v>
          </cell>
          <cell r="AT542" t="str">
            <v>270</v>
          </cell>
          <cell r="AU542" t="str">
            <v>1</v>
          </cell>
          <cell r="AV542" t="str">
            <v>Bulk</v>
          </cell>
          <cell r="AW542" t="str">
            <v>-</v>
          </cell>
          <cell r="AX542" t="str">
            <v>-</v>
          </cell>
          <cell r="AY542" t="str">
            <v>-</v>
          </cell>
          <cell r="AZ542" t="str">
            <v>-</v>
          </cell>
          <cell r="BA542" t="str">
            <v>ACT</v>
          </cell>
          <cell r="BB542" t="str">
            <v>ACT</v>
          </cell>
          <cell r="BC542" t="str">
            <v>Prepared</v>
          </cell>
          <cell r="BD542" t="str">
            <v>BFAST/COP/HANDHELD</v>
          </cell>
          <cell r="BE542" t="str">
            <v>FSV SANDWICHES MBU</v>
          </cell>
          <cell r="BF542" t="str">
            <v>Comfort Classics</v>
          </cell>
          <cell r="BG542" t="str">
            <v>Meatloaf &amp; Salisbury</v>
          </cell>
          <cell r="BH542" t="str">
            <v>Patties</v>
          </cell>
          <cell r="BI542" t="str">
            <v>-</v>
          </cell>
          <cell r="BJ542" t="str">
            <v>C&amp;F</v>
          </cell>
          <cell r="BK542" t="str">
            <v>Beef</v>
          </cell>
          <cell r="BL542" t="str">
            <v>BAKE: Conventional Oven
Preheat oven to 350F.  Reheat for 18-20 minutes or until product internal temperature reaches 165°F.
Convection: Convection Oven
Preheat oven to 350°F. Reheat for 9 -11 minutes or until product internal temperature reaches 165°F.</v>
          </cell>
          <cell r="BM542" t="str">
            <v>Ground Beef (No More Than 20% Fat), Pasteurized Process Cheddar Cheese (Cheddar Cheese (Milk, Cheese Culture, Salt And Enzymes), Water Sodium Phosphate, Cream, Salt, Sorbic Acid (Preservative) Apo-Carotenal (Color)), Bread Crumbs (Whole Wheat Flour, Enric</v>
          </cell>
          <cell r="BR542" t="str">
            <v>00071421976922</v>
          </cell>
          <cell r="BS542" t="str">
            <v>-</v>
          </cell>
          <cell r="BT542" t="str">
            <v>Special Order</v>
          </cell>
          <cell r="BU542" t="str">
            <v>-</v>
          </cell>
          <cell r="BV542" t="str">
            <v>-</v>
          </cell>
          <cell r="BW542" t="str">
            <v>-</v>
          </cell>
          <cell r="BX542" t="str">
            <v>-</v>
          </cell>
          <cell r="BY542" t="str">
            <v>-</v>
          </cell>
        </row>
        <row r="543">
          <cell r="B543">
            <v>10000037344</v>
          </cell>
          <cell r="C543" t="str">
            <v>AdvancePierre™</v>
          </cell>
          <cell r="E543">
            <v>130</v>
          </cell>
          <cell r="F543" t="str">
            <v>AdvancePierre™ Loaded Cheeseburger Mini Patty, 1.33 oz.</v>
          </cell>
          <cell r="G543" t="str">
            <v>Loaded Cheeseburger Mini Pattie, 1.33 oz.</v>
          </cell>
          <cell r="H543" t="str">
            <v>-</v>
          </cell>
          <cell r="I543" t="str">
            <v>-</v>
          </cell>
          <cell r="J543">
            <v>28.51</v>
          </cell>
          <cell r="K543">
            <v>343</v>
          </cell>
          <cell r="L543" t="str">
            <v>1 piece</v>
          </cell>
          <cell r="M543">
            <v>1</v>
          </cell>
          <cell r="N543" t="str">
            <v>-</v>
          </cell>
          <cell r="O543" t="str">
            <v>-</v>
          </cell>
          <cell r="P543" t="str">
            <v>80</v>
          </cell>
          <cell r="Q543" t="str">
            <v>4.5</v>
          </cell>
          <cell r="R543" t="str">
            <v>2</v>
          </cell>
          <cell r="S543" t="str">
            <v>190</v>
          </cell>
          <cell r="T543" t="str">
            <v>4</v>
          </cell>
          <cell r="U543" t="str">
            <v>5</v>
          </cell>
          <cell r="V543" t="str">
            <v>Yes</v>
          </cell>
          <cell r="W543" t="str">
            <v>KTKA</v>
          </cell>
          <cell r="Y543" t="str">
            <v>-</v>
          </cell>
          <cell r="Z543" t="str">
            <v>-</v>
          </cell>
          <cell r="AA543" t="str">
            <v>-</v>
          </cell>
          <cell r="AB543" t="str">
            <v>-</v>
          </cell>
          <cell r="AC543" t="str">
            <v>CY</v>
          </cell>
          <cell r="AD543">
            <v>10000037343</v>
          </cell>
          <cell r="AE543" t="str">
            <v>-</v>
          </cell>
          <cell r="AF543" t="str">
            <v>-</v>
          </cell>
          <cell r="AG543" t="str">
            <v>-</v>
          </cell>
          <cell r="AH543" t="str">
            <v/>
          </cell>
          <cell r="AI543" t="str">
            <v/>
          </cell>
          <cell r="AJ543" t="str">
            <v/>
          </cell>
          <cell r="AK543" t="str">
            <v>-</v>
          </cell>
          <cell r="AL543" t="str">
            <v>-</v>
          </cell>
          <cell r="AM543" t="str">
            <v>-</v>
          </cell>
          <cell r="AN543" t="str">
            <v>Yes</v>
          </cell>
          <cell r="AO543" t="str">
            <v>-</v>
          </cell>
          <cell r="AP543" t="str">
            <v>-</v>
          </cell>
          <cell r="AQ543" t="str">
            <v>-</v>
          </cell>
          <cell r="AR543" t="str">
            <v>-</v>
          </cell>
          <cell r="AS543" t="str">
            <v>-</v>
          </cell>
          <cell r="AT543" t="str">
            <v>365</v>
          </cell>
          <cell r="AU543" t="str">
            <v>1</v>
          </cell>
          <cell r="AV543" t="str">
            <v>Bulk</v>
          </cell>
          <cell r="AW543" t="str">
            <v>-</v>
          </cell>
          <cell r="AX543" t="str">
            <v>-</v>
          </cell>
          <cell r="AY543" t="str">
            <v>-</v>
          </cell>
          <cell r="AZ543" t="str">
            <v>-</v>
          </cell>
          <cell r="BA543" t="str">
            <v>ACT</v>
          </cell>
          <cell r="BB543" t="str">
            <v>ACT</v>
          </cell>
          <cell r="BC543" t="str">
            <v>Prepared</v>
          </cell>
          <cell r="BD543" t="str">
            <v>BFAST/COP/HANDHELD</v>
          </cell>
          <cell r="BE543" t="str">
            <v>BRKFST/COP MBU</v>
          </cell>
          <cell r="BF543" t="str">
            <v>Comfort Classics</v>
          </cell>
          <cell r="BG543" t="str">
            <v>Meatloaf &amp; Salisbury</v>
          </cell>
          <cell r="BH543" t="str">
            <v>Patties</v>
          </cell>
          <cell r="BI543" t="str">
            <v>-</v>
          </cell>
          <cell r="BJ543" t="str">
            <v>C&amp;F</v>
          </cell>
          <cell r="BK543" t="str">
            <v>Beef</v>
          </cell>
          <cell r="BL543" t="str">
            <v>BAKE: Conventional Oven
Preheat oven to 350°F. Reheat for 18-20 minutes or until product internal temperature reaches 165°F.
Convection: Convection Oven
Preheat oven to 350°F. Reheat for 9 -11 minutes or until product internal temperature reaches 165°F.</v>
          </cell>
          <cell r="BM543" t="str">
            <v>Ground Beef (No More Than 20% Fat), Pasteurized Process Cheddar Cheese (Cheddar Cheese (Milk, Cheese Culture, Salt And Enzymes), Water Sodium Phosphate, Cream, Salt, Sorbic Acid (Preservative) Apo-Carotenal (Color)), Bread Crumbs (Whole Wheat Flour, Enric</v>
          </cell>
          <cell r="BR543" t="str">
            <v>00071421976939</v>
          </cell>
          <cell r="BS543" t="str">
            <v>-</v>
          </cell>
          <cell r="BT543" t="str">
            <v>-</v>
          </cell>
          <cell r="BU543" t="str">
            <v>-</v>
          </cell>
          <cell r="BV543" t="str">
            <v>-</v>
          </cell>
          <cell r="BW543" t="str">
            <v>-</v>
          </cell>
          <cell r="BX543" t="str">
            <v>-</v>
          </cell>
          <cell r="BY543" t="str">
            <v>-</v>
          </cell>
        </row>
        <row r="544">
          <cell r="B544">
            <v>10365230928</v>
          </cell>
          <cell r="C544" t="str">
            <v>Tyson®</v>
          </cell>
          <cell r="E544">
            <v>130</v>
          </cell>
          <cell r="F544" t="str">
            <v>-</v>
          </cell>
          <cell r="G544" t="str">
            <v>IW Breaded Chicken Biscuit Sandwich, 3.15 oz.</v>
          </cell>
          <cell r="H544" t="str">
            <v>WG</v>
          </cell>
          <cell r="I544" t="str">
            <v>W/D</v>
          </cell>
          <cell r="J544">
            <v>21.88</v>
          </cell>
          <cell r="K544">
            <v>100</v>
          </cell>
          <cell r="L544" t="str">
            <v>1 Sandwich</v>
          </cell>
          <cell r="M544">
            <v>1</v>
          </cell>
          <cell r="N544">
            <v>2</v>
          </cell>
          <cell r="O544" t="str">
            <v>-</v>
          </cell>
          <cell r="P544" t="str">
            <v>250</v>
          </cell>
          <cell r="Q544" t="str">
            <v>10</v>
          </cell>
          <cell r="R544" t="str">
            <v>3.5</v>
          </cell>
          <cell r="S544" t="str">
            <v>500</v>
          </cell>
          <cell r="T544" t="str">
            <v>31</v>
          </cell>
          <cell r="U544" t="str">
            <v>11</v>
          </cell>
          <cell r="V544" t="str">
            <v>-</v>
          </cell>
          <cell r="W544" t="str">
            <v>-</v>
          </cell>
          <cell r="Y544" t="str">
            <v>-</v>
          </cell>
          <cell r="Z544" t="str">
            <v>-</v>
          </cell>
          <cell r="AA544" t="str">
            <v>CSC</v>
          </cell>
          <cell r="AB544" t="str">
            <v>CSC</v>
          </cell>
          <cell r="AC544" t="str">
            <v>SUB</v>
          </cell>
          <cell r="AD544" t="str">
            <v>-</v>
          </cell>
          <cell r="AE544" t="str">
            <v>-</v>
          </cell>
          <cell r="AF544" t="str">
            <v>-</v>
          </cell>
          <cell r="AG544" t="str">
            <v>NAE</v>
          </cell>
          <cell r="AH544" t="str">
            <v/>
          </cell>
          <cell r="AI544" t="str">
            <v/>
          </cell>
          <cell r="AJ544" t="str">
            <v/>
          </cell>
          <cell r="AK544" t="str">
            <v>-</v>
          </cell>
          <cell r="AL544" t="str">
            <v>Yes</v>
          </cell>
          <cell r="AM544" t="str">
            <v>-</v>
          </cell>
          <cell r="AN544" t="str">
            <v>-</v>
          </cell>
          <cell r="AO544" t="str">
            <v>Yes</v>
          </cell>
          <cell r="AP544" t="str">
            <v>Yes</v>
          </cell>
          <cell r="AQ544" t="str">
            <v>-</v>
          </cell>
          <cell r="AR544" t="str">
            <v>-</v>
          </cell>
          <cell r="AS544" t="str">
            <v>-</v>
          </cell>
          <cell r="AT544" t="str">
            <v>365</v>
          </cell>
          <cell r="AU544" t="str">
            <v>100</v>
          </cell>
          <cell r="AV544" t="str">
            <v>IW</v>
          </cell>
          <cell r="AW544" t="str">
            <v>-</v>
          </cell>
          <cell r="AX544" t="str">
            <v>Yes</v>
          </cell>
          <cell r="AY544" t="str">
            <v>Yes</v>
          </cell>
          <cell r="AZ544" t="str">
            <v>Yes</v>
          </cell>
          <cell r="BA544" t="str">
            <v>ACT</v>
          </cell>
          <cell r="BB544" t="str">
            <v>ACT</v>
          </cell>
          <cell r="BC544" t="str">
            <v>Prepared</v>
          </cell>
          <cell r="BD544" t="str">
            <v>BFAST/COP/HANDHELD</v>
          </cell>
          <cell r="BE544" t="str">
            <v>FSV SANDWICHES MBU</v>
          </cell>
          <cell r="BF544" t="str">
            <v>Breakfast</v>
          </cell>
          <cell r="BG544" t="str">
            <v>Breakfast Sandwiches</v>
          </cell>
          <cell r="BH544" t="str">
            <v>Biscuit- Mini</v>
          </cell>
          <cell r="BI544" t="str">
            <v>-</v>
          </cell>
          <cell r="BJ544" t="str">
            <v>C&amp;F</v>
          </cell>
          <cell r="BK544" t="str">
            <v>Chicken</v>
          </cell>
          <cell r="BL544" t="str">
            <v>Convection: Convection Oven
For best results, heat from thawed state. Thaw frozen sandwiches in refrigerator. From thawed state: preheat oven to 275 degrees F. Heat sealed/wrapped sandwich (es) for #minutes or until internal temp reaches 165F. (Do not hea</v>
          </cell>
          <cell r="BM544" t="str">
            <v xml:space="preserve">FULLY BAKED WHOLE GRAIN BISCUIT: Water, Whole Wheat Flour, Enriched Bleached Wheat Flour (Niacin, Reduced Iron, Thiamine Mononitrate, Riboflavin, Enzyme, Folic Acid), Buttermilk Powder (Sweet Whey Powder, Calcium Sulfate, Buttermilk Solids, Adipic Acid), </v>
          </cell>
          <cell r="BR544" t="str">
            <v>00023700049025</v>
          </cell>
          <cell r="BS544" t="str">
            <v>-</v>
          </cell>
          <cell r="BT544" t="str">
            <v>Special Order</v>
          </cell>
          <cell r="BU544" t="str">
            <v>-</v>
          </cell>
          <cell r="BV544" t="str">
            <v>-</v>
          </cell>
          <cell r="BW544">
            <v>406903</v>
          </cell>
          <cell r="BX544" t="str">
            <v>-</v>
          </cell>
          <cell r="BY544">
            <v>406903</v>
          </cell>
        </row>
        <row r="545">
          <cell r="B545">
            <v>10363650928</v>
          </cell>
          <cell r="C545" t="str">
            <v>Tyson®</v>
          </cell>
          <cell r="E545">
            <v>130</v>
          </cell>
          <cell r="F545" t="str">
            <v>-</v>
          </cell>
          <cell r="G545" t="str">
            <v>Chicken Corn Dogs, 4.0 oz.</v>
          </cell>
          <cell r="H545" t="str">
            <v>WG</v>
          </cell>
          <cell r="I545" t="str">
            <v>Dark</v>
          </cell>
          <cell r="J545">
            <v>12</v>
          </cell>
          <cell r="K545">
            <v>48</v>
          </cell>
          <cell r="L545" t="str">
            <v>1 Corn Dog</v>
          </cell>
          <cell r="M545">
            <v>2</v>
          </cell>
          <cell r="N545">
            <v>2</v>
          </cell>
          <cell r="O545" t="str">
            <v>-</v>
          </cell>
          <cell r="P545" t="str">
            <v>300</v>
          </cell>
          <cell r="Q545" t="str">
            <v>16</v>
          </cell>
          <cell r="R545" t="str">
            <v>3.5</v>
          </cell>
          <cell r="S545" t="str">
            <v>400</v>
          </cell>
          <cell r="T545" t="str">
            <v>25</v>
          </cell>
          <cell r="U545" t="str">
            <v>14</v>
          </cell>
          <cell r="V545" t="str">
            <v>-</v>
          </cell>
          <cell r="W545" t="str">
            <v>-</v>
          </cell>
          <cell r="Y545" t="str">
            <v>-</v>
          </cell>
          <cell r="Z545" t="str">
            <v>-</v>
          </cell>
          <cell r="AA545" t="str">
            <v>-</v>
          </cell>
          <cell r="AB545" t="str">
            <v>-</v>
          </cell>
          <cell r="AC545" t="str">
            <v>SUB</v>
          </cell>
          <cell r="AD545" t="str">
            <v>-</v>
          </cell>
          <cell r="AE545" t="str">
            <v>-</v>
          </cell>
          <cell r="AF545" t="str">
            <v>-</v>
          </cell>
          <cell r="AG545" t="str">
            <v>NAE</v>
          </cell>
          <cell r="AH545" t="str">
            <v/>
          </cell>
          <cell r="AI545" t="str">
            <v/>
          </cell>
          <cell r="AJ545" t="str">
            <v/>
          </cell>
          <cell r="AK545" t="str">
            <v>-</v>
          </cell>
          <cell r="AL545" t="str">
            <v>Yes</v>
          </cell>
          <cell r="AM545" t="str">
            <v>Yes</v>
          </cell>
          <cell r="AN545" t="str">
            <v>Yes</v>
          </cell>
          <cell r="AO545" t="str">
            <v>Yes</v>
          </cell>
          <cell r="AP545" t="str">
            <v>-</v>
          </cell>
          <cell r="AQ545" t="str">
            <v>-</v>
          </cell>
          <cell r="AR545" t="str">
            <v>-</v>
          </cell>
          <cell r="AS545" t="str">
            <v>-</v>
          </cell>
          <cell r="AT545" t="str">
            <v>365</v>
          </cell>
          <cell r="AU545" t="str">
            <v>1</v>
          </cell>
          <cell r="AV545" t="str">
            <v>Bulk</v>
          </cell>
          <cell r="AW545" t="str">
            <v>-</v>
          </cell>
          <cell r="AX545" t="str">
            <v>Yes</v>
          </cell>
          <cell r="AY545" t="str">
            <v>Yes</v>
          </cell>
          <cell r="AZ545" t="str">
            <v>Yes</v>
          </cell>
          <cell r="BA545" t="str">
            <v>ACT</v>
          </cell>
          <cell r="BB545" t="str">
            <v>ACT</v>
          </cell>
          <cell r="BC545" t="str">
            <v>Prepared</v>
          </cell>
          <cell r="BD545" t="str">
            <v>BFAST/COP/HANDHELD</v>
          </cell>
          <cell r="BE545" t="str">
            <v>FSV SNACKING MBU</v>
          </cell>
          <cell r="BF545" t="str">
            <v>Corn Dogs &amp; Hot Dogs</v>
          </cell>
          <cell r="BG545" t="str">
            <v>Corn Dogs</v>
          </cell>
          <cell r="BH545" t="str">
            <v>Corn Dogs</v>
          </cell>
          <cell r="BI545" t="str">
            <v>-</v>
          </cell>
          <cell r="BJ545" t="str">
            <v>C&amp;F</v>
          </cell>
          <cell r="BK545" t="str">
            <v>Chicken</v>
          </cell>
          <cell r="BL545" t="str">
            <v>BAKE: Appliances vary, adjust accordingly. 
Conventional Oven
Heat at 375ºF. Bake 15 minutes if thawed; 25 minutes if frozen.
Heat to an internal temperature of 160ºF and hold at 140ºF or above.
Convection: Appliances vary, adjust accordingly. 
Convection</v>
          </cell>
          <cell r="BM545" t="str">
            <v>Ground dark chicken, water, isolated soy protein, corn syrup, mustard, sea salt, dextrose, natural flavoring (celery powder), hardwood smoked sugar, natural flavors (including extractives of celery seed), citric acid, ascorbic acid, extractives of paprika</v>
          </cell>
          <cell r="BO545" t="str">
            <v>Yes</v>
          </cell>
          <cell r="BR545" t="str">
            <v>00023700050274</v>
          </cell>
          <cell r="BS545" t="str">
            <v>-</v>
          </cell>
          <cell r="BT545" t="str">
            <v>Special Order</v>
          </cell>
          <cell r="BU545" t="str">
            <v>-</v>
          </cell>
          <cell r="BV545" t="str">
            <v>-</v>
          </cell>
          <cell r="BW545" t="str">
            <v>-</v>
          </cell>
          <cell r="BX545" t="str">
            <v>-</v>
          </cell>
          <cell r="BY545" t="str">
            <v>-</v>
          </cell>
        </row>
        <row r="546">
          <cell r="B546">
            <v>10346960928</v>
          </cell>
          <cell r="C546" t="str">
            <v>Tyson®</v>
          </cell>
          <cell r="E546">
            <v>130</v>
          </cell>
          <cell r="F546" t="str">
            <v>-</v>
          </cell>
          <cell r="G546" t="str">
            <v>Oven Roasted Glazed Chicken Wings</v>
          </cell>
          <cell r="H546" t="str">
            <v>-</v>
          </cell>
          <cell r="I546" t="str">
            <v>White</v>
          </cell>
          <cell r="J546">
            <v>30</v>
          </cell>
          <cell r="K546" t="str">
            <v>71-88</v>
          </cell>
          <cell r="L546" t="str">
            <v>4 Pieces</v>
          </cell>
          <cell r="M546">
            <v>2</v>
          </cell>
          <cell r="N546" t="str">
            <v>-</v>
          </cell>
          <cell r="O546" t="str">
            <v>-</v>
          </cell>
          <cell r="P546" t="str">
            <v>210</v>
          </cell>
          <cell r="Q546" t="str">
            <v>17</v>
          </cell>
          <cell r="R546" t="str">
            <v>4.5</v>
          </cell>
          <cell r="S546" t="str">
            <v>250</v>
          </cell>
          <cell r="T546" t="str">
            <v>1</v>
          </cell>
          <cell r="U546" t="str">
            <v>14</v>
          </cell>
          <cell r="V546" t="str">
            <v>-</v>
          </cell>
          <cell r="W546" t="str">
            <v>-</v>
          </cell>
          <cell r="Y546" t="str">
            <v>-</v>
          </cell>
          <cell r="Z546" t="str">
            <v>-</v>
          </cell>
          <cell r="AA546" t="str">
            <v>-</v>
          </cell>
          <cell r="AB546" t="str">
            <v>-</v>
          </cell>
          <cell r="AC546" t="str">
            <v>SUB</v>
          </cell>
          <cell r="AD546" t="str">
            <v>-</v>
          </cell>
          <cell r="AE546" t="str">
            <v>-</v>
          </cell>
          <cell r="AF546" t="str">
            <v>-</v>
          </cell>
          <cell r="AG546" t="str">
            <v>NAE</v>
          </cell>
          <cell r="AH546" t="str">
            <v>Yes</v>
          </cell>
          <cell r="AI546" t="str">
            <v>Yes</v>
          </cell>
          <cell r="AJ546" t="str">
            <v>Yes</v>
          </cell>
          <cell r="AK546" t="str">
            <v>-</v>
          </cell>
          <cell r="AL546" t="str">
            <v>-</v>
          </cell>
          <cell r="AM546" t="str">
            <v>-</v>
          </cell>
          <cell r="AN546" t="str">
            <v>-</v>
          </cell>
          <cell r="AO546" t="str">
            <v>-</v>
          </cell>
          <cell r="AP546" t="str">
            <v>-</v>
          </cell>
          <cell r="AQ546" t="str">
            <v>-</v>
          </cell>
          <cell r="AR546" t="str">
            <v>-</v>
          </cell>
          <cell r="AS546" t="str">
            <v>-</v>
          </cell>
          <cell r="AT546" t="str">
            <v>365</v>
          </cell>
          <cell r="AU546" t="str">
            <v>4</v>
          </cell>
          <cell r="AV546" t="str">
            <v>Bulk</v>
          </cell>
          <cell r="AW546" t="str">
            <v>-</v>
          </cell>
          <cell r="AX546" t="str">
            <v>-</v>
          </cell>
          <cell r="AY546" t="str">
            <v>-</v>
          </cell>
          <cell r="AZ546" t="str">
            <v>-</v>
          </cell>
          <cell r="BA546" t="str">
            <v>ACT</v>
          </cell>
          <cell r="BB546" t="str">
            <v>ACT</v>
          </cell>
          <cell r="BC546" t="str">
            <v>Poultry</v>
          </cell>
          <cell r="BD546" t="str">
            <v>BIG BIRD</v>
          </cell>
          <cell r="BE546" t="str">
            <v>BIG BIRD MBU</v>
          </cell>
          <cell r="BF546" t="str">
            <v>Handheld Chicken</v>
          </cell>
          <cell r="BG546" t="str">
            <v>Bone-in Chicken</v>
          </cell>
          <cell r="BH546" t="str">
            <v>Wings</v>
          </cell>
          <cell r="BI546" t="str">
            <v>-</v>
          </cell>
          <cell r="BJ546" t="str">
            <v>Whole Muscle</v>
          </cell>
          <cell r="BK546" t="str">
            <v>Chicken</v>
          </cell>
          <cell r="BL546" t="str">
            <v>BAKE: PREPARATION:  Appliances vary, adjust accordingly.
Conventional Oven
Preheat oven to 400°F. Place wings on baking sheet and heat 18 – 20 minutes.  Turn over halfway through heating.
PREPARATION:  Appliances vary, adjust accordingly.
Impingement Oven</v>
          </cell>
          <cell r="BM546" t="str">
            <v>Chicken wings, water, contains 2% or less of the following:  caramelized sugar, citric acid, corn starch, garlic powder, maltodextrin, natural flavors, onion powder, rice starch, salt, sea salt, spice, sugar, xanthan gum, yeast extract.  Blanched in veget</v>
          </cell>
          <cell r="BR546" t="str">
            <v>00023700050786</v>
          </cell>
          <cell r="BS546" t="str">
            <v>-</v>
          </cell>
          <cell r="BT546" t="str">
            <v>-</v>
          </cell>
          <cell r="BU546" t="str">
            <v>-</v>
          </cell>
          <cell r="BV546" t="str">
            <v>-</v>
          </cell>
          <cell r="BW546" t="str">
            <v>-</v>
          </cell>
          <cell r="BX546" t="str">
            <v>-</v>
          </cell>
          <cell r="BY546" t="str">
            <v>-</v>
          </cell>
        </row>
        <row r="547">
          <cell r="B547">
            <v>10000038942</v>
          </cell>
          <cell r="C547" t="str">
            <v>Tyson®</v>
          </cell>
          <cell r="E547">
            <v>130</v>
          </cell>
          <cell r="F547" t="str">
            <v>FC, All Natural**, Coated, Glazed, Buffalo Style Chicken Wing Sections</v>
          </cell>
          <cell r="G547" t="str">
            <v>Wings of Fire Glazed Chicken Wings</v>
          </cell>
          <cell r="H547" t="str">
            <v>-</v>
          </cell>
          <cell r="I547" t="str">
            <v>White</v>
          </cell>
          <cell r="J547">
            <v>30</v>
          </cell>
          <cell r="K547" t="str">
            <v>71-88</v>
          </cell>
          <cell r="L547" t="str">
            <v>4 Pieces</v>
          </cell>
          <cell r="M547">
            <v>2</v>
          </cell>
          <cell r="N547" t="str">
            <v>-</v>
          </cell>
          <cell r="O547" t="str">
            <v>-</v>
          </cell>
          <cell r="P547" t="str">
            <v>230</v>
          </cell>
          <cell r="Q547" t="str">
            <v>17</v>
          </cell>
          <cell r="R547" t="str">
            <v>4.5</v>
          </cell>
          <cell r="S547" t="str">
            <v>220</v>
          </cell>
          <cell r="T547" t="str">
            <v>5</v>
          </cell>
          <cell r="U547" t="str">
            <v>14</v>
          </cell>
          <cell r="V547" t="str">
            <v/>
          </cell>
          <cell r="W547" t="str">
            <v>-</v>
          </cell>
          <cell r="Y547" t="str">
            <v>-</v>
          </cell>
          <cell r="Z547" t="str">
            <v>-</v>
          </cell>
          <cell r="AA547" t="str">
            <v>-</v>
          </cell>
          <cell r="AB547" t="str">
            <v>-</v>
          </cell>
          <cell r="AC547" t="str">
            <v>SUB</v>
          </cell>
          <cell r="AD547" t="str">
            <v>-</v>
          </cell>
          <cell r="AE547" t="str">
            <v>-</v>
          </cell>
          <cell r="AF547" t="str">
            <v>-</v>
          </cell>
          <cell r="AG547" t="str">
            <v>NAE</v>
          </cell>
          <cell r="AH547" t="str">
            <v>Yes</v>
          </cell>
          <cell r="AI547" t="str">
            <v>Yes</v>
          </cell>
          <cell r="AJ547" t="str">
            <v>Yes</v>
          </cell>
          <cell r="AK547" t="str">
            <v>-</v>
          </cell>
          <cell r="AL547" t="str">
            <v>-</v>
          </cell>
          <cell r="AM547" t="str">
            <v>-</v>
          </cell>
          <cell r="AN547" t="str">
            <v>-</v>
          </cell>
          <cell r="AO547" t="str">
            <v>-</v>
          </cell>
          <cell r="AP547" t="str">
            <v>-</v>
          </cell>
          <cell r="AQ547" t="str">
            <v>-</v>
          </cell>
          <cell r="AR547" t="str">
            <v>-</v>
          </cell>
          <cell r="AS547" t="str">
            <v>-</v>
          </cell>
          <cell r="AT547" t="str">
            <v>365</v>
          </cell>
          <cell r="AU547" t="str">
            <v>4</v>
          </cell>
          <cell r="AV547" t="str">
            <v>Bulk</v>
          </cell>
          <cell r="AW547" t="str">
            <v>-</v>
          </cell>
          <cell r="AX547" t="str">
            <v>-</v>
          </cell>
          <cell r="AY547" t="str">
            <v>-</v>
          </cell>
          <cell r="AZ547" t="str">
            <v>-</v>
          </cell>
          <cell r="BA547" t="str">
            <v>ACT</v>
          </cell>
          <cell r="BB547" t="str">
            <v>ACT</v>
          </cell>
          <cell r="BC547" t="str">
            <v>Poultry</v>
          </cell>
          <cell r="BD547" t="str">
            <v>BIG BIRD</v>
          </cell>
          <cell r="BE547" t="str">
            <v>BIG BIRD MBU</v>
          </cell>
          <cell r="BF547" t="str">
            <v>Handheld Chicken</v>
          </cell>
          <cell r="BG547" t="str">
            <v>Bone-in Chicken</v>
          </cell>
          <cell r="BH547" t="str">
            <v>Wings</v>
          </cell>
          <cell r="BI547" t="str">
            <v>Wings of Fire</v>
          </cell>
          <cell r="BJ547" t="str">
            <v>Whole Muscle</v>
          </cell>
          <cell r="BK547" t="str">
            <v>Chicken</v>
          </cell>
          <cell r="BL547" t="str">
            <v>BAKE: Appliances vary, adjust accordingly.
Conventional Oven
Preheat oven to 400°F.  Place wings on baking sheet and heat 18 - 20 minutes.  Turn over halfway through heating.
Appliances vary, adjust accordingly.
Impingement Oven
Preheat oven to 400°F.  Pl</v>
          </cell>
          <cell r="BM547" t="str">
            <v>Chicken wing sections, water, corn starch, maltodextrin, contains 2% or less of the following: canola oil, citric acid, dextrin, dried garlic, dried red pepper sauce (aged red peppers, vinegar, salt), extracts of paprika, turmeric and annatto, guar gum, h</v>
          </cell>
          <cell r="BR547" t="str">
            <v>00023700051547</v>
          </cell>
          <cell r="BS547" t="str">
            <v>-</v>
          </cell>
          <cell r="BT547" t="str">
            <v>-</v>
          </cell>
          <cell r="BU547" t="str">
            <v>-</v>
          </cell>
          <cell r="BV547" t="str">
            <v>-</v>
          </cell>
          <cell r="BW547" t="str">
            <v>-</v>
          </cell>
          <cell r="BX547" t="str">
            <v>-</v>
          </cell>
          <cell r="BY547" t="str">
            <v>-</v>
          </cell>
        </row>
        <row r="548">
          <cell r="B548">
            <v>10349310928</v>
          </cell>
          <cell r="C548" t="str">
            <v>Tyson®</v>
          </cell>
          <cell r="E548">
            <v>165</v>
          </cell>
          <cell r="F548" t="str">
            <v>-</v>
          </cell>
          <cell r="G548" t="str">
            <v xml:space="preserve">Breaded Dinosaur Shaped Chicken Nuggets, 0.69 oz. </v>
          </cell>
          <cell r="H548" t="str">
            <v>WG</v>
          </cell>
          <cell r="I548" t="str">
            <v>White</v>
          </cell>
          <cell r="J548">
            <v>30</v>
          </cell>
          <cell r="K548">
            <v>116</v>
          </cell>
          <cell r="L548" t="str">
            <v>6 pieces</v>
          </cell>
          <cell r="M548">
            <v>2</v>
          </cell>
          <cell r="N548">
            <v>1</v>
          </cell>
          <cell r="O548" t="str">
            <v>-</v>
          </cell>
          <cell r="P548" t="str">
            <v>300</v>
          </cell>
          <cell r="Q548" t="str">
            <v>17</v>
          </cell>
          <cell r="R548" t="str">
            <v>4</v>
          </cell>
          <cell r="S548" t="str">
            <v>460</v>
          </cell>
          <cell r="T548" t="str">
            <v>17</v>
          </cell>
          <cell r="U548" t="str">
            <v>20</v>
          </cell>
          <cell r="V548" t="str">
            <v>-</v>
          </cell>
          <cell r="W548" t="str">
            <v>-</v>
          </cell>
          <cell r="Y548" t="str">
            <v>-</v>
          </cell>
          <cell r="Z548" t="str">
            <v>-</v>
          </cell>
          <cell r="AA548" t="str">
            <v>-</v>
          </cell>
          <cell r="AB548" t="str">
            <v>-</v>
          </cell>
          <cell r="AC548" t="str">
            <v>CL</v>
          </cell>
          <cell r="AD548" t="str">
            <v>-</v>
          </cell>
          <cell r="AE548" t="str">
            <v>-</v>
          </cell>
          <cell r="AF548" t="str">
            <v>-</v>
          </cell>
          <cell r="AG548" t="str">
            <v>NAE</v>
          </cell>
          <cell r="AH548" t="str">
            <v>Yes</v>
          </cell>
          <cell r="AI548" t="str">
            <v>Yes</v>
          </cell>
          <cell r="AJ548" t="str">
            <v>Yes</v>
          </cell>
          <cell r="AK548" t="str">
            <v>-</v>
          </cell>
          <cell r="AL548" t="str">
            <v>-</v>
          </cell>
          <cell r="AM548" t="str">
            <v>-</v>
          </cell>
          <cell r="AN548" t="str">
            <v>-</v>
          </cell>
          <cell r="AO548" t="str">
            <v>Yes</v>
          </cell>
          <cell r="AP548" t="str">
            <v>-</v>
          </cell>
          <cell r="AQ548" t="str">
            <v>-</v>
          </cell>
          <cell r="AR548" t="str">
            <v>-</v>
          </cell>
          <cell r="AS548" t="str">
            <v>-</v>
          </cell>
          <cell r="AT548" t="str">
            <v>365</v>
          </cell>
          <cell r="AU548" t="str">
            <v>4</v>
          </cell>
          <cell r="AV548" t="str">
            <v>Bulk</v>
          </cell>
          <cell r="AW548" t="str">
            <v>-</v>
          </cell>
          <cell r="AX548" t="str">
            <v>-</v>
          </cell>
          <cell r="AY548" t="str">
            <v>-</v>
          </cell>
          <cell r="AZ548" t="str">
            <v>-</v>
          </cell>
          <cell r="BA548" t="str">
            <v>HOLD SY20-21</v>
          </cell>
          <cell r="BB548" t="str">
            <v>ACT</v>
          </cell>
          <cell r="BC548" t="str">
            <v>Poultry</v>
          </cell>
          <cell r="BD548" t="str">
            <v>BIG BIRD</v>
          </cell>
          <cell r="BE548" t="str">
            <v>BIG BIRD MBU</v>
          </cell>
          <cell r="BF548" t="str">
            <v>Handheld Chicken</v>
          </cell>
          <cell r="BG548" t="str">
            <v>Nuggets</v>
          </cell>
          <cell r="BH548" t="str">
            <v>Dino Nugget</v>
          </cell>
          <cell r="BI548" t="str">
            <v>Golden Crispy</v>
          </cell>
          <cell r="BJ548" t="str">
            <v>C&amp;F</v>
          </cell>
          <cell r="BK548" t="str">
            <v>Chicken</v>
          </cell>
          <cell r="BL548" t="str">
            <v>BAKE: Appliances vary, adjust accordingly.
Conventional Oven
8 -10 minutes at 400°F from frozen.
Convection: Appliances vary, adjust accordingly.
Convection Oven
6 - 8 minutes at 375°F from frozen.</v>
          </cell>
          <cell r="BM548" t="str">
            <v>White meat chicken, whole wheat flour, water, contains 2% or less of the following: brown sugar, canola oil, carrot powder, 
citric acid, dried garlic, dried onion, dried yeast, garlic powder, maltodextrin, natural flavor, onion powder, paprika extract (c</v>
          </cell>
          <cell r="BR548" t="str">
            <v>00023700050113</v>
          </cell>
          <cell r="BS548" t="str">
            <v>-</v>
          </cell>
          <cell r="BT548" t="str">
            <v>-</v>
          </cell>
          <cell r="BU548" t="str">
            <v>-</v>
          </cell>
          <cell r="BV548" t="str">
            <v>-</v>
          </cell>
          <cell r="BW548" t="str">
            <v>-</v>
          </cell>
          <cell r="BX548" t="str">
            <v>-</v>
          </cell>
          <cell r="BY548" t="str">
            <v>-</v>
          </cell>
        </row>
        <row r="549">
          <cell r="B549">
            <v>10368640928</v>
          </cell>
          <cell r="C549" t="str">
            <v>Tyson®</v>
          </cell>
          <cell r="E549">
            <v>130</v>
          </cell>
          <cell r="F549" t="str">
            <v>-</v>
          </cell>
          <cell r="G549" t="str">
            <v>Breaded Whole Muscle Tenderloin, 1.14 oz.</v>
          </cell>
          <cell r="H549" t="str">
            <v>WG</v>
          </cell>
          <cell r="I549" t="str">
            <v>White</v>
          </cell>
          <cell r="J549">
            <v>30</v>
          </cell>
          <cell r="K549">
            <v>140</v>
          </cell>
          <cell r="L549" t="str">
            <v>3 Pieces</v>
          </cell>
          <cell r="M549">
            <v>2</v>
          </cell>
          <cell r="N549">
            <v>1</v>
          </cell>
          <cell r="O549" t="str">
            <v>-</v>
          </cell>
          <cell r="P549" t="str">
            <v>200</v>
          </cell>
          <cell r="Q549" t="str">
            <v>7</v>
          </cell>
          <cell r="R549" t="str">
            <v>1</v>
          </cell>
          <cell r="S549" t="str">
            <v>440</v>
          </cell>
          <cell r="T549" t="str">
            <v>14</v>
          </cell>
          <cell r="U549" t="str">
            <v>20</v>
          </cell>
          <cell r="V549" t="str">
            <v>-</v>
          </cell>
          <cell r="W549" t="str">
            <v>-</v>
          </cell>
          <cell r="Y549" t="str">
            <v>-</v>
          </cell>
          <cell r="Z549" t="str">
            <v>-</v>
          </cell>
          <cell r="AA549" t="str">
            <v>-</v>
          </cell>
          <cell r="AB549" t="str">
            <v>-</v>
          </cell>
          <cell r="AC549" t="str">
            <v>SUB</v>
          </cell>
          <cell r="AD549" t="str">
            <v>-</v>
          </cell>
          <cell r="AE549" t="str">
            <v>-</v>
          </cell>
          <cell r="AF549" t="str">
            <v>-</v>
          </cell>
          <cell r="AG549" t="str">
            <v>NAE</v>
          </cell>
          <cell r="AH549" t="str">
            <v>Yes</v>
          </cell>
          <cell r="AI549" t="str">
            <v>Yes</v>
          </cell>
          <cell r="AJ549" t="str">
            <v>Yes</v>
          </cell>
          <cell r="AK549" t="str">
            <v>-</v>
          </cell>
          <cell r="AL549" t="str">
            <v>-</v>
          </cell>
          <cell r="AM549" t="str">
            <v>-</v>
          </cell>
          <cell r="AN549" t="str">
            <v>-</v>
          </cell>
          <cell r="AO549" t="str">
            <v>Yes</v>
          </cell>
          <cell r="AP549" t="str">
            <v>Yes</v>
          </cell>
          <cell r="AQ549" t="str">
            <v>-</v>
          </cell>
          <cell r="AR549" t="str">
            <v>-</v>
          </cell>
          <cell r="AS549" t="str">
            <v>-</v>
          </cell>
          <cell r="AT549" t="str">
            <v>365</v>
          </cell>
          <cell r="AU549" t="str">
            <v>6</v>
          </cell>
          <cell r="AV549" t="str">
            <v>Bulk</v>
          </cell>
          <cell r="AW549" t="str">
            <v>-</v>
          </cell>
          <cell r="AX549" t="str">
            <v>Yes</v>
          </cell>
          <cell r="AY549" t="str">
            <v>Yes</v>
          </cell>
          <cell r="AZ549" t="str">
            <v>Yes</v>
          </cell>
          <cell r="BA549" t="str">
            <v>ACT</v>
          </cell>
          <cell r="BB549" t="str">
            <v>ACT</v>
          </cell>
          <cell r="BC549" t="str">
            <v>Poultry</v>
          </cell>
          <cell r="BD549" t="str">
            <v>BIG BIRD</v>
          </cell>
          <cell r="BE549" t="str">
            <v>BIG BIRD MBU</v>
          </cell>
          <cell r="BF549" t="str">
            <v>Handheld Chicken</v>
          </cell>
          <cell r="BG549" t="str">
            <v>Tenders</v>
          </cell>
          <cell r="BH549" t="str">
            <v>Tenders</v>
          </cell>
          <cell r="BI549" t="str">
            <v>-</v>
          </cell>
          <cell r="BJ549" t="str">
            <v>Whole Muscle</v>
          </cell>
          <cell r="BK549" t="str">
            <v>Chicken</v>
          </cell>
          <cell r="BL549" t="str">
            <v>Convection: Appliances vary, adjust accordingly
Convection Oven
Preheat oven to 375°F.  Heat for 10-12 minutes.</v>
          </cell>
          <cell r="BM549" t="str">
            <v>Chicken breast tenderloins, whole wheat flour, water, contains 2% or less of the following: brown sugar, canola oil, carrot powder, citric acid, cocoa powder, dried yeast, garlic powder, leavening (cream of tartar, baking soda), maltodextrin, natural flav</v>
          </cell>
          <cell r="BR549" t="str">
            <v>00023700050724</v>
          </cell>
          <cell r="BS549" t="str">
            <v>-</v>
          </cell>
          <cell r="BT549" t="str">
            <v>Special Order</v>
          </cell>
          <cell r="BU549" t="str">
            <v>-</v>
          </cell>
          <cell r="BV549" t="str">
            <v>-</v>
          </cell>
          <cell r="BW549" t="str">
            <v>-</v>
          </cell>
          <cell r="BX549">
            <v>8890003</v>
          </cell>
          <cell r="BY549" t="str">
            <v>-</v>
          </cell>
        </row>
        <row r="550">
          <cell r="B550">
            <v>10286860928</v>
          </cell>
          <cell r="C550" t="str">
            <v>Tyson®</v>
          </cell>
          <cell r="D550" t="str">
            <v>Mega Minis®</v>
          </cell>
          <cell r="E550">
            <v>130</v>
          </cell>
          <cell r="F550" t="str">
            <v>-</v>
          </cell>
          <cell r="G550" t="str">
            <v>Mega Minis® Breaded Nashville Hot MWWM Chunks, 0.45 oz.</v>
          </cell>
          <cell r="H550" t="str">
            <v>WG</v>
          </cell>
          <cell r="I550" t="str">
            <v>White</v>
          </cell>
          <cell r="J550">
            <v>31.5</v>
          </cell>
          <cell r="K550">
            <v>112</v>
          </cell>
          <cell r="L550" t="str">
            <v>10 pieces</v>
          </cell>
          <cell r="M550">
            <v>2</v>
          </cell>
          <cell r="N550">
            <v>1</v>
          </cell>
          <cell r="O550" t="str">
            <v>-</v>
          </cell>
          <cell r="P550" t="str">
            <v>240</v>
          </cell>
          <cell r="Q550" t="str">
            <v>11</v>
          </cell>
          <cell r="R550" t="str">
            <v>2</v>
          </cell>
          <cell r="S550" t="str">
            <v>600</v>
          </cell>
          <cell r="T550" t="str">
            <v>15</v>
          </cell>
          <cell r="U550" t="str">
            <v>20</v>
          </cell>
          <cell r="V550" t="str">
            <v>-</v>
          </cell>
          <cell r="W550" t="str">
            <v>KTKA</v>
          </cell>
          <cell r="Y550" t="str">
            <v>-</v>
          </cell>
          <cell r="Z550" t="str">
            <v>CSC</v>
          </cell>
          <cell r="AA550" t="str">
            <v>CSC</v>
          </cell>
          <cell r="AB550" t="str">
            <v>CSC</v>
          </cell>
          <cell r="AC550" t="str">
            <v>SUB</v>
          </cell>
          <cell r="AD550" t="str">
            <v>-</v>
          </cell>
          <cell r="AE550" t="str">
            <v>-</v>
          </cell>
          <cell r="AF550" t="str">
            <v>-</v>
          </cell>
          <cell r="AG550" t="str">
            <v>NAE</v>
          </cell>
          <cell r="AH550" t="str">
            <v>Yes</v>
          </cell>
          <cell r="AI550" t="str">
            <v>Yes</v>
          </cell>
          <cell r="AJ550" t="str">
            <v>Yes</v>
          </cell>
          <cell r="AK550" t="str">
            <v>-</v>
          </cell>
          <cell r="AL550" t="str">
            <v>-</v>
          </cell>
          <cell r="AM550" t="str">
            <v>-</v>
          </cell>
          <cell r="AN550" t="str">
            <v>-</v>
          </cell>
          <cell r="AO550" t="str">
            <v>Yes</v>
          </cell>
          <cell r="AP550" t="str">
            <v>Yes</v>
          </cell>
          <cell r="AQ550" t="str">
            <v>-</v>
          </cell>
          <cell r="AR550" t="str">
            <v>-</v>
          </cell>
          <cell r="AS550" t="str">
            <v>-</v>
          </cell>
          <cell r="AT550" t="str">
            <v>365</v>
          </cell>
          <cell r="AU550" t="str">
            <v>4</v>
          </cell>
          <cell r="AV550" t="str">
            <v>Bulk</v>
          </cell>
          <cell r="AW550" t="str">
            <v>Yes</v>
          </cell>
          <cell r="AX550" t="str">
            <v>Yes</v>
          </cell>
          <cell r="AY550" t="str">
            <v>Yes</v>
          </cell>
          <cell r="AZ550" t="str">
            <v>Yes</v>
          </cell>
          <cell r="BA550" t="str">
            <v>ACT</v>
          </cell>
          <cell r="BB550" t="str">
            <v>ACT</v>
          </cell>
          <cell r="BC550" t="str">
            <v>Poultry</v>
          </cell>
          <cell r="BD550" t="str">
            <v>BIG BIRD</v>
          </cell>
          <cell r="BE550" t="str">
            <v>BIG BIRD MBU</v>
          </cell>
          <cell r="BF550" t="str">
            <v>Handheld Chicken</v>
          </cell>
          <cell r="BG550" t="str">
            <v>Bites &amp; Boneless Wings</v>
          </cell>
          <cell r="BH550" t="str">
            <v>Chunks</v>
          </cell>
          <cell r="BI550" t="str">
            <v>Nashville Hot</v>
          </cell>
          <cell r="BJ550" t="str">
            <v>MWWM</v>
          </cell>
          <cell r="BK550" t="str">
            <v>Chicken</v>
          </cell>
          <cell r="BL550" t="str">
            <v>Convection: Appliances vary, adjust accordingly. 
Convection Oven
Preheat oven to 375°F.  Place frozen chunks on a parchment lined baking sheet and heat for 7-9 minutes.</v>
          </cell>
          <cell r="BM550" t="str">
            <v>Boneless, skinless portioned chicken breast chunks with rib meat, water, whole wheat flour, contains 2% or less of the following: brown sugar, corn starch, extractives of paprika, garlic powder, hot sauce (aged cayenne peppers, vinegar, salt, garlic powde</v>
          </cell>
          <cell r="BO550" t="str">
            <v>Yes</v>
          </cell>
          <cell r="BQ550" t="str">
            <v>Yes</v>
          </cell>
          <cell r="BR550" t="str">
            <v>00023700049131</v>
          </cell>
          <cell r="BS550" t="str">
            <v>-</v>
          </cell>
          <cell r="BT550" t="str">
            <v>Stocked</v>
          </cell>
          <cell r="BU550" t="str">
            <v>-</v>
          </cell>
          <cell r="BV550" t="str">
            <v>-</v>
          </cell>
          <cell r="BW550" t="str">
            <v>-</v>
          </cell>
          <cell r="BX550">
            <v>8868064</v>
          </cell>
          <cell r="BY550">
            <v>406492</v>
          </cell>
        </row>
        <row r="551">
          <cell r="B551">
            <v>10294940928</v>
          </cell>
          <cell r="C551" t="str">
            <v>Tyson®</v>
          </cell>
          <cell r="D551" t="str">
            <v>Mega Minis®</v>
          </cell>
          <cell r="E551">
            <v>130</v>
          </cell>
          <cell r="F551" t="str">
            <v>-</v>
          </cell>
          <cell r="G551" t="str">
            <v>Mega Minis® Breaded Waffle Flavored MWWM Chicken Chunks, 0.54 oz.</v>
          </cell>
          <cell r="H551" t="str">
            <v>WG</v>
          </cell>
          <cell r="I551" t="str">
            <v>White</v>
          </cell>
          <cell r="J551">
            <v>30.26</v>
          </cell>
          <cell r="K551">
            <v>149</v>
          </cell>
          <cell r="L551" t="str">
            <v>6 pieces</v>
          </cell>
          <cell r="M551">
            <v>1</v>
          </cell>
          <cell r="N551">
            <v>1</v>
          </cell>
          <cell r="O551" t="str">
            <v>-</v>
          </cell>
          <cell r="P551" t="str">
            <v>210</v>
          </cell>
          <cell r="Q551" t="str">
            <v>11</v>
          </cell>
          <cell r="R551" t="str">
            <v>2</v>
          </cell>
          <cell r="S551" t="str">
            <v>320</v>
          </cell>
          <cell r="T551" t="str">
            <v>13</v>
          </cell>
          <cell r="U551" t="str">
            <v>13</v>
          </cell>
          <cell r="V551" t="str">
            <v>-</v>
          </cell>
          <cell r="W551" t="str">
            <v>KTKA</v>
          </cell>
          <cell r="Y551" t="str">
            <v>-</v>
          </cell>
          <cell r="Z551" t="str">
            <v>CSC</v>
          </cell>
          <cell r="AA551" t="str">
            <v>CSC</v>
          </cell>
          <cell r="AB551" t="str">
            <v>CSC</v>
          </cell>
          <cell r="AC551" t="str">
            <v>SUB</v>
          </cell>
          <cell r="AD551" t="str">
            <v>-</v>
          </cell>
          <cell r="AE551" t="str">
            <v>-</v>
          </cell>
          <cell r="AF551" t="str">
            <v>-</v>
          </cell>
          <cell r="AG551" t="str">
            <v>NAE</v>
          </cell>
          <cell r="AH551" t="str">
            <v>Yes</v>
          </cell>
          <cell r="AI551" t="str">
            <v>Yes</v>
          </cell>
          <cell r="AJ551" t="str">
            <v>Yes</v>
          </cell>
          <cell r="AK551" t="str">
            <v>-</v>
          </cell>
          <cell r="AL551" t="str">
            <v>-</v>
          </cell>
          <cell r="AM551" t="str">
            <v>-</v>
          </cell>
          <cell r="AN551" t="str">
            <v>-</v>
          </cell>
          <cell r="AO551" t="str">
            <v>Yes</v>
          </cell>
          <cell r="AP551" t="str">
            <v>Yes</v>
          </cell>
          <cell r="AQ551" t="str">
            <v>-</v>
          </cell>
          <cell r="AR551" t="str">
            <v>-</v>
          </cell>
          <cell r="AS551" t="str">
            <v>-</v>
          </cell>
          <cell r="AT551" t="str">
            <v>365</v>
          </cell>
          <cell r="AU551" t="str">
            <v>6</v>
          </cell>
          <cell r="AV551" t="str">
            <v>Bulk</v>
          </cell>
          <cell r="AW551" t="str">
            <v>Yes</v>
          </cell>
          <cell r="AX551" t="str">
            <v>Yes</v>
          </cell>
          <cell r="AY551" t="str">
            <v>Yes</v>
          </cell>
          <cell r="AZ551" t="str">
            <v>Yes</v>
          </cell>
          <cell r="BA551" t="str">
            <v>ACT</v>
          </cell>
          <cell r="BB551" t="str">
            <v>ACT</v>
          </cell>
          <cell r="BC551" t="str">
            <v>Poultry</v>
          </cell>
          <cell r="BD551" t="str">
            <v>BIG BIRD</v>
          </cell>
          <cell r="BE551" t="str">
            <v>BIG BIRD MBU</v>
          </cell>
          <cell r="BF551" t="str">
            <v>Breakfast</v>
          </cell>
          <cell r="BG551" t="str">
            <v>Breakfast Bites</v>
          </cell>
          <cell r="BH551" t="str">
            <v>Chunks</v>
          </cell>
          <cell r="BI551" t="str">
            <v>Waffle</v>
          </cell>
          <cell r="BJ551" t="str">
            <v>MWWM</v>
          </cell>
          <cell r="BK551" t="str">
            <v>Chicken</v>
          </cell>
          <cell r="BL551" t="str">
            <v>BAKE: Appliances vary, adjust accordingly.
Conventional Oven
1.Preheat oven to 400°F. 
2.From frozen, place pieces in a single layer on a parchment paper. 
3.Heat for 20-25 minutes.
Convection: Appliances vary, adjust accordingly.
Convection Oven
1.Prehea</v>
          </cell>
          <cell r="BM551" t="str">
            <v>Boneless, skinless portioned chicken breast chunks with rib meat, water, whole wheat flour, contains 2% or less of the following: 
brown sugar, corn starch, extractives of paprika, annatto and turmeric, gum arabic, leavening (cream of tartar, sodium bicar</v>
          </cell>
          <cell r="BO551" t="str">
            <v>Yes</v>
          </cell>
          <cell r="BQ551" t="str">
            <v>Yes</v>
          </cell>
          <cell r="BR551" t="str">
            <v>00023700047625</v>
          </cell>
          <cell r="BS551" t="str">
            <v>-</v>
          </cell>
          <cell r="BT551" t="str">
            <v>Stocked</v>
          </cell>
          <cell r="BU551" t="str">
            <v>-</v>
          </cell>
          <cell r="BV551" t="str">
            <v>-</v>
          </cell>
          <cell r="BW551" t="str">
            <v>-</v>
          </cell>
          <cell r="BX551">
            <v>8868063</v>
          </cell>
          <cell r="BY551">
            <v>406507</v>
          </cell>
        </row>
        <row r="552">
          <cell r="B552">
            <v>10000037574</v>
          </cell>
          <cell r="C552" t="str">
            <v>Tyson®</v>
          </cell>
          <cell r="E552" t="str">
            <v>-</v>
          </cell>
          <cell r="F552" t="str">
            <v>FC WG Dark Chicken And Cheese PAT FRIT Encrusted W/ HSHBN Cut POTA</v>
          </cell>
          <cell r="G552" t="str">
            <v>Hashbrown Coated Chicken Pattie, 2.40 oz.</v>
          </cell>
          <cell r="H552" t="str">
            <v>WG</v>
          </cell>
          <cell r="I552" t="str">
            <v>Dark</v>
          </cell>
          <cell r="J552">
            <v>30.45</v>
          </cell>
          <cell r="K552">
            <v>101</v>
          </cell>
          <cell r="L552" t="str">
            <v>2 Pieces</v>
          </cell>
          <cell r="M552">
            <v>2</v>
          </cell>
          <cell r="N552">
            <v>2</v>
          </cell>
          <cell r="O552" t="str">
            <v>-</v>
          </cell>
          <cell r="P552" t="str">
            <v>-</v>
          </cell>
          <cell r="Q552" t="str">
            <v>-</v>
          </cell>
          <cell r="R552" t="str">
            <v>-</v>
          </cell>
          <cell r="S552" t="str">
            <v>-</v>
          </cell>
          <cell r="T552" t="str">
            <v>-</v>
          </cell>
          <cell r="U552" t="str">
            <v>-</v>
          </cell>
          <cell r="V552" t="str">
            <v>Yes</v>
          </cell>
          <cell r="W552" t="str">
            <v>-</v>
          </cell>
          <cell r="Y552" t="str">
            <v>-</v>
          </cell>
          <cell r="Z552" t="str">
            <v>-</v>
          </cell>
          <cell r="AA552" t="str">
            <v>-</v>
          </cell>
          <cell r="AB552" t="str">
            <v>-</v>
          </cell>
          <cell r="AC552" t="str">
            <v>SUB</v>
          </cell>
          <cell r="AD552" t="str">
            <v>-</v>
          </cell>
          <cell r="AE552" t="str">
            <v>-</v>
          </cell>
          <cell r="AF552" t="str">
            <v>-</v>
          </cell>
          <cell r="AG552" t="str">
            <v>NAE</v>
          </cell>
          <cell r="AH552" t="str">
            <v/>
          </cell>
          <cell r="AI552" t="str">
            <v/>
          </cell>
          <cell r="AJ552" t="str">
            <v/>
          </cell>
          <cell r="AK552" t="str">
            <v>-</v>
          </cell>
          <cell r="AL552" t="str">
            <v>Yes</v>
          </cell>
          <cell r="AM552" t="str">
            <v>-</v>
          </cell>
          <cell r="AN552" t="str">
            <v>Yes</v>
          </cell>
          <cell r="AO552" t="str">
            <v>Yes</v>
          </cell>
          <cell r="AP552" t="str">
            <v>-</v>
          </cell>
          <cell r="AQ552" t="str">
            <v>-</v>
          </cell>
          <cell r="AR552" t="str">
            <v>-</v>
          </cell>
          <cell r="AS552" t="str">
            <v>-</v>
          </cell>
          <cell r="AT552" t="str">
            <v>-</v>
          </cell>
          <cell r="AU552" t="str">
            <v>-</v>
          </cell>
          <cell r="AV552" t="str">
            <v>Bulk</v>
          </cell>
          <cell r="AW552" t="str">
            <v>-</v>
          </cell>
          <cell r="AX552" t="str">
            <v>-</v>
          </cell>
          <cell r="AY552" t="str">
            <v>Yes</v>
          </cell>
          <cell r="AZ552" t="str">
            <v>-</v>
          </cell>
          <cell r="BA552" t="str">
            <v>-</v>
          </cell>
          <cell r="BB552" t="str">
            <v>-</v>
          </cell>
          <cell r="BC552" t="str">
            <v>Poultry</v>
          </cell>
          <cell r="BD552" t="str">
            <v>BIG BIRD</v>
          </cell>
          <cell r="BE552" t="str">
            <v>BIG BIRD MBU</v>
          </cell>
          <cell r="BF552" t="str">
            <v>Breakfast</v>
          </cell>
          <cell r="BG552" t="str">
            <v>Patties &amp; Links</v>
          </cell>
          <cell r="BH552" t="str">
            <v>Patties</v>
          </cell>
          <cell r="BJ552" t="str">
            <v>C&amp;F</v>
          </cell>
          <cell r="BK552" t="str">
            <v>Chicken</v>
          </cell>
          <cell r="BL552" t="str">
            <v>-</v>
          </cell>
          <cell r="BM552" t="str">
            <v>-</v>
          </cell>
          <cell r="BR552" t="str">
            <v>-</v>
          </cell>
          <cell r="BS552" t="str">
            <v>-</v>
          </cell>
          <cell r="BU552" t="str">
            <v>-</v>
          </cell>
          <cell r="BV552" t="str">
            <v>-</v>
          </cell>
        </row>
        <row r="553">
          <cell r="B553">
            <v>10000042809</v>
          </cell>
          <cell r="C553" t="str">
            <v>Tyson®</v>
          </cell>
          <cell r="E553" t="str">
            <v>-</v>
          </cell>
          <cell r="F553" t="str">
            <v>-</v>
          </cell>
          <cell r="G553" t="str">
            <v>Breaded Mac &amp; Cheese Loaded Chicken Bites, 0.73 oz.</v>
          </cell>
          <cell r="H553" t="str">
            <v>WG</v>
          </cell>
          <cell r="I553" t="str">
            <v>White</v>
          </cell>
          <cell r="J553">
            <v>30.26</v>
          </cell>
          <cell r="K553">
            <v>109</v>
          </cell>
          <cell r="L553" t="str">
            <v>6 pieces</v>
          </cell>
          <cell r="M553">
            <v>2</v>
          </cell>
          <cell r="N553">
            <v>2</v>
          </cell>
          <cell r="O553" t="str">
            <v>-</v>
          </cell>
          <cell r="P553" t="str">
            <v>-</v>
          </cell>
          <cell r="Q553" t="str">
            <v>-</v>
          </cell>
          <cell r="R553" t="str">
            <v>-</v>
          </cell>
          <cell r="S553" t="str">
            <v>-</v>
          </cell>
          <cell r="T553" t="str">
            <v>-</v>
          </cell>
          <cell r="U553" t="str">
            <v>-</v>
          </cell>
          <cell r="V553" t="str">
            <v>-</v>
          </cell>
          <cell r="W553" t="str">
            <v>-</v>
          </cell>
          <cell r="Y553" t="str">
            <v>-</v>
          </cell>
          <cell r="Z553" t="str">
            <v>-</v>
          </cell>
          <cell r="AA553" t="str">
            <v>-</v>
          </cell>
          <cell r="AB553" t="str">
            <v>-</v>
          </cell>
          <cell r="AC553" t="str">
            <v>SUB</v>
          </cell>
          <cell r="AD553" t="str">
            <v>-</v>
          </cell>
          <cell r="AE553" t="str">
            <v>-</v>
          </cell>
          <cell r="AF553" t="str">
            <v>-</v>
          </cell>
          <cell r="AG553" t="str">
            <v>NAE</v>
          </cell>
          <cell r="AH553" t="str">
            <v/>
          </cell>
          <cell r="AI553" t="str">
            <v/>
          </cell>
          <cell r="AJ553" t="str">
            <v/>
          </cell>
          <cell r="AK553" t="str">
            <v>-</v>
          </cell>
          <cell r="AL553" t="str">
            <v>Yes</v>
          </cell>
          <cell r="AM553" t="str">
            <v>-</v>
          </cell>
          <cell r="AN553" t="str">
            <v>Yes</v>
          </cell>
          <cell r="AO553" t="str">
            <v>Yes</v>
          </cell>
          <cell r="AP553" t="str">
            <v>-</v>
          </cell>
          <cell r="AQ553" t="str">
            <v>-</v>
          </cell>
          <cell r="AR553" t="str">
            <v>-</v>
          </cell>
          <cell r="AS553" t="str">
            <v>-</v>
          </cell>
          <cell r="AT553" t="str">
            <v>-</v>
          </cell>
          <cell r="AU553" t="str">
            <v>-</v>
          </cell>
          <cell r="AV553" t="str">
            <v>Bulk</v>
          </cell>
          <cell r="AW553" t="str">
            <v>-</v>
          </cell>
          <cell r="AX553" t="str">
            <v>-</v>
          </cell>
          <cell r="AY553" t="str">
            <v>Yes</v>
          </cell>
          <cell r="AZ553" t="str">
            <v>-</v>
          </cell>
          <cell r="BA553" t="str">
            <v>-</v>
          </cell>
          <cell r="BB553" t="str">
            <v>-</v>
          </cell>
          <cell r="BC553" t="str">
            <v>Poultry</v>
          </cell>
          <cell r="BD553" t="str">
            <v>BIG BIRD</v>
          </cell>
          <cell r="BE553" t="str">
            <v>BIG BIRD MBU</v>
          </cell>
          <cell r="BF553" t="str">
            <v>Handheld Chicken</v>
          </cell>
          <cell r="BG553" t="str">
            <v>Bites &amp; Boneless Wings</v>
          </cell>
          <cell r="BH553" t="str">
            <v>Chunks</v>
          </cell>
          <cell r="BJ553" t="str">
            <v>C&amp;F</v>
          </cell>
          <cell r="BK553" t="str">
            <v>Chicken</v>
          </cell>
          <cell r="BL553" t="str">
            <v>-</v>
          </cell>
          <cell r="BM553" t="str">
            <v>-</v>
          </cell>
          <cell r="BR553" t="str">
            <v>-</v>
          </cell>
          <cell r="BS553" t="str">
            <v>-</v>
          </cell>
          <cell r="BU553" t="str">
            <v>-</v>
          </cell>
          <cell r="BV553" t="str">
            <v>-</v>
          </cell>
        </row>
        <row r="554">
          <cell r="B554">
            <v>10000042808</v>
          </cell>
          <cell r="C554" t="str">
            <v>Tyson®</v>
          </cell>
          <cell r="E554" t="str">
            <v>-</v>
          </cell>
          <cell r="F554" t="str">
            <v>-</v>
          </cell>
          <cell r="G554" t="str">
            <v>Breaded Pizza Flavored Loaded Chicken Bites, 0.73 oz.</v>
          </cell>
          <cell r="H554" t="str">
            <v>WG</v>
          </cell>
          <cell r="I554" t="str">
            <v>White</v>
          </cell>
          <cell r="J554">
            <v>30.26</v>
          </cell>
          <cell r="K554">
            <v>109</v>
          </cell>
          <cell r="L554" t="str">
            <v>6 pieces</v>
          </cell>
          <cell r="M554">
            <v>2</v>
          </cell>
          <cell r="N554">
            <v>2</v>
          </cell>
          <cell r="O554" t="str">
            <v>-</v>
          </cell>
          <cell r="P554" t="str">
            <v>-</v>
          </cell>
          <cell r="Q554" t="str">
            <v>-</v>
          </cell>
          <cell r="R554" t="str">
            <v>-</v>
          </cell>
          <cell r="S554" t="str">
            <v>-</v>
          </cell>
          <cell r="T554" t="str">
            <v>-</v>
          </cell>
          <cell r="U554" t="str">
            <v>-</v>
          </cell>
          <cell r="V554" t="str">
            <v>-</v>
          </cell>
          <cell r="W554" t="str">
            <v>-</v>
          </cell>
          <cell r="Y554" t="str">
            <v>-</v>
          </cell>
          <cell r="Z554" t="str">
            <v>-</v>
          </cell>
          <cell r="AA554" t="str">
            <v>-</v>
          </cell>
          <cell r="AB554" t="str">
            <v>-</v>
          </cell>
          <cell r="AC554" t="str">
            <v>SUB</v>
          </cell>
          <cell r="AD554" t="str">
            <v>-</v>
          </cell>
          <cell r="AE554" t="str">
            <v>-</v>
          </cell>
          <cell r="AF554" t="str">
            <v>-</v>
          </cell>
          <cell r="AG554" t="str">
            <v>NAE</v>
          </cell>
          <cell r="AH554" t="str">
            <v/>
          </cell>
          <cell r="AI554" t="str">
            <v/>
          </cell>
          <cell r="AJ554" t="str">
            <v/>
          </cell>
          <cell r="AK554" t="str">
            <v>-</v>
          </cell>
          <cell r="AL554" t="str">
            <v>-</v>
          </cell>
          <cell r="AM554" t="str">
            <v>-</v>
          </cell>
          <cell r="AN554" t="str">
            <v>Yes</v>
          </cell>
          <cell r="AO554" t="str">
            <v>Yes</v>
          </cell>
          <cell r="AP554" t="str">
            <v>-</v>
          </cell>
          <cell r="AQ554" t="str">
            <v>-</v>
          </cell>
          <cell r="AR554" t="str">
            <v>-</v>
          </cell>
          <cell r="AS554" t="str">
            <v>-</v>
          </cell>
          <cell r="AT554" t="str">
            <v>-</v>
          </cell>
          <cell r="AU554" t="str">
            <v>-</v>
          </cell>
          <cell r="AV554" t="str">
            <v>Bulk</v>
          </cell>
          <cell r="AW554" t="str">
            <v>-</v>
          </cell>
          <cell r="AX554" t="str">
            <v>-</v>
          </cell>
          <cell r="AY554" t="str">
            <v>Yes</v>
          </cell>
          <cell r="AZ554" t="str">
            <v>-</v>
          </cell>
          <cell r="BA554" t="str">
            <v>-</v>
          </cell>
          <cell r="BB554" t="str">
            <v>-</v>
          </cell>
          <cell r="BC554" t="str">
            <v>Poultry</v>
          </cell>
          <cell r="BD554" t="str">
            <v>BIG BIRD</v>
          </cell>
          <cell r="BE554" t="str">
            <v>BIG BIRD MBU</v>
          </cell>
          <cell r="BF554" t="str">
            <v>Handheld Chicken</v>
          </cell>
          <cell r="BG554" t="str">
            <v>Bites &amp; Boneless Wings</v>
          </cell>
          <cell r="BH554" t="str">
            <v>Chunks</v>
          </cell>
          <cell r="BJ554" t="str">
            <v>C&amp;F</v>
          </cell>
          <cell r="BK554" t="str">
            <v>Chicken</v>
          </cell>
          <cell r="BL554" t="str">
            <v>-</v>
          </cell>
          <cell r="BM554" t="str">
            <v>-</v>
          </cell>
          <cell r="BR554" t="str">
            <v>-</v>
          </cell>
          <cell r="BS554" t="str">
            <v>-</v>
          </cell>
          <cell r="BU554" t="str">
            <v>-</v>
          </cell>
          <cell r="BV554" t="str">
            <v>-</v>
          </cell>
        </row>
        <row r="555">
          <cell r="B555">
            <v>10000042807</v>
          </cell>
          <cell r="C555" t="str">
            <v>Tyson®</v>
          </cell>
          <cell r="E555" t="str">
            <v>-</v>
          </cell>
          <cell r="F555" t="str">
            <v>-</v>
          </cell>
          <cell r="G555" t="str">
            <v>Breaded Southwestern Style Loaded Chicken Bites, 0.73 oz.</v>
          </cell>
          <cell r="H555" t="str">
            <v>WG</v>
          </cell>
          <cell r="I555" t="str">
            <v>Dark</v>
          </cell>
          <cell r="J555">
            <v>30.26</v>
          </cell>
          <cell r="K555">
            <v>109</v>
          </cell>
          <cell r="L555" t="str">
            <v>6 pieces</v>
          </cell>
          <cell r="M555">
            <v>2</v>
          </cell>
          <cell r="N555">
            <v>2</v>
          </cell>
          <cell r="O555" t="str">
            <v>-</v>
          </cell>
          <cell r="P555" t="str">
            <v>-</v>
          </cell>
          <cell r="Q555" t="str">
            <v>-</v>
          </cell>
          <cell r="R555" t="str">
            <v>-</v>
          </cell>
          <cell r="S555" t="str">
            <v>-</v>
          </cell>
          <cell r="T555" t="str">
            <v>-</v>
          </cell>
          <cell r="U555" t="str">
            <v>-</v>
          </cell>
          <cell r="V555" t="str">
            <v>-</v>
          </cell>
          <cell r="W555" t="str">
            <v>-</v>
          </cell>
          <cell r="Y555" t="str">
            <v>-</v>
          </cell>
          <cell r="Z555" t="str">
            <v>-</v>
          </cell>
          <cell r="AA555" t="str">
            <v>-</v>
          </cell>
          <cell r="AB555" t="str">
            <v>-</v>
          </cell>
          <cell r="AC555" t="str">
            <v>SUB</v>
          </cell>
          <cell r="AD555" t="str">
            <v>-</v>
          </cell>
          <cell r="AE555" t="str">
            <v>-</v>
          </cell>
          <cell r="AF555" t="str">
            <v>-</v>
          </cell>
          <cell r="AG555" t="str">
            <v>NAE</v>
          </cell>
          <cell r="AH555" t="str">
            <v/>
          </cell>
          <cell r="AI555" t="str">
            <v/>
          </cell>
          <cell r="AJ555" t="str">
            <v/>
          </cell>
          <cell r="AK555" t="str">
            <v>-</v>
          </cell>
          <cell r="AL555" t="str">
            <v>-</v>
          </cell>
          <cell r="AM555" t="str">
            <v>-</v>
          </cell>
          <cell r="AN555" t="str">
            <v>Yes</v>
          </cell>
          <cell r="AO555" t="str">
            <v>Yes</v>
          </cell>
          <cell r="AP555" t="str">
            <v>-</v>
          </cell>
          <cell r="AQ555" t="str">
            <v>-</v>
          </cell>
          <cell r="AR555" t="str">
            <v>-</v>
          </cell>
          <cell r="AS555" t="str">
            <v>-</v>
          </cell>
          <cell r="AT555" t="str">
            <v>-</v>
          </cell>
          <cell r="AU555" t="str">
            <v>-</v>
          </cell>
          <cell r="AV555" t="str">
            <v>Bulk</v>
          </cell>
          <cell r="AW555" t="str">
            <v>-</v>
          </cell>
          <cell r="AX555" t="str">
            <v>-</v>
          </cell>
          <cell r="AY555" t="str">
            <v>Yes</v>
          </cell>
          <cell r="AZ555" t="str">
            <v>-</v>
          </cell>
          <cell r="BA555" t="str">
            <v>-</v>
          </cell>
          <cell r="BB555" t="str">
            <v>-</v>
          </cell>
          <cell r="BC555" t="str">
            <v>Poultry</v>
          </cell>
          <cell r="BD555" t="str">
            <v>BIG BIRD</v>
          </cell>
          <cell r="BE555" t="str">
            <v>BIG BIRD MBU</v>
          </cell>
          <cell r="BF555" t="str">
            <v>Handheld Chicken</v>
          </cell>
          <cell r="BG555" t="str">
            <v>Bites &amp; Boneless Wings</v>
          </cell>
          <cell r="BH555" t="str">
            <v>Chunks</v>
          </cell>
          <cell r="BJ555" t="str">
            <v>C&amp;F</v>
          </cell>
          <cell r="BK555" t="str">
            <v>Chicken</v>
          </cell>
          <cell r="BL555" t="str">
            <v>-</v>
          </cell>
          <cell r="BM555" t="str">
            <v>-</v>
          </cell>
          <cell r="BR555" t="str">
            <v>-</v>
          </cell>
          <cell r="BS555" t="str">
            <v>-</v>
          </cell>
          <cell r="BU555" t="str">
            <v>-</v>
          </cell>
          <cell r="BV555" t="str">
            <v>-</v>
          </cell>
        </row>
        <row r="556">
          <cell r="B556">
            <v>10000043536</v>
          </cell>
          <cell r="C556" t="str">
            <v>Tyson®</v>
          </cell>
          <cell r="E556" t="str">
            <v>-</v>
          </cell>
          <cell r="F556" t="str">
            <v>-</v>
          </cell>
          <cell r="G556" t="str">
            <v>Savory Flavored Chopped Chicken</v>
          </cell>
          <cell r="H556" t="str">
            <v>-</v>
          </cell>
          <cell r="I556" t="str">
            <v>Dark</v>
          </cell>
          <cell r="O556" t="str">
            <v>-</v>
          </cell>
          <cell r="P556" t="str">
            <v>-</v>
          </cell>
          <cell r="Q556" t="str">
            <v>-</v>
          </cell>
          <cell r="R556" t="str">
            <v>-</v>
          </cell>
          <cell r="S556" t="str">
            <v>-</v>
          </cell>
          <cell r="T556" t="str">
            <v>-</v>
          </cell>
          <cell r="U556" t="str">
            <v>-</v>
          </cell>
          <cell r="V556" t="str">
            <v>-</v>
          </cell>
          <cell r="AB556" t="str">
            <v>-</v>
          </cell>
          <cell r="AC556" t="str">
            <v>SUB</v>
          </cell>
          <cell r="AD556" t="str">
            <v>-</v>
          </cell>
          <cell r="AH556" t="str">
            <v/>
          </cell>
          <cell r="AI556" t="str">
            <v/>
          </cell>
          <cell r="AJ556" t="str">
            <v/>
          </cell>
          <cell r="AT556" t="str">
            <v>-</v>
          </cell>
          <cell r="AU556" t="str">
            <v>-</v>
          </cell>
          <cell r="AW556" t="str">
            <v>-</v>
          </cell>
          <cell r="AX556" t="str">
            <v>-</v>
          </cell>
          <cell r="AY556" t="str">
            <v>Yes</v>
          </cell>
          <cell r="AZ556" t="str">
            <v>-</v>
          </cell>
          <cell r="BA556" t="str">
            <v>-</v>
          </cell>
          <cell r="BB556" t="str">
            <v>-</v>
          </cell>
          <cell r="BD556" t="str">
            <v>BIG BIRD</v>
          </cell>
          <cell r="BE556" t="str">
            <v>BIG BIRD MBU</v>
          </cell>
          <cell r="BF556" t="str">
            <v>Ingredient Meats</v>
          </cell>
          <cell r="BG556" t="str">
            <v>Diced, Pulled &amp; Strips</v>
          </cell>
          <cell r="BL556" t="str">
            <v>-</v>
          </cell>
          <cell r="BM556" t="str">
            <v>-</v>
          </cell>
          <cell r="BR556" t="str">
            <v>-</v>
          </cell>
          <cell r="BS556" t="str">
            <v>-</v>
          </cell>
          <cell r="BU556" t="str">
            <v>-</v>
          </cell>
          <cell r="BV556" t="str">
            <v>-</v>
          </cell>
        </row>
        <row r="557">
          <cell r="B557">
            <v>10000043537</v>
          </cell>
          <cell r="C557" t="str">
            <v>Tyson®</v>
          </cell>
          <cell r="E557" t="str">
            <v>-</v>
          </cell>
          <cell r="F557" t="str">
            <v>-</v>
          </cell>
          <cell r="G557" t="str">
            <v>Taco Flavored Chopped Chicken</v>
          </cell>
          <cell r="H557" t="str">
            <v>-</v>
          </cell>
          <cell r="I557" t="str">
            <v>Dark</v>
          </cell>
          <cell r="O557" t="str">
            <v>-</v>
          </cell>
          <cell r="P557" t="str">
            <v>-</v>
          </cell>
          <cell r="Q557" t="str">
            <v>-</v>
          </cell>
          <cell r="R557" t="str">
            <v>-</v>
          </cell>
          <cell r="S557" t="str">
            <v>-</v>
          </cell>
          <cell r="T557" t="str">
            <v>-</v>
          </cell>
          <cell r="U557" t="str">
            <v>-</v>
          </cell>
          <cell r="V557" t="str">
            <v>-</v>
          </cell>
          <cell r="AB557" t="str">
            <v>-</v>
          </cell>
          <cell r="AC557" t="str">
            <v>SUB</v>
          </cell>
          <cell r="AD557" t="str">
            <v>-</v>
          </cell>
          <cell r="AH557" t="str">
            <v/>
          </cell>
          <cell r="AI557" t="str">
            <v/>
          </cell>
          <cell r="AJ557" t="str">
            <v/>
          </cell>
          <cell r="AT557" t="str">
            <v>-</v>
          </cell>
          <cell r="AU557" t="str">
            <v>-</v>
          </cell>
          <cell r="AW557" t="str">
            <v>-</v>
          </cell>
          <cell r="AX557" t="str">
            <v>-</v>
          </cell>
          <cell r="AY557" t="str">
            <v>Yes</v>
          </cell>
          <cell r="AZ557" t="str">
            <v>-</v>
          </cell>
          <cell r="BA557" t="str">
            <v>-</v>
          </cell>
          <cell r="BB557" t="str">
            <v>-</v>
          </cell>
          <cell r="BD557" t="str">
            <v>BIG BIRD</v>
          </cell>
          <cell r="BE557" t="str">
            <v>BIG BIRD MBU</v>
          </cell>
          <cell r="BF557" t="str">
            <v>Ingredient Meats</v>
          </cell>
          <cell r="BG557" t="str">
            <v>Diced, Pulled &amp; Strips</v>
          </cell>
          <cell r="BL557" t="str">
            <v>-</v>
          </cell>
          <cell r="BM557" t="str">
            <v>-</v>
          </cell>
          <cell r="BR557" t="str">
            <v>-</v>
          </cell>
          <cell r="BS557" t="str">
            <v>-</v>
          </cell>
          <cell r="BU557" t="str">
            <v>-</v>
          </cell>
          <cell r="BV557" t="str">
            <v>-</v>
          </cell>
        </row>
        <row r="558">
          <cell r="B558">
            <v>10000043781</v>
          </cell>
          <cell r="C558" t="str">
            <v>Tyson®</v>
          </cell>
          <cell r="E558" t="str">
            <v>-</v>
          </cell>
          <cell r="F558" t="str">
            <v>-</v>
          </cell>
          <cell r="G558" t="str">
            <v>Gochujang Sauced Chicken Drumstick</v>
          </cell>
          <cell r="H558" t="str">
            <v>-</v>
          </cell>
          <cell r="I558" t="str">
            <v>Dark</v>
          </cell>
          <cell r="J558">
            <v>30</v>
          </cell>
          <cell r="K558">
            <v>88</v>
          </cell>
          <cell r="L558" t="str">
            <v>1 Piece</v>
          </cell>
          <cell r="O558" t="str">
            <v>-</v>
          </cell>
          <cell r="P558" t="str">
            <v>-</v>
          </cell>
          <cell r="Q558" t="str">
            <v>-</v>
          </cell>
          <cell r="R558" t="str">
            <v>-</v>
          </cell>
          <cell r="S558" t="str">
            <v>-</v>
          </cell>
          <cell r="T558" t="str">
            <v>-</v>
          </cell>
          <cell r="U558" t="str">
            <v>-</v>
          </cell>
          <cell r="V558" t="str">
            <v>-</v>
          </cell>
          <cell r="W558" t="str">
            <v>-</v>
          </cell>
          <cell r="Y558" t="str">
            <v>-</v>
          </cell>
          <cell r="Z558" t="str">
            <v>-</v>
          </cell>
          <cell r="AA558" t="str">
            <v>-</v>
          </cell>
          <cell r="AB558" t="str">
            <v>-</v>
          </cell>
          <cell r="AC558" t="str">
            <v>SUB</v>
          </cell>
          <cell r="AD558" t="str">
            <v>-</v>
          </cell>
          <cell r="AE558" t="str">
            <v>-</v>
          </cell>
          <cell r="AF558" t="str">
            <v>-</v>
          </cell>
          <cell r="AG558" t="str">
            <v>NAE</v>
          </cell>
          <cell r="AH558" t="str">
            <v/>
          </cell>
          <cell r="AI558" t="str">
            <v/>
          </cell>
          <cell r="AJ558" t="str">
            <v/>
          </cell>
          <cell r="AK558" t="str">
            <v>-</v>
          </cell>
          <cell r="AL558" t="str">
            <v>Yes</v>
          </cell>
          <cell r="AM558" t="str">
            <v>-</v>
          </cell>
          <cell r="AN558" t="str">
            <v>-</v>
          </cell>
          <cell r="AO558" t="str">
            <v>Yes</v>
          </cell>
          <cell r="AP558" t="str">
            <v>-</v>
          </cell>
          <cell r="AQ558" t="str">
            <v>-</v>
          </cell>
          <cell r="AR558" t="str">
            <v>-</v>
          </cell>
          <cell r="AS558" t="str">
            <v>-</v>
          </cell>
          <cell r="AT558" t="str">
            <v>-</v>
          </cell>
          <cell r="AU558" t="str">
            <v>-</v>
          </cell>
          <cell r="AV558" t="str">
            <v>Bulk</v>
          </cell>
          <cell r="AW558" t="str">
            <v>-</v>
          </cell>
          <cell r="AX558" t="str">
            <v>-</v>
          </cell>
          <cell r="AY558" t="str">
            <v>Yes</v>
          </cell>
          <cell r="AZ558" t="str">
            <v>-</v>
          </cell>
          <cell r="BA558" t="str">
            <v>ACT</v>
          </cell>
          <cell r="BB558" t="str">
            <v>ACT</v>
          </cell>
          <cell r="BC558" t="str">
            <v>Poultry</v>
          </cell>
          <cell r="BD558" t="str">
            <v>BIG BIRD</v>
          </cell>
          <cell r="BE558" t="str">
            <v>BIG BIRD MBU</v>
          </cell>
          <cell r="BF558" t="str">
            <v>Handheld Chicken</v>
          </cell>
          <cell r="BG558" t="str">
            <v>Bone-in Chicken</v>
          </cell>
          <cell r="BH558" t="str">
            <v>Drumsticks</v>
          </cell>
          <cell r="BI558" t="str">
            <v>Gochujang</v>
          </cell>
          <cell r="BJ558" t="str">
            <v>Whole Muscle</v>
          </cell>
          <cell r="BK558" t="str">
            <v>Chicken</v>
          </cell>
          <cell r="BL558" t="str">
            <v>-</v>
          </cell>
          <cell r="BM558" t="str">
            <v>-</v>
          </cell>
          <cell r="BR558" t="str">
            <v>-</v>
          </cell>
          <cell r="BS558" t="str">
            <v>-</v>
          </cell>
          <cell r="BU558" t="str">
            <v>-</v>
          </cell>
          <cell r="BV558" t="str">
            <v>-</v>
          </cell>
        </row>
        <row r="559">
          <cell r="B559">
            <v>10000044196</v>
          </cell>
          <cell r="C559" t="str">
            <v>Tyson®</v>
          </cell>
          <cell r="E559" t="str">
            <v>-</v>
          </cell>
          <cell r="F559" t="str">
            <v>-</v>
          </cell>
          <cell r="G559" t="str">
            <v>Mesquite Glazed Chicken Thigh</v>
          </cell>
          <cell r="H559" t="str">
            <v>-</v>
          </cell>
          <cell r="I559" t="str">
            <v>Dark</v>
          </cell>
          <cell r="L559" t="str">
            <v>1 Piece</v>
          </cell>
          <cell r="O559" t="str">
            <v>-</v>
          </cell>
          <cell r="P559" t="str">
            <v>-</v>
          </cell>
          <cell r="Q559" t="str">
            <v>-</v>
          </cell>
          <cell r="R559" t="str">
            <v>-</v>
          </cell>
          <cell r="S559" t="str">
            <v>-</v>
          </cell>
          <cell r="T559" t="str">
            <v>-</v>
          </cell>
          <cell r="U559" t="str">
            <v>-</v>
          </cell>
          <cell r="V559" t="str">
            <v>-</v>
          </cell>
          <cell r="AB559" t="str">
            <v>-</v>
          </cell>
          <cell r="AC559" t="str">
            <v>SUB</v>
          </cell>
          <cell r="AD559" t="str">
            <v>-</v>
          </cell>
          <cell r="AG559" t="str">
            <v>NAE</v>
          </cell>
          <cell r="AH559" t="str">
            <v/>
          </cell>
          <cell r="AI559" t="str">
            <v/>
          </cell>
          <cell r="AJ559" t="str">
            <v/>
          </cell>
          <cell r="AT559" t="str">
            <v>-</v>
          </cell>
          <cell r="AU559" t="str">
            <v>-</v>
          </cell>
          <cell r="AY559" t="str">
            <v>Yes</v>
          </cell>
          <cell r="AZ559" t="str">
            <v>-</v>
          </cell>
          <cell r="BA559" t="str">
            <v>-</v>
          </cell>
          <cell r="BB559" t="str">
            <v>-</v>
          </cell>
          <cell r="BC559" t="str">
            <v>Poultry</v>
          </cell>
          <cell r="BD559" t="str">
            <v>BIG BIRD</v>
          </cell>
          <cell r="BE559" t="str">
            <v>BIG BIRD MBU</v>
          </cell>
          <cell r="BF559" t="str">
            <v>Handheld Chicken</v>
          </cell>
          <cell r="BG559" t="str">
            <v>Bone-in Chicken</v>
          </cell>
          <cell r="BH559" t="str">
            <v>Drumsticks</v>
          </cell>
          <cell r="BL559" t="str">
            <v>-</v>
          </cell>
          <cell r="BM559" t="str">
            <v>-</v>
          </cell>
          <cell r="BR559" t="str">
            <v>-</v>
          </cell>
          <cell r="BS559" t="str">
            <v>-</v>
          </cell>
          <cell r="BU559" t="str">
            <v>-</v>
          </cell>
          <cell r="BV559" t="str">
            <v>-</v>
          </cell>
        </row>
        <row r="560">
          <cell r="B560">
            <v>10000044195</v>
          </cell>
          <cell r="C560" t="str">
            <v>Tyson®</v>
          </cell>
          <cell r="E560" t="str">
            <v>-</v>
          </cell>
          <cell r="F560" t="str">
            <v>-</v>
          </cell>
          <cell r="G560" t="str">
            <v>Breaded Traditional Chicken Thigh</v>
          </cell>
          <cell r="H560" t="str">
            <v>WG</v>
          </cell>
          <cell r="I560" t="str">
            <v>Dark</v>
          </cell>
          <cell r="L560" t="str">
            <v>1 Piece</v>
          </cell>
          <cell r="O560" t="str">
            <v>-</v>
          </cell>
          <cell r="P560" t="str">
            <v>-</v>
          </cell>
          <cell r="Q560" t="str">
            <v>-</v>
          </cell>
          <cell r="R560" t="str">
            <v>-</v>
          </cell>
          <cell r="S560" t="str">
            <v>-</v>
          </cell>
          <cell r="T560" t="str">
            <v>-</v>
          </cell>
          <cell r="U560" t="str">
            <v>-</v>
          </cell>
          <cell r="V560" t="str">
            <v>-</v>
          </cell>
          <cell r="AB560" t="str">
            <v>-</v>
          </cell>
          <cell r="AC560" t="str">
            <v>SUB</v>
          </cell>
          <cell r="AD560" t="str">
            <v>-</v>
          </cell>
          <cell r="AG560" t="str">
            <v>NAE</v>
          </cell>
          <cell r="AH560" t="str">
            <v/>
          </cell>
          <cell r="AI560" t="str">
            <v/>
          </cell>
          <cell r="AJ560" t="str">
            <v/>
          </cell>
          <cell r="AT560" t="str">
            <v>-</v>
          </cell>
          <cell r="AU560" t="str">
            <v>-</v>
          </cell>
          <cell r="AY560" t="str">
            <v>Yes</v>
          </cell>
          <cell r="AZ560" t="str">
            <v>-</v>
          </cell>
          <cell r="BA560" t="str">
            <v>-</v>
          </cell>
          <cell r="BB560" t="str">
            <v>-</v>
          </cell>
          <cell r="BC560" t="str">
            <v>Poultry</v>
          </cell>
          <cell r="BD560" t="str">
            <v>BIG BIRD</v>
          </cell>
          <cell r="BE560" t="str">
            <v>BIG BIRD MBU</v>
          </cell>
          <cell r="BF560" t="str">
            <v>Handheld Chicken</v>
          </cell>
          <cell r="BG560" t="str">
            <v>Bone-in Chicken</v>
          </cell>
          <cell r="BH560" t="str">
            <v>Drumsticks</v>
          </cell>
          <cell r="BL560" t="str">
            <v>-</v>
          </cell>
          <cell r="BM560" t="str">
            <v>-</v>
          </cell>
          <cell r="BR560" t="str">
            <v>-</v>
          </cell>
          <cell r="BS560" t="str">
            <v>-</v>
          </cell>
          <cell r="BU560" t="str">
            <v>-</v>
          </cell>
          <cell r="BV560" t="str">
            <v>-</v>
          </cell>
        </row>
        <row r="561">
          <cell r="B561">
            <v>10342600928</v>
          </cell>
          <cell r="C561" t="str">
            <v>Tyson®</v>
          </cell>
          <cell r="E561" t="str">
            <v>-</v>
          </cell>
          <cell r="F561" t="str">
            <v>-</v>
          </cell>
          <cell r="G561" t="str">
            <v>IW Chicken Ham and Cheese Sandwich</v>
          </cell>
          <cell r="H561" t="str">
            <v>WG</v>
          </cell>
          <cell r="I561" t="str">
            <v>Dark</v>
          </cell>
          <cell r="J561">
            <v>14.68</v>
          </cell>
          <cell r="K561">
            <v>45</v>
          </cell>
          <cell r="L561" t="str">
            <v>1 sandwich</v>
          </cell>
          <cell r="M561">
            <v>2</v>
          </cell>
          <cell r="N561">
            <v>2</v>
          </cell>
          <cell r="O561" t="str">
            <v>-</v>
          </cell>
          <cell r="P561" t="str">
            <v>-</v>
          </cell>
          <cell r="Q561" t="str">
            <v>-</v>
          </cell>
          <cell r="R561" t="str">
            <v>-</v>
          </cell>
          <cell r="S561" t="str">
            <v>-</v>
          </cell>
          <cell r="T561" t="str">
            <v>-</v>
          </cell>
          <cell r="U561" t="str">
            <v>-</v>
          </cell>
          <cell r="V561" t="str">
            <v>-</v>
          </cell>
          <cell r="W561" t="str">
            <v>-</v>
          </cell>
          <cell r="X561" t="str">
            <v>-</v>
          </cell>
          <cell r="Y561" t="str">
            <v>-</v>
          </cell>
          <cell r="Z561" t="str">
            <v>-</v>
          </cell>
          <cell r="AA561" t="str">
            <v>-</v>
          </cell>
          <cell r="AB561" t="str">
            <v>-</v>
          </cell>
          <cell r="AC561" t="str">
            <v>SUB</v>
          </cell>
          <cell r="AD561" t="str">
            <v>-</v>
          </cell>
          <cell r="AE561" t="str">
            <v>-</v>
          </cell>
          <cell r="AF561" t="str">
            <v>-</v>
          </cell>
          <cell r="AG561" t="str">
            <v>NAE</v>
          </cell>
          <cell r="AH561" t="str">
            <v/>
          </cell>
          <cell r="AI561" t="str">
            <v/>
          </cell>
          <cell r="AJ561" t="str">
            <v/>
          </cell>
          <cell r="AK561" t="str">
            <v>-</v>
          </cell>
          <cell r="AL561" t="str">
            <v>-</v>
          </cell>
          <cell r="AM561" t="str">
            <v>-</v>
          </cell>
          <cell r="AN561" t="str">
            <v>Yes</v>
          </cell>
          <cell r="AO561" t="str">
            <v>Yes</v>
          </cell>
          <cell r="AP561" t="str">
            <v>-</v>
          </cell>
          <cell r="AQ561" t="str">
            <v>-</v>
          </cell>
          <cell r="AR561" t="str">
            <v>-</v>
          </cell>
          <cell r="AS561" t="str">
            <v>-</v>
          </cell>
          <cell r="AT561" t="str">
            <v>-</v>
          </cell>
          <cell r="AU561" t="str">
            <v>-</v>
          </cell>
          <cell r="AV561" t="str">
            <v>Bulk</v>
          </cell>
          <cell r="AW561" t="str">
            <v>-</v>
          </cell>
          <cell r="AX561" t="str">
            <v>-</v>
          </cell>
          <cell r="AY561" t="str">
            <v>Yes</v>
          </cell>
          <cell r="AZ561" t="str">
            <v>Yes</v>
          </cell>
          <cell r="BA561" t="str">
            <v>ACT</v>
          </cell>
          <cell r="BB561" t="str">
            <v>ACT</v>
          </cell>
          <cell r="BC561" t="str">
            <v>Prepared</v>
          </cell>
          <cell r="BD561" t="str">
            <v>BFAST/COP/HANDHELD</v>
          </cell>
          <cell r="BE561" t="str">
            <v>FSV SANDWICHES MBU</v>
          </cell>
          <cell r="BF561" t="str">
            <v>Sandwiches</v>
          </cell>
          <cell r="BG561" t="str">
            <v>Deli Sandwiches</v>
          </cell>
          <cell r="BJ561" t="str">
            <v>C&amp;F</v>
          </cell>
          <cell r="BK561" t="str">
            <v>Chicken</v>
          </cell>
          <cell r="BL561" t="str">
            <v>-</v>
          </cell>
          <cell r="BM561" t="str">
            <v>-</v>
          </cell>
          <cell r="BR561" t="str">
            <v>-</v>
          </cell>
          <cell r="BS561" t="str">
            <v>-</v>
          </cell>
          <cell r="BU561" t="str">
            <v>-</v>
          </cell>
          <cell r="BV561" t="str">
            <v>-</v>
          </cell>
        </row>
        <row r="562">
          <cell r="B562">
            <v>10365240928</v>
          </cell>
          <cell r="C562" t="str">
            <v>Tyson®</v>
          </cell>
          <cell r="E562" t="str">
            <v>-</v>
          </cell>
          <cell r="F562" t="str">
            <v>-</v>
          </cell>
          <cell r="G562" t="str">
            <v>IW Breaded Nashville Hot Mini Twin Sandwiches</v>
          </cell>
          <cell r="H562" t="str">
            <v>WG</v>
          </cell>
          <cell r="I562" t="str">
            <v>W/D</v>
          </cell>
          <cell r="J562" t="str">
            <v>-</v>
          </cell>
          <cell r="K562" t="str">
            <v>-</v>
          </cell>
          <cell r="L562" t="str">
            <v>-</v>
          </cell>
          <cell r="M562" t="str">
            <v>-</v>
          </cell>
          <cell r="N562" t="str">
            <v>-</v>
          </cell>
          <cell r="O562" t="str">
            <v>-</v>
          </cell>
          <cell r="P562" t="str">
            <v>-</v>
          </cell>
          <cell r="Q562" t="str">
            <v>-</v>
          </cell>
          <cell r="R562" t="str">
            <v>-</v>
          </cell>
          <cell r="S562" t="str">
            <v>-</v>
          </cell>
          <cell r="T562" t="str">
            <v>-</v>
          </cell>
          <cell r="U562" t="str">
            <v>-</v>
          </cell>
          <cell r="V562" t="str">
            <v>-</v>
          </cell>
          <cell r="W562" t="str">
            <v>-</v>
          </cell>
          <cell r="X562" t="str">
            <v>-</v>
          </cell>
          <cell r="Y562" t="str">
            <v>-</v>
          </cell>
          <cell r="Z562" t="str">
            <v>-</v>
          </cell>
          <cell r="AA562" t="str">
            <v>-</v>
          </cell>
          <cell r="AB562" t="str">
            <v>-</v>
          </cell>
          <cell r="AC562" t="str">
            <v>SUB</v>
          </cell>
          <cell r="AD562" t="str">
            <v>-</v>
          </cell>
          <cell r="AE562" t="str">
            <v>-</v>
          </cell>
          <cell r="AF562" t="str">
            <v>-</v>
          </cell>
          <cell r="AG562" t="str">
            <v>-</v>
          </cell>
          <cell r="AH562" t="str">
            <v/>
          </cell>
          <cell r="AI562" t="str">
            <v/>
          </cell>
          <cell r="AJ562" t="str">
            <v/>
          </cell>
          <cell r="AK562" t="str">
            <v>-</v>
          </cell>
          <cell r="AL562" t="str">
            <v>-</v>
          </cell>
          <cell r="AM562" t="str">
            <v>-</v>
          </cell>
          <cell r="AN562" t="str">
            <v>-</v>
          </cell>
          <cell r="AO562" t="str">
            <v>-</v>
          </cell>
          <cell r="AP562" t="str">
            <v>-</v>
          </cell>
          <cell r="AQ562" t="str">
            <v>-</v>
          </cell>
          <cell r="AR562" t="str">
            <v>-</v>
          </cell>
          <cell r="AS562" t="str">
            <v>-</v>
          </cell>
          <cell r="AT562" t="str">
            <v>-</v>
          </cell>
          <cell r="AU562" t="str">
            <v>-</v>
          </cell>
          <cell r="AV562" t="str">
            <v>-</v>
          </cell>
          <cell r="AW562" t="str">
            <v>-</v>
          </cell>
          <cell r="AX562" t="str">
            <v>-</v>
          </cell>
          <cell r="AY562" t="str">
            <v>Yes</v>
          </cell>
          <cell r="AZ562" t="str">
            <v>-</v>
          </cell>
          <cell r="BA562" t="str">
            <v>-</v>
          </cell>
          <cell r="BB562" t="str">
            <v>-</v>
          </cell>
          <cell r="BC562" t="str">
            <v>Prepared</v>
          </cell>
          <cell r="BD562" t="str">
            <v>BFAST/COP/HANDHELD</v>
          </cell>
          <cell r="BE562" t="str">
            <v>FSV SANDWICHES MBU</v>
          </cell>
          <cell r="BF562" t="str">
            <v>Sandwiches</v>
          </cell>
          <cell r="BG562" t="str">
            <v>Mini Twin Sandwiches</v>
          </cell>
          <cell r="BH562" t="str">
            <v>Bun- Mini Twin</v>
          </cell>
          <cell r="BI562" t="str">
            <v>Nahsville Hot</v>
          </cell>
          <cell r="BJ562" t="str">
            <v>C&amp;F</v>
          </cell>
          <cell r="BK562" t="str">
            <v>Chicken</v>
          </cell>
          <cell r="BL562" t="str">
            <v>-</v>
          </cell>
          <cell r="BM562" t="str">
            <v>-</v>
          </cell>
          <cell r="BR562" t="str">
            <v>-</v>
          </cell>
          <cell r="BS562" t="str">
            <v>-</v>
          </cell>
          <cell r="BU562" t="str">
            <v>-</v>
          </cell>
          <cell r="BV562" t="str">
            <v>-</v>
          </cell>
        </row>
        <row r="563">
          <cell r="B563">
            <v>10000044188</v>
          </cell>
          <cell r="C563" t="str">
            <v>Jimmy Dean®</v>
          </cell>
          <cell r="E563" t="str">
            <v>-</v>
          </cell>
          <cell r="F563" t="str">
            <v>Maple Sausage Breakfast Sandwich</v>
          </cell>
          <cell r="G563" t="str">
            <v>IW Maple Flavored Breakfast Sausage Sandwich</v>
          </cell>
          <cell r="H563" t="str">
            <v>WG</v>
          </cell>
          <cell r="I563" t="str">
            <v>-</v>
          </cell>
          <cell r="J563" t="str">
            <v>-</v>
          </cell>
          <cell r="K563" t="str">
            <v>-</v>
          </cell>
          <cell r="L563" t="str">
            <v>-</v>
          </cell>
          <cell r="M563" t="str">
            <v>-</v>
          </cell>
          <cell r="N563" t="str">
            <v>-</v>
          </cell>
          <cell r="O563" t="str">
            <v>-</v>
          </cell>
          <cell r="P563" t="str">
            <v>-</v>
          </cell>
          <cell r="Q563" t="str">
            <v>-</v>
          </cell>
          <cell r="R563" t="str">
            <v>-</v>
          </cell>
          <cell r="S563" t="str">
            <v>-</v>
          </cell>
          <cell r="T563" t="str">
            <v>-</v>
          </cell>
          <cell r="U563" t="str">
            <v>-</v>
          </cell>
          <cell r="V563" t="str">
            <v>Yes</v>
          </cell>
          <cell r="W563" t="str">
            <v>-</v>
          </cell>
          <cell r="X563" t="str">
            <v>-</v>
          </cell>
          <cell r="Y563" t="str">
            <v>-</v>
          </cell>
          <cell r="Z563" t="str">
            <v>-</v>
          </cell>
          <cell r="AA563" t="str">
            <v>-</v>
          </cell>
          <cell r="AB563" t="str">
            <v>-</v>
          </cell>
          <cell r="AC563" t="str">
            <v>CL</v>
          </cell>
          <cell r="AD563" t="str">
            <v>-</v>
          </cell>
          <cell r="AE563" t="str">
            <v>-</v>
          </cell>
          <cell r="AF563" t="str">
            <v>-</v>
          </cell>
          <cell r="AG563" t="str">
            <v>-</v>
          </cell>
          <cell r="AH563" t="str">
            <v/>
          </cell>
          <cell r="AI563" t="str">
            <v/>
          </cell>
          <cell r="AJ563" t="str">
            <v/>
          </cell>
          <cell r="AK563" t="str">
            <v>-</v>
          </cell>
          <cell r="AL563" t="str">
            <v>-</v>
          </cell>
          <cell r="AM563" t="str">
            <v>-</v>
          </cell>
          <cell r="AN563" t="str">
            <v>-</v>
          </cell>
          <cell r="AO563" t="str">
            <v>-</v>
          </cell>
          <cell r="AP563" t="str">
            <v>-</v>
          </cell>
          <cell r="AQ563" t="str">
            <v>-</v>
          </cell>
          <cell r="AR563" t="str">
            <v>-</v>
          </cell>
          <cell r="AS563" t="str">
            <v>-</v>
          </cell>
          <cell r="AT563" t="str">
            <v>-</v>
          </cell>
          <cell r="AU563" t="str">
            <v>-</v>
          </cell>
          <cell r="AV563" t="str">
            <v>-</v>
          </cell>
          <cell r="AW563" t="str">
            <v>-</v>
          </cell>
          <cell r="AX563" t="str">
            <v>-</v>
          </cell>
          <cell r="AY563" t="str">
            <v>Yes</v>
          </cell>
          <cell r="AZ563" t="str">
            <v>-</v>
          </cell>
          <cell r="BA563" t="str">
            <v>-</v>
          </cell>
          <cell r="BB563" t="str">
            <v>-</v>
          </cell>
          <cell r="BC563" t="str">
            <v>Prepared</v>
          </cell>
          <cell r="BD563" t="str">
            <v>BFAST/COP/HANDHELD</v>
          </cell>
          <cell r="BE563" t="str">
            <v>FSV SANDWICHES MBU</v>
          </cell>
          <cell r="BF563" t="str">
            <v>Breakfast</v>
          </cell>
          <cell r="BG563" t="str">
            <v>Breakfast Sandwiches</v>
          </cell>
          <cell r="BJ563" t="str">
            <v>C&amp;F</v>
          </cell>
          <cell r="BK563" t="str">
            <v>Pork</v>
          </cell>
          <cell r="BL563" t="str">
            <v>-</v>
          </cell>
          <cell r="BM563" t="str">
            <v>-</v>
          </cell>
          <cell r="BR563" t="str">
            <v>-</v>
          </cell>
          <cell r="BS563" t="str">
            <v>-</v>
          </cell>
          <cell r="BU563" t="str">
            <v>-</v>
          </cell>
          <cell r="BV563" t="str">
            <v>-</v>
          </cell>
        </row>
        <row r="564">
          <cell r="B564">
            <v>10000043949</v>
          </cell>
          <cell r="C564" t="str">
            <v>Jimmy Dean®</v>
          </cell>
          <cell r="E564" t="str">
            <v>-</v>
          </cell>
          <cell r="F564" t="str">
            <v>Fully Cooked Egg &amp; Cheese Sandwich On A Whole Grain Roll</v>
          </cell>
          <cell r="G564" t="str">
            <v>IW Egg &amp; Cheese Breakfast Sandwich</v>
          </cell>
          <cell r="H564" t="str">
            <v>WG</v>
          </cell>
          <cell r="I564" t="str">
            <v>-</v>
          </cell>
          <cell r="J564" t="str">
            <v>-</v>
          </cell>
          <cell r="K564" t="str">
            <v>-</v>
          </cell>
          <cell r="L564" t="str">
            <v>-</v>
          </cell>
          <cell r="M564" t="str">
            <v>-</v>
          </cell>
          <cell r="N564" t="str">
            <v>-</v>
          </cell>
          <cell r="O564" t="str">
            <v>-</v>
          </cell>
          <cell r="P564" t="str">
            <v>-</v>
          </cell>
          <cell r="Q564" t="str">
            <v>-</v>
          </cell>
          <cell r="R564" t="str">
            <v>-</v>
          </cell>
          <cell r="S564" t="str">
            <v>-</v>
          </cell>
          <cell r="T564" t="str">
            <v>-</v>
          </cell>
          <cell r="U564" t="str">
            <v>-</v>
          </cell>
          <cell r="V564" t="str">
            <v>Yes</v>
          </cell>
          <cell r="W564" t="str">
            <v>-</v>
          </cell>
          <cell r="X564" t="str">
            <v>-</v>
          </cell>
          <cell r="Y564" t="str">
            <v>-</v>
          </cell>
          <cell r="Z564" t="str">
            <v>-</v>
          </cell>
          <cell r="AA564" t="str">
            <v>-</v>
          </cell>
          <cell r="AB564" t="str">
            <v>-</v>
          </cell>
          <cell r="AC564" t="str">
            <v>CL</v>
          </cell>
          <cell r="AD564" t="str">
            <v>-</v>
          </cell>
          <cell r="AE564" t="str">
            <v>-</v>
          </cell>
          <cell r="AF564" t="str">
            <v>-</v>
          </cell>
          <cell r="AG564" t="str">
            <v>-</v>
          </cell>
          <cell r="AH564" t="str">
            <v/>
          </cell>
          <cell r="AI564" t="str">
            <v/>
          </cell>
          <cell r="AJ564" t="str">
            <v/>
          </cell>
          <cell r="AK564" t="str">
            <v>-</v>
          </cell>
          <cell r="AL564" t="str">
            <v>-</v>
          </cell>
          <cell r="AM564" t="str">
            <v>-</v>
          </cell>
          <cell r="AN564" t="str">
            <v>-</v>
          </cell>
          <cell r="AO564" t="str">
            <v>-</v>
          </cell>
          <cell r="AP564" t="str">
            <v>-</v>
          </cell>
          <cell r="AQ564" t="str">
            <v>-</v>
          </cell>
          <cell r="AR564" t="str">
            <v>-</v>
          </cell>
          <cell r="AS564" t="str">
            <v>-</v>
          </cell>
          <cell r="AT564" t="str">
            <v>-</v>
          </cell>
          <cell r="AU564" t="str">
            <v>-</v>
          </cell>
          <cell r="AV564" t="str">
            <v>-</v>
          </cell>
          <cell r="AW564" t="str">
            <v>-</v>
          </cell>
          <cell r="AX564" t="str">
            <v>-</v>
          </cell>
          <cell r="AY564" t="str">
            <v>Yes</v>
          </cell>
          <cell r="AZ564" t="str">
            <v>-</v>
          </cell>
          <cell r="BA564" t="str">
            <v>-</v>
          </cell>
          <cell r="BB564" t="str">
            <v>-</v>
          </cell>
          <cell r="BC564" t="str">
            <v>Prepared</v>
          </cell>
          <cell r="BD564" t="str">
            <v>BFAST/COP/HANDHELD</v>
          </cell>
          <cell r="BE564" t="str">
            <v>FSV SANDWICHES MBU</v>
          </cell>
          <cell r="BF564" t="str">
            <v>Breakfast</v>
          </cell>
          <cell r="BG564" t="str">
            <v>Breakfast Sandwiches</v>
          </cell>
          <cell r="BH564" t="str">
            <v>Bun</v>
          </cell>
          <cell r="BK564" t="str">
            <v>Egg &amp; Cheese</v>
          </cell>
          <cell r="BL564" t="str">
            <v>-</v>
          </cell>
          <cell r="BM564" t="str">
            <v>-</v>
          </cell>
          <cell r="BR564" t="str">
            <v>-</v>
          </cell>
          <cell r="BS564" t="str">
            <v>-</v>
          </cell>
          <cell r="BU564" t="str">
            <v>-</v>
          </cell>
          <cell r="BV564" t="str">
            <v>-</v>
          </cell>
        </row>
        <row r="565">
          <cell r="B565">
            <v>10227990928</v>
          </cell>
          <cell r="C565" t="str">
            <v>Tyson®</v>
          </cell>
          <cell r="E565">
            <v>100</v>
          </cell>
          <cell r="F565" t="str">
            <v>Tyson® Fully Cooked Oven Roasted Pork and Beef Italian Style Meatballs, .5 oz, Approx. 320 Count, 2/5 Lbs</v>
          </cell>
          <cell r="G565" t="str">
            <v>Oven Roasted Pork, Beef Italian Style Meatballs, 0.50 oz.</v>
          </cell>
          <cell r="H565" t="str">
            <v>-</v>
          </cell>
          <cell r="I565" t="str">
            <v>-</v>
          </cell>
          <cell r="J565">
            <v>10</v>
          </cell>
          <cell r="K565">
            <v>53</v>
          </cell>
          <cell r="L565" t="str">
            <v>6 pieces</v>
          </cell>
          <cell r="M565">
            <v>2.25</v>
          </cell>
          <cell r="N565" t="str">
            <v>-</v>
          </cell>
          <cell r="O565" t="str">
            <v>-</v>
          </cell>
          <cell r="P565" t="str">
            <v>200</v>
          </cell>
          <cell r="Q565" t="str">
            <v>13</v>
          </cell>
          <cell r="R565" t="str">
            <v>4.5</v>
          </cell>
          <cell r="S565" t="str">
            <v>420</v>
          </cell>
          <cell r="T565" t="str">
            <v>6</v>
          </cell>
          <cell r="U565" t="str">
            <v>14</v>
          </cell>
          <cell r="V565" t="str">
            <v>Yes</v>
          </cell>
          <cell r="W565" t="str">
            <v>-</v>
          </cell>
          <cell r="X565" t="str">
            <v>-</v>
          </cell>
          <cell r="Y565" t="str">
            <v>-</v>
          </cell>
          <cell r="Z565" t="str">
            <v>-</v>
          </cell>
          <cell r="AA565" t="str">
            <v>-</v>
          </cell>
          <cell r="AB565" t="str">
            <v>-</v>
          </cell>
          <cell r="AC565" t="str">
            <v>CL</v>
          </cell>
          <cell r="AD565" t="str">
            <v>-</v>
          </cell>
          <cell r="AE565" t="str">
            <v>-</v>
          </cell>
          <cell r="AF565" t="str">
            <v>-</v>
          </cell>
          <cell r="AG565" t="str">
            <v>-</v>
          </cell>
          <cell r="AH565" t="str">
            <v/>
          </cell>
          <cell r="AI565" t="str">
            <v/>
          </cell>
          <cell r="AJ565" t="str">
            <v/>
          </cell>
          <cell r="AK565" t="str">
            <v>-</v>
          </cell>
          <cell r="AL565" t="str">
            <v>Yes</v>
          </cell>
          <cell r="AM565" t="str">
            <v>-</v>
          </cell>
          <cell r="AN565" t="str">
            <v>Yes</v>
          </cell>
          <cell r="AO565" t="str">
            <v>Yes</v>
          </cell>
          <cell r="AP565" t="str">
            <v>-</v>
          </cell>
          <cell r="AQ565" t="str">
            <v>-</v>
          </cell>
          <cell r="AR565" t="str">
            <v>-</v>
          </cell>
          <cell r="AS565" t="str">
            <v>-</v>
          </cell>
          <cell r="AT565" t="str">
            <v>365</v>
          </cell>
          <cell r="AU565" t="str">
            <v>2</v>
          </cell>
          <cell r="AV565" t="str">
            <v>Bulk</v>
          </cell>
          <cell r="AW565" t="str">
            <v>-</v>
          </cell>
          <cell r="AX565" t="str">
            <v>-</v>
          </cell>
          <cell r="AY565" t="str">
            <v>Yes</v>
          </cell>
          <cell r="AZ565" t="str">
            <v>-</v>
          </cell>
          <cell r="BA565" t="str">
            <v>ACT</v>
          </cell>
          <cell r="BB565" t="str">
            <v>ACT</v>
          </cell>
          <cell r="BC565" t="str">
            <v>Prepared</v>
          </cell>
          <cell r="BD565" t="str">
            <v>BFAST/COP/HANDHELD</v>
          </cell>
          <cell r="BE565" t="str">
            <v>BRKFST/COP MBU</v>
          </cell>
          <cell r="BF565" t="str">
            <v>Ingredient Meats</v>
          </cell>
          <cell r="BG565" t="str">
            <v>Meatballs</v>
          </cell>
          <cell r="BH565" t="str">
            <v>Meatballs</v>
          </cell>
          <cell r="BI565" t="str">
            <v>-</v>
          </cell>
          <cell r="BJ565" t="str">
            <v>C&amp;F</v>
          </cell>
          <cell r="BK565" t="str">
            <v>Beef &amp; Pork</v>
          </cell>
          <cell r="BL565" t="str">
            <v>BAKE: Appliances vary.  Adjust accordingly.  Open bag and place meatballs in single layer on baking tray.
Conventional Oven
14 - 16 minutes at 350°F from frozen.  12 - 14 minutes at 350°F from thawed.
Adjust accordingly to insure internal temperature reac</v>
          </cell>
          <cell r="BM565" t="str">
            <v>Ground pork (not more than 30% fat), ground beef (not more than 30% fat), water, breadcrumbs (wheat flour, dextrose, salt, yeast, soybean oil), seasoning (nonfat milk, onion powder, spices, garlic powder, dehydrated parsley, romano cheese [part skim cow's</v>
          </cell>
          <cell r="BR565" t="str">
            <v>30023700038853</v>
          </cell>
          <cell r="BS565" t="str">
            <v>-</v>
          </cell>
          <cell r="BU565" t="str">
            <v>-</v>
          </cell>
          <cell r="BV565" t="str">
            <v>-</v>
          </cell>
        </row>
        <row r="566">
          <cell r="B566">
            <v>10247110928</v>
          </cell>
          <cell r="C566" t="str">
            <v>Tyson®</v>
          </cell>
          <cell r="E566">
            <v>100</v>
          </cell>
          <cell r="F566" t="str">
            <v>Tyson® Fully Cooked Oven Roasted Pork and Beef Italian Style Meatballs, 1 oz, Approx. 160 Count, 2/5 Lbs</v>
          </cell>
          <cell r="G566" t="str">
            <v>Oven Roasted Pork, Beef Italian Style Meatballs, 1.00 oz.</v>
          </cell>
          <cell r="H566" t="str">
            <v>-</v>
          </cell>
          <cell r="I566" t="str">
            <v>-</v>
          </cell>
          <cell r="J566">
            <v>10</v>
          </cell>
          <cell r="K566">
            <v>53</v>
          </cell>
          <cell r="L566" t="str">
            <v>3 Pieces</v>
          </cell>
          <cell r="M566">
            <v>2</v>
          </cell>
          <cell r="N566" t="str">
            <v>-</v>
          </cell>
          <cell r="O566" t="str">
            <v>-</v>
          </cell>
          <cell r="P566" t="str">
            <v>200</v>
          </cell>
          <cell r="Q566" t="str">
            <v>13</v>
          </cell>
          <cell r="R566" t="str">
            <v>4.5</v>
          </cell>
          <cell r="S566" t="str">
            <v>420</v>
          </cell>
          <cell r="T566" t="str">
            <v>6</v>
          </cell>
          <cell r="U566" t="str">
            <v>14</v>
          </cell>
          <cell r="V566" t="str">
            <v>Yes</v>
          </cell>
          <cell r="W566" t="str">
            <v>-</v>
          </cell>
          <cell r="X566" t="str">
            <v>-</v>
          </cell>
          <cell r="Y566" t="str">
            <v>-</v>
          </cell>
          <cell r="Z566" t="str">
            <v>-</v>
          </cell>
          <cell r="AA566" t="str">
            <v>-</v>
          </cell>
          <cell r="AB566" t="str">
            <v>-</v>
          </cell>
          <cell r="AC566" t="str">
            <v>CL</v>
          </cell>
          <cell r="AD566" t="str">
            <v>-</v>
          </cell>
          <cell r="AE566" t="str">
            <v>-</v>
          </cell>
          <cell r="AF566" t="str">
            <v>-</v>
          </cell>
          <cell r="AG566" t="str">
            <v>-</v>
          </cell>
          <cell r="AH566" t="str">
            <v/>
          </cell>
          <cell r="AI566" t="str">
            <v/>
          </cell>
          <cell r="AJ566" t="str">
            <v/>
          </cell>
          <cell r="AK566" t="str">
            <v>-</v>
          </cell>
          <cell r="AL566" t="str">
            <v>Yes</v>
          </cell>
          <cell r="AM566" t="str">
            <v>-</v>
          </cell>
          <cell r="AN566" t="str">
            <v>Yes</v>
          </cell>
          <cell r="AO566" t="str">
            <v>Yes</v>
          </cell>
          <cell r="AP566" t="str">
            <v>-</v>
          </cell>
          <cell r="AQ566" t="str">
            <v>-</v>
          </cell>
          <cell r="AR566" t="str">
            <v>-</v>
          </cell>
          <cell r="AS566" t="str">
            <v>-</v>
          </cell>
          <cell r="AT566" t="str">
            <v>365</v>
          </cell>
          <cell r="AU566" t="str">
            <v>2</v>
          </cell>
          <cell r="AV566" t="str">
            <v>Bulk</v>
          </cell>
          <cell r="AW566" t="str">
            <v>-</v>
          </cell>
          <cell r="AX566" t="str">
            <v>-</v>
          </cell>
          <cell r="AY566" t="str">
            <v>Yes</v>
          </cell>
          <cell r="AZ566" t="str">
            <v>-</v>
          </cell>
          <cell r="BA566" t="str">
            <v>ACT</v>
          </cell>
          <cell r="BB566" t="str">
            <v>DNB SY21-22</v>
          </cell>
          <cell r="BC566" t="str">
            <v>Prepared</v>
          </cell>
          <cell r="BD566" t="str">
            <v>BFAST/COP/HANDHELD</v>
          </cell>
          <cell r="BE566" t="str">
            <v>BRKFST/COP MBU</v>
          </cell>
          <cell r="BF566" t="str">
            <v>Ingredient Meats</v>
          </cell>
          <cell r="BG566" t="str">
            <v>Meatballs</v>
          </cell>
          <cell r="BH566" t="str">
            <v>Meatballs</v>
          </cell>
          <cell r="BI566" t="str">
            <v>-</v>
          </cell>
          <cell r="BJ566" t="str">
            <v>C&amp;F</v>
          </cell>
          <cell r="BK566" t="str">
            <v>Beef &amp; Pork</v>
          </cell>
          <cell r="BL566" t="str">
            <v>BAKE: Appliances vary.  Adjust accordingly.  Open bag and place meatballs in single layer on baking tray.
Conventional Oven
17 - 19 minutes at 350°F from frozen.  14 - 16 minutes at 350°F from thawed.
Adjust accordingly to ensure internal temperature reac</v>
          </cell>
          <cell r="BM566" t="str">
            <v>Ground pork (not more than 30% fat), ground beef (not more than 30% fat), water, breadcrumbs (wheat flour, dextrose, salt, yeast, soybean oil), seasoning (nonfat milk, onion powder, spices, garlic powder, dehydrated parsley, romano cheese [part skim cow's</v>
          </cell>
          <cell r="BR566" t="str">
            <v>30023700038754</v>
          </cell>
          <cell r="BS566" t="str">
            <v>-</v>
          </cell>
          <cell r="BU566" t="str">
            <v>-</v>
          </cell>
          <cell r="BV566" t="str">
            <v>-</v>
          </cell>
        </row>
        <row r="567">
          <cell r="B567">
            <v>10000047428</v>
          </cell>
          <cell r="C567" t="str">
            <v>Jimmy Dean®</v>
          </cell>
          <cell r="D567" t="str">
            <v>Crispitos®</v>
          </cell>
          <cell r="F567" t="str">
            <v>-</v>
          </cell>
          <cell r="G567" t="str">
            <v>Egg &amp; Cheese Filled Tortillas</v>
          </cell>
          <cell r="H567" t="str">
            <v>WG</v>
          </cell>
          <cell r="I567" t="str">
            <v>-</v>
          </cell>
          <cell r="J567">
            <v>13.28</v>
          </cell>
          <cell r="K567">
            <v>72</v>
          </cell>
          <cell r="L567" t="str">
            <v>1 Piece</v>
          </cell>
          <cell r="M567">
            <v>1</v>
          </cell>
          <cell r="N567">
            <v>1</v>
          </cell>
          <cell r="O567" t="str">
            <v>-</v>
          </cell>
          <cell r="P567" t="str">
            <v>-</v>
          </cell>
          <cell r="Q567" t="str">
            <v>-</v>
          </cell>
          <cell r="R567" t="str">
            <v>-</v>
          </cell>
          <cell r="S567" t="str">
            <v>-</v>
          </cell>
          <cell r="T567" t="str">
            <v>-</v>
          </cell>
          <cell r="U567" t="str">
            <v>-</v>
          </cell>
          <cell r="V567" t="str">
            <v>-</v>
          </cell>
          <cell r="W567" t="str">
            <v>-</v>
          </cell>
          <cell r="X567" t="str">
            <v>-</v>
          </cell>
          <cell r="Y567" t="str">
            <v>-</v>
          </cell>
          <cell r="Z567" t="str">
            <v>-</v>
          </cell>
          <cell r="AA567" t="str">
            <v>-</v>
          </cell>
          <cell r="AB567" t="str">
            <v>-</v>
          </cell>
          <cell r="AC567" t="str">
            <v>CL</v>
          </cell>
          <cell r="AD567" t="str">
            <v>-</v>
          </cell>
          <cell r="AE567" t="str">
            <v>-</v>
          </cell>
          <cell r="AF567" t="str">
            <v>-</v>
          </cell>
          <cell r="AG567" t="str">
            <v>-</v>
          </cell>
          <cell r="AH567" t="str">
            <v/>
          </cell>
          <cell r="AI567" t="str">
            <v/>
          </cell>
          <cell r="AJ567" t="str">
            <v/>
          </cell>
          <cell r="AT567" t="str">
            <v>-</v>
          </cell>
          <cell r="AU567" t="str">
            <v>-</v>
          </cell>
          <cell r="AV567" t="str">
            <v>Bulk</v>
          </cell>
          <cell r="BB567">
            <v>0</v>
          </cell>
          <cell r="BC567" t="str">
            <v>Prepared</v>
          </cell>
          <cell r="BD567" t="e">
            <v>#N/A</v>
          </cell>
          <cell r="BE567" t="e">
            <v>#N/A</v>
          </cell>
          <cell r="BF567" t="str">
            <v>Breakfast</v>
          </cell>
          <cell r="BG567" t="str">
            <v>Breakfast Sticks</v>
          </cell>
          <cell r="BK567" t="str">
            <v>Cheese</v>
          </cell>
          <cell r="BL567" t="str">
            <v>-</v>
          </cell>
          <cell r="BM567" t="str">
            <v>-</v>
          </cell>
          <cell r="BR567" t="str">
            <v>-</v>
          </cell>
          <cell r="BS567" t="str">
            <v>-</v>
          </cell>
          <cell r="BU567" t="str">
            <v>-</v>
          </cell>
          <cell r="BV567" t="str">
            <v>-</v>
          </cell>
        </row>
        <row r="568">
          <cell r="B568">
            <v>10000042050</v>
          </cell>
          <cell r="C568" t="str">
            <v>State Fair®</v>
          </cell>
          <cell r="D568" t="str">
            <v>Crispitos®</v>
          </cell>
          <cell r="E568">
            <v>130</v>
          </cell>
          <cell r="F568" t="str">
            <v>-</v>
          </cell>
          <cell r="G568" t="str">
            <v xml:space="preserve">Chicken &amp; Cheese Filled Tortillas, 3.45 oz. </v>
          </cell>
          <cell r="H568" t="str">
            <v>WG</v>
          </cell>
          <cell r="I568" t="str">
            <v>-</v>
          </cell>
          <cell r="J568">
            <v>15.53</v>
          </cell>
          <cell r="K568">
            <v>72</v>
          </cell>
          <cell r="L568" t="str">
            <v>1 Piece</v>
          </cell>
          <cell r="M568">
            <v>1</v>
          </cell>
          <cell r="N568">
            <v>1</v>
          </cell>
          <cell r="O568" t="str">
            <v>-</v>
          </cell>
          <cell r="P568" t="str">
            <v>-</v>
          </cell>
          <cell r="Q568" t="str">
            <v>-</v>
          </cell>
          <cell r="R568" t="str">
            <v>-</v>
          </cell>
          <cell r="S568" t="str">
            <v>-</v>
          </cell>
          <cell r="T568" t="str">
            <v>-</v>
          </cell>
          <cell r="U568" t="str">
            <v>-</v>
          </cell>
          <cell r="V568" t="str">
            <v>Yes</v>
          </cell>
          <cell r="W568" t="str">
            <v>KTKA</v>
          </cell>
          <cell r="X568" t="str">
            <v>-</v>
          </cell>
          <cell r="Y568" t="str">
            <v>-</v>
          </cell>
          <cell r="Z568" t="str">
            <v>-</v>
          </cell>
          <cell r="AA568" t="str">
            <v>-</v>
          </cell>
          <cell r="AB568" t="str">
            <v>-</v>
          </cell>
          <cell r="AC568" t="str">
            <v>CL</v>
          </cell>
          <cell r="AD568" t="str">
            <v>-</v>
          </cell>
          <cell r="AE568" t="str">
            <v>-</v>
          </cell>
          <cell r="AF568" t="str">
            <v>-</v>
          </cell>
          <cell r="AG568" t="str">
            <v>-</v>
          </cell>
          <cell r="AN568" t="str">
            <v>Yes</v>
          </cell>
          <cell r="AO568" t="str">
            <v>Yes</v>
          </cell>
          <cell r="AP568" t="str">
            <v>Yes</v>
          </cell>
          <cell r="AT568" t="str">
            <v>-</v>
          </cell>
          <cell r="AU568" t="str">
            <v>-</v>
          </cell>
          <cell r="AV568" t="str">
            <v>Bulk</v>
          </cell>
          <cell r="BB568" t="str">
            <v>ACT</v>
          </cell>
          <cell r="BC568" t="str">
            <v>Prepared</v>
          </cell>
          <cell r="BD568" t="e">
            <v>#N/A</v>
          </cell>
          <cell r="BE568" t="e">
            <v>#N/A</v>
          </cell>
          <cell r="BF568" t="str">
            <v>Stuffed Breadsticks &amp; Filled Tortillas</v>
          </cell>
        </row>
        <row r="569">
          <cell r="B569">
            <v>10000048461</v>
          </cell>
          <cell r="C569" t="str">
            <v xml:space="preserve">Boscos® </v>
          </cell>
          <cell r="F569" t="str">
            <v>-</v>
          </cell>
          <cell r="G569" t="str">
            <v>IW Garlic Reduced Fat Cheese Breadstick</v>
          </cell>
          <cell r="H569" t="str">
            <v>WG</v>
          </cell>
          <cell r="I569" t="str">
            <v>-</v>
          </cell>
          <cell r="J569">
            <v>10.039999999999999</v>
          </cell>
          <cell r="K569">
            <v>72</v>
          </cell>
          <cell r="L569" t="str">
            <v>1 Stick</v>
          </cell>
          <cell r="M569">
            <v>1</v>
          </cell>
          <cell r="N569">
            <v>1</v>
          </cell>
          <cell r="O569" t="str">
            <v>-</v>
          </cell>
          <cell r="P569" t="str">
            <v>-</v>
          </cell>
          <cell r="Q569" t="str">
            <v>-</v>
          </cell>
          <cell r="R569" t="str">
            <v>-</v>
          </cell>
          <cell r="S569" t="str">
            <v>-</v>
          </cell>
          <cell r="T569" t="str">
            <v>-</v>
          </cell>
          <cell r="U569" t="str">
            <v>-</v>
          </cell>
          <cell r="V569" t="str">
            <v>-</v>
          </cell>
          <cell r="W569" t="str">
            <v>-</v>
          </cell>
          <cell r="X569" t="str">
            <v>-</v>
          </cell>
          <cell r="Y569" t="str">
            <v>-</v>
          </cell>
          <cell r="Z569" t="str">
            <v>-</v>
          </cell>
          <cell r="AA569" t="str">
            <v>-</v>
          </cell>
          <cell r="AB569" t="str">
            <v>-</v>
          </cell>
          <cell r="AC569" t="str">
            <v>SUB</v>
          </cell>
          <cell r="AH569" t="str">
            <v/>
          </cell>
          <cell r="AI569" t="str">
            <v/>
          </cell>
          <cell r="AJ569" t="str">
            <v/>
          </cell>
          <cell r="AT569" t="str">
            <v>-</v>
          </cell>
          <cell r="AU569" t="str">
            <v>-</v>
          </cell>
          <cell r="AV569" t="str">
            <v>IW</v>
          </cell>
          <cell r="BB569">
            <v>0</v>
          </cell>
          <cell r="BC569" t="str">
            <v>Prepared</v>
          </cell>
          <cell r="BD569" t="e">
            <v>#N/A</v>
          </cell>
          <cell r="BE569" t="e">
            <v>#N/A</v>
          </cell>
          <cell r="BF569" t="str">
            <v>Stuffed Breadsticks &amp; Filled Tortillas</v>
          </cell>
          <cell r="BG569" t="str">
            <v>Stuffed Breadsticks</v>
          </cell>
          <cell r="BK569" t="str">
            <v>Cheese</v>
          </cell>
          <cell r="BL569" t="str">
            <v>-</v>
          </cell>
          <cell r="BM569" t="str">
            <v>-</v>
          </cell>
          <cell r="BR569" t="str">
            <v>-</v>
          </cell>
          <cell r="BS569" t="str">
            <v>-</v>
          </cell>
          <cell r="BU569" t="str">
            <v>-</v>
          </cell>
          <cell r="BV569" t="str">
            <v>-</v>
          </cell>
        </row>
        <row r="570">
          <cell r="C570" t="str">
            <v>Tyson®</v>
          </cell>
          <cell r="F570" t="str">
            <v>-</v>
          </cell>
          <cell r="G570" t="str">
            <v>BBQ Sauced Chicken Drumstick</v>
          </cell>
          <cell r="H570" t="str">
            <v>-</v>
          </cell>
          <cell r="I570" t="str">
            <v>Dark</v>
          </cell>
          <cell r="L570" t="str">
            <v>1 Piece</v>
          </cell>
          <cell r="O570" t="str">
            <v>-</v>
          </cell>
          <cell r="P570" t="str">
            <v>-</v>
          </cell>
          <cell r="Q570" t="str">
            <v>-</v>
          </cell>
          <cell r="R570" t="str">
            <v>-</v>
          </cell>
          <cell r="S570" t="str">
            <v>-</v>
          </cell>
          <cell r="T570" t="str">
            <v>-</v>
          </cell>
          <cell r="U570" t="str">
            <v>-</v>
          </cell>
          <cell r="V570" t="str">
            <v>-</v>
          </cell>
          <cell r="W570" t="str">
            <v>-</v>
          </cell>
          <cell r="X570" t="str">
            <v>-</v>
          </cell>
          <cell r="Y570" t="str">
            <v>-</v>
          </cell>
          <cell r="Z570" t="str">
            <v>-</v>
          </cell>
          <cell r="AA570" t="str">
            <v>-</v>
          </cell>
          <cell r="AB570" t="str">
            <v>-</v>
          </cell>
          <cell r="AC570" t="str">
            <v>SUB</v>
          </cell>
          <cell r="AH570" t="str">
            <v/>
          </cell>
          <cell r="AI570" t="str">
            <v/>
          </cell>
          <cell r="AJ570" t="str">
            <v/>
          </cell>
          <cell r="AT570" t="str">
            <v>-</v>
          </cell>
          <cell r="AU570" t="str">
            <v>-</v>
          </cell>
          <cell r="AV570" t="str">
            <v>Bulk</v>
          </cell>
          <cell r="BB570">
            <v>0</v>
          </cell>
          <cell r="BC570" t="str">
            <v>Poultry</v>
          </cell>
          <cell r="BD570" t="e">
            <v>#N/A</v>
          </cell>
          <cell r="BE570" t="e">
            <v>#N/A</v>
          </cell>
          <cell r="BF570" t="str">
            <v>Handheld Chicken</v>
          </cell>
          <cell r="BG570" t="str">
            <v>Bone-in Chicken</v>
          </cell>
          <cell r="BJ570" t="str">
            <v>WM</v>
          </cell>
          <cell r="BK570" t="str">
            <v>Chicken</v>
          </cell>
          <cell r="BL570" t="str">
            <v>-</v>
          </cell>
          <cell r="BM570" t="str">
            <v>-</v>
          </cell>
          <cell r="BR570" t="str">
            <v>-</v>
          </cell>
          <cell r="BS570" t="str">
            <v>-</v>
          </cell>
          <cell r="BU570" t="str">
            <v>-</v>
          </cell>
          <cell r="BV570" t="str">
            <v>-</v>
          </cell>
        </row>
        <row r="571">
          <cell r="B571">
            <v>10335880928</v>
          </cell>
          <cell r="C571" t="str">
            <v>Tyson®</v>
          </cell>
          <cell r="E571" t="str">
            <v>-</v>
          </cell>
          <cell r="F571" t="str">
            <v>-</v>
          </cell>
          <cell r="G571" t="str">
            <v>Grilled Mini Chicken Patties (Used in 10336050928)</v>
          </cell>
          <cell r="J571">
            <v>30</v>
          </cell>
          <cell r="K571">
            <v>151</v>
          </cell>
          <cell r="L571" t="str">
            <v>2 Pieces</v>
          </cell>
          <cell r="M571">
            <v>1.5</v>
          </cell>
          <cell r="N571" t="str">
            <v>-</v>
          </cell>
          <cell r="O571" t="str">
            <v>-</v>
          </cell>
          <cell r="P571" t="str">
            <v>-</v>
          </cell>
          <cell r="Q571" t="str">
            <v>-</v>
          </cell>
          <cell r="R571" t="str">
            <v>-</v>
          </cell>
          <cell r="S571" t="str">
            <v>-</v>
          </cell>
          <cell r="T571" t="str">
            <v>-</v>
          </cell>
          <cell r="U571" t="str">
            <v>-</v>
          </cell>
          <cell r="V571" t="str">
            <v>-</v>
          </cell>
          <cell r="W571" t="str">
            <v>-</v>
          </cell>
          <cell r="X571" t="str">
            <v>-</v>
          </cell>
          <cell r="Y571" t="str">
            <v>-</v>
          </cell>
          <cell r="Z571" t="str">
            <v>-</v>
          </cell>
          <cell r="AA571" t="str">
            <v>-</v>
          </cell>
          <cell r="AB571" t="str">
            <v>-</v>
          </cell>
          <cell r="AC571" t="str">
            <v>SUB</v>
          </cell>
          <cell r="AD571" t="str">
            <v>-</v>
          </cell>
          <cell r="AH571" t="str">
            <v/>
          </cell>
          <cell r="AI571" t="str">
            <v/>
          </cell>
          <cell r="AJ571" t="str">
            <v/>
          </cell>
          <cell r="AT571" t="str">
            <v>-</v>
          </cell>
          <cell r="AU571" t="str">
            <v>-</v>
          </cell>
          <cell r="AZ571" t="str">
            <v>-</v>
          </cell>
          <cell r="BA571" t="str">
            <v>WIP</v>
          </cell>
          <cell r="BB571" t="str">
            <v>WIP</v>
          </cell>
          <cell r="BC571" t="str">
            <v>Poultry</v>
          </cell>
          <cell r="BD571" t="str">
            <v>BIG BIRD</v>
          </cell>
          <cell r="BE571" t="str">
            <v>BIG BIRD MBU</v>
          </cell>
          <cell r="BL571" t="str">
            <v>-</v>
          </cell>
          <cell r="BM571" t="str">
            <v>-</v>
          </cell>
          <cell r="BR571" t="str">
            <v>-</v>
          </cell>
          <cell r="BS571" t="str">
            <v>-</v>
          </cell>
          <cell r="BU571" t="str">
            <v>-</v>
          </cell>
          <cell r="BV571" t="str">
            <v>-</v>
          </cell>
        </row>
        <row r="572">
          <cell r="B572">
            <v>10335890928</v>
          </cell>
          <cell r="C572" t="str">
            <v>Tyson®</v>
          </cell>
          <cell r="E572" t="str">
            <v>-</v>
          </cell>
          <cell r="F572" t="str">
            <v>-</v>
          </cell>
          <cell r="G572" t="str">
            <v>Grilled Teriyaki Mini Chicken Patties (Used in 10336060928)</v>
          </cell>
          <cell r="J572">
            <v>30</v>
          </cell>
          <cell r="K572">
            <v>145</v>
          </cell>
          <cell r="L572" t="str">
            <v>2 Pieces</v>
          </cell>
          <cell r="M572">
            <v>2</v>
          </cell>
          <cell r="N572" t="str">
            <v>-</v>
          </cell>
          <cell r="O572" t="str">
            <v>-</v>
          </cell>
          <cell r="P572" t="str">
            <v>-</v>
          </cell>
          <cell r="Q572" t="str">
            <v>-</v>
          </cell>
          <cell r="R572" t="str">
            <v>-</v>
          </cell>
          <cell r="S572" t="str">
            <v>-</v>
          </cell>
          <cell r="T572" t="str">
            <v>-</v>
          </cell>
          <cell r="U572" t="str">
            <v>-</v>
          </cell>
          <cell r="V572" t="str">
            <v>-</v>
          </cell>
          <cell r="W572" t="str">
            <v>-</v>
          </cell>
          <cell r="X572" t="str">
            <v>-</v>
          </cell>
          <cell r="Y572" t="str">
            <v>-</v>
          </cell>
          <cell r="Z572" t="str">
            <v>-</v>
          </cell>
          <cell r="AA572" t="str">
            <v>-</v>
          </cell>
          <cell r="AB572" t="str">
            <v>-</v>
          </cell>
          <cell r="AC572" t="str">
            <v>SUB</v>
          </cell>
          <cell r="AD572" t="str">
            <v>-</v>
          </cell>
          <cell r="AH572" t="str">
            <v/>
          </cell>
          <cell r="AI572" t="str">
            <v/>
          </cell>
          <cell r="AJ572" t="str">
            <v/>
          </cell>
          <cell r="AT572" t="str">
            <v>-</v>
          </cell>
          <cell r="AU572" t="str">
            <v>-</v>
          </cell>
          <cell r="AZ572" t="str">
            <v>-</v>
          </cell>
          <cell r="BA572" t="str">
            <v>WIP</v>
          </cell>
          <cell r="BB572" t="str">
            <v>WIP</v>
          </cell>
          <cell r="BC572" t="str">
            <v>Poultry</v>
          </cell>
          <cell r="BD572" t="str">
            <v>BIG BIRD</v>
          </cell>
          <cell r="BE572" t="str">
            <v>BIG BIRD MBU</v>
          </cell>
          <cell r="BL572" t="str">
            <v>-</v>
          </cell>
          <cell r="BM572" t="str">
            <v>-</v>
          </cell>
          <cell r="BR572" t="str">
            <v>-</v>
          </cell>
          <cell r="BS572" t="str">
            <v>-</v>
          </cell>
          <cell r="BU572" t="str">
            <v>-</v>
          </cell>
          <cell r="BV572" t="str">
            <v>-</v>
          </cell>
        </row>
        <row r="573">
          <cell r="B573">
            <v>10000042231</v>
          </cell>
          <cell r="C573" t="str">
            <v>Tyson®</v>
          </cell>
          <cell r="E573" t="str">
            <v>-</v>
          </cell>
          <cell r="F573" t="str">
            <v>-</v>
          </cell>
          <cell r="G573" t="str">
            <v>Nashville Hot Mini Chicken Patties (Used in 10365240928)</v>
          </cell>
          <cell r="J573">
            <v>30</v>
          </cell>
          <cell r="K573">
            <v>143</v>
          </cell>
          <cell r="L573" t="str">
            <v>2 Pieces</v>
          </cell>
          <cell r="M573">
            <v>2</v>
          </cell>
          <cell r="N573">
            <v>0.5</v>
          </cell>
          <cell r="O573" t="str">
            <v>-</v>
          </cell>
          <cell r="P573" t="str">
            <v>-</v>
          </cell>
          <cell r="Q573" t="str">
            <v>-</v>
          </cell>
          <cell r="R573" t="str">
            <v>-</v>
          </cell>
          <cell r="S573" t="str">
            <v>-</v>
          </cell>
          <cell r="T573" t="str">
            <v>-</v>
          </cell>
          <cell r="U573" t="str">
            <v>-</v>
          </cell>
          <cell r="V573" t="str">
            <v>-</v>
          </cell>
          <cell r="W573" t="str">
            <v>-</v>
          </cell>
          <cell r="X573" t="str">
            <v>-</v>
          </cell>
          <cell r="Y573" t="str">
            <v>-</v>
          </cell>
          <cell r="Z573" t="str">
            <v>-</v>
          </cell>
          <cell r="AA573" t="str">
            <v>-</v>
          </cell>
          <cell r="AB573" t="str">
            <v>-</v>
          </cell>
          <cell r="AC573" t="str">
            <v>SUB</v>
          </cell>
          <cell r="AD573" t="str">
            <v>-</v>
          </cell>
          <cell r="AH573" t="str">
            <v/>
          </cell>
          <cell r="AI573" t="str">
            <v/>
          </cell>
          <cell r="AJ573" t="str">
            <v/>
          </cell>
          <cell r="AT573" t="str">
            <v>-</v>
          </cell>
          <cell r="AU573" t="str">
            <v>-</v>
          </cell>
          <cell r="AZ573" t="str">
            <v>-</v>
          </cell>
          <cell r="BA573" t="str">
            <v>WIP</v>
          </cell>
          <cell r="BB573" t="str">
            <v>WIP</v>
          </cell>
          <cell r="BC573" t="str">
            <v>Poultry</v>
          </cell>
          <cell r="BD573" t="str">
            <v>BIG BIRD</v>
          </cell>
          <cell r="BE573" t="str">
            <v>BIG BIRD MBU</v>
          </cell>
          <cell r="BL573" t="str">
            <v>-</v>
          </cell>
          <cell r="BM573" t="str">
            <v>-</v>
          </cell>
          <cell r="BR573" t="str">
            <v>-</v>
          </cell>
          <cell r="BS573" t="str">
            <v>-</v>
          </cell>
          <cell r="BU573" t="str">
            <v>-</v>
          </cell>
          <cell r="BV573" t="str">
            <v>-</v>
          </cell>
        </row>
        <row r="574">
          <cell r="B574">
            <v>10336050928</v>
          </cell>
          <cell r="C574" t="str">
            <v>Tyson®</v>
          </cell>
          <cell r="E574">
            <v>130</v>
          </cell>
          <cell r="F574" t="str">
            <v>-</v>
          </cell>
          <cell r="G574" t="str">
            <v>IW Grilled Chicken with Hot Pepper Cheese Mini Twin Sandwiches, 4.66 oz.</v>
          </cell>
          <cell r="H574" t="str">
            <v>WG</v>
          </cell>
          <cell r="I574" t="str">
            <v>W/D</v>
          </cell>
          <cell r="J574">
            <v>23.5</v>
          </cell>
          <cell r="K574">
            <v>80</v>
          </cell>
          <cell r="L574" t="str">
            <v>2 Mini Sandwiches</v>
          </cell>
          <cell r="M574">
            <v>2</v>
          </cell>
          <cell r="N574">
            <v>2</v>
          </cell>
          <cell r="O574" t="str">
            <v>-</v>
          </cell>
          <cell r="P574" t="str">
            <v>340</v>
          </cell>
          <cell r="Q574" t="str">
            <v>14</v>
          </cell>
          <cell r="R574" t="str">
            <v>5</v>
          </cell>
          <cell r="S574" t="str">
            <v>550</v>
          </cell>
          <cell r="T574" t="str">
            <v>34</v>
          </cell>
          <cell r="U574" t="str">
            <v>19</v>
          </cell>
          <cell r="V574" t="str">
            <v>-</v>
          </cell>
          <cell r="W574" t="str">
            <v>-</v>
          </cell>
          <cell r="Y574" t="str">
            <v>-</v>
          </cell>
          <cell r="Z574" t="str">
            <v>CSC</v>
          </cell>
          <cell r="AA574" t="str">
            <v>CSC</v>
          </cell>
          <cell r="AB574" t="str">
            <v>CSC</v>
          </cell>
          <cell r="AC574" t="str">
            <v>SUB</v>
          </cell>
          <cell r="AD574" t="str">
            <v>-</v>
          </cell>
          <cell r="AE574" t="str">
            <v>-</v>
          </cell>
          <cell r="AF574" t="str">
            <v>-</v>
          </cell>
          <cell r="AG574" t="str">
            <v>NAE</v>
          </cell>
          <cell r="AH574" t="str">
            <v/>
          </cell>
          <cell r="AI574" t="str">
            <v/>
          </cell>
          <cell r="AJ574" t="str">
            <v/>
          </cell>
          <cell r="AK574" t="str">
            <v>-</v>
          </cell>
          <cell r="AL574" t="str">
            <v>Yes</v>
          </cell>
          <cell r="AM574" t="str">
            <v>-</v>
          </cell>
          <cell r="AN574" t="str">
            <v>Yes</v>
          </cell>
          <cell r="AO574" t="str">
            <v>Yes</v>
          </cell>
          <cell r="AP574" t="str">
            <v>-</v>
          </cell>
          <cell r="AQ574" t="str">
            <v>-</v>
          </cell>
          <cell r="AR574" t="str">
            <v>-</v>
          </cell>
          <cell r="AS574" t="str">
            <v>-</v>
          </cell>
          <cell r="AT574" t="str">
            <v>365</v>
          </cell>
          <cell r="AU574" t="str">
            <v>80</v>
          </cell>
          <cell r="AV574" t="str">
            <v>IW</v>
          </cell>
          <cell r="AW574" t="str">
            <v>Yes</v>
          </cell>
          <cell r="AX574" t="str">
            <v>Yes</v>
          </cell>
          <cell r="AY574" t="str">
            <v>Yes</v>
          </cell>
          <cell r="AZ574" t="str">
            <v>Yes</v>
          </cell>
          <cell r="BA574" t="str">
            <v>ACT</v>
          </cell>
          <cell r="BB574" t="str">
            <v>ACT</v>
          </cell>
          <cell r="BC574" t="str">
            <v>Prepared</v>
          </cell>
          <cell r="BD574" t="str">
            <v>BFAST/COP/HANDHELD</v>
          </cell>
          <cell r="BE574" t="str">
            <v>FSV SANDWICHES MBU</v>
          </cell>
          <cell r="BF574" t="str">
            <v>Sandwiches</v>
          </cell>
          <cell r="BG574" t="str">
            <v>Mini Twin Sandwiches</v>
          </cell>
          <cell r="BH574" t="str">
            <v>Bun- Mini Twin</v>
          </cell>
          <cell r="BI574" t="str">
            <v>-</v>
          </cell>
          <cell r="BJ574" t="str">
            <v>C&amp;F</v>
          </cell>
          <cell r="BK574" t="str">
            <v>Chicken</v>
          </cell>
          <cell r="BL574" t="str">
            <v>-</v>
          </cell>
          <cell r="BM574" t="str">
            <v>-</v>
          </cell>
          <cell r="BQ574" t="str">
            <v>Yes</v>
          </cell>
          <cell r="BR574" t="str">
            <v>-</v>
          </cell>
          <cell r="BS574" t="str">
            <v>-</v>
          </cell>
          <cell r="BT574" t="str">
            <v>Special Order</v>
          </cell>
          <cell r="BU574" t="str">
            <v>-</v>
          </cell>
          <cell r="BV574" t="str">
            <v>-</v>
          </cell>
          <cell r="BW574" t="str">
            <v>-</v>
          </cell>
          <cell r="BX574" t="str">
            <v>-</v>
          </cell>
          <cell r="BY574">
            <v>406480</v>
          </cell>
        </row>
        <row r="575">
          <cell r="B575">
            <v>10336060928</v>
          </cell>
          <cell r="C575" t="str">
            <v>Tyson®</v>
          </cell>
          <cell r="E575">
            <v>130</v>
          </cell>
          <cell r="F575" t="str">
            <v>-</v>
          </cell>
          <cell r="G575" t="str">
            <v>IW Grilled Chicken with Teriyaki Sauce Mini Twin Sandwiches, 4.34 oz.</v>
          </cell>
          <cell r="H575" t="str">
            <v>WG</v>
          </cell>
          <cell r="I575" t="str">
            <v>W/D</v>
          </cell>
          <cell r="J575">
            <v>22</v>
          </cell>
          <cell r="K575">
            <v>80</v>
          </cell>
          <cell r="L575" t="str">
            <v>2 Mini Sandwiches</v>
          </cell>
          <cell r="M575">
            <v>2</v>
          </cell>
          <cell r="N575">
            <v>2</v>
          </cell>
          <cell r="O575" t="str">
            <v>-</v>
          </cell>
          <cell r="P575" t="str">
            <v>290</v>
          </cell>
          <cell r="Q575" t="str">
            <v>7</v>
          </cell>
          <cell r="R575" t="str">
            <v>2</v>
          </cell>
          <cell r="S575" t="str">
            <v>440</v>
          </cell>
          <cell r="T575" t="str">
            <v>40</v>
          </cell>
          <cell r="U575" t="str">
            <v>17</v>
          </cell>
          <cell r="V575" t="str">
            <v>-</v>
          </cell>
          <cell r="W575" t="str">
            <v>-</v>
          </cell>
          <cell r="Y575" t="str">
            <v>-</v>
          </cell>
          <cell r="Z575" t="str">
            <v>CSC</v>
          </cell>
          <cell r="AA575" t="str">
            <v>CSC</v>
          </cell>
          <cell r="AB575" t="str">
            <v>CSC</v>
          </cell>
          <cell r="AC575" t="str">
            <v>SUB</v>
          </cell>
          <cell r="AD575" t="str">
            <v>-</v>
          </cell>
          <cell r="AE575" t="str">
            <v>-</v>
          </cell>
          <cell r="AF575" t="str">
            <v>-</v>
          </cell>
          <cell r="AG575" t="str">
            <v>NAE</v>
          </cell>
          <cell r="AH575" t="str">
            <v/>
          </cell>
          <cell r="AI575" t="str">
            <v/>
          </cell>
          <cell r="AJ575" t="str">
            <v/>
          </cell>
          <cell r="AK575" t="str">
            <v>-</v>
          </cell>
          <cell r="AL575" t="str">
            <v>Yes</v>
          </cell>
          <cell r="AM575" t="str">
            <v>-</v>
          </cell>
          <cell r="AN575" t="str">
            <v>-</v>
          </cell>
          <cell r="AO575" t="str">
            <v>Yes</v>
          </cell>
          <cell r="AP575" t="str">
            <v>-</v>
          </cell>
          <cell r="AQ575" t="str">
            <v>-</v>
          </cell>
          <cell r="AR575" t="str">
            <v>-</v>
          </cell>
          <cell r="AS575" t="str">
            <v>-</v>
          </cell>
          <cell r="AT575" t="str">
            <v>365</v>
          </cell>
          <cell r="AU575" t="str">
            <v>80</v>
          </cell>
          <cell r="AV575" t="str">
            <v>IW</v>
          </cell>
          <cell r="AW575" t="str">
            <v>Yes</v>
          </cell>
          <cell r="AX575" t="str">
            <v>Yes</v>
          </cell>
          <cell r="AY575" t="str">
            <v>-</v>
          </cell>
          <cell r="AZ575" t="str">
            <v>-</v>
          </cell>
          <cell r="BA575" t="str">
            <v>HOLD SY20-21</v>
          </cell>
          <cell r="BB575" t="str">
            <v>ACT</v>
          </cell>
          <cell r="BC575" t="str">
            <v>Prepared</v>
          </cell>
          <cell r="BD575" t="str">
            <v>BFAST/COP/HANDHELD</v>
          </cell>
          <cell r="BE575" t="str">
            <v>FSV SANDWICHES MBU</v>
          </cell>
          <cell r="BF575" t="str">
            <v>Sandwiches</v>
          </cell>
          <cell r="BG575" t="str">
            <v>Mini Twin Sandwiches</v>
          </cell>
          <cell r="BH575" t="str">
            <v>Bun- Mini Twin</v>
          </cell>
          <cell r="BI575" t="str">
            <v>-</v>
          </cell>
          <cell r="BJ575" t="str">
            <v>C&amp;F</v>
          </cell>
          <cell r="BK575" t="str">
            <v>Chicken</v>
          </cell>
          <cell r="BL575" t="str">
            <v>-</v>
          </cell>
          <cell r="BM575" t="str">
            <v>-</v>
          </cell>
          <cell r="BO575" t="str">
            <v>Yes</v>
          </cell>
          <cell r="BR575" t="str">
            <v>-</v>
          </cell>
          <cell r="BS575" t="str">
            <v>-</v>
          </cell>
          <cell r="BT575" t="str">
            <v>Special Order</v>
          </cell>
          <cell r="BU575" t="str">
            <v>-</v>
          </cell>
          <cell r="BV575" t="str">
            <v>-</v>
          </cell>
          <cell r="BW575" t="str">
            <v>-</v>
          </cell>
          <cell r="BX575" t="str">
            <v>-</v>
          </cell>
          <cell r="BY575">
            <v>406481</v>
          </cell>
        </row>
        <row r="576">
          <cell r="B576">
            <v>10336070928</v>
          </cell>
          <cell r="C576" t="str">
            <v>Tyson®</v>
          </cell>
          <cell r="E576">
            <v>130</v>
          </cell>
          <cell r="F576" t="str">
            <v>-</v>
          </cell>
          <cell r="G576" t="str">
            <v>IW Breaded Chicken Mini Twin Sandwiches, 5.33 oz.</v>
          </cell>
          <cell r="H576" t="str">
            <v>WG</v>
          </cell>
          <cell r="I576" t="str">
            <v>W/D</v>
          </cell>
          <cell r="J576">
            <v>27</v>
          </cell>
          <cell r="K576">
            <v>80</v>
          </cell>
          <cell r="L576" t="str">
            <v>2 Mini Sandwiches</v>
          </cell>
          <cell r="M576">
            <v>2</v>
          </cell>
          <cell r="N576">
            <v>2.5</v>
          </cell>
          <cell r="O576" t="str">
            <v>-</v>
          </cell>
          <cell r="P576" t="str">
            <v>350</v>
          </cell>
          <cell r="Q576" t="str">
            <v>11</v>
          </cell>
          <cell r="R576" t="str">
            <v>2</v>
          </cell>
          <cell r="S576" t="str">
            <v>580</v>
          </cell>
          <cell r="T576" t="str">
            <v>45</v>
          </cell>
          <cell r="U576" t="str">
            <v>19</v>
          </cell>
          <cell r="V576" t="str">
            <v>-</v>
          </cell>
          <cell r="W576" t="str">
            <v>-</v>
          </cell>
          <cell r="Y576" t="str">
            <v>-</v>
          </cell>
          <cell r="Z576" t="str">
            <v>CSC</v>
          </cell>
          <cell r="AA576" t="str">
            <v>CSC</v>
          </cell>
          <cell r="AB576" t="str">
            <v>CSC</v>
          </cell>
          <cell r="AC576" t="str">
            <v>SUB</v>
          </cell>
          <cell r="AD576" t="str">
            <v>-</v>
          </cell>
          <cell r="AE576" t="str">
            <v>-</v>
          </cell>
          <cell r="AF576" t="str">
            <v>-</v>
          </cell>
          <cell r="AG576" t="str">
            <v>NAE</v>
          </cell>
          <cell r="AH576" t="str">
            <v/>
          </cell>
          <cell r="AI576" t="str">
            <v/>
          </cell>
          <cell r="AJ576" t="str">
            <v/>
          </cell>
          <cell r="AK576" t="str">
            <v>-</v>
          </cell>
          <cell r="AL576" t="str">
            <v>Yes</v>
          </cell>
          <cell r="AM576" t="str">
            <v>-</v>
          </cell>
          <cell r="AN576" t="str">
            <v>-</v>
          </cell>
          <cell r="AO576" t="str">
            <v>Yes</v>
          </cell>
          <cell r="AP576" t="str">
            <v>-</v>
          </cell>
          <cell r="AQ576" t="str">
            <v>-</v>
          </cell>
          <cell r="AR576" t="str">
            <v>-</v>
          </cell>
          <cell r="AS576" t="str">
            <v>-</v>
          </cell>
          <cell r="AT576" t="str">
            <v>365</v>
          </cell>
          <cell r="AU576" t="str">
            <v>80</v>
          </cell>
          <cell r="AV576" t="str">
            <v>IW</v>
          </cell>
          <cell r="AW576" t="str">
            <v>Yes</v>
          </cell>
          <cell r="AX576" t="str">
            <v>Yes</v>
          </cell>
          <cell r="AY576" t="str">
            <v>Yes</v>
          </cell>
          <cell r="AZ576" t="str">
            <v>Yes</v>
          </cell>
          <cell r="BA576" t="str">
            <v>ACT</v>
          </cell>
          <cell r="BB576" t="str">
            <v>ACT</v>
          </cell>
          <cell r="BC576" t="str">
            <v>Prepared</v>
          </cell>
          <cell r="BD576" t="str">
            <v>BFAST/COP/HANDHELD</v>
          </cell>
          <cell r="BE576" t="str">
            <v>FSV SANDWICHES MBU</v>
          </cell>
          <cell r="BF576" t="str">
            <v>Sandwiches</v>
          </cell>
          <cell r="BG576" t="str">
            <v>Mini Twin Sandwiches</v>
          </cell>
          <cell r="BH576" t="str">
            <v>Bun- Mini Twin</v>
          </cell>
          <cell r="BI576" t="str">
            <v>-</v>
          </cell>
          <cell r="BJ576" t="str">
            <v>C&amp;F</v>
          </cell>
          <cell r="BK576" t="str">
            <v>Chicken</v>
          </cell>
          <cell r="BL576" t="str">
            <v>-</v>
          </cell>
          <cell r="BM576" t="str">
            <v>-</v>
          </cell>
          <cell r="BR576" t="str">
            <v>-</v>
          </cell>
          <cell r="BS576" t="str">
            <v>-</v>
          </cell>
          <cell r="BT576" t="str">
            <v>Special Order</v>
          </cell>
          <cell r="BU576" t="str">
            <v>-</v>
          </cell>
          <cell r="BV576" t="str">
            <v>-</v>
          </cell>
          <cell r="BW576" t="str">
            <v>-</v>
          </cell>
          <cell r="BX576" t="str">
            <v>-</v>
          </cell>
          <cell r="BY576" t="str">
            <v>-</v>
          </cell>
        </row>
        <row r="577">
          <cell r="B577">
            <v>10339290928</v>
          </cell>
          <cell r="C577" t="str">
            <v>Tyson®</v>
          </cell>
          <cell r="E577" t="str">
            <v>-</v>
          </cell>
          <cell r="F577" t="str">
            <v>-</v>
          </cell>
          <cell r="G577" t="str">
            <v>IW Tyson Grilled Chicken Patty with Hot Pepper Cheese on a Whole grain bun</v>
          </cell>
          <cell r="H577" t="str">
            <v>WG</v>
          </cell>
          <cell r="I577" t="str">
            <v>W/D</v>
          </cell>
          <cell r="J577">
            <v>26.85</v>
          </cell>
          <cell r="K577">
            <v>80</v>
          </cell>
          <cell r="L577" t="str">
            <v>1 sandwich</v>
          </cell>
          <cell r="M577">
            <v>2.25</v>
          </cell>
          <cell r="N577">
            <v>2.5</v>
          </cell>
          <cell r="P577" t="str">
            <v>-</v>
          </cell>
          <cell r="Q577" t="str">
            <v>-</v>
          </cell>
          <cell r="R577" t="str">
            <v>-</v>
          </cell>
          <cell r="S577" t="str">
            <v>-</v>
          </cell>
          <cell r="T577" t="str">
            <v>-</v>
          </cell>
          <cell r="U577" t="str">
            <v>-</v>
          </cell>
          <cell r="V577" t="str">
            <v>-</v>
          </cell>
          <cell r="W577" t="str">
            <v>-</v>
          </cell>
          <cell r="Y577" t="str">
            <v>-</v>
          </cell>
          <cell r="Z577" t="str">
            <v>-</v>
          </cell>
          <cell r="AA577" t="str">
            <v>-</v>
          </cell>
          <cell r="AB577" t="str">
            <v>-</v>
          </cell>
          <cell r="AC577" t="str">
            <v>SUB</v>
          </cell>
          <cell r="AD577" t="str">
            <v>-</v>
          </cell>
          <cell r="AE577" t="str">
            <v>-</v>
          </cell>
          <cell r="AF577" t="str">
            <v>-</v>
          </cell>
          <cell r="AG577" t="str">
            <v>NAE</v>
          </cell>
          <cell r="AH577" t="str">
            <v/>
          </cell>
          <cell r="AI577" t="str">
            <v/>
          </cell>
          <cell r="AJ577" t="str">
            <v/>
          </cell>
          <cell r="AK577" t="str">
            <v>-</v>
          </cell>
          <cell r="AL577" t="str">
            <v>Yes</v>
          </cell>
          <cell r="AM577" t="str">
            <v>-</v>
          </cell>
          <cell r="AN577" t="str">
            <v>-</v>
          </cell>
          <cell r="AO577" t="str">
            <v>Yes</v>
          </cell>
          <cell r="AP577" t="str">
            <v>-</v>
          </cell>
          <cell r="AQ577" t="str">
            <v>-</v>
          </cell>
          <cell r="AR577" t="str">
            <v>-</v>
          </cell>
          <cell r="AS577" t="str">
            <v>-</v>
          </cell>
          <cell r="AT577" t="str">
            <v>-</v>
          </cell>
          <cell r="AU577" t="str">
            <v>-</v>
          </cell>
          <cell r="AV577" t="str">
            <v>IW</v>
          </cell>
          <cell r="AY577" t="str">
            <v>Yes</v>
          </cell>
          <cell r="AZ577" t="str">
            <v>-</v>
          </cell>
          <cell r="BA577" t="str">
            <v>-</v>
          </cell>
          <cell r="BB577" t="str">
            <v>-</v>
          </cell>
          <cell r="BC577" t="str">
            <v>Prepared</v>
          </cell>
          <cell r="BD577" t="str">
            <v>BFAST/COP/HANDHELD</v>
          </cell>
          <cell r="BE577" t="str">
            <v>FSV SANDWICHES MBU</v>
          </cell>
          <cell r="BF577" t="str">
            <v>Sandwiches</v>
          </cell>
          <cell r="BG577" t="str">
            <v>Full Size Sandwich</v>
          </cell>
          <cell r="BJ577" t="str">
            <v>C&amp;F</v>
          </cell>
          <cell r="BK577" t="str">
            <v>Chicken</v>
          </cell>
          <cell r="BL577" t="str">
            <v>-</v>
          </cell>
          <cell r="BM577" t="str">
            <v>-</v>
          </cell>
          <cell r="BR577" t="str">
            <v>-</v>
          </cell>
          <cell r="BS577" t="str">
            <v>-</v>
          </cell>
          <cell r="BU577" t="str">
            <v>-</v>
          </cell>
          <cell r="BV577" t="str">
            <v>-</v>
          </cell>
        </row>
        <row r="578">
          <cell r="B578">
            <v>10339300928</v>
          </cell>
          <cell r="C578" t="str">
            <v>Tyson®</v>
          </cell>
          <cell r="E578" t="str">
            <v>-</v>
          </cell>
          <cell r="F578" t="str">
            <v>-</v>
          </cell>
          <cell r="G578" t="str">
            <v>IW Tyson Golden Crispy chicken pattie on a whole grain bun</v>
          </cell>
          <cell r="H578" t="str">
            <v>WG</v>
          </cell>
          <cell r="I578" t="str">
            <v>W/D</v>
          </cell>
          <cell r="J578">
            <v>30.2</v>
          </cell>
          <cell r="K578">
            <v>80</v>
          </cell>
          <cell r="L578" t="str">
            <v>1 sandwich</v>
          </cell>
          <cell r="M578">
            <v>2</v>
          </cell>
          <cell r="N578">
            <v>3.5</v>
          </cell>
          <cell r="P578" t="str">
            <v>-</v>
          </cell>
          <cell r="Q578" t="str">
            <v>-</v>
          </cell>
          <cell r="R578" t="str">
            <v>-</v>
          </cell>
          <cell r="S578" t="str">
            <v>-</v>
          </cell>
          <cell r="T578" t="str">
            <v>-</v>
          </cell>
          <cell r="U578" t="str">
            <v>-</v>
          </cell>
          <cell r="V578" t="str">
            <v>-</v>
          </cell>
          <cell r="W578" t="str">
            <v>-</v>
          </cell>
          <cell r="Y578" t="str">
            <v>-</v>
          </cell>
          <cell r="Z578" t="str">
            <v>-</v>
          </cell>
          <cell r="AA578" t="str">
            <v>-</v>
          </cell>
          <cell r="AB578" t="str">
            <v>-</v>
          </cell>
          <cell r="AC578" t="str">
            <v>SUB</v>
          </cell>
          <cell r="AD578" t="str">
            <v>-</v>
          </cell>
          <cell r="AE578" t="str">
            <v>-</v>
          </cell>
          <cell r="AF578" t="str">
            <v>-</v>
          </cell>
          <cell r="AG578" t="str">
            <v>NAE</v>
          </cell>
          <cell r="AH578" t="str">
            <v/>
          </cell>
          <cell r="AI578" t="str">
            <v/>
          </cell>
          <cell r="AJ578" t="str">
            <v/>
          </cell>
          <cell r="AK578" t="str">
            <v>-</v>
          </cell>
          <cell r="AL578" t="str">
            <v>Yes</v>
          </cell>
          <cell r="AM578" t="str">
            <v>-</v>
          </cell>
          <cell r="AN578" t="str">
            <v>-</v>
          </cell>
          <cell r="AO578" t="str">
            <v>Yes</v>
          </cell>
          <cell r="AP578" t="str">
            <v>-</v>
          </cell>
          <cell r="AQ578" t="str">
            <v>-</v>
          </cell>
          <cell r="AR578" t="str">
            <v>-</v>
          </cell>
          <cell r="AS578" t="str">
            <v>-</v>
          </cell>
          <cell r="AT578" t="str">
            <v>-</v>
          </cell>
          <cell r="AU578" t="str">
            <v>-</v>
          </cell>
          <cell r="AV578" t="str">
            <v>IW</v>
          </cell>
          <cell r="AY578" t="str">
            <v>Yes</v>
          </cell>
          <cell r="AZ578" t="str">
            <v>-</v>
          </cell>
          <cell r="BA578" t="str">
            <v>-</v>
          </cell>
          <cell r="BB578" t="str">
            <v>-</v>
          </cell>
          <cell r="BC578" t="str">
            <v>Prepared</v>
          </cell>
          <cell r="BD578" t="str">
            <v>BFAST/COP/HANDHELD</v>
          </cell>
          <cell r="BE578" t="str">
            <v>FSV SANDWICHES MBU</v>
          </cell>
          <cell r="BF578" t="str">
            <v>Sandwiches</v>
          </cell>
          <cell r="BG578" t="str">
            <v>Full Size Sandwich</v>
          </cell>
          <cell r="BJ578" t="str">
            <v>C&amp;F</v>
          </cell>
          <cell r="BK578" t="str">
            <v>Chicken</v>
          </cell>
          <cell r="BL578" t="str">
            <v>-</v>
          </cell>
          <cell r="BM578" t="str">
            <v>-</v>
          </cell>
          <cell r="BR578" t="str">
            <v>-</v>
          </cell>
          <cell r="BS578" t="str">
            <v>-</v>
          </cell>
          <cell r="BU578" t="str">
            <v>-</v>
          </cell>
          <cell r="BV578" t="str">
            <v>-</v>
          </cell>
        </row>
        <row r="579">
          <cell r="B579">
            <v>10000037831</v>
          </cell>
          <cell r="C579" t="str">
            <v>Tyson®</v>
          </cell>
          <cell r="E579">
            <v>130</v>
          </cell>
          <cell r="F579" t="str">
            <v>Fully Cooked, Breaded Chicken Drumsticks</v>
          </cell>
          <cell r="G579" t="str">
            <v>Breaded Chicken Drumsticks</v>
          </cell>
          <cell r="H579" t="str">
            <v>WG</v>
          </cell>
          <cell r="I579" t="str">
            <v>Dark</v>
          </cell>
          <cell r="J579">
            <v>29.64</v>
          </cell>
          <cell r="K579" t="str">
            <v>92-113</v>
          </cell>
          <cell r="L579" t="str">
            <v>1 piece</v>
          </cell>
          <cell r="M579">
            <v>2</v>
          </cell>
          <cell r="N579">
            <v>0.75</v>
          </cell>
          <cell r="O579" t="str">
            <v>-</v>
          </cell>
          <cell r="P579" t="str">
            <v>220</v>
          </cell>
          <cell r="Q579" t="str">
            <v>13</v>
          </cell>
          <cell r="R579" t="str">
            <v>3</v>
          </cell>
          <cell r="S579" t="str">
            <v>530</v>
          </cell>
          <cell r="T579" t="str">
            <v>6</v>
          </cell>
          <cell r="U579" t="str">
            <v>19</v>
          </cell>
          <cell r="V579" t="str">
            <v/>
          </cell>
          <cell r="W579" t="str">
            <v>-</v>
          </cell>
          <cell r="Y579" t="str">
            <v>-</v>
          </cell>
          <cell r="Z579" t="str">
            <v>-</v>
          </cell>
          <cell r="AA579" t="str">
            <v>-</v>
          </cell>
          <cell r="AB579" t="str">
            <v>-</v>
          </cell>
          <cell r="AC579" t="str">
            <v>SUB</v>
          </cell>
          <cell r="AD579" t="str">
            <v>-</v>
          </cell>
          <cell r="AE579" t="str">
            <v>-</v>
          </cell>
          <cell r="AF579" t="str">
            <v>-</v>
          </cell>
          <cell r="AG579" t="str">
            <v>NAE</v>
          </cell>
          <cell r="AH579" t="str">
            <v/>
          </cell>
          <cell r="AI579" t="str">
            <v/>
          </cell>
          <cell r="AJ579" t="str">
            <v/>
          </cell>
          <cell r="AK579" t="str">
            <v>-</v>
          </cell>
          <cell r="AL579" t="str">
            <v>-</v>
          </cell>
          <cell r="AM579" t="str">
            <v>-</v>
          </cell>
          <cell r="AN579" t="str">
            <v>-</v>
          </cell>
          <cell r="AO579" t="str">
            <v>Yes</v>
          </cell>
          <cell r="AP579" t="str">
            <v>Yes</v>
          </cell>
          <cell r="AQ579" t="str">
            <v>-</v>
          </cell>
          <cell r="AR579" t="str">
            <v>-</v>
          </cell>
          <cell r="AS579" t="str">
            <v>-</v>
          </cell>
          <cell r="AT579" t="str">
            <v>365</v>
          </cell>
          <cell r="AU579" t="str">
            <v>4</v>
          </cell>
          <cell r="AV579" t="str">
            <v>Bulk</v>
          </cell>
          <cell r="AW579" t="str">
            <v>-</v>
          </cell>
          <cell r="AX579" t="str">
            <v>-</v>
          </cell>
          <cell r="AY579" t="str">
            <v>-</v>
          </cell>
          <cell r="AZ579" t="str">
            <v>-</v>
          </cell>
          <cell r="BA579" t="str">
            <v>ACT</v>
          </cell>
          <cell r="BB579" t="str">
            <v>ACT</v>
          </cell>
          <cell r="BC579" t="str">
            <v>Poultry</v>
          </cell>
          <cell r="BD579" t="str">
            <v>BIG BIRD</v>
          </cell>
          <cell r="BE579" t="str">
            <v>BIG BIRD MBU</v>
          </cell>
          <cell r="BF579" t="str">
            <v>Handheld Chicken</v>
          </cell>
          <cell r="BG579" t="str">
            <v>Bone-in Chicken</v>
          </cell>
          <cell r="BH579" t="str">
            <v>Drumsticks</v>
          </cell>
          <cell r="BI579" t="str">
            <v>Traditional</v>
          </cell>
          <cell r="BJ579" t="str">
            <v>Bone-in</v>
          </cell>
          <cell r="BK579" t="str">
            <v>Chicken</v>
          </cell>
          <cell r="BL579" t="str">
            <v>BAKE: Appliances vary, adjust accordingly.
Conventional Oven
Preheat oven to 375°F. From frozen, place pieces in a single layer on a parchment paper lined sheet pan or on a wire rack sprayed with pan release. Heat for 35-40 minutes. 
For best performance hold on a sheet pan, uncovered, with a wire rack, above 140°F in a dry heat environment.
Convection: Appliances vary, adjust accordingly.
Convection Oven
Preheat oven to 350°F. From frozen, place pieces in a single layer on a parchment paper lined sheet pan or on a wire rack sprayed with pan release. Heat for 25-30 minutes
For best performance hold on a sheet pan, uncovered, with a wire rack, above 140°F in a dry heat environment.</v>
          </cell>
          <cell r="BM579" t="str">
            <v>Chicken drumsticks, water, whole wheat flour, contains 2% or less of the following: citric acid, corn starch, extractives of paprika and turmeric, garlic powder, leavening (cream of tartar, baking soda), maltodextrin, natural flavor, onion powder, rice starch, salt, spices (including celery seed), wheat gluten, whole grain yellow corn flour, yeast extract. Breading set in vegetable oil.</v>
          </cell>
          <cell r="BR579" t="str">
            <v>-</v>
          </cell>
          <cell r="BS579" t="str">
            <v>-</v>
          </cell>
          <cell r="BT579" t="str">
            <v>-</v>
          </cell>
          <cell r="BU579" t="str">
            <v>-</v>
          </cell>
          <cell r="BV579" t="str">
            <v>-</v>
          </cell>
          <cell r="BW579" t="str">
            <v>-</v>
          </cell>
          <cell r="BX579" t="str">
            <v>-</v>
          </cell>
          <cell r="BY579" t="str">
            <v>-</v>
          </cell>
        </row>
        <row r="580">
          <cell r="B580">
            <v>10300160928</v>
          </cell>
          <cell r="C580" t="str">
            <v>Tyson®</v>
          </cell>
          <cell r="E580">
            <v>130</v>
          </cell>
          <cell r="F580" t="str">
            <v>-</v>
          </cell>
          <cell r="G580" t="str">
            <v>Breaded Hot 'N Spicy Chicken Drumsticks</v>
          </cell>
          <cell r="H580" t="str">
            <v>WG</v>
          </cell>
          <cell r="I580" t="str">
            <v>Dark</v>
          </cell>
          <cell r="J580">
            <v>29.64</v>
          </cell>
          <cell r="K580" t="str">
            <v>72-113, avg 92</v>
          </cell>
          <cell r="L580" t="str">
            <v>1 piece</v>
          </cell>
          <cell r="M580">
            <v>2</v>
          </cell>
          <cell r="N580">
            <v>0.75</v>
          </cell>
          <cell r="O580" t="str">
            <v>-</v>
          </cell>
          <cell r="P580" t="str">
            <v>210</v>
          </cell>
          <cell r="Q580" t="str">
            <v>12</v>
          </cell>
          <cell r="R580" t="str">
            <v>2.5</v>
          </cell>
          <cell r="S580" t="str">
            <v>380</v>
          </cell>
          <cell r="T580" t="str">
            <v>7</v>
          </cell>
          <cell r="U580" t="str">
            <v>17</v>
          </cell>
          <cell r="V580" t="str">
            <v>-</v>
          </cell>
          <cell r="W580" t="str">
            <v>KTKA</v>
          </cell>
          <cell r="Y580" t="str">
            <v>-</v>
          </cell>
          <cell r="Z580" t="str">
            <v>CSC</v>
          </cell>
          <cell r="AA580" t="str">
            <v>CSC</v>
          </cell>
          <cell r="AB580" t="str">
            <v>CSC</v>
          </cell>
          <cell r="AC580" t="str">
            <v>SUB</v>
          </cell>
          <cell r="AD580" t="str">
            <v>-</v>
          </cell>
          <cell r="AE580" t="str">
            <v>-</v>
          </cell>
          <cell r="AF580" t="str">
            <v>-</v>
          </cell>
          <cell r="AG580" t="str">
            <v>NAE</v>
          </cell>
          <cell r="AH580" t="str">
            <v>Yes</v>
          </cell>
          <cell r="AI580" t="str">
            <v>Yes</v>
          </cell>
          <cell r="AJ580" t="str">
            <v>Yes</v>
          </cell>
          <cell r="AK580" t="str">
            <v>-</v>
          </cell>
          <cell r="AL580" t="str">
            <v>-</v>
          </cell>
          <cell r="AM580" t="str">
            <v>-</v>
          </cell>
          <cell r="AN580" t="str">
            <v>-</v>
          </cell>
          <cell r="AO580" t="str">
            <v>Yes</v>
          </cell>
          <cell r="AP580" t="str">
            <v>Yes</v>
          </cell>
          <cell r="AQ580" t="str">
            <v>-</v>
          </cell>
          <cell r="AR580" t="str">
            <v>-</v>
          </cell>
          <cell r="AS580" t="str">
            <v>-</v>
          </cell>
          <cell r="AT580" t="str">
            <v>365</v>
          </cell>
          <cell r="AU580" t="str">
            <v>4</v>
          </cell>
          <cell r="AV580" t="str">
            <v>Bulk</v>
          </cell>
          <cell r="AW580" t="str">
            <v>Yes</v>
          </cell>
          <cell r="AX580" t="str">
            <v>Yes</v>
          </cell>
          <cell r="AY580" t="str">
            <v>Yes</v>
          </cell>
          <cell r="AZ580" t="str">
            <v>Yes</v>
          </cell>
          <cell r="BA580" t="str">
            <v>ACT</v>
          </cell>
          <cell r="BB580" t="str">
            <v>ACT</v>
          </cell>
          <cell r="BC580" t="str">
            <v>Poultry</v>
          </cell>
          <cell r="BD580" t="str">
            <v>BIG BIRD</v>
          </cell>
          <cell r="BE580" t="str">
            <v>BIG BIRD MBU</v>
          </cell>
          <cell r="BF580" t="str">
            <v>Handheld Chicken</v>
          </cell>
          <cell r="BG580" t="str">
            <v>Bone-in Chicken</v>
          </cell>
          <cell r="BH580" t="str">
            <v>Drumsticks</v>
          </cell>
          <cell r="BI580" t="str">
            <v>Hot N Spicy</v>
          </cell>
          <cell r="BJ580" t="str">
            <v>Bone-in</v>
          </cell>
          <cell r="BK580" t="str">
            <v>Chicken</v>
          </cell>
          <cell r="BL580" t="str">
            <v>-</v>
          </cell>
          <cell r="BM580" t="str">
            <v>-</v>
          </cell>
          <cell r="BR580" t="str">
            <v>-</v>
          </cell>
          <cell r="BS580" t="str">
            <v>-</v>
          </cell>
          <cell r="BT580" t="str">
            <v>Stocked</v>
          </cell>
          <cell r="BU580" t="str">
            <v>-</v>
          </cell>
          <cell r="BV580" t="str">
            <v>-</v>
          </cell>
          <cell r="BW580" t="str">
            <v>-</v>
          </cell>
          <cell r="BX580">
            <v>9911034</v>
          </cell>
          <cell r="BY580">
            <v>406491</v>
          </cell>
        </row>
        <row r="581">
          <cell r="B581">
            <v>10000038479</v>
          </cell>
          <cell r="C581" t="str">
            <v>Tyson®</v>
          </cell>
          <cell r="E581">
            <v>130</v>
          </cell>
          <cell r="F581" t="str">
            <v>Tyson® Breaded Nashville Hot MWWM Tenders, 1.55 oz.</v>
          </cell>
          <cell r="G581" t="str">
            <v>Breaded Nashville Hot MWWM Tenders, 1.55 oz.</v>
          </cell>
          <cell r="H581" t="str">
            <v>WG</v>
          </cell>
          <cell r="I581" t="str">
            <v>White</v>
          </cell>
          <cell r="J581">
            <v>30.99</v>
          </cell>
          <cell r="K581">
            <v>105</v>
          </cell>
          <cell r="L581" t="str">
            <v>3 Pieces</v>
          </cell>
          <cell r="M581">
            <v>2</v>
          </cell>
          <cell r="N581">
            <v>1</v>
          </cell>
          <cell r="O581" t="str">
            <v>-</v>
          </cell>
          <cell r="P581" t="str">
            <v>250</v>
          </cell>
          <cell r="Q581" t="str">
            <v>11</v>
          </cell>
          <cell r="R581" t="str">
            <v>2</v>
          </cell>
          <cell r="S581" t="str">
            <v>620</v>
          </cell>
          <cell r="T581" t="str">
            <v>16</v>
          </cell>
          <cell r="U581" t="str">
            <v>20</v>
          </cell>
          <cell r="V581" t="str">
            <v>Yes</v>
          </cell>
          <cell r="W581" t="str">
            <v>KTKA</v>
          </cell>
          <cell r="Y581" t="str">
            <v>-</v>
          </cell>
          <cell r="Z581" t="str">
            <v>-</v>
          </cell>
          <cell r="AA581" t="str">
            <v>CSC</v>
          </cell>
          <cell r="AB581" t="str">
            <v>CSC</v>
          </cell>
          <cell r="AC581" t="str">
            <v>SUB</v>
          </cell>
          <cell r="AD581" t="str">
            <v>-</v>
          </cell>
          <cell r="AE581" t="str">
            <v>-</v>
          </cell>
          <cell r="AF581" t="str">
            <v>-</v>
          </cell>
          <cell r="AG581" t="str">
            <v>NAE</v>
          </cell>
          <cell r="AH581" t="str">
            <v>Yes</v>
          </cell>
          <cell r="AI581" t="str">
            <v>Yes</v>
          </cell>
          <cell r="AJ581" t="str">
            <v>Yes</v>
          </cell>
          <cell r="AK581" t="str">
            <v>-</v>
          </cell>
          <cell r="AL581" t="str">
            <v>-</v>
          </cell>
          <cell r="AM581" t="str">
            <v>-</v>
          </cell>
          <cell r="AN581" t="str">
            <v>-</v>
          </cell>
          <cell r="AO581" t="str">
            <v>Yes</v>
          </cell>
          <cell r="AP581" t="str">
            <v>Yes</v>
          </cell>
          <cell r="AQ581" t="str">
            <v>-</v>
          </cell>
          <cell r="AR581" t="str">
            <v>-</v>
          </cell>
          <cell r="AS581" t="str">
            <v>-</v>
          </cell>
          <cell r="AT581" t="str">
            <v>365</v>
          </cell>
          <cell r="AU581" t="str">
            <v>6</v>
          </cell>
          <cell r="AV581" t="str">
            <v>Bulk</v>
          </cell>
          <cell r="AW581" t="str">
            <v>Yes</v>
          </cell>
          <cell r="AX581" t="str">
            <v>Yes</v>
          </cell>
          <cell r="AY581" t="str">
            <v>-</v>
          </cell>
          <cell r="AZ581" t="str">
            <v>-</v>
          </cell>
          <cell r="BA581" t="str">
            <v>HOLD SY20-21</v>
          </cell>
          <cell r="BB581" t="str">
            <v>ACT</v>
          </cell>
          <cell r="BC581" t="str">
            <v>Poultry</v>
          </cell>
          <cell r="BD581" t="str">
            <v>BIG BIRD</v>
          </cell>
          <cell r="BE581" t="str">
            <v>BIG BIRD MBU</v>
          </cell>
          <cell r="BF581" t="str">
            <v>Handheld Chicken</v>
          </cell>
          <cell r="BG581" t="str">
            <v>Tenders</v>
          </cell>
          <cell r="BH581" t="str">
            <v>Tenders</v>
          </cell>
          <cell r="BI581" t="str">
            <v>Nashville Hot</v>
          </cell>
          <cell r="BJ581" t="str">
            <v>MWWM</v>
          </cell>
          <cell r="BL581" t="str">
            <v>BAKE: Appliances vary, adjust accordingly. 
Conventional Oven
Preheat oven to 400°F.  Place frozen tenders in a single layer on a parchment lined baking sheet.  Heat for 11-13 minutes, uncovered.
Convection: Appliances vary, adjust accordingly. 
Convection Oven
Preheat oven to 375°F with no steam, medium-low fans.  Place frozen tenders in a single layer on a parchment lined baking sheet.  Heat for 7-10 minutes, uncovered.</v>
          </cell>
          <cell r="BM581" t="str">
            <v>Boneless, skinless portioned chicken breast tenders with rib meat, water, whole wheat flour, contains 2% or less of the following: brown sugar, corn starch, extractives of paprika, garlic powder, hot sauce (aged cayenne peppers, vinegar, salt, garlic powder), leavening (cream of tartar, sodium bicarbonate), maltodextrin, modified corn starch, natural flavors, onion powder, salt, smoked sugar, spice extractives, spices, sugar, vinegar solids, wheat gluten, whole grain yellow flour, xanthan gum, yeast, yeast extract. Breading set in vegetable oil.</v>
          </cell>
          <cell r="BR581" t="str">
            <v>-</v>
          </cell>
          <cell r="BS581" t="str">
            <v>-</v>
          </cell>
          <cell r="BT581" t="str">
            <v>Special Order</v>
          </cell>
          <cell r="BU581" t="str">
            <v>-</v>
          </cell>
          <cell r="BV581" t="str">
            <v>-</v>
          </cell>
          <cell r="BW581" t="str">
            <v>-</v>
          </cell>
          <cell r="BX581" t="str">
            <v>-</v>
          </cell>
          <cell r="BY581" t="str">
            <v>-</v>
          </cell>
        </row>
        <row r="582">
          <cell r="B582">
            <v>10299010928</v>
          </cell>
          <cell r="C582" t="str">
            <v>Tyson®</v>
          </cell>
          <cell r="E582">
            <v>130</v>
          </cell>
          <cell r="F582" t="str">
            <v>-</v>
          </cell>
          <cell r="G582" t="str">
            <v>All Natural Grilled Patties, 2.47 oz.</v>
          </cell>
          <cell r="H582" t="str">
            <v>-</v>
          </cell>
          <cell r="I582" t="str">
            <v>W/D</v>
          </cell>
          <cell r="J582">
            <v>30</v>
          </cell>
          <cell r="K582">
            <v>192</v>
          </cell>
          <cell r="L582" t="str">
            <v>1 piece</v>
          </cell>
          <cell r="M582">
            <v>2</v>
          </cell>
          <cell r="N582" t="str">
            <v>-</v>
          </cell>
          <cell r="O582" t="str">
            <v>-</v>
          </cell>
          <cell r="P582" t="str">
            <v>150</v>
          </cell>
          <cell r="Q582" t="str">
            <v>10</v>
          </cell>
          <cell r="R582" t="str">
            <v>3</v>
          </cell>
          <cell r="S582" t="str">
            <v>210</v>
          </cell>
          <cell r="T582" t="str">
            <v>0</v>
          </cell>
          <cell r="U582" t="str">
            <v>15</v>
          </cell>
          <cell r="V582" t="str">
            <v>-</v>
          </cell>
          <cell r="W582" t="str">
            <v>-</v>
          </cell>
          <cell r="Y582" t="str">
            <v>-</v>
          </cell>
          <cell r="Z582" t="str">
            <v>-</v>
          </cell>
          <cell r="AA582" t="str">
            <v>-</v>
          </cell>
          <cell r="AB582" t="str">
            <v>-</v>
          </cell>
          <cell r="AC582" t="str">
            <v>SUB</v>
          </cell>
          <cell r="AD582" t="str">
            <v>-</v>
          </cell>
          <cell r="AE582" t="str">
            <v>-</v>
          </cell>
          <cell r="AF582" t="str">
            <v>AN</v>
          </cell>
          <cell r="AG582" t="str">
            <v>NAE</v>
          </cell>
          <cell r="AH582" t="str">
            <v>Yes</v>
          </cell>
          <cell r="AI582" t="str">
            <v>Yes</v>
          </cell>
          <cell r="AJ582" t="str">
            <v>Yes</v>
          </cell>
          <cell r="AK582" t="str">
            <v>-</v>
          </cell>
          <cell r="AL582" t="str">
            <v>-</v>
          </cell>
          <cell r="AM582" t="str">
            <v>-</v>
          </cell>
          <cell r="AN582" t="str">
            <v>-</v>
          </cell>
          <cell r="AO582" t="str">
            <v>-</v>
          </cell>
          <cell r="AP582" t="str">
            <v>-</v>
          </cell>
          <cell r="AQ582" t="str">
            <v>-</v>
          </cell>
          <cell r="AR582" t="str">
            <v>-</v>
          </cell>
          <cell r="AS582" t="str">
            <v>-</v>
          </cell>
          <cell r="AT582" t="str">
            <v>365</v>
          </cell>
          <cell r="AU582" t="str">
            <v>4</v>
          </cell>
          <cell r="AV582" t="str">
            <v>Bulk</v>
          </cell>
          <cell r="AW582" t="str">
            <v>Yes</v>
          </cell>
          <cell r="AX582" t="str">
            <v>Yes</v>
          </cell>
          <cell r="AY582" t="str">
            <v>Yes</v>
          </cell>
          <cell r="AZ582" t="str">
            <v>Yes</v>
          </cell>
          <cell r="BA582" t="str">
            <v>ACT</v>
          </cell>
          <cell r="BB582" t="str">
            <v>ACT</v>
          </cell>
          <cell r="BC582" t="str">
            <v>Poultry</v>
          </cell>
          <cell r="BD582" t="str">
            <v>BIG BIRD</v>
          </cell>
          <cell r="BE582" t="str">
            <v>BIG BIRD MBU</v>
          </cell>
          <cell r="BF582" t="str">
            <v>Chicken Filets &amp; Patties</v>
          </cell>
          <cell r="BG582" t="str">
            <v>Chicken Patties</v>
          </cell>
          <cell r="BH582" t="str">
            <v>Patties</v>
          </cell>
          <cell r="BI582" t="str">
            <v>Grilled</v>
          </cell>
          <cell r="BJ582" t="str">
            <v>C&amp;F</v>
          </cell>
          <cell r="BK582" t="str">
            <v>Chicken</v>
          </cell>
          <cell r="BL582" t="str">
            <v>-</v>
          </cell>
          <cell r="BM582" t="str">
            <v>-</v>
          </cell>
          <cell r="BP582" t="str">
            <v>Yes</v>
          </cell>
          <cell r="BQ582" t="str">
            <v>Yes</v>
          </cell>
          <cell r="BR582" t="str">
            <v>-</v>
          </cell>
          <cell r="BS582" t="str">
            <v>-</v>
          </cell>
          <cell r="BT582" t="str">
            <v>Stocked</v>
          </cell>
          <cell r="BU582" t="str">
            <v>-</v>
          </cell>
          <cell r="BV582" t="str">
            <v>-</v>
          </cell>
          <cell r="BW582" t="str">
            <v>-</v>
          </cell>
          <cell r="BX582" t="str">
            <v>-</v>
          </cell>
          <cell r="BY582" t="str">
            <v>-</v>
          </cell>
        </row>
        <row r="583">
          <cell r="B583">
            <v>10270240928</v>
          </cell>
          <cell r="C583" t="str">
            <v>Tyson®</v>
          </cell>
          <cell r="E583">
            <v>130</v>
          </cell>
          <cell r="F583" t="str">
            <v>-</v>
          </cell>
          <cell r="G583" t="str">
            <v>Mini Chicken Corn Dog Bites, 0.67 oz.</v>
          </cell>
          <cell r="H583" t="str">
            <v>WG</v>
          </cell>
          <cell r="I583" t="str">
            <v>Dark</v>
          </cell>
          <cell r="J583">
            <v>30.15</v>
          </cell>
          <cell r="K583">
            <v>120</v>
          </cell>
          <cell r="L583" t="str">
            <v>6 pieces</v>
          </cell>
          <cell r="M583">
            <v>2</v>
          </cell>
          <cell r="N583">
            <v>2</v>
          </cell>
          <cell r="O583" t="str">
            <v>-</v>
          </cell>
          <cell r="P583" t="str">
            <v>310</v>
          </cell>
          <cell r="Q583" t="str">
            <v>16</v>
          </cell>
          <cell r="R583" t="str">
            <v>3.5</v>
          </cell>
          <cell r="S583" t="str">
            <v>490</v>
          </cell>
          <cell r="T583" t="str">
            <v>26</v>
          </cell>
          <cell r="U583" t="str">
            <v>14</v>
          </cell>
          <cell r="V583" t="str">
            <v>-</v>
          </cell>
          <cell r="W583" t="str">
            <v>-</v>
          </cell>
          <cell r="Y583" t="str">
            <v>-</v>
          </cell>
          <cell r="Z583" t="str">
            <v>-</v>
          </cell>
          <cell r="AA583" t="str">
            <v>-</v>
          </cell>
          <cell r="AB583" t="str">
            <v>-</v>
          </cell>
          <cell r="AC583" t="str">
            <v>SUB</v>
          </cell>
          <cell r="AD583" t="str">
            <v>-</v>
          </cell>
          <cell r="AE583" t="str">
            <v>-</v>
          </cell>
          <cell r="AF583" t="str">
            <v>-</v>
          </cell>
          <cell r="AG583" t="str">
            <v>NAE</v>
          </cell>
          <cell r="AH583" t="str">
            <v>Yes</v>
          </cell>
          <cell r="AI583" t="str">
            <v>Yes</v>
          </cell>
          <cell r="AJ583" t="str">
            <v>Yes</v>
          </cell>
          <cell r="AK583" t="str">
            <v>-</v>
          </cell>
          <cell r="AL583" t="str">
            <v>Yes</v>
          </cell>
          <cell r="AM583" t="str">
            <v>-</v>
          </cell>
          <cell r="AN583" t="str">
            <v>-</v>
          </cell>
          <cell r="AO583" t="str">
            <v>Yes</v>
          </cell>
          <cell r="AP583" t="str">
            <v>Yes</v>
          </cell>
          <cell r="AQ583" t="str">
            <v>-</v>
          </cell>
          <cell r="AR583" t="str">
            <v>-</v>
          </cell>
          <cell r="AS583" t="str">
            <v>-</v>
          </cell>
          <cell r="AT583" t="str">
            <v>270</v>
          </cell>
          <cell r="AU583" t="str">
            <v>4</v>
          </cell>
          <cell r="AV583" t="str">
            <v>Bulk</v>
          </cell>
          <cell r="AW583" t="str">
            <v>Yes</v>
          </cell>
          <cell r="AX583" t="str">
            <v>Yes</v>
          </cell>
          <cell r="AY583" t="str">
            <v>Yes</v>
          </cell>
          <cell r="AZ583" t="str">
            <v>Yes</v>
          </cell>
          <cell r="BA583" t="str">
            <v>ACT</v>
          </cell>
          <cell r="BB583" t="str">
            <v>ACT</v>
          </cell>
          <cell r="BC583" t="str">
            <v>Poultry</v>
          </cell>
          <cell r="BD583" t="str">
            <v>BIG BIRD</v>
          </cell>
          <cell r="BE583" t="str">
            <v>BIG BIRD MBU</v>
          </cell>
          <cell r="BF583" t="str">
            <v>Corn Dogs &amp; Hot Dogs</v>
          </cell>
          <cell r="BG583" t="str">
            <v>Mini Corn Dogs</v>
          </cell>
          <cell r="BH583" t="str">
            <v>Mini Corn Dogs</v>
          </cell>
          <cell r="BI583" t="str">
            <v>Original</v>
          </cell>
          <cell r="BJ583" t="str">
            <v>C&amp;F</v>
          </cell>
          <cell r="BK583" t="str">
            <v>Chicken</v>
          </cell>
          <cell r="BL583" t="str">
            <v>-</v>
          </cell>
          <cell r="BM583" t="str">
            <v>-</v>
          </cell>
          <cell r="BR583" t="str">
            <v>-</v>
          </cell>
          <cell r="BS583" t="str">
            <v>-</v>
          </cell>
          <cell r="BT583" t="str">
            <v>Stocked</v>
          </cell>
          <cell r="BU583" t="str">
            <v>-</v>
          </cell>
          <cell r="BV583" t="str">
            <v>-</v>
          </cell>
          <cell r="BW583" t="str">
            <v>-</v>
          </cell>
          <cell r="BX583">
            <v>8968110</v>
          </cell>
          <cell r="BY583">
            <v>406483</v>
          </cell>
        </row>
        <row r="584">
          <cell r="B584">
            <v>10164770928</v>
          </cell>
          <cell r="F584" t="str">
            <v>Tyson Pride® Fully Cooked Homestyle Whole Grain Breaded Chicken Patties, 3.4 oz.</v>
          </cell>
          <cell r="G584" t="str">
            <v>Whole Grain Breaded Homestyle Patties, 3.4 oz.</v>
          </cell>
          <cell r="P584" t="str">
            <v>200</v>
          </cell>
          <cell r="Q584" t="str">
            <v>10</v>
          </cell>
          <cell r="R584" t="str">
            <v>2</v>
          </cell>
          <cell r="S584" t="str">
            <v>450</v>
          </cell>
          <cell r="T584" t="str">
            <v>12</v>
          </cell>
          <cell r="U584" t="str">
            <v>16</v>
          </cell>
          <cell r="V584" t="str">
            <v>Yes</v>
          </cell>
          <cell r="AB584" t="str">
            <v>-</v>
          </cell>
          <cell r="AH584" t="str">
            <v/>
          </cell>
          <cell r="AI584" t="str">
            <v/>
          </cell>
          <cell r="AJ584" t="str">
            <v/>
          </cell>
          <cell r="AT584" t="str">
            <v>365</v>
          </cell>
          <cell r="AU584" t="str">
            <v>4</v>
          </cell>
          <cell r="BA584" t="str">
            <v>ACT</v>
          </cell>
          <cell r="BB584" t="str">
            <v>ACT</v>
          </cell>
          <cell r="BD584" t="str">
            <v>BIG BIRD</v>
          </cell>
          <cell r="BE584" t="str">
            <v>BIG BIRD MBU</v>
          </cell>
          <cell r="BL584" t="str">
            <v>BAKE: Appliances vary, adjust accordingly
Conventional Oven
8-10 minutes at 400°F from frozen.
Convection: Appliances vary, adjust accordingly
Convection Oven
6-8 minutes at 375°F from frozen.</v>
          </cell>
          <cell r="BM584" t="str">
            <v>Chicken, water, whole wheat flour, isolated soy protein, contains 2% or less of the following: corn starch, extractives of paprika and turmeric, garlic powder, natural flavor, onion powder, salt, spice extractives (including extractives of celery seed), spices (including celery seed). Breading set in vegetable oil.</v>
          </cell>
          <cell r="BR584" t="str">
            <v>-</v>
          </cell>
          <cell r="BS584" t="str">
            <v>-</v>
          </cell>
          <cell r="BU584" t="str">
            <v>-</v>
          </cell>
          <cell r="BV584" t="str">
            <v>-</v>
          </cell>
        </row>
        <row r="585">
          <cell r="B585">
            <v>10164780928</v>
          </cell>
          <cell r="F585" t="str">
            <v>Tyson® Fully Cooked Whole Grain Breaded Chunk Shaped Chicken Patties, 720 pieces, 4/7.60 Lb</v>
          </cell>
          <cell r="G585" t="str">
            <v>Whole Grain Breaded Homestyle Chicken Chunks, 0.68 oz.</v>
          </cell>
          <cell r="P585" t="str">
            <v>200</v>
          </cell>
          <cell r="Q585" t="str">
            <v>10</v>
          </cell>
          <cell r="R585" t="str">
            <v>2</v>
          </cell>
          <cell r="S585" t="str">
            <v>440</v>
          </cell>
          <cell r="T585" t="str">
            <v>12</v>
          </cell>
          <cell r="U585" t="str">
            <v>16</v>
          </cell>
          <cell r="V585" t="str">
            <v>Yes</v>
          </cell>
          <cell r="AB585" t="str">
            <v>-</v>
          </cell>
          <cell r="AH585" t="str">
            <v/>
          </cell>
          <cell r="AI585" t="str">
            <v/>
          </cell>
          <cell r="AJ585" t="str">
            <v/>
          </cell>
          <cell r="AT585" t="str">
            <v>365</v>
          </cell>
          <cell r="AU585" t="str">
            <v>4</v>
          </cell>
          <cell r="BA585" t="str">
            <v>ACT</v>
          </cell>
          <cell r="BB585" t="str">
            <v>ACT</v>
          </cell>
          <cell r="BD585" t="str">
            <v>BIG BIRD</v>
          </cell>
          <cell r="BE585" t="str">
            <v>BIG BIRD MBU</v>
          </cell>
          <cell r="BL585" t="str">
            <v>BAKE: PREPARATION:  Appliances vary, adjust accordingly.
Conventional Oven
8-10 minutes at 400°F from frozen.
Convection: PREPARATION:  Appliances vary, adjust accordingly.
Convection Oven
6-8 minutes at 375°F from frozen.</v>
          </cell>
          <cell r="BM585" t="str">
            <v>Chicken, water, whole wheat flour, isolated soy protein, contains 2% or less of the following: corn starch, extractives of paprika and turmeric, garlic powder, natural flavor, onion powder, salt, spice extractives (including extractives of celery seed), spices (including celery seed). Breading set in vegetable oil.</v>
          </cell>
          <cell r="BR585" t="str">
            <v>-</v>
          </cell>
          <cell r="BS585" t="str">
            <v>-</v>
          </cell>
          <cell r="BU585" t="str">
            <v>-</v>
          </cell>
          <cell r="BV585" t="str">
            <v>-</v>
          </cell>
        </row>
        <row r="586">
          <cell r="B586">
            <v>10000069150</v>
          </cell>
          <cell r="C586" t="str">
            <v>AdvancePierre™</v>
          </cell>
          <cell r="E586">
            <v>130</v>
          </cell>
          <cell r="F586" t="str">
            <v>Advance Pierre™ Fully Cooked Beef Burger</v>
          </cell>
          <cell r="G586" t="str">
            <v>NYBOE Fully Cooked Beef Burger</v>
          </cell>
          <cell r="J586">
            <v>21.25</v>
          </cell>
          <cell r="K586">
            <v>170</v>
          </cell>
          <cell r="L586" t="str">
            <v>1 Piece</v>
          </cell>
          <cell r="M586">
            <v>2</v>
          </cell>
          <cell r="N586" t="str">
            <v>-</v>
          </cell>
          <cell r="O586" t="str">
            <v>-</v>
          </cell>
          <cell r="P586" t="str">
            <v>120</v>
          </cell>
          <cell r="Q586" t="str">
            <v>8</v>
          </cell>
          <cell r="R586" t="str">
            <v>3.5</v>
          </cell>
          <cell r="S586" t="str">
            <v>100</v>
          </cell>
          <cell r="T586" t="str">
            <v>0</v>
          </cell>
          <cell r="U586" t="str">
            <v>10</v>
          </cell>
          <cell r="V586" t="str">
            <v>Yes</v>
          </cell>
          <cell r="AB586" t="str">
            <v>-</v>
          </cell>
          <cell r="AC586" t="str">
            <v>CY</v>
          </cell>
          <cell r="AH586" t="str">
            <v/>
          </cell>
          <cell r="AI586" t="str">
            <v/>
          </cell>
          <cell r="AJ586" t="str">
            <v/>
          </cell>
          <cell r="AS586">
            <v>365</v>
          </cell>
          <cell r="AT586" t="str">
            <v>365</v>
          </cell>
          <cell r="AU586" t="str">
            <v>1</v>
          </cell>
          <cell r="AZ586" t="str">
            <v>ACT</v>
          </cell>
          <cell r="BA586" t="str">
            <v>Prepared</v>
          </cell>
          <cell r="BB586" t="str">
            <v>DFIN</v>
          </cell>
          <cell r="BC586" t="str">
            <v>BRKFST/COP MBU</v>
          </cell>
          <cell r="BD586" t="str">
            <v>BFAST/COP/HANDHELD</v>
          </cell>
          <cell r="BE586" t="str">
            <v>BRKFST/COP MBU</v>
          </cell>
          <cell r="BF586" t="str">
            <v>Burger</v>
          </cell>
          <cell r="BG586" t="str">
            <v>Burgers- All Meat</v>
          </cell>
          <cell r="BH586" t="str">
            <v>-</v>
          </cell>
          <cell r="BI586" t="str">
            <v>C&amp;F</v>
          </cell>
          <cell r="BJ586" t="str">
            <v>Beef</v>
          </cell>
          <cell r="BL586" t="str">
            <v>BAKE: Conventional Oven
From frozen state: preheat oven to 350 degrees f. Bake for 11-12 minutes or until internal temperature reaches 165 degrees f when using a meat thermometer.
Convection: Convection Oven
From frozen state: preheat oven to 350 degrees f. Bake for -9 minutes or until internal temperature reaches 165 degree f when using a meat thermometer.
Microwave: Microwave
From frozen state: heat on high power for 60-70 seconds. Microwaves may vary, verify internal temperature is 165 degrees f with the use of a meat thermometer.</v>
          </cell>
          <cell r="BM586" t="str">
            <v>Ground Beef (Not More Than 20% Fat), Salt, Flavor, Natural Flavor.</v>
          </cell>
          <cell r="BR586" t="str">
            <v>-</v>
          </cell>
          <cell r="BS586" t="str">
            <v>-</v>
          </cell>
          <cell r="BU586" t="str">
            <v>-</v>
          </cell>
          <cell r="BV586" t="str">
            <v>-</v>
          </cell>
        </row>
        <row r="587">
          <cell r="B587">
            <v>10000019761</v>
          </cell>
          <cell r="F587" t="str">
            <v>Whole Grain Breaded Chicken Breast Pattie CN</v>
          </cell>
          <cell r="G587" t="str">
            <v>BREADED CHICKEN PATTY CN</v>
          </cell>
          <cell r="P587" t="str">
            <v>-</v>
          </cell>
          <cell r="Q587" t="str">
            <v>-</v>
          </cell>
          <cell r="R587" t="str">
            <v>-</v>
          </cell>
          <cell r="S587" t="str">
            <v>-</v>
          </cell>
          <cell r="T587" t="str">
            <v>-</v>
          </cell>
          <cell r="U587" t="str">
            <v>-</v>
          </cell>
          <cell r="V587" t="str">
            <v>Yes</v>
          </cell>
          <cell r="AB587" t="str">
            <v>-</v>
          </cell>
          <cell r="AH587" t="str">
            <v/>
          </cell>
          <cell r="AI587" t="str">
            <v/>
          </cell>
          <cell r="AJ587" t="str">
            <v/>
          </cell>
          <cell r="AT587" t="str">
            <v>-</v>
          </cell>
          <cell r="AU587" t="str">
            <v>-</v>
          </cell>
          <cell r="BB587" t="str">
            <v>Deleted</v>
          </cell>
          <cell r="BD587" t="str">
            <v>BIG BIRD</v>
          </cell>
          <cell r="BE587" t="str">
            <v>BIG BIRD MBU</v>
          </cell>
          <cell r="BL587" t="str">
            <v>BAKE: Conventional Oven
Preheat oven to 375 degrees f. Bake frozen product for 20-25 minutes or until internal temperature reaches 165 degrees f.
Convection: Convection Oven
Preheat oven to 350 degrees f. Bake frozen product for 10-15 minutes or until internal temperature reaches 165 degrees f.
Deep Fry: Deep Fry
Preheat oil to 350 degrees f. Place frozen product in oil and cook for 3-4 minutes or until internal temperature reaches 165 degrees f.
Microwave: Microwave
Heat frozen product on high power for 2-4 minutes or until internal temperature reaches 165 degrees f.</v>
          </cell>
          <cell r="BM587" t="str">
            <v>Chicken breast with rib meat, water, isolated soy protein, vegetable protein product [soy protein concentrate, zinc oxide, niacinamide, ferrous sulfate, copper gluconate, vitamin a palmitate, calcium pantothenate, thiamine mononitrate (b1), pyridoxine hydrochloride (b6), riboflavin (b2), cyanocobalamin (b12)], textured vegetable protein product [soy flour, zinc oxide, niacinamide, ferrous sulfate, copper gluconate, vitamin a palmitate, calcium pantothenate, thiamine mononitrate (b1), pyridoxine hydrochloride (b6), riboflavin (b2), cyanocobalamin (b12), (may contain caramel color)], salt, potassium and sodium phosphates, chicken broth. Breaded with whole wheat flour, enriched wheat flour (niacin, reduced iron, thiamine mononitrate, riboflavin, folic acid), dehydrated potatoes (potatoes, mono and diglycerides, dextrose), yeast, sugar, salt, soybean oil (processing aid).  Battered with: water, [whole wheat flour, enriched wheat flour (niacin, reduced iron, thiamine mononitrate, riboflavin, folic acid), potato flour, salt, modified corn starch, leavening (calcium acid pyrophosphate, monocalcium phosphate, sodium bicarbonate), flavor (contains maltodextrin, salt, natural flavors), hydrolyzed corn protein, onion powder, garlic powder, yeast extract, chicken broth, spice]. Set in vegetable oil.</v>
          </cell>
          <cell r="BR587" t="str">
            <v>-</v>
          </cell>
          <cell r="BS587" t="str">
            <v>-</v>
          </cell>
          <cell r="BU587" t="str">
            <v>-</v>
          </cell>
          <cell r="BV587" t="str">
            <v>-</v>
          </cell>
        </row>
        <row r="588">
          <cell r="B588">
            <v>10000084760</v>
          </cell>
          <cell r="F588" t="str">
            <v>GFS(R) Home Style Fully Cooked Chicken Nuggets</v>
          </cell>
          <cell r="G588" t="str">
            <v>FC CHICKEN NUGGET CN GFSI</v>
          </cell>
          <cell r="P588" t="str">
            <v>-</v>
          </cell>
          <cell r="Q588" t="str">
            <v>-</v>
          </cell>
          <cell r="R588" t="str">
            <v>-</v>
          </cell>
          <cell r="S588" t="str">
            <v>-</v>
          </cell>
          <cell r="T588" t="str">
            <v>-</v>
          </cell>
          <cell r="U588" t="str">
            <v>-</v>
          </cell>
          <cell r="V588" t="str">
            <v>Yes</v>
          </cell>
          <cell r="AB588" t="str">
            <v>-</v>
          </cell>
          <cell r="AH588" t="str">
            <v/>
          </cell>
          <cell r="AI588" t="str">
            <v/>
          </cell>
          <cell r="AJ588" t="str">
            <v/>
          </cell>
          <cell r="AT588" t="str">
            <v>-</v>
          </cell>
          <cell r="AU588" t="str">
            <v>-</v>
          </cell>
          <cell r="BB588">
            <v>0</v>
          </cell>
          <cell r="BD588" t="str">
            <v>VAMS</v>
          </cell>
          <cell r="BE588" t="str">
            <v>VAMS POULTRY MBU</v>
          </cell>
          <cell r="BL588" t="str">
            <v>BAKE: Cook from frozen. Times may vary due to make and manufacturer of equipment used.
Conventional Oven
1. Preheat oven to 375°F. 
2. Heat frozen product for 20-25 minutes or until internal temperature reaches 165°F.
Convection: Cook from frozen. Times may vary due to make and manufacturer of equipment used.
Convection Oven
1. Preheat oven to 350°F. 
2. Heat frozen product for 10-15 minutes or until internal temperature reaches 165°F.
Microwave: Cook from frozen. Times may vary due to make and manufacturer of equipment used.
Microwave
1. Heat frozen product on HIGH power for 1:30-2:00 minutes or until internal temperature reaches 165°F.
Due to differences in appliances, times may vary.</v>
          </cell>
          <cell r="BM588" t="str">
            <v>Chicken breast with rib meat, water, whole wheat flour, enriched wheat flour (niacin, ferrous sulfate, thiamine mononitrate, riboflavin, folic acid), soy protein concentrate (soy protein concentrate, zinc oxide, niacinamide, ferrous sulfate, copper gluconate, vitamin a palmitate, calcium pantothenate, thiamine mononitrate [B1], pyridoxine hydrochloride [B6], riboflavin [B2], and cyanocobalamin [B12]), soy protein concentrate, salt, contains 2% or less of: sodium phosphate, modified food starch, soybean oil (processing aid), spice, extractive of paprika and annatto, hydrolyzed corn protein, autolyzed yeast extract, dehydrated onion, spices (including celery seed), garlic powder, soybean oil (as a processing aid), spice extractive, dextrose, extractives of paprika and annatto. Breading set in vegetable oil.</v>
          </cell>
          <cell r="BR588" t="str">
            <v>-</v>
          </cell>
          <cell r="BS588" t="str">
            <v>-</v>
          </cell>
          <cell r="BU588" t="str">
            <v>-</v>
          </cell>
          <cell r="BV588" t="str">
            <v>-</v>
          </cell>
        </row>
        <row r="589">
          <cell r="B589">
            <v>10079610621</v>
          </cell>
          <cell r="F589" t="str">
            <v>Mexican Original® Red, White, Blue Tortilla Chips, 3/2 Lb</v>
          </cell>
          <cell r="G589" t="str">
            <v>RD/WH/BL PRFRD 1/4 CUT</v>
          </cell>
          <cell r="P589" t="str">
            <v>-</v>
          </cell>
          <cell r="Q589" t="str">
            <v>-</v>
          </cell>
          <cell r="R589" t="str">
            <v>-</v>
          </cell>
          <cell r="S589" t="str">
            <v>-</v>
          </cell>
          <cell r="T589" t="str">
            <v>-</v>
          </cell>
          <cell r="U589" t="str">
            <v>-</v>
          </cell>
          <cell r="V589" t="str">
            <v/>
          </cell>
          <cell r="AB589" t="str">
            <v>-</v>
          </cell>
          <cell r="AH589" t="str">
            <v/>
          </cell>
          <cell r="AI589" t="str">
            <v/>
          </cell>
          <cell r="AJ589" t="str">
            <v/>
          </cell>
          <cell r="AT589" t="str">
            <v>-</v>
          </cell>
          <cell r="AU589" t="str">
            <v>-</v>
          </cell>
          <cell r="BA589" t="str">
            <v>ACT</v>
          </cell>
          <cell r="BB589" t="str">
            <v>ACT</v>
          </cell>
          <cell r="BD589" t="str">
            <v>PIZZA/PHILLY/MEXICAN</v>
          </cell>
          <cell r="BE589" t="str">
            <v>TORT CHIP SHELLS MBU</v>
          </cell>
          <cell r="BL589" t="str">
            <v>Unspecified: Not Applicable.</v>
          </cell>
          <cell r="BM589" t="str">
            <v>RED CHIPS: Whole Grain Corn, Corn Oil, Contains 2% or less of the following: Artificial Colors (Purified water, Red 40, Yellow 6, Sodium Benzoate, Phosphoric Acid), Water, Salt, Hydrated Lime. WHITE CHIPS: Whole Grain Corn, Corn Oil, Water, Salt, Hydrated Lime. BLUE CHIPS: Whole Grain Corn, Corn Oil, Contains 2% or less of the following: Artificial Colors (Purified Water, Red 40, Blue 1, Yellow 6, Yellow 5, Sodium Benzoate, Phosphoric Acid), Water, Salt, Hydrated Lime.</v>
          </cell>
          <cell r="BR589" t="str">
            <v>-</v>
          </cell>
          <cell r="BS589" t="str">
            <v>-</v>
          </cell>
          <cell r="BU589" t="str">
            <v>-</v>
          </cell>
          <cell r="BV589" t="str">
            <v>-</v>
          </cell>
        </row>
        <row r="590">
          <cell r="B590">
            <v>10000002414</v>
          </cell>
          <cell r="F590" t="str">
            <v>AdvancePierre® d'Oro® Fully Cooked Savory Beef Meatballs, 0.5 oz, Approx. 320 pieces, 2/5 Lbs</v>
          </cell>
          <cell r="G590" t="str">
            <v>320/.5 FC BEEF MTBL SOY</v>
          </cell>
          <cell r="P590" t="str">
            <v>230</v>
          </cell>
          <cell r="Q590" t="str">
            <v>18</v>
          </cell>
          <cell r="R590" t="str">
            <v>7</v>
          </cell>
          <cell r="S590" t="str">
            <v>330</v>
          </cell>
          <cell r="T590" t="str">
            <v>4</v>
          </cell>
          <cell r="U590" t="str">
            <v>16</v>
          </cell>
          <cell r="V590" t="str">
            <v/>
          </cell>
          <cell r="AB590" t="str">
            <v>-</v>
          </cell>
          <cell r="AH590" t="str">
            <v/>
          </cell>
          <cell r="AI590" t="str">
            <v/>
          </cell>
          <cell r="AJ590" t="str">
            <v/>
          </cell>
          <cell r="AT590" t="str">
            <v>455</v>
          </cell>
          <cell r="AU590" t="str">
            <v>2</v>
          </cell>
          <cell r="BA590" t="str">
            <v>ACT</v>
          </cell>
          <cell r="BB590" t="str">
            <v>ACT</v>
          </cell>
          <cell r="BD590" t="str">
            <v>BFAST/COP/HANDHELD</v>
          </cell>
          <cell r="BE590" t="str">
            <v>BRKFST/COP MBU</v>
          </cell>
          <cell r="BL590" t="str">
            <v>BAKE: Conventional Oven
Preheat oven to 375 degrees f. Bake frozen product for 11-13 minutes or until internal temperature reaches 165 degrees f.
Convection: Convection Oven
Preheat oven to 350 degrees f. Bake frozen product for 8-10 minutes or until internal temperature reaches 165 degrees f.
Microwave: Microwave
Cook frozen product on high power for 2-4 minutes or until internal temperature reaches 165 degrees f.</v>
          </cell>
          <cell r="BM590" t="str">
            <v>Beef, water, textured vegetable protein product [soy protein concentrate, caramel color, zinc oxide, niacinamide, ferrous sulfate, copper gluconate, vitamin a palmitate, calcium pantothenate, thiamine mononitrate (B1), pyridoxine hydrochloride(B6), riboflavin(B2),cyanocobalamin (B12)], textured vegetable protein product [soy protein concentrate, zinc oxide, niacinamide, ferrous sulfate, copper gluconate, vitamin A palmitate, calcium pantothenate, thiamine mononitrate (B1), pyridoxine hydrochloride (B6), riboflavin (B2), cyanocobalamin (B12)]. Contains 2% or less of the following: bleached wheat flour, corn starch, dextrose, disodium guanylate, disodium inosinate, green bell peppers, hydrolyzed corn protein, natural flavor, nonfat dry milk, oleoresin paprika, onions, potassium lactate, red bell peppers, salt, sodium acid pyrophosphate, sodium bicarbonate, sodium phosphate, soybean oil, spice extractives, tomato powder, whey, yeast extract.</v>
          </cell>
          <cell r="BR590" t="str">
            <v>-</v>
          </cell>
          <cell r="BS590" t="str">
            <v>-</v>
          </cell>
          <cell r="BU590" t="str">
            <v>-</v>
          </cell>
          <cell r="BV590" t="str">
            <v>-</v>
          </cell>
        </row>
        <row r="591">
          <cell r="B591">
            <v>10000015240</v>
          </cell>
          <cell r="C591" t="str">
            <v>AdvancePierre™</v>
          </cell>
          <cell r="D591" t="str">
            <v>The Pub Steak Brgr Original</v>
          </cell>
          <cell r="E591">
            <v>130</v>
          </cell>
          <cell r="F591" t="str">
            <v>The Pub® Flame Grilled Beef Steak Burger, 4 oz, Approx. 40 Pieces Per Case, 10 Lbs</v>
          </cell>
          <cell r="G591" t="str">
            <v>Flame Grilled Beef Burger, 4.0 oz.</v>
          </cell>
          <cell r="H591" t="str">
            <v>-</v>
          </cell>
          <cell r="I591" t="str">
            <v>-</v>
          </cell>
          <cell r="J591">
            <v>10</v>
          </cell>
          <cell r="K591">
            <v>40</v>
          </cell>
          <cell r="L591" t="str">
            <v>1 piece</v>
          </cell>
          <cell r="M591">
            <v>3.75</v>
          </cell>
          <cell r="N591" t="str">
            <v>-</v>
          </cell>
          <cell r="O591" t="str">
            <v>-</v>
          </cell>
          <cell r="P591" t="str">
            <v>300</v>
          </cell>
          <cell r="Q591" t="str">
            <v>23</v>
          </cell>
          <cell r="R591" t="str">
            <v>9</v>
          </cell>
          <cell r="S591" t="str">
            <v>380</v>
          </cell>
          <cell r="T591" t="str">
            <v>0</v>
          </cell>
          <cell r="U591" t="str">
            <v>25</v>
          </cell>
          <cell r="V591" t="str">
            <v/>
          </cell>
          <cell r="W591" t="str">
            <v>-</v>
          </cell>
          <cell r="Y591" t="str">
            <v>-</v>
          </cell>
          <cell r="Z591" t="str">
            <v>-</v>
          </cell>
          <cell r="AA591" t="str">
            <v>-</v>
          </cell>
          <cell r="AB591" t="str">
            <v>-</v>
          </cell>
          <cell r="AC591" t="str">
            <v>CL</v>
          </cell>
          <cell r="AD591" t="str">
            <v>-</v>
          </cell>
          <cell r="AE591" t="str">
            <v>-</v>
          </cell>
          <cell r="AF591" t="str">
            <v>-</v>
          </cell>
          <cell r="AG591" t="str">
            <v>-</v>
          </cell>
          <cell r="AH591" t="str">
            <v/>
          </cell>
          <cell r="AI591" t="str">
            <v/>
          </cell>
          <cell r="AJ591" t="str">
            <v/>
          </cell>
          <cell r="AK591" t="str">
            <v>-</v>
          </cell>
          <cell r="AL591" t="str">
            <v>-</v>
          </cell>
          <cell r="AM591" t="str">
            <v>-</v>
          </cell>
          <cell r="AN591" t="str">
            <v>-</v>
          </cell>
          <cell r="AO591" t="str">
            <v>-</v>
          </cell>
          <cell r="AP591" t="str">
            <v>-</v>
          </cell>
          <cell r="AQ591" t="str">
            <v>-</v>
          </cell>
          <cell r="AR591" t="str">
            <v>-</v>
          </cell>
          <cell r="AS591" t="str">
            <v>-</v>
          </cell>
          <cell r="AT591" t="str">
            <v>365</v>
          </cell>
          <cell r="AU591" t="str">
            <v>1</v>
          </cell>
          <cell r="AV591" t="str">
            <v>Bulk</v>
          </cell>
          <cell r="AW591" t="str">
            <v>-</v>
          </cell>
          <cell r="AX591" t="str">
            <v>-</v>
          </cell>
          <cell r="AY591" t="str">
            <v>-</v>
          </cell>
          <cell r="AZ591" t="str">
            <v>-</v>
          </cell>
          <cell r="BA591" t="str">
            <v>ACT</v>
          </cell>
          <cell r="BB591" t="str">
            <v>ACT</v>
          </cell>
          <cell r="BC591" t="str">
            <v>Prepared</v>
          </cell>
          <cell r="BD591" t="str">
            <v>BFAST/COP/HANDHELD</v>
          </cell>
          <cell r="BE591" t="str">
            <v>BRKFST/COP MBU</v>
          </cell>
          <cell r="BF591" t="str">
            <v>Burgers &amp; Patties</v>
          </cell>
          <cell r="BG591" t="str">
            <v>Burger</v>
          </cell>
          <cell r="BH591" t="str">
            <v>Burgers- All Meat</v>
          </cell>
          <cell r="BI591" t="str">
            <v>-</v>
          </cell>
          <cell r="BJ591" t="str">
            <v>C&amp;F</v>
          </cell>
          <cell r="BL591" t="str">
            <v>BAKE: Conventional Oven
Preheat oven to 350 degrees f. Heat frozen product for 10-15 minutes or until internal temperature reaches 165 degrees f.
Convection: Convection Oven
Preheat oven to 350 degrees f. Heat frozen product for 6-13 minutes or until internal temperature reaches 165 degrees f.
Grill: Flat Grill
Preheat to (350 degrees f) and heat 1-3 ounce products for 4-7 minutes and 4-6 ounce products for 8-15 minutes from a frozen state, turning frequently to avoid excessive browning.
Microwave: Microwave
Heat frozen product on high power for 30 seconds-2 minutes or until internal temperature reaches 165 degrees f. Longer cooking times are required for thicker burgers.</v>
          </cell>
          <cell r="BM591" t="str">
            <v>Beef, Seasoning (Salt, Dextrose, Natural Flavors, Spice), Natural Flavoring.</v>
          </cell>
          <cell r="BR591" t="str">
            <v>-</v>
          </cell>
          <cell r="BS591" t="str">
            <v>-</v>
          </cell>
          <cell r="BU591" t="str">
            <v>-</v>
          </cell>
          <cell r="BV591" t="str">
            <v>-</v>
          </cell>
        </row>
        <row r="592">
          <cell r="B592">
            <v>18020111120</v>
          </cell>
          <cell r="F592" t="str">
            <v>-</v>
          </cell>
          <cell r="G592" t="str">
            <v>6" WG CHSE BRDSTCK</v>
          </cell>
          <cell r="P592" t="str">
            <v>150</v>
          </cell>
          <cell r="Q592" t="str">
            <v>5</v>
          </cell>
          <cell r="R592" t="str">
            <v>2.5</v>
          </cell>
          <cell r="S592" t="str">
            <v>220</v>
          </cell>
          <cell r="T592" t="str">
            <v>17</v>
          </cell>
          <cell r="U592" t="str">
            <v>10</v>
          </cell>
          <cell r="V592" t="str">
            <v>-</v>
          </cell>
          <cell r="AB592" t="str">
            <v>-</v>
          </cell>
          <cell r="AH592" t="str">
            <v/>
          </cell>
          <cell r="AI592" t="str">
            <v/>
          </cell>
          <cell r="AJ592" t="str">
            <v/>
          </cell>
          <cell r="AT592" t="str">
            <v>270</v>
          </cell>
          <cell r="AU592" t="str">
            <v>1</v>
          </cell>
          <cell r="BA592" t="str">
            <v>DFIN</v>
          </cell>
          <cell r="BB592" t="str">
            <v>DFIN</v>
          </cell>
          <cell r="BD592" t="str">
            <v>BFAST/COP/HANDHELD</v>
          </cell>
          <cell r="BE592" t="str">
            <v>FSV SNACKING MBU</v>
          </cell>
          <cell r="BL592" t="str">
            <v>-</v>
          </cell>
          <cell r="BM592" t="str">
            <v>-</v>
          </cell>
          <cell r="BR592" t="str">
            <v>-</v>
          </cell>
          <cell r="BS592" t="str">
            <v>-</v>
          </cell>
          <cell r="BU592" t="str">
            <v>-</v>
          </cell>
          <cell r="BV592" t="str">
            <v>-</v>
          </cell>
        </row>
        <row r="593">
          <cell r="B593">
            <v>10000032527</v>
          </cell>
          <cell r="F593" t="str">
            <v>Flamegrilled Beef Pattie CN</v>
          </cell>
          <cell r="G593" t="str">
            <v>90/2.5 FC BEEF PTY SOY CN</v>
          </cell>
          <cell r="P593" t="str">
            <v>170</v>
          </cell>
          <cell r="Q593" t="str">
            <v>13</v>
          </cell>
          <cell r="R593" t="str">
            <v>5</v>
          </cell>
          <cell r="S593" t="str">
            <v>220</v>
          </cell>
          <cell r="T593" t="str">
            <v>2</v>
          </cell>
          <cell r="U593" t="str">
            <v>12</v>
          </cell>
          <cell r="V593" t="str">
            <v>Yes</v>
          </cell>
          <cell r="AB593" t="str">
            <v>-</v>
          </cell>
          <cell r="AH593" t="str">
            <v/>
          </cell>
          <cell r="AI593" t="str">
            <v/>
          </cell>
          <cell r="AJ593" t="str">
            <v/>
          </cell>
          <cell r="AT593" t="str">
            <v>365</v>
          </cell>
          <cell r="AU593" t="str">
            <v>3</v>
          </cell>
          <cell r="BA593" t="str">
            <v>ACT</v>
          </cell>
          <cell r="BB593" t="str">
            <v>ACT</v>
          </cell>
          <cell r="BD593" t="str">
            <v>BFAST/COP/HANDHELD</v>
          </cell>
          <cell r="BE593" t="str">
            <v>BRKFST/COP MBU</v>
          </cell>
          <cell r="BL593" t="str">
            <v>Unspecified: Not Applicable.</v>
          </cell>
          <cell r="BM593" t="str">
            <v>Ground beef (not more than 30% fat), water, textured vegetable protein product [soy protein concentrate, caramel color, zinc oxide, niacinamide, ferrous sulfate, copper gluconate, vitamin a palmitate, calcium pantothenate, thiamine mononitrate (b1), pyridoxine hydrochloride (b6), riboflavin (b2), cyanocobalamin (b12)], salt, sodium phosphates, caramel color.</v>
          </cell>
          <cell r="BR593" t="str">
            <v>-</v>
          </cell>
          <cell r="BS593" t="str">
            <v>-</v>
          </cell>
          <cell r="BU593" t="str">
            <v>-</v>
          </cell>
          <cell r="BV593" t="str">
            <v>-</v>
          </cell>
        </row>
        <row r="594">
          <cell r="B594">
            <v>10000010165</v>
          </cell>
          <cell r="F594" t="str">
            <v>GFS® Flame Grilled Beef Pattie CN</v>
          </cell>
          <cell r="G594" t="str">
            <v>90/2.5 FC BF PTY SOY CN GFS</v>
          </cell>
          <cell r="P594" t="str">
            <v>170</v>
          </cell>
          <cell r="Q594" t="str">
            <v>13</v>
          </cell>
          <cell r="R594" t="str">
            <v>5</v>
          </cell>
          <cell r="S594" t="str">
            <v>220</v>
          </cell>
          <cell r="T594" t="str">
            <v>2</v>
          </cell>
          <cell r="U594" t="str">
            <v>12</v>
          </cell>
          <cell r="V594" t="str">
            <v>Yes</v>
          </cell>
          <cell r="AB594" t="str">
            <v>-</v>
          </cell>
          <cell r="AH594" t="str">
            <v/>
          </cell>
          <cell r="AI594" t="str">
            <v/>
          </cell>
          <cell r="AJ594" t="str">
            <v/>
          </cell>
          <cell r="AT594" t="str">
            <v>365</v>
          </cell>
          <cell r="AU594" t="str">
            <v>3</v>
          </cell>
          <cell r="BA594" t="str">
            <v>ACT</v>
          </cell>
          <cell r="BB594" t="str">
            <v>ACT</v>
          </cell>
          <cell r="BD594" t="str">
            <v>BFAST/COP/HANDHELD</v>
          </cell>
          <cell r="BE594" t="str">
            <v>BRKFST/COP MBU</v>
          </cell>
          <cell r="BL594" t="str">
            <v>BAKE: FROM FROZEN STATE - SLEEVE PACK PREPARATION: Put a few small holes in the top of the bag .  Place the entire bag intact on a sheet pan.
Conventional Oven
350°F for 60 minutes.
Let stand for 3 minutes before opening bag.  Time and temperate may vary.  Always cook product to an internal temperature of 165°F as measured by use of a meat thermometer.
Convection: FROM FROZEN STATE - SLEEVE PACK PREPARATION: Put a few small holes in the top of the bag .  Place the entire bag intact on a sheet pan.
Convection Oven
375°F for 45 minutes.
Let stand for 3 minutes before opening bag.  Time and temperate may vary.  Always cook product to an internal temperature of 165°F as measured by use of a meat thermometer.</v>
          </cell>
          <cell r="BM594" t="str">
            <v>Ground beef (not more than 30% fat), water, textured vegetable protein product [soy protein concentrate, caramel color, zinc oxide, niacinamide, ferrous sulfate, copper gluconate, vitamin a palmitate, calcium pantothenate, thiamine mononitrate (b1), pyridoxine hydrochloride (b6), riboflavin(b2), cyanocobalamin (b12)], salt, sodium phosphate, caramel color.</v>
          </cell>
          <cell r="BR594" t="str">
            <v>-</v>
          </cell>
          <cell r="BS594" t="str">
            <v>-</v>
          </cell>
          <cell r="BU594" t="str">
            <v>-</v>
          </cell>
          <cell r="BV594" t="str">
            <v>-</v>
          </cell>
        </row>
        <row r="595">
          <cell r="B595">
            <v>18021101120</v>
          </cell>
          <cell r="F595" t="str">
            <v>-</v>
          </cell>
          <cell r="G595" t="str">
            <v>7" WG CHSE BRDSTCK</v>
          </cell>
          <cell r="P595" t="str">
            <v>210</v>
          </cell>
          <cell r="Q595" t="str">
            <v>6</v>
          </cell>
          <cell r="R595" t="str">
            <v>3</v>
          </cell>
          <cell r="S595" t="str">
            <v>270</v>
          </cell>
          <cell r="T595" t="str">
            <v>25</v>
          </cell>
          <cell r="U595" t="str">
            <v>12</v>
          </cell>
          <cell r="V595" t="str">
            <v>-</v>
          </cell>
          <cell r="AB595" t="str">
            <v>-</v>
          </cell>
          <cell r="AH595" t="str">
            <v/>
          </cell>
          <cell r="AI595" t="str">
            <v/>
          </cell>
          <cell r="AJ595" t="str">
            <v/>
          </cell>
          <cell r="AT595" t="str">
            <v>270</v>
          </cell>
          <cell r="AU595" t="str">
            <v>1</v>
          </cell>
          <cell r="BA595" t="str">
            <v>DFIN</v>
          </cell>
          <cell r="BB595" t="str">
            <v>DFIN</v>
          </cell>
          <cell r="BD595" t="str">
            <v>BFAST/COP/HANDHELD</v>
          </cell>
          <cell r="BE595" t="str">
            <v>FSV SNACKING MBU</v>
          </cell>
          <cell r="BL595" t="str">
            <v>-</v>
          </cell>
          <cell r="BM595" t="str">
            <v>-</v>
          </cell>
          <cell r="BR595" t="str">
            <v>-</v>
          </cell>
          <cell r="BS595" t="str">
            <v>-</v>
          </cell>
          <cell r="BU595" t="str">
            <v>-</v>
          </cell>
          <cell r="BV595" t="str">
            <v>-</v>
          </cell>
        </row>
        <row r="596">
          <cell r="B596">
            <v>14835280954</v>
          </cell>
          <cell r="F596" t="str">
            <v>-</v>
          </cell>
          <cell r="G596" t="str">
            <v>UNCKD SAV CKN NUG FRT</v>
          </cell>
          <cell r="P596" t="str">
            <v>-</v>
          </cell>
          <cell r="Q596" t="str">
            <v>-</v>
          </cell>
          <cell r="R596" t="str">
            <v>-</v>
          </cell>
          <cell r="S596" t="str">
            <v>-</v>
          </cell>
          <cell r="T596" t="str">
            <v>-</v>
          </cell>
          <cell r="U596" t="str">
            <v>-</v>
          </cell>
          <cell r="V596" t="str">
            <v>-</v>
          </cell>
          <cell r="AB596" t="str">
            <v>-</v>
          </cell>
          <cell r="AH596" t="str">
            <v/>
          </cell>
          <cell r="AI596" t="str">
            <v/>
          </cell>
          <cell r="AJ596" t="str">
            <v/>
          </cell>
          <cell r="AT596" t="str">
            <v>-</v>
          </cell>
          <cell r="AU596" t="str">
            <v>-</v>
          </cell>
          <cell r="BB596" t="str">
            <v>Previously Deleted</v>
          </cell>
          <cell r="BD596" t="str">
            <v>BIG BIRD</v>
          </cell>
          <cell r="BE596" t="str">
            <v>BIG BIRD MBU</v>
          </cell>
          <cell r="BL596" t="str">
            <v>-</v>
          </cell>
          <cell r="BM596" t="str">
            <v>-</v>
          </cell>
          <cell r="BR596" t="str">
            <v>-</v>
          </cell>
          <cell r="BS596" t="str">
            <v>-</v>
          </cell>
          <cell r="BU596" t="str">
            <v>-</v>
          </cell>
          <cell r="BV596" t="str">
            <v>-</v>
          </cell>
        </row>
        <row r="597">
          <cell r="B597">
            <v>10000010164</v>
          </cell>
          <cell r="F597" t="str">
            <v>GFS(R) Pork Rib Pattie With Built In BBQ Sauce(CN)</v>
          </cell>
          <cell r="G597" t="str">
            <v>100/2.5 CU PRK RIB BBQ CN GFS</v>
          </cell>
          <cell r="P597" t="str">
            <v>-</v>
          </cell>
          <cell r="Q597" t="str">
            <v>-</v>
          </cell>
          <cell r="R597" t="str">
            <v>-</v>
          </cell>
          <cell r="S597" t="str">
            <v>-</v>
          </cell>
          <cell r="T597" t="str">
            <v>-</v>
          </cell>
          <cell r="U597" t="str">
            <v>-</v>
          </cell>
          <cell r="V597" t="str">
            <v>Yes</v>
          </cell>
          <cell r="AB597" t="str">
            <v>-</v>
          </cell>
          <cell r="AH597" t="str">
            <v/>
          </cell>
          <cell r="AI597" t="str">
            <v/>
          </cell>
          <cell r="AJ597" t="str">
            <v/>
          </cell>
          <cell r="AT597" t="str">
            <v>-</v>
          </cell>
          <cell r="AU597" t="str">
            <v>-</v>
          </cell>
          <cell r="BA597" t="str">
            <v>ACT</v>
          </cell>
          <cell r="BB597" t="str">
            <v>ACT</v>
          </cell>
          <cell r="BD597" t="str">
            <v>BACON/HAM</v>
          </cell>
          <cell r="BE597" t="str">
            <v>HAM/WHL MUSCLE MBU</v>
          </cell>
          <cell r="BL597" t="str">
            <v>Unspecified: COOKING INSTRUCTIONS FROM FROZEN:
GRILL at 350°F for 3-4 minutes on each side.
CONVENTIONAL OVEN at 375°F for 25-30 minutes. 
CONVECTION OVEN at 350°F for 15-20 minutes.
MICROWAVE on HIGH for 2-4 minutes.
Time and temperature may vary.  Always cook product to an internal temperature of 165°F as measured by use of a meat thermometer.</v>
          </cell>
          <cell r="BM597" t="str">
            <v>Ground Pork (Not More Than 24% Fat), Barbeque Sauce [Tomato Ketchup (Tomato Concentrate, Corn Syrup, Distilled Vinegar, Salt, Natural Flavorings, Onion Powder, Spice, Garlic Powder), Brown Sugar, Sugar, Mustard (Distilled Vinegar, Water, Mustard Seed, Salt, Turmeric, Paprika, Spice, Garlic Powder), Dextrose, Vinegar, Clove], Water, Vegetable Protein Product [Soy Protein Concentrate, Zinc Oxide, Niacinamide, Ferrous Sulfate, Copper Gluconate, Vitamin A Palmitate, Calcium Pantothenate, Thiamine Mononitrate (B1), Pyridoxine Hydrochloride (B6), Riboflavin (B2), Cyanocobalamin (B12), (May Contain Caramel Color), (May Contain Soy Lecithin)], Smoke Flavor, Salt, Modified Food Starch, Sodium Phosphate.</v>
          </cell>
          <cell r="BR597" t="str">
            <v>-</v>
          </cell>
          <cell r="BS597" t="str">
            <v>-</v>
          </cell>
          <cell r="BU597" t="str">
            <v>-</v>
          </cell>
          <cell r="BV597" t="str">
            <v>-</v>
          </cell>
        </row>
        <row r="598">
          <cell r="B598">
            <v>10000020887</v>
          </cell>
          <cell r="F598" t="str">
            <v>Pork Rib Pattie With BBQ Sauce</v>
          </cell>
          <cell r="G598" t="str">
            <v>100/2.7 FC PRK RIB BBQ CN</v>
          </cell>
          <cell r="P598" t="str">
            <v>-</v>
          </cell>
          <cell r="Q598" t="str">
            <v>-</v>
          </cell>
          <cell r="R598" t="str">
            <v>-</v>
          </cell>
          <cell r="S598" t="str">
            <v>-</v>
          </cell>
          <cell r="T598" t="str">
            <v>-</v>
          </cell>
          <cell r="U598" t="str">
            <v>-</v>
          </cell>
          <cell r="V598" t="str">
            <v>Yes</v>
          </cell>
          <cell r="AB598" t="str">
            <v>-</v>
          </cell>
          <cell r="AH598" t="str">
            <v/>
          </cell>
          <cell r="AI598" t="str">
            <v/>
          </cell>
          <cell r="AJ598" t="str">
            <v/>
          </cell>
          <cell r="AT598" t="str">
            <v>-</v>
          </cell>
          <cell r="AU598" t="str">
            <v>-</v>
          </cell>
          <cell r="BA598" t="str">
            <v>ACT</v>
          </cell>
          <cell r="BB598" t="str">
            <v>DNB SY20-21</v>
          </cell>
          <cell r="BD598" t="str">
            <v>BACON/HAM</v>
          </cell>
          <cell r="BE598" t="str">
            <v>HAM/WHL MUSCLE MBU</v>
          </cell>
          <cell r="BL598" t="str">
            <v>BAKE: Conventional Oven
Temp.-350°F Time- 10-12 min.
Convection: Convection Oven
Temp.- 350°F Time- 7-9 min.
Microwave: Microwave
Temp.- High Time- 1-2 min.</v>
          </cell>
          <cell r="BM598" t="str">
            <v>Ground Pork (Not More Than 26% Fat), Water, Textured Vegetable Protein Product [Soy Flour, Zinc Oxide, Niacinamide, Ferrous Sulfate, Copper Gluconate, Vitamin A Palmitate, Calcium Pantothenate, Thiamine Mononitrate (B1), Pyridoxine Hydrochloride (B6), Riboflavin (B2), Cyanocobalamin (B12), (May Contain Caramel Color)], Barbecue Sauce [Water, Tomato Paste, Brown Sugar, Vinegar, Sugar, Dextrose, Salt, Smoke Flavor, Caramel Color, Spices (Includes Mustard Flour), Onion Powder, Garlic Powder], Dried Whole Egg, Salt, Soybean Oil, Smoke Flavor. 
Glazed with: Barbecue Sauce [Water, Tomato Paste, Brown  Sugar, Vinegar, Sugar, Dextrose, Salt, Smoke Flavor, Caramel Color, Spices (Includes Mustard Flour),  Onion Powder, Garlic Powder].</v>
          </cell>
          <cell r="BR598" t="str">
            <v>-</v>
          </cell>
          <cell r="BS598" t="str">
            <v>-</v>
          </cell>
          <cell r="BU598" t="str">
            <v>-</v>
          </cell>
          <cell r="BV598" t="str">
            <v>-</v>
          </cell>
        </row>
        <row r="599">
          <cell r="B599">
            <v>10079570621</v>
          </cell>
          <cell r="F599" t="str">
            <v>-</v>
          </cell>
          <cell r="G599" t="str">
            <v>YEL RND USLT CHP</v>
          </cell>
          <cell r="P599" t="str">
            <v>-</v>
          </cell>
          <cell r="Q599" t="str">
            <v>-</v>
          </cell>
          <cell r="R599" t="str">
            <v>-</v>
          </cell>
          <cell r="S599" t="str">
            <v>-</v>
          </cell>
          <cell r="T599" t="str">
            <v>-</v>
          </cell>
          <cell r="U599" t="str">
            <v>-</v>
          </cell>
          <cell r="V599" t="str">
            <v>-</v>
          </cell>
          <cell r="AB599" t="str">
            <v>-</v>
          </cell>
          <cell r="AH599" t="str">
            <v/>
          </cell>
          <cell r="AI599" t="str">
            <v/>
          </cell>
          <cell r="AJ599" t="str">
            <v/>
          </cell>
          <cell r="AT599" t="str">
            <v>-</v>
          </cell>
          <cell r="AU599" t="str">
            <v>-</v>
          </cell>
          <cell r="BB599">
            <v>0</v>
          </cell>
          <cell r="BD599" t="str">
            <v>PIZZA/PHILLY/MEXICAN</v>
          </cell>
          <cell r="BE599" t="str">
            <v>TORT CHIP SHELLS MBU</v>
          </cell>
          <cell r="BL599" t="str">
            <v>-</v>
          </cell>
          <cell r="BM599" t="str">
            <v>-</v>
          </cell>
          <cell r="BR599" t="str">
            <v>-</v>
          </cell>
          <cell r="BS599" t="str">
            <v>-</v>
          </cell>
          <cell r="BU599" t="str">
            <v>-</v>
          </cell>
          <cell r="BV599" t="str">
            <v>-</v>
          </cell>
        </row>
        <row r="600">
          <cell r="B600">
            <v>10000051073</v>
          </cell>
          <cell r="F600" t="str">
            <v>GFS(R) Whole Grain Breaded Fully Cooked Chicken Breast Chunks</v>
          </cell>
          <cell r="G600" t="str">
            <v>FC CHICKEN NUGGET CN GFS</v>
          </cell>
          <cell r="P600" t="str">
            <v>230</v>
          </cell>
          <cell r="Q600" t="str">
            <v>13</v>
          </cell>
          <cell r="R600" t="str">
            <v>3</v>
          </cell>
          <cell r="S600" t="str">
            <v>560</v>
          </cell>
          <cell r="T600" t="str">
            <v>14</v>
          </cell>
          <cell r="U600" t="str">
            <v>13</v>
          </cell>
          <cell r="V600" t="str">
            <v>Yes</v>
          </cell>
          <cell r="AB600" t="str">
            <v>-</v>
          </cell>
          <cell r="AH600" t="str">
            <v/>
          </cell>
          <cell r="AI600" t="str">
            <v/>
          </cell>
          <cell r="AJ600" t="str">
            <v/>
          </cell>
          <cell r="AT600" t="str">
            <v>365</v>
          </cell>
          <cell r="AU600" t="str">
            <v>2</v>
          </cell>
          <cell r="BB600" t="str">
            <v>DNB SY21-22</v>
          </cell>
          <cell r="BD600" t="str">
            <v>BIG BIRD</v>
          </cell>
          <cell r="BE600" t="str">
            <v>BIG BIRD MBU</v>
          </cell>
          <cell r="BL600" t="str">
            <v>BAKE: Conventional Oven
Preheat oven to 375°F. Bake frozen product for 20-25 minutes or until internal temperature reaches 165°F.
Due to differences in appliances, times may vary.
Convection: Convection Oven
Preheat oven to 350°F. Bake frozen product for 10-15 minutes or until internal temperature reaches 165°F.
Due to differences in appliances, times may vary.
Microwave: Microwave
Cook frozen product on HIGH power for 1:30-2 minutes or until internal temperature reaches 165°F.
Due to differences in appliances, times may vary.</v>
          </cell>
          <cell r="BM600" t="str">
            <v>Chicken breast with rib meat; Breader: whole wheat flour, enriched wheat flour (enriched with niacin, ferrous sulfate, thiamine mononitrate, riboflavin, folic acid), salt, spice, extractives of paprika and annatto. water; batter mix: whole wheat flour, enriched wheat flour (enriched with niacin, ferrous sulfate, thiamine mononitrate, riboflavin, folic acid), modified corn starch, salt, garlic powder, dextrose, extractives of paprika and annatto, spice extractive. vegetable protein product (isolated soy protein, magnesium oxide, zinc oxide, niacinamide, ferrous sulfate, vitamin b12, copper gluconate, vitamin a palmitate, calcium pantothenate, pyridoxine hydrochloride, thiamine mononitrate, riboflavin, soy protein concentrate. seasoning: salt, onion powder, modified corn starch, natural flavor, sodium phosphate.</v>
          </cell>
          <cell r="BR600" t="str">
            <v>-</v>
          </cell>
          <cell r="BS600" t="str">
            <v>-</v>
          </cell>
          <cell r="BU600" t="str">
            <v>-</v>
          </cell>
          <cell r="BV600" t="str">
            <v>-</v>
          </cell>
        </row>
        <row r="601">
          <cell r="B601">
            <v>10000022705</v>
          </cell>
          <cell r="F601" t="str">
            <v>Charbroil Beef Salisbury Steak</v>
          </cell>
          <cell r="G601" t="str">
            <v>50/3 CHAR BEEF SLSBRY CN</v>
          </cell>
          <cell r="P601" t="str">
            <v>-</v>
          </cell>
          <cell r="Q601" t="str">
            <v>-</v>
          </cell>
          <cell r="R601" t="str">
            <v>-</v>
          </cell>
          <cell r="S601" t="str">
            <v>-</v>
          </cell>
          <cell r="T601" t="str">
            <v>-</v>
          </cell>
          <cell r="U601" t="str">
            <v>-</v>
          </cell>
          <cell r="V601" t="str">
            <v>Yes</v>
          </cell>
          <cell r="AB601" t="str">
            <v>-</v>
          </cell>
          <cell r="AH601" t="str">
            <v/>
          </cell>
          <cell r="AI601" t="str">
            <v/>
          </cell>
          <cell r="AJ601" t="str">
            <v/>
          </cell>
          <cell r="AT601" t="str">
            <v>-</v>
          </cell>
          <cell r="AU601" t="str">
            <v>-</v>
          </cell>
          <cell r="BA601" t="str">
            <v>ACT</v>
          </cell>
          <cell r="BB601" t="str">
            <v>DNB SY20-21</v>
          </cell>
          <cell r="BD601" t="str">
            <v>BFAST/COP/HANDHELD</v>
          </cell>
          <cell r="BE601" t="str">
            <v>BRKFST/COP MBU</v>
          </cell>
          <cell r="BL601" t="str">
            <v>BAKE: Conventional Oven
Preheat oven to 375 degrees f. Heat frozen product for 20-25minutes or until internal temperature reaches 165 degrees f.
Convection: Convection Oven
Preheat oven to 350 degrees f. Heat frozen product for 15-20minutes or until internal temperature reaches 165 degrees f.
Grill: Flat Grill
Preheat flat to 350 degrees f. Heat frozen product 2-4minutes per side or until internal temperature reaches 165 degrees f.
Microwave: Microwave
Heat frozen product on high power for 2-3 minutes or until internal temperature reaches 165 degrees f.</v>
          </cell>
          <cell r="BM601" t="str">
            <v>Ground beef (not more than 30% fat), water, vegetable protein product [soy protein concentrate, caramel  color, zinc oxide, niacinamide, ferrous sulfate, copper gluconate, vitamin a palmitate, calcium pantothenate, thiamine mononitrate (B1), pyridoxine hydrochloride (B6), riboflavin (B2), cyanocobalamin (B12)], bell peppers, seasoning [dehydrated onion, dextrose, autolyzed yeast extract, spice extractives], bread crumbs [bleached wheat flour, soybean oil, dextrose, leavening (sodium acid pyrophosphate, sodium bicarbonate), whey, oleoresin paprika], salt, sodium phosphate.</v>
          </cell>
          <cell r="BR601" t="str">
            <v>-</v>
          </cell>
          <cell r="BS601" t="str">
            <v>-</v>
          </cell>
          <cell r="BU601" t="str">
            <v>-</v>
          </cell>
          <cell r="BV601" t="str">
            <v>-</v>
          </cell>
        </row>
        <row r="602">
          <cell r="B602">
            <v>10000010166</v>
          </cell>
          <cell r="F602" t="str">
            <v>GFS® Flame Grilled Beef Steak Burger CN</v>
          </cell>
          <cell r="G602" t="str">
            <v>81/3 FC BEEF STK BRGR CN GFS</v>
          </cell>
          <cell r="P602" t="str">
            <v>250</v>
          </cell>
          <cell r="Q602" t="str">
            <v>20</v>
          </cell>
          <cell r="R602" t="str">
            <v>8</v>
          </cell>
          <cell r="S602" t="str">
            <v>125</v>
          </cell>
          <cell r="T602" t="str">
            <v>0</v>
          </cell>
          <cell r="U602" t="str">
            <v>15</v>
          </cell>
          <cell r="V602" t="str">
            <v>Yes</v>
          </cell>
          <cell r="AB602" t="str">
            <v>-</v>
          </cell>
          <cell r="AH602" t="str">
            <v/>
          </cell>
          <cell r="AI602" t="str">
            <v/>
          </cell>
          <cell r="AJ602" t="str">
            <v/>
          </cell>
          <cell r="AT602" t="str">
            <v>365</v>
          </cell>
          <cell r="AU602" t="str">
            <v>3</v>
          </cell>
          <cell r="BA602" t="str">
            <v>ACT</v>
          </cell>
          <cell r="BB602" t="str">
            <v>ACT</v>
          </cell>
          <cell r="BD602" t="str">
            <v>BFAST/COP/HANDHELD</v>
          </cell>
          <cell r="BE602" t="str">
            <v>BRKFST/COP MBU</v>
          </cell>
          <cell r="BL602" t="str">
            <v>BAKE: FROM FROZEN
Conventional Oven
at 375F for 25-30 minutes.
Time and temperature may vary.  Always cook product to an internal temperature of 165F as measured by a meat thermometer.
Convection: FROM FROZEN
Convection Oven
at 350F for 15-20 minutes.
Time and temperature may vary.  Always cook product to an internal temperature of 165F as measured by a meat thermometer.
Grill: FROM FROZEN
Grill
at 350F for 3-4 minutes on each side.
Time and temperature may vary.  Always cook product to an internal temperature of 165F as measured by a meat thermometer.</v>
          </cell>
          <cell r="BM602" t="str">
            <v>Ground Beef (Not More Than 30% Fat), Salt, Caramel Color.</v>
          </cell>
          <cell r="BR602" t="str">
            <v>-</v>
          </cell>
          <cell r="BS602" t="str">
            <v>-</v>
          </cell>
          <cell r="BU602" t="str">
            <v>-</v>
          </cell>
          <cell r="BV602" t="str">
            <v>-</v>
          </cell>
        </row>
        <row r="603">
          <cell r="B603">
            <v>10000022625</v>
          </cell>
          <cell r="F603" t="str">
            <v>Beef Meatballs CN</v>
          </cell>
          <cell r="G603" t="str">
            <v>.5 OZ FC BEEF MTBL SOY CN</v>
          </cell>
          <cell r="P603" t="str">
            <v>-</v>
          </cell>
          <cell r="Q603" t="str">
            <v>-</v>
          </cell>
          <cell r="R603" t="str">
            <v>-</v>
          </cell>
          <cell r="S603" t="str">
            <v>-</v>
          </cell>
          <cell r="T603" t="str">
            <v>-</v>
          </cell>
          <cell r="U603" t="str">
            <v>-</v>
          </cell>
          <cell r="V603" t="str">
            <v>Yes</v>
          </cell>
          <cell r="AB603" t="str">
            <v>-</v>
          </cell>
          <cell r="AH603" t="str">
            <v/>
          </cell>
          <cell r="AI603" t="str">
            <v/>
          </cell>
          <cell r="AJ603" t="str">
            <v/>
          </cell>
          <cell r="AT603" t="str">
            <v>-</v>
          </cell>
          <cell r="AU603" t="str">
            <v>-</v>
          </cell>
          <cell r="BA603" t="str">
            <v>ACT</v>
          </cell>
          <cell r="BB603" t="str">
            <v>DNB SY21-22</v>
          </cell>
          <cell r="BD603" t="str">
            <v>BFAST/COP/HANDHELD</v>
          </cell>
          <cell r="BE603" t="str">
            <v>BRKFST/COP MBU</v>
          </cell>
          <cell r="BL603" t="str">
            <v>BAKE: Conventional Oven
Preheat oven to 375 degrees f. Bake frozen product for 11 - 13 minutes or until internal temperature reaches 165 degrees f.
Convection: Convection Oven
Preheat oven to 350 degrees f. Bake frozen product for 8 - 10 minutes or until internal temperature reaches 165 degrees f.
Microwave: Microwave
Cook frozen product on high power for 2 - 4 minutes or until internal temperature reaches 165 degrees f.</v>
          </cell>
          <cell r="BM603" t="str">
            <v>Ground beef (not more than 30% fat), water, textured vegetable protein product [soy protein concentrate, zinc oxide, niacinamide, ferrous sulfate, copper gluconate, vitamin a palmitate, calcium pantothenate, thiamine mononitrate (B1), pyridoxine hydrochloride (B6), riboflavin (B2), cyanocobalamin (B12), caramel color], seasoning [dextrose, tomato powder, tricalcium phosphate, soybean oil, disodium inosinate and disodium guanylate, spice extractive, nonfat milk], bell peppers, dehydrated minced onion, bread crumbs  [bleached wheat flour, soybean oil, dextrose, leavening (sodium acid pyrophosphate, sodium bicarbonate), whey, oleoresin paprika], salt, sodium phosphate.</v>
          </cell>
          <cell r="BR603" t="str">
            <v>-</v>
          </cell>
          <cell r="BS603" t="str">
            <v>-</v>
          </cell>
          <cell r="BU603" t="str">
            <v>-</v>
          </cell>
          <cell r="BV603" t="str">
            <v>-</v>
          </cell>
        </row>
        <row r="604">
          <cell r="B604">
            <v>10000068182</v>
          </cell>
          <cell r="F604" t="str">
            <v>-</v>
          </cell>
          <cell r="G604" t="str">
            <v>36/5.6 PB&amp;J ON WHITEBREAD</v>
          </cell>
          <cell r="P604" t="str">
            <v>-</v>
          </cell>
          <cell r="Q604" t="str">
            <v>-</v>
          </cell>
          <cell r="R604" t="str">
            <v>-</v>
          </cell>
          <cell r="S604" t="str">
            <v>-</v>
          </cell>
          <cell r="T604" t="str">
            <v>-</v>
          </cell>
          <cell r="U604" t="str">
            <v>-</v>
          </cell>
          <cell r="V604" t="str">
            <v>-</v>
          </cell>
          <cell r="AB604" t="str">
            <v>-</v>
          </cell>
          <cell r="AH604" t="str">
            <v/>
          </cell>
          <cell r="AI604" t="str">
            <v/>
          </cell>
          <cell r="AJ604" t="str">
            <v/>
          </cell>
          <cell r="AT604" t="str">
            <v>-</v>
          </cell>
          <cell r="AU604" t="str">
            <v>-</v>
          </cell>
          <cell r="BB604">
            <v>0</v>
          </cell>
          <cell r="BD604" t="str">
            <v>BFAST/COP/HANDHELD</v>
          </cell>
          <cell r="BE604" t="str">
            <v>FSV SANDWICHES MBU</v>
          </cell>
          <cell r="BL604" t="str">
            <v>-</v>
          </cell>
          <cell r="BM604" t="str">
            <v>-</v>
          </cell>
          <cell r="BR604" t="str">
            <v>-</v>
          </cell>
          <cell r="BS604" t="str">
            <v>-</v>
          </cell>
          <cell r="BU604" t="str">
            <v>-</v>
          </cell>
          <cell r="BV604" t="str">
            <v>-</v>
          </cell>
        </row>
        <row r="605">
          <cell r="B605">
            <v>10000010575</v>
          </cell>
          <cell r="F605" t="str">
            <v>GFS(R) Breaded Pork Pattie(CN)</v>
          </cell>
          <cell r="G605" t="str">
            <v>64/3.75 CB PORK PATTI CN</v>
          </cell>
          <cell r="P605" t="str">
            <v>-</v>
          </cell>
          <cell r="Q605" t="str">
            <v>-</v>
          </cell>
          <cell r="R605" t="str">
            <v>-</v>
          </cell>
          <cell r="S605" t="str">
            <v>-</v>
          </cell>
          <cell r="T605" t="str">
            <v>-</v>
          </cell>
          <cell r="U605" t="str">
            <v>-</v>
          </cell>
          <cell r="V605" t="str">
            <v>Yes</v>
          </cell>
          <cell r="AB605" t="str">
            <v>-</v>
          </cell>
          <cell r="AH605" t="str">
            <v/>
          </cell>
          <cell r="AI605" t="str">
            <v/>
          </cell>
          <cell r="AJ605" t="str">
            <v/>
          </cell>
          <cell r="AT605" t="str">
            <v>-</v>
          </cell>
          <cell r="AU605" t="str">
            <v>-</v>
          </cell>
          <cell r="BA605" t="str">
            <v>ACT</v>
          </cell>
          <cell r="BB605" t="str">
            <v>ACT</v>
          </cell>
          <cell r="BD605" t="str">
            <v>BFAST/COP/HANDHELD</v>
          </cell>
          <cell r="BE605" t="str">
            <v>BRKFST/COP MBU</v>
          </cell>
          <cell r="BL605" t="str">
            <v>BAKE: Conventional Oven
Preheat oven to 375 degrees f. Bake frozen product for 20 - 25 minutes.
Convection: Convection Oven
Preheat oven to 350 degrees f. Bake frozen product for 10 - 15 minutes.
Deep Fry: Deep Fry
Preheat oil to 350 degrees f. Place frozen product in oil and cook for 3 - 4 minutes.
Microwave: Microwave
Cook frozen product on high power for 2 - 3 minutes.</v>
          </cell>
          <cell r="BM605" t="str">
            <v>Ground Pork (Not More Than 24% Fat), Water, Textured Vegetable Protein Product [Soy Flour, Zinc Oxide, Niacinamide, Ferrous Sulfate, Copper Gluconate, Vitamin A Palmitate, Calcium Pantothenate, Thiamine Mononitrate (B1), Pyridoxine Hydrochloride (B6), Riboflavin (B2), Cyanocobalamin (B12), (May Contain Caramel Color)], Salt, Seasoning (Salt, Corn Syrup Solids, Dextrose, Dehydrated Onion and Garlic, Yeast Extract, Spices, Caramel Color, Natural Flavor).  Breaded with: Whole Wheat Flour, Enriched Wheat Flour (Niacin, Reduced Iron, Thiamine Mononitrate, Riboflavin, Folic Acid), Dehydrated Potatoes (Potatoes, Mono- and Diglycerides, Dextrose), Yeast, Sugar, Salt. Battered with: Water, Whole Wheat Flour, Enriched Wheat Flour (Niacin, Reduced Iron, Thiamine Mononitrate, Riboflavin, Folic Acid), Potato Flour, Salt, Modified Corn Starch, Leavening (Calcium Acid Pyrophosphate, Monocalcium Phosphate, Sodium Bicarbonate), Flavor (Contains Maltodextrin, Salt, Natural Flavors), Hydrolyzed Corn Protein, Onion Powder, Garlic Powder, Yeast Extract, Chicken Broth, Spice. Breading Set in Vegetable Oil.</v>
          </cell>
          <cell r="BR605" t="str">
            <v>-</v>
          </cell>
          <cell r="BS605" t="str">
            <v>-</v>
          </cell>
          <cell r="BU605" t="str">
            <v>-</v>
          </cell>
          <cell r="BV605" t="str">
            <v>-</v>
          </cell>
        </row>
        <row r="606">
          <cell r="B606">
            <v>10000017266</v>
          </cell>
          <cell r="F606" t="str">
            <v>Beef Meatballs</v>
          </cell>
          <cell r="G606" t="str">
            <v>320/.5 FC BF MTBL CN IMA</v>
          </cell>
          <cell r="P606" t="str">
            <v>-</v>
          </cell>
          <cell r="Q606" t="str">
            <v>-</v>
          </cell>
          <cell r="R606" t="str">
            <v>-</v>
          </cell>
          <cell r="S606" t="str">
            <v>-</v>
          </cell>
          <cell r="T606" t="str">
            <v>-</v>
          </cell>
          <cell r="U606" t="str">
            <v>-</v>
          </cell>
          <cell r="V606" t="str">
            <v>Yes</v>
          </cell>
          <cell r="AB606" t="str">
            <v>-</v>
          </cell>
          <cell r="AH606" t="str">
            <v/>
          </cell>
          <cell r="AI606" t="str">
            <v/>
          </cell>
          <cell r="AJ606" t="str">
            <v/>
          </cell>
          <cell r="AT606" t="str">
            <v>-</v>
          </cell>
          <cell r="AU606" t="str">
            <v>-</v>
          </cell>
          <cell r="BB606">
            <v>0</v>
          </cell>
          <cell r="BD606" t="str">
            <v>BFAST/COP/HANDHELD</v>
          </cell>
          <cell r="BE606" t="str">
            <v>BRKFST/COP MBU</v>
          </cell>
          <cell r="BL606" t="str">
            <v>Unspecified: PREPARATI0N: FROM FROZEN STATE 
CONVENTIONAL: 375° F. FOR 11-13 MINUTES. CONVECTION OVEN: 350°F FOR 8-10 MINUTES. TIME AND TEMPERATURE MAY VARY. COOK PROUCT UNTIL INTERNAL TEMPERATURE REACHES 165°F.</v>
          </cell>
          <cell r="BM606" t="str">
            <v>Ground beef (not more than 30% fat), water, textured vegetable protein product [soy protein concentrate, zinc oxide, niacinamide, ferrous sulfate, copper gluconate, vitamin a palmitate, calcium pantothenate, thiamine mononitrate (b1), pyridoxine hydrochloride (b6), riboflavin (b2), cyanocobalamin (b12), caramel color], seasoning [dextrose, tomato powder, tricalcium phosphate, soybean oil, disodium inosinate and disodium guanylate, spice extractive, nonfat milk], bell peppers, dehydrated minced onion, bread crumbs  [bleached wheat flour, soybean oil, dextrose, leavening (sodium acid pyrophosphate, sodium bicarbonate), whey, oleoresin paprika], salt, sodium phosphate.</v>
          </cell>
          <cell r="BR606" t="str">
            <v>-</v>
          </cell>
          <cell r="BS606" t="str">
            <v>-</v>
          </cell>
          <cell r="BU606" t="str">
            <v>-</v>
          </cell>
          <cell r="BV606" t="str">
            <v>-</v>
          </cell>
        </row>
        <row r="607">
          <cell r="B607">
            <v>10000068181</v>
          </cell>
          <cell r="F607" t="str">
            <v>-</v>
          </cell>
          <cell r="G607" t="str">
            <v>36/5.6 PB&amp;J ON WHEATBREAD</v>
          </cell>
          <cell r="P607" t="str">
            <v>-</v>
          </cell>
          <cell r="Q607" t="str">
            <v>-</v>
          </cell>
          <cell r="R607" t="str">
            <v>-</v>
          </cell>
          <cell r="S607" t="str">
            <v>-</v>
          </cell>
          <cell r="T607" t="str">
            <v>-</v>
          </cell>
          <cell r="U607" t="str">
            <v>-</v>
          </cell>
          <cell r="V607" t="str">
            <v>-</v>
          </cell>
          <cell r="AB607" t="str">
            <v>-</v>
          </cell>
          <cell r="AH607" t="str">
            <v/>
          </cell>
          <cell r="AI607" t="str">
            <v/>
          </cell>
          <cell r="AJ607" t="str">
            <v/>
          </cell>
          <cell r="AT607" t="str">
            <v>-</v>
          </cell>
          <cell r="AU607" t="str">
            <v>-</v>
          </cell>
          <cell r="BB607">
            <v>0</v>
          </cell>
          <cell r="BD607" t="str">
            <v>BFAST/COP/HANDHELD</v>
          </cell>
          <cell r="BE607" t="str">
            <v>FSV SANDWICHES MBU</v>
          </cell>
          <cell r="BL607" t="str">
            <v>-</v>
          </cell>
          <cell r="BM607" t="str">
            <v>-</v>
          </cell>
          <cell r="BR607" t="str">
            <v>-</v>
          </cell>
          <cell r="BS607" t="str">
            <v>-</v>
          </cell>
          <cell r="BU607" t="str">
            <v>-</v>
          </cell>
          <cell r="BV607" t="str">
            <v>-</v>
          </cell>
        </row>
        <row r="608">
          <cell r="B608">
            <v>10000032160</v>
          </cell>
          <cell r="F608" t="str">
            <v>-</v>
          </cell>
          <cell r="G608" t="str">
            <v>2/5# SHORTY BF CRMBL SOY</v>
          </cell>
          <cell r="P608" t="str">
            <v>-</v>
          </cell>
          <cell r="Q608" t="str">
            <v>-</v>
          </cell>
          <cell r="R608" t="str">
            <v>-</v>
          </cell>
          <cell r="S608" t="str">
            <v>-</v>
          </cell>
          <cell r="T608" t="str">
            <v>-</v>
          </cell>
          <cell r="U608" t="str">
            <v>-</v>
          </cell>
          <cell r="V608" t="str">
            <v>-</v>
          </cell>
          <cell r="AB608" t="str">
            <v>-</v>
          </cell>
          <cell r="AH608" t="str">
            <v/>
          </cell>
          <cell r="AI608" t="str">
            <v/>
          </cell>
          <cell r="AJ608" t="str">
            <v/>
          </cell>
          <cell r="AT608" t="str">
            <v>-</v>
          </cell>
          <cell r="AU608" t="str">
            <v>-</v>
          </cell>
          <cell r="BA608" t="str">
            <v>ACT</v>
          </cell>
          <cell r="BB608" t="str">
            <v>ACT</v>
          </cell>
          <cell r="BD608" t="str">
            <v>PIZZA/PHILLY/MEXICAN</v>
          </cell>
          <cell r="BE608" t="str">
            <v>TOPPINGS MBU</v>
          </cell>
          <cell r="BL608" t="str">
            <v>-</v>
          </cell>
          <cell r="BM608" t="str">
            <v>-</v>
          </cell>
          <cell r="BR608" t="str">
            <v>-</v>
          </cell>
          <cell r="BS608" t="str">
            <v>-</v>
          </cell>
          <cell r="BU608" t="str">
            <v>-</v>
          </cell>
          <cell r="BV608" t="str">
            <v>-</v>
          </cell>
        </row>
        <row r="609">
          <cell r="B609">
            <v>10000076125</v>
          </cell>
          <cell r="F609" t="str">
            <v>Whole Grain Breaded Chicken Breast Nugget</v>
          </cell>
          <cell r="G609" t="str">
            <v>FC BRD CKN NUG CN</v>
          </cell>
          <cell r="P609" t="str">
            <v>-</v>
          </cell>
          <cell r="Q609" t="str">
            <v>-</v>
          </cell>
          <cell r="R609" t="str">
            <v>-</v>
          </cell>
          <cell r="S609" t="str">
            <v>-</v>
          </cell>
          <cell r="T609" t="str">
            <v>-</v>
          </cell>
          <cell r="U609" t="str">
            <v>-</v>
          </cell>
          <cell r="V609" t="str">
            <v/>
          </cell>
          <cell r="AB609" t="str">
            <v>-</v>
          </cell>
          <cell r="AH609" t="str">
            <v/>
          </cell>
          <cell r="AI609" t="str">
            <v/>
          </cell>
          <cell r="AJ609" t="str">
            <v/>
          </cell>
          <cell r="AT609" t="str">
            <v>-</v>
          </cell>
          <cell r="AU609" t="str">
            <v>-</v>
          </cell>
          <cell r="BB609" t="str">
            <v>Previously Deleted</v>
          </cell>
          <cell r="BD609" t="str">
            <v>BIG BIRD</v>
          </cell>
          <cell r="BE609" t="str">
            <v>BIG BIRD MBU</v>
          </cell>
          <cell r="BL609" t="str">
            <v>BAKE: Conventional Oven
Preheat oven to 375 degrees F. Bake frozen product for 20-25 minutes or until internal temperature reaches 165 degrees F.
Convection: Convection Oven
Preheat oven to 350 degrees F. Bake frozen product for 10-15 minutes or until internal temperature reaches 165 degrees F.
Deep Fry: Deep Fry
Preheat oil to 350 degrees F. Place frozen product in oil to cook for 3-4 minutes or until internal temperature reaches 165 degrees F.
Microwave: Microwave
Heat frozen product on high power for 2-4 minutes or until internal temperature reaches 165 degrees F.</v>
          </cell>
          <cell r="BM609" t="str">
            <v>Chicken Breast With Rib Meat, Water, Isolated Soy Protein, Soy Protein Concentrate, Morton Lite Salt (Salt, Potassium Chloride, Magnesium Carbonate), Dextrose Monohydrate, Garlic Powder, White Pepper, Onion Powder, Salt, Celery Seeds, Herbalox (Polysorbate 80, Natural Extractives of Rosemary, Propylene Glycol, DATEM),  Breaded With:  Whole Wheat Flour, Enriched Wheat Flour (Enriched With Niacin, Reduced Iron, Thiamine Mononitrate, Riboflavin, Folic Acid) Dehydrated Potatoes (Potatoes, Mono &amp; Diglycerides, Dextrose), Yeast, Sugar, Salt.  Battered With: Water, Whole Wheat  Flour, Enriched Wheat Flour (Enriched With Niacin, Reduced Iron, Thiamine Mononitrate, Riboflavin, Folic Acid), Potato Flour, Salt, Modified Corn Starch,  Leavening (Calcium Acid Pyrophosphate, Monocalcium Phosphate, Sodium Bicarbonate),  Flavor (Contains Maltodextrin, Salt And Natural Flavors), Hydrolyzed Corn Protein, Onion Powder, Garlic Powder, Yeast Extract, Chicken Broth, Spice.</v>
          </cell>
          <cell r="BR609" t="str">
            <v>-</v>
          </cell>
          <cell r="BS609" t="str">
            <v>-</v>
          </cell>
          <cell r="BU609" t="str">
            <v>-</v>
          </cell>
          <cell r="BV609" t="str">
            <v>-</v>
          </cell>
        </row>
        <row r="610">
          <cell r="B610">
            <v>10000032802</v>
          </cell>
          <cell r="F610" t="str">
            <v>Flamegrilled Beef Pattie CN</v>
          </cell>
          <cell r="G610" t="str">
            <v>100/2 FC BEEF PTY SOY CN</v>
          </cell>
          <cell r="P610" t="str">
            <v>140</v>
          </cell>
          <cell r="Q610" t="str">
            <v>10</v>
          </cell>
          <cell r="R610" t="str">
            <v>4.5</v>
          </cell>
          <cell r="S610" t="str">
            <v>180</v>
          </cell>
          <cell r="T610" t="str">
            <v>1</v>
          </cell>
          <cell r="U610" t="str">
            <v>10</v>
          </cell>
          <cell r="V610" t="str">
            <v>Yes</v>
          </cell>
          <cell r="AB610" t="str">
            <v>-</v>
          </cell>
          <cell r="AH610" t="str">
            <v/>
          </cell>
          <cell r="AI610" t="str">
            <v/>
          </cell>
          <cell r="AJ610" t="str">
            <v/>
          </cell>
          <cell r="AT610" t="str">
            <v>365</v>
          </cell>
          <cell r="AU610" t="str">
            <v>1</v>
          </cell>
          <cell r="BA610" t="str">
            <v>ACT</v>
          </cell>
          <cell r="BB610" t="str">
            <v>ACT</v>
          </cell>
          <cell r="BD610" t="str">
            <v>BFAST/COP/HANDHELD</v>
          </cell>
          <cell r="BE610" t="str">
            <v>BRKFST/COP MBU</v>
          </cell>
          <cell r="BL610" t="str">
            <v>Unspecified: Not currently available.</v>
          </cell>
          <cell r="BM610" t="str">
            <v>Ground Beef (Not More Than 30% Fat), Water, Textured Vegetable Protein Product [Soy Protein Concentrate, Caramel Color, Zinc Oxide, Niacinamide, Ferrous Sulfate, Copper Gluconate, Vitamin A Palmitate, Calcium Pantothenate, Thiamine Mononitrate (B1), Pyridoxine Hydrochloride (B6), Riboflavin (B2), Cyanocobalamin (B12)), Salt, Sodium Phosphate, Caramel Color.</v>
          </cell>
          <cell r="BR610" t="str">
            <v>-</v>
          </cell>
          <cell r="BS610" t="str">
            <v>-</v>
          </cell>
          <cell r="BU610" t="str">
            <v>-</v>
          </cell>
          <cell r="BV610" t="str">
            <v>-</v>
          </cell>
        </row>
        <row r="611">
          <cell r="B611">
            <v>10000003293</v>
          </cell>
          <cell r="F611" t="str">
            <v>Pierre® Mini Twin Cheeseburger, 4.89 oz, 12 Pieces, 3.68 Lbs</v>
          </cell>
          <cell r="G611" t="str">
            <v>12/4.9 MINI TWIN CHSBRGR</v>
          </cell>
          <cell r="P611" t="str">
            <v>-</v>
          </cell>
          <cell r="Q611" t="str">
            <v>-</v>
          </cell>
          <cell r="R611" t="str">
            <v>-</v>
          </cell>
          <cell r="S611" t="str">
            <v>-</v>
          </cell>
          <cell r="T611" t="str">
            <v>-</v>
          </cell>
          <cell r="U611" t="str">
            <v>-</v>
          </cell>
          <cell r="V611" t="str">
            <v/>
          </cell>
          <cell r="AB611" t="str">
            <v>-</v>
          </cell>
          <cell r="AH611" t="str">
            <v/>
          </cell>
          <cell r="AI611" t="str">
            <v/>
          </cell>
          <cell r="AJ611" t="str">
            <v/>
          </cell>
          <cell r="AT611" t="str">
            <v>-</v>
          </cell>
          <cell r="AU611" t="str">
            <v>-</v>
          </cell>
          <cell r="BA611" t="str">
            <v>ACT</v>
          </cell>
          <cell r="BB611" t="str">
            <v>ACT</v>
          </cell>
          <cell r="BD611" t="str">
            <v>BFAST/COP/HANDHELD</v>
          </cell>
          <cell r="BE611" t="str">
            <v>FSV SANDWICHES MBU</v>
          </cell>
          <cell r="BL611" t="str">
            <v>Convection: For best results, thaw before heating.
Thaw: Thaw frozen sandwich in refrigerator overnight or defrost in microwave.
Convection Oven
Heat at 325°F for 16 - 18 minutes.
Microwaves and ovens may vary, times given are approximate, ENJOY!
Microwave: For best results, thaw before heating.
Thaw: Thaw frozen sandwich in refrigerator overnight or defrost in microwave.
Microwave
Microwave on high power for 40 - 50 seconds.
Microwaves and ovens may vary, times given are approximate, ENJOY!</v>
          </cell>
          <cell r="BM611" t="str">
            <v>BUN: Enriched Wheat Flour (Wheat Flour, Niacin, Reduced Iron, Thiamin Mononitrate, Riboflavin, Enzyme, Folic Acid), Water, Sugar, Soybean Oil, contains 2% or less of: Yeast (Yeast, Sorbitan Monostearate, Ascorbic Acid), Salt, Monoglycerides (With Ascorbic Acid [Vitamin C] And Citric Acid [Antioxidants]), Calcium Propionate (Preservative), Calcium Sulfate, Wheat Starch, Ascorbic Acid, Enzymes. FULLY COOKED FLAMEBROILED BEEF PATTIES: Beef, Water, Textured Vegetable Protein (Soy Protein Concentrate, Caramel Color), Seasoning (Hydrolyzed Corn Protein, Dextrose, Salt, Flavorings), Sodium Phosphates, Spice. PASTEURIZED PROCESS AMERICAN CHEESE: Milk, Cream, Water, Sodium Citrate, Salt, contains 2% or less of Cheese Culture, Citric Acid, Color Added, Enzymes, Sorbic Acid (Preservative), Soy Lecithin, Tetrasodium Pyrophosphate.</v>
          </cell>
          <cell r="BR611" t="str">
            <v>-</v>
          </cell>
          <cell r="BS611" t="str">
            <v>-</v>
          </cell>
          <cell r="BU611" t="str">
            <v>-</v>
          </cell>
          <cell r="BV611" t="str">
            <v>-</v>
          </cell>
        </row>
        <row r="612">
          <cell r="B612">
            <v>10000020481</v>
          </cell>
          <cell r="F612" t="str">
            <v>BBQ Glazed Pork Rib Pattie</v>
          </cell>
          <cell r="G612" t="str">
            <v>52/3.1 FC PORK RIB BBQ CN QF</v>
          </cell>
          <cell r="P612" t="str">
            <v>210</v>
          </cell>
          <cell r="Q612" t="str">
            <v>12</v>
          </cell>
          <cell r="R612" t="str">
            <v>4</v>
          </cell>
          <cell r="S612" t="str">
            <v>580</v>
          </cell>
          <cell r="T612" t="str">
            <v>11</v>
          </cell>
          <cell r="U612" t="str">
            <v>14</v>
          </cell>
          <cell r="V612" t="str">
            <v>Yes</v>
          </cell>
          <cell r="AB612" t="str">
            <v>-</v>
          </cell>
          <cell r="AH612" t="str">
            <v/>
          </cell>
          <cell r="AI612" t="str">
            <v/>
          </cell>
          <cell r="AJ612" t="str">
            <v/>
          </cell>
          <cell r="AT612" t="str">
            <v>365</v>
          </cell>
          <cell r="AU612" t="str">
            <v>1</v>
          </cell>
          <cell r="BA612" t="str">
            <v>ACT</v>
          </cell>
          <cell r="BB612" t="str">
            <v>ACT</v>
          </cell>
          <cell r="BD612" t="str">
            <v>BACON/HAM</v>
          </cell>
          <cell r="BE612" t="str">
            <v>HAM/WHL MUSCLE MBU</v>
          </cell>
          <cell r="BL612" t="str">
            <v>BAKE: Conventional Oven
Preheat oven to 375 degrees f. Heat frozen product for 20-25 minutes or until internal temperature reaches 165 degrees f.
Convection: Convection Oven
Preheat oven to 350 degrees f. Heat frozen product for 15-20 minutes or until internal temperature reaches 165 degrees f.
Grill: Flat Grill
Preheat to 350 degrees f. Place product on and heat for 3-4 minutes per side or until internal temperature reaches 165 degrees f.
Microwave: Microwave
Microwave frozen product on high power for 2-3 minutes or until internal temperature reaches 165 degrees f.</v>
          </cell>
          <cell r="BM612" t="str">
            <v>Ground pork (not more than 24% fat), water, barbecue sauce [high fructose corn syrup, tomato paste, distilled vinegar, molasses, water, salt, contains less than 2% of the following: natural hickory smoke flavor, spices, mustard bran, caramel color, onion powder, corn syrup, sodium benzoate, garlic powder, sugar, natural flavor], vegetable protein product [soy protein concentrate, zinc oxide, niacinamide, ferrous sulfate, copper gluconate, vitamin a palmitate, calcium pantothenate, thiamine mononitrate (b1), pyridoxine hydrochloride (B6), riboflavin (b2), cyanocobalamin (B12), (may contain caramel color), (may contain soy lecithin)], salt, soybean oil, smoke flavor. 
Glaze: water, high fructose corn syrup, tomato paste, distilled vinegar, molasses, water, salt, contains less than 2% of the following: natural hickory smoke flavor, spices, mustard bran, caramel color, onion powder, corn syrup, sodium benzoate, garlic powder, sugar, natural flavor.</v>
          </cell>
          <cell r="BR612" t="str">
            <v>-</v>
          </cell>
          <cell r="BS612" t="str">
            <v>-</v>
          </cell>
          <cell r="BU612" t="str">
            <v>-</v>
          </cell>
          <cell r="BV612" t="str">
            <v>-</v>
          </cell>
        </row>
        <row r="613">
          <cell r="B613">
            <v>10000010163</v>
          </cell>
          <cell r="F613" t="str">
            <v>GFS® Flame Grilled Beef Steak Burger CN</v>
          </cell>
          <cell r="G613" t="str">
            <v>114/2.01 FC BF STKBRGR CN GFS</v>
          </cell>
          <cell r="P613" t="str">
            <v>-</v>
          </cell>
          <cell r="Q613" t="str">
            <v>-</v>
          </cell>
          <cell r="R613" t="str">
            <v>-</v>
          </cell>
          <cell r="S613" t="str">
            <v>-</v>
          </cell>
          <cell r="T613" t="str">
            <v>-</v>
          </cell>
          <cell r="U613" t="str">
            <v>-</v>
          </cell>
          <cell r="V613" t="str">
            <v>Yes</v>
          </cell>
          <cell r="AB613" t="str">
            <v>-</v>
          </cell>
          <cell r="AH613" t="str">
            <v/>
          </cell>
          <cell r="AI613" t="str">
            <v/>
          </cell>
          <cell r="AJ613" t="str">
            <v/>
          </cell>
          <cell r="AT613" t="str">
            <v>-</v>
          </cell>
          <cell r="AU613" t="str">
            <v>-</v>
          </cell>
          <cell r="BA613" t="str">
            <v>ACT</v>
          </cell>
          <cell r="BB613" t="str">
            <v>ACT</v>
          </cell>
          <cell r="BD613" t="str">
            <v>BFAST/COP/HANDHELD</v>
          </cell>
          <cell r="BE613" t="str">
            <v>BRKFST/COP MBU</v>
          </cell>
          <cell r="BL613" t="str">
            <v>BAKE: COOKING INSTRUCTIONS FROM FROZEN:
Conventional Oven
375°F for 20-25 minutes.
Time and temperature may vary.  Always cook product to an internal temperature of 165°F as measured by use of a meat thermometer.
Convection: COOKING INSTRUCTIONS FROM FROZEN:
Convection Oven
350°F for 15-20 minutes.
Time and temperature may vary.  Always cook product to an internal temperature of 165°F as measured by use of a meat thermometer.
Grill: COOKING INSTRUCTIONS FROM FROZEN:
Flat Grill
350°F for 3-4 minutes on each side.
Time and temperature may vary.  Always cook product to an internal temperature of 165°F as measured by use of a meat thermometer.
Microwave: COOKING INSTRUCTIONS FROM FROZEN:
Microwave
High power for 2-4 minutes.
Time and temperature may vary.  Always cook product to an internal temperature of 165°F as measured by use of a meat thermometer.</v>
          </cell>
          <cell r="BM613" t="str">
            <v>Ground Beef (Not More Than 30% Fat), Salt, Caramel Color.</v>
          </cell>
          <cell r="BR613" t="str">
            <v>-</v>
          </cell>
          <cell r="BS613" t="str">
            <v>-</v>
          </cell>
          <cell r="BU613" t="str">
            <v>-</v>
          </cell>
          <cell r="BV613" t="str">
            <v>-</v>
          </cell>
        </row>
        <row r="614">
          <cell r="B614">
            <v>10000003297</v>
          </cell>
          <cell r="F614" t="str">
            <v>Pierre® Mini Spicy Breaded Chicken Sandwich, 5.5 oz, 12 Pieces, 4.13 Lbs</v>
          </cell>
          <cell r="G614" t="str">
            <v>12/5.5 TWIN CB SPICY CKN</v>
          </cell>
          <cell r="P614" t="str">
            <v>-</v>
          </cell>
          <cell r="Q614" t="str">
            <v>-</v>
          </cell>
          <cell r="R614" t="str">
            <v>-</v>
          </cell>
          <cell r="S614" t="str">
            <v>-</v>
          </cell>
          <cell r="T614" t="str">
            <v>-</v>
          </cell>
          <cell r="U614" t="str">
            <v>-</v>
          </cell>
          <cell r="V614" t="str">
            <v/>
          </cell>
          <cell r="AB614" t="str">
            <v>-</v>
          </cell>
          <cell r="AH614" t="str">
            <v/>
          </cell>
          <cell r="AI614" t="str">
            <v/>
          </cell>
          <cell r="AJ614" t="str">
            <v/>
          </cell>
          <cell r="AT614" t="str">
            <v>-</v>
          </cell>
          <cell r="AU614" t="str">
            <v>-</v>
          </cell>
          <cell r="BA614" t="str">
            <v>ACT</v>
          </cell>
          <cell r="BB614" t="str">
            <v>ACT</v>
          </cell>
          <cell r="BD614" t="str">
            <v>BFAST/COP/HANDHELD</v>
          </cell>
          <cell r="BE614" t="str">
            <v>FSV SANDWICHES MBU</v>
          </cell>
          <cell r="BL614" t="str">
            <v>Convection: Heating instructions: For best results thaw before heating
Thaw: Thaw frozen sandwich in refrigerator overnight or defrost in microwave
Convection Oven
Heat at 325°F for 18 - 19 minutes. 
Microwaves and ovens may vary, times given are approximate, Enjoy!
Microwave: Heating instructions: For best results thaw before heating
Thaw: Thaw frozen sandwich in refrigerator overnight or defrost in microwave
Microwave
Microwave on high power for 35 - 40 seconds. 
Microwaves and ovens may vary, times given are approximate, Enjoy!
Microwave
Microwave on high power for 40-50 sec. Microwaves may vary, times given are approximate, enjoy!
Thaw: Thawing Instructions
For best results thaw before heating. Thaw frozen sandwiches in refrigerator overnight or defrost in microwave.</v>
          </cell>
          <cell r="BM614" t="str">
            <v>BUN: Enriched Wheat Flour (Wheat Flour, Niacin, Reduced Iron, Thiamin Mononitrate, Riboflavin, Enzyme, Folic Acid), Water, Sugar, Soybean Oil, Contains 2% or Less of: Yeast (Yeast, Sorbitan Monostearate, Ascorbic Acid), Salt, Monoglycerides (With Ascorbic Acid [Vitamin C] And Citric Acid [Antioxidants]), Calcium Propionate (Preservative), Calcium Sulfate, Wheat Starch, Ascorbic Acid, Enzymes. FULLY COOKED BUFFALO STYLE BREADED CHICKEN BREAST PATTY: Chicken Breast With Rib Meat, Water, Enriched Wheat Flour And Bleached Enriched Wheat Flour (Both Enriched With Niacin, Reduced Iron, Thiamine Mononitrate, Riboflavin, Folic Acid), Salt, Flavor, Sugar, Corn Starch, Sodium Phosphate, Spices, Onion Powder, Oleoresin Paprika, Leavening (Sodium Bicarbonate, Sodium Acid Pyrophosphate, Monocalcium Phosphate), Yellow Corn Flour, Buttermilk Solids, Dextrose, Autolyzed Yeast Extract, Vinegar Powder (Maltodextrin, Modified Food Starch And Dried Vinegar), Guar Gum, Extractives Of Paprika, Methylcellulose, Extractives of Turmeric, Dried Yeast, Paprika, Disodium Inosinate, Disodium Guanylate, Hydrolyzed Soy Protein, Soybean Oil, Chicken Flavor, Hydrolyzed Corn Protein, Chicken Fat.  Breading Set in Vegetable Oil. PASTEURIZED PROCESS MONTEREY JACK CHEESE WITH JALAPENO AND RED BELL PEPPERS: Milk, Cream, Water, Sodium Citrate, Salt, Cheese Culture, Jalapeno Peppers, Jalapeno Pepper Puree, Sorbic Acid (Preservative), Jalapeno Peppers*, Enzymes, Red Bell Peppers*, Citric Acid, Natural Flavor, Soy Lecithin. *Dried.</v>
          </cell>
          <cell r="BR614" t="str">
            <v>-</v>
          </cell>
          <cell r="BS614" t="str">
            <v>-</v>
          </cell>
          <cell r="BU614" t="str">
            <v>-</v>
          </cell>
          <cell r="BV614" t="str">
            <v>-</v>
          </cell>
        </row>
        <row r="615">
          <cell r="B615">
            <v>10000009940</v>
          </cell>
          <cell r="F615" t="str">
            <v>Flame Broiled Chicken Breast Fillet</v>
          </cell>
          <cell r="G615" t="str">
            <v>CK CHICKEN FILET   2.10</v>
          </cell>
          <cell r="P615" t="str">
            <v>-</v>
          </cell>
          <cell r="Q615" t="str">
            <v>-</v>
          </cell>
          <cell r="R615" t="str">
            <v>-</v>
          </cell>
          <cell r="S615" t="str">
            <v>-</v>
          </cell>
          <cell r="T615" t="str">
            <v>-</v>
          </cell>
          <cell r="U615" t="str">
            <v>-</v>
          </cell>
          <cell r="V615" t="str">
            <v/>
          </cell>
          <cell r="AB615" t="str">
            <v>-</v>
          </cell>
          <cell r="AH615" t="str">
            <v/>
          </cell>
          <cell r="AI615" t="str">
            <v/>
          </cell>
          <cell r="AJ615" t="str">
            <v/>
          </cell>
          <cell r="AT615" t="str">
            <v>-</v>
          </cell>
          <cell r="AU615" t="str">
            <v>-</v>
          </cell>
          <cell r="BB615" t="str">
            <v>DNB SY20-21</v>
          </cell>
          <cell r="BD615" t="str">
            <v>BIG BIRD</v>
          </cell>
          <cell r="BE615" t="str">
            <v>BIG BIRD MBU</v>
          </cell>
          <cell r="BL615" t="str">
            <v>BAKE: Conventional Oven
From a frozen state, bake in preheated conventional oven at 350 for 12 minutes.
Convection: Convection Oven
From a frozen state, bake in preheated convection oven at 350 for 8 minutes.
Microwave: Microwave
Microwave on high power for 1 minute. Microwave ovens vary. Times given are approximate.</v>
          </cell>
          <cell r="BM615" t="str">
            <v>Chicken, water, vegetable protein product (soy protein concentrate, zinc oxide, niacinamide, ferrous sulfate, copper gluconate, vitamin a palmitate, calcium pantothenate, thiamine mononitrate, pyridoxine hydrochloride, riboflavin, cyanocobalamin), seasoning (corn syrup solids, brown sugar, salt, dextrose, vinegar powder [maltodextrin, modified corn starch, dried vinegar], garlic powder, onion powder, chicken type flavor [hydrolyzed corn gluten, autolyzed yeast extract, soybean oil, thiamine hydrochloride, disodium inosinate, disodium guanylate]), sodium phosphates.</v>
          </cell>
          <cell r="BR615" t="str">
            <v>-</v>
          </cell>
          <cell r="BS615" t="str">
            <v>-</v>
          </cell>
          <cell r="BU615" t="str">
            <v>-</v>
          </cell>
          <cell r="BV615" t="str">
            <v>-</v>
          </cell>
        </row>
        <row r="616">
          <cell r="B616">
            <v>10000003530</v>
          </cell>
          <cell r="F616" t="str">
            <v>AdvancePierre™ Blue Label Raw Breaded Thin-Cut Pork Fritters, 6.5 oz, Approx. 24 Pieces, 9.75 Lbs</v>
          </cell>
          <cell r="G616" t="str">
            <v>24/6.5 RB PRK THIN CHP</v>
          </cell>
          <cell r="P616" t="str">
            <v>-</v>
          </cell>
          <cell r="Q616" t="str">
            <v>-</v>
          </cell>
          <cell r="R616" t="str">
            <v>-</v>
          </cell>
          <cell r="S616" t="str">
            <v>-</v>
          </cell>
          <cell r="T616" t="str">
            <v>-</v>
          </cell>
          <cell r="U616" t="str">
            <v>-</v>
          </cell>
          <cell r="V616" t="str">
            <v/>
          </cell>
          <cell r="AB616" t="str">
            <v>-</v>
          </cell>
          <cell r="AH616" t="str">
            <v/>
          </cell>
          <cell r="AI616" t="str">
            <v/>
          </cell>
          <cell r="AJ616" t="str">
            <v/>
          </cell>
          <cell r="AT616" t="str">
            <v>-</v>
          </cell>
          <cell r="AU616" t="str">
            <v>-</v>
          </cell>
          <cell r="BB616">
            <v>0</v>
          </cell>
          <cell r="BD616" t="str">
            <v>BFAST/COP/HANDHELD</v>
          </cell>
          <cell r="BE616" t="str">
            <v>BRKFST/COP MBU</v>
          </cell>
          <cell r="BL616" t="str">
            <v>Unspecified: Uncooked: For safety, must be cooked to an internal temperature of 165°F as measured by the use of a meat thermometer.</v>
          </cell>
          <cell r="BM616" t="str">
            <v>Pork, salt. Breaded with: bleached wheat flour, dextrose, salt, soybean oil. Battered with: water, enriched wheat flour (niacin, reduced iron, thiamine mononitrate, riboflavin, folic acid), wheat starch, wheat flour, salt, buttermilk blend (buttermilk, whey), leavening (sodium acid pyrophosphate, sodium bicarbonate, corn starch, monocalcium phosphate), spice.</v>
          </cell>
          <cell r="BR616" t="str">
            <v>-</v>
          </cell>
          <cell r="BS616" t="str">
            <v>-</v>
          </cell>
          <cell r="BU616" t="str">
            <v>-</v>
          </cell>
          <cell r="BV616" t="str">
            <v>-</v>
          </cell>
        </row>
        <row r="617">
          <cell r="B617">
            <v>10703440398</v>
          </cell>
          <cell r="F617" t="str">
            <v>-</v>
          </cell>
          <cell r="G617" t="str">
            <v>FC H&amp;S TNDR CKN FRT</v>
          </cell>
          <cell r="P617" t="str">
            <v>-</v>
          </cell>
          <cell r="Q617" t="str">
            <v>-</v>
          </cell>
          <cell r="R617" t="str">
            <v>-</v>
          </cell>
          <cell r="S617" t="str">
            <v>-</v>
          </cell>
          <cell r="T617" t="str">
            <v>-</v>
          </cell>
          <cell r="U617" t="str">
            <v>-</v>
          </cell>
          <cell r="V617" t="str">
            <v>-</v>
          </cell>
          <cell r="AB617" t="str">
            <v>-</v>
          </cell>
          <cell r="AH617" t="str">
            <v/>
          </cell>
          <cell r="AI617" t="str">
            <v/>
          </cell>
          <cell r="AJ617" t="str">
            <v/>
          </cell>
          <cell r="AT617" t="str">
            <v>-</v>
          </cell>
          <cell r="AU617" t="str">
            <v>-</v>
          </cell>
          <cell r="BA617" t="str">
            <v>Seconds</v>
          </cell>
          <cell r="BB617" t="str">
            <v>Seconds</v>
          </cell>
          <cell r="BD617" t="e">
            <v>#N/A</v>
          </cell>
          <cell r="BE617" t="e">
            <v>#N/A</v>
          </cell>
          <cell r="BL617" t="str">
            <v>-</v>
          </cell>
          <cell r="BM617" t="str">
            <v>-</v>
          </cell>
          <cell r="BR617" t="str">
            <v>-</v>
          </cell>
          <cell r="BS617" t="str">
            <v>-</v>
          </cell>
          <cell r="BU617" t="str">
            <v>-</v>
          </cell>
          <cell r="BV617" t="str">
            <v>-</v>
          </cell>
        </row>
        <row r="618">
          <cell r="B618">
            <v>10000020503</v>
          </cell>
          <cell r="F618" t="str">
            <v>Barber Foods® Uncooked Homestyle Breaded Cordon Bleu Boneless Chicken Breasts With Rib Meat, 5 oz, Approx. 24 Pieces Per Case, 7.5 Lbs</v>
          </cell>
          <cell r="G618" t="str">
            <v>HS CORD BLEU 24 5OZ</v>
          </cell>
          <cell r="P618" t="str">
            <v>310</v>
          </cell>
          <cell r="Q618" t="str">
            <v>18</v>
          </cell>
          <cell r="R618" t="str">
            <v>5</v>
          </cell>
          <cell r="S618" t="str">
            <v>630</v>
          </cell>
          <cell r="T618" t="str">
            <v>11</v>
          </cell>
          <cell r="U618" t="str">
            <v>23</v>
          </cell>
          <cell r="V618" t="str">
            <v/>
          </cell>
          <cell r="AB618" t="str">
            <v>-</v>
          </cell>
          <cell r="AH618" t="str">
            <v/>
          </cell>
          <cell r="AI618" t="str">
            <v/>
          </cell>
          <cell r="AJ618" t="str">
            <v/>
          </cell>
          <cell r="AT618" t="str">
            <v>365</v>
          </cell>
          <cell r="AU618" t="str">
            <v>1</v>
          </cell>
          <cell r="BB618">
            <v>0</v>
          </cell>
          <cell r="BD618" t="str">
            <v>BIG BIRD</v>
          </cell>
          <cell r="BE618" t="str">
            <v>BIG BIRD MBU</v>
          </cell>
          <cell r="BL618" t="str">
            <v>BAKE: Cook from frozen in preheated oven.
Conventional Oven
Bake 30 Mins. at 400°F.
Due to variations in ovens, cooking times may vary.
For Food Safety, Cook to a Minimum Internal Temperature of 165°F Measured by a Thermometer
Convection: Cook from frozen in preheated oven.
Convection Oven
Bake 30 Mins. at 325°F.
Due to variations in ovens, cooking times may vary.
For Food Safety, Cook to a Minimum Internal Temperature of 165°F Measured by a Thermometer</v>
          </cell>
          <cell r="BM618" t="str">
            <v>Chicken breast with rib meat (marinated with up to 8% of a solution of water, rice starch, roasted chicken, sodium phosphate, salt, sugar, natural flavors), pasteurized process swiss and american cheese (swiss cheese [cultured milk and skim milk, salt, enzymes], american cheese [cultured milk and skim milk, salt, enzymes], cream, sodium phosphate, salt), enriched bleached wheat flour (niacin, reduced iron, thiamine mononitrate, riboflavin, folic acid), cooked ham-water added (cured with water, salt, dextrose, sodium phosphate, sodium ascorbate, sodium nitrite), water, vegetable oil, contains 2% or less of: yellow corn flour, salt, whey, dextrose, buttermilk blend (buttermilk, whey solids), natural flavors, spices, romano and parmesan cheeses (pasteurized cow's milk, cheese cultures, salt, sorbic acid [preservative], enzymes), yeast, oleoresin paprika and annatto extract (color), extractives of turmeric and paprika, leavening (monocalcium phosphate, sodium bicarbonate). prebrowned in vegetable oil.</v>
          </cell>
          <cell r="BR618" t="str">
            <v>-</v>
          </cell>
          <cell r="BS618" t="str">
            <v>-</v>
          </cell>
          <cell r="BU618" t="str">
            <v>-</v>
          </cell>
          <cell r="BV618" t="str">
            <v>-</v>
          </cell>
        </row>
        <row r="619">
          <cell r="B619">
            <v>10000032239</v>
          </cell>
          <cell r="F619" t="str">
            <v>Hillshire Farm® Spicywurst™ Fully Cooked Smoked Skinless Dinner Sausage Links, 5:1 Links Per Lb, 6 Inch, Frozen</v>
          </cell>
          <cell r="G619" t="str">
            <v>HF SPCY WST SKNLS 5-1 6" 2/5LB</v>
          </cell>
          <cell r="P619" t="str">
            <v>-</v>
          </cell>
          <cell r="Q619" t="str">
            <v>-</v>
          </cell>
          <cell r="R619" t="str">
            <v>-</v>
          </cell>
          <cell r="S619" t="str">
            <v>-</v>
          </cell>
          <cell r="T619" t="str">
            <v>-</v>
          </cell>
          <cell r="U619" t="str">
            <v>-</v>
          </cell>
          <cell r="V619" t="str">
            <v/>
          </cell>
          <cell r="AB619" t="str">
            <v>-</v>
          </cell>
          <cell r="AH619" t="str">
            <v/>
          </cell>
          <cell r="AI619" t="str">
            <v/>
          </cell>
          <cell r="AJ619" t="str">
            <v/>
          </cell>
          <cell r="AT619" t="str">
            <v>-</v>
          </cell>
          <cell r="AU619" t="str">
            <v>-</v>
          </cell>
          <cell r="BB619">
            <v>0</v>
          </cell>
          <cell r="BD619" t="str">
            <v>BFAST/COP/HANDHELD</v>
          </cell>
          <cell r="BE619" t="str">
            <v>BRKFST/COP MBU</v>
          </cell>
          <cell r="BL619" t="str">
            <v>BAKE: Conventional Oven
Heat sausage to an internal temperature of 165°F; hold at 165°F for 1 minute before serving;
hold at 140°F or higher for a maximum of 4 hours. Note: Due to variances in cooking
equipment heating times are approximate and may require adjustment.
Grill: Roller Grill
Pre-heat Roller Grill on Medium-High Setting for 15 minutes. Turn temperature to Medium or
“Heat setting". Heat 20-25 minutes or until sausage reach an internal temperature of 165°F.
Once internal temperature of 165°F is reached, turn Roller Grill down to low or “Hold” setting
to prevent blistering or scorching. Hold product at 140°F or higher. DO NOT HOLD LONGER THAN 4 HOURS! Remember: the first sausage heated should be the first sausage
served!</v>
          </cell>
          <cell r="BM619" t="str">
            <v>Pork, Water, Beef, Nonfat Dry Milk, Contains 2% or Less of: Natural Spices, Natural Flavors, Paprika, Salt, Potassium Lactate, Sodium Diacetate, Sodium Erythorbate, Sodium Nitrite.</v>
          </cell>
          <cell r="BR619" t="str">
            <v>-</v>
          </cell>
          <cell r="BS619" t="str">
            <v>-</v>
          </cell>
          <cell r="BU619" t="str">
            <v>-</v>
          </cell>
          <cell r="BV619" t="str">
            <v>-</v>
          </cell>
        </row>
        <row r="620">
          <cell r="B620">
            <v>10703320398</v>
          </cell>
          <cell r="F620" t="str">
            <v>-</v>
          </cell>
          <cell r="G620" t="str">
            <v>FC GLDN CSPY TNDR FRT</v>
          </cell>
          <cell r="P620" t="str">
            <v>-</v>
          </cell>
          <cell r="Q620" t="str">
            <v>-</v>
          </cell>
          <cell r="R620" t="str">
            <v>-</v>
          </cell>
          <cell r="S620" t="str">
            <v>-</v>
          </cell>
          <cell r="T620" t="str">
            <v>-</v>
          </cell>
          <cell r="U620" t="str">
            <v>-</v>
          </cell>
          <cell r="V620" t="str">
            <v>-</v>
          </cell>
          <cell r="AB620" t="str">
            <v>-</v>
          </cell>
          <cell r="AH620" t="str">
            <v/>
          </cell>
          <cell r="AI620" t="str">
            <v/>
          </cell>
          <cell r="AJ620" t="str">
            <v/>
          </cell>
          <cell r="AT620" t="str">
            <v>-</v>
          </cell>
          <cell r="AU620" t="str">
            <v>-</v>
          </cell>
          <cell r="BA620" t="str">
            <v>Seconds</v>
          </cell>
          <cell r="BB620" t="str">
            <v>Seconds</v>
          </cell>
          <cell r="BD620" t="e">
            <v>#N/A</v>
          </cell>
          <cell r="BE620" t="e">
            <v>#N/A</v>
          </cell>
          <cell r="BL620" t="str">
            <v>-</v>
          </cell>
          <cell r="BM620" t="str">
            <v>-</v>
          </cell>
          <cell r="BR620" t="str">
            <v>-</v>
          </cell>
          <cell r="BS620" t="str">
            <v>-</v>
          </cell>
          <cell r="BU620" t="str">
            <v>-</v>
          </cell>
          <cell r="BV620" t="str">
            <v>-</v>
          </cell>
        </row>
        <row r="621">
          <cell r="B621">
            <v>10703870398</v>
          </cell>
          <cell r="F621" t="str">
            <v>-</v>
          </cell>
          <cell r="G621" t="str">
            <v>FC COAT CKN BST CHNK</v>
          </cell>
          <cell r="P621" t="str">
            <v>-</v>
          </cell>
          <cell r="Q621" t="str">
            <v>-</v>
          </cell>
          <cell r="R621" t="str">
            <v>-</v>
          </cell>
          <cell r="S621" t="str">
            <v>-</v>
          </cell>
          <cell r="T621" t="str">
            <v>-</v>
          </cell>
          <cell r="U621" t="str">
            <v>-</v>
          </cell>
          <cell r="V621" t="str">
            <v>-</v>
          </cell>
          <cell r="AB621" t="str">
            <v>-</v>
          </cell>
          <cell r="AH621" t="str">
            <v/>
          </cell>
          <cell r="AI621" t="str">
            <v/>
          </cell>
          <cell r="AJ621" t="str">
            <v/>
          </cell>
          <cell r="AT621" t="str">
            <v>-</v>
          </cell>
          <cell r="AU621" t="str">
            <v>-</v>
          </cell>
          <cell r="BA621" t="str">
            <v>Seconds</v>
          </cell>
          <cell r="BB621" t="str">
            <v>Seconds</v>
          </cell>
          <cell r="BD621" t="e">
            <v>#N/A</v>
          </cell>
          <cell r="BE621" t="e">
            <v>#N/A</v>
          </cell>
          <cell r="BL621" t="str">
            <v>-</v>
          </cell>
          <cell r="BM621" t="str">
            <v>-</v>
          </cell>
          <cell r="BR621" t="str">
            <v>-</v>
          </cell>
          <cell r="BS621" t="str">
            <v>-</v>
          </cell>
          <cell r="BU621" t="str">
            <v>-</v>
          </cell>
          <cell r="BV621" t="str">
            <v>-</v>
          </cell>
        </row>
        <row r="622">
          <cell r="B622">
            <v>10000003106</v>
          </cell>
          <cell r="F622" t="str">
            <v>AdvancePierre™ Gold Label Exclusive Cut® Deluxe Whole Muscle Raw Breaded Pork Loin Fritters, 8 oz, Approx. 20 Pieces, 10 Lbs</v>
          </cell>
          <cell r="G622" t="str">
            <v>20/8 GLD RB PRK STK FRIT</v>
          </cell>
          <cell r="P622" t="str">
            <v>-</v>
          </cell>
          <cell r="Q622" t="str">
            <v>-</v>
          </cell>
          <cell r="R622" t="str">
            <v>-</v>
          </cell>
          <cell r="S622" t="str">
            <v>-</v>
          </cell>
          <cell r="T622" t="str">
            <v>-</v>
          </cell>
          <cell r="U622" t="str">
            <v>-</v>
          </cell>
          <cell r="V622" t="str">
            <v/>
          </cell>
          <cell r="AB622" t="str">
            <v>-</v>
          </cell>
          <cell r="AH622" t="str">
            <v/>
          </cell>
          <cell r="AI622" t="str">
            <v/>
          </cell>
          <cell r="AJ622" t="str">
            <v/>
          </cell>
          <cell r="AT622" t="str">
            <v>-</v>
          </cell>
          <cell r="AU622" t="str">
            <v>-</v>
          </cell>
          <cell r="BB622">
            <v>0</v>
          </cell>
          <cell r="BD622" t="str">
            <v>BFAST/COP/HANDHELD</v>
          </cell>
          <cell r="BE622" t="str">
            <v>BRKFST/COP MBU</v>
          </cell>
          <cell r="BL622" t="str">
            <v>Deep Fry: Deep Fry
Preheat oil to 350 degrees f. Place frozen product in oil for 3 1/2 minutes or until product reaches an internal temperature of 165 degrees f.
Grill: Flat Grill
Add a small amount of oil to the medium heat section of the (350 degrees f); cook frozen product for approximately4 minutes on each side or until internal temperature reaches165 degrees f, turning the product frequently to avoid burning the breading.</v>
          </cell>
          <cell r="BM622" t="str">
            <v>Pork loin, salt. Breaded with: enriched wheat flour (niacin, reduced iron, thiamine mononitrate, riboflavin, folic acid), wheat flour, corn starch, corn flour, salt, spice, torula yeast, guar gum. Battered with: water, enriched wheat flour (niacin, reduced iron, thiamine mononitrate, riboflavin, folic acid), wheat starch, wheat flour, salt, buttermilk blend (buttermilk, whey), leavening (sodium acid pyrophosphate, sodium bicarbonate, corn starch, monocalcium phosphate), spice.</v>
          </cell>
          <cell r="BR622" t="str">
            <v>-</v>
          </cell>
          <cell r="BS622" t="str">
            <v>-</v>
          </cell>
          <cell r="BU622" t="str">
            <v>-</v>
          </cell>
          <cell r="BV622" t="str">
            <v>-</v>
          </cell>
        </row>
        <row r="623">
          <cell r="B623">
            <v>10000012900</v>
          </cell>
          <cell r="F623" t="str">
            <v>GFS Italian Sausage Rope, 10 lbs</v>
          </cell>
          <cell r="G623" t="str">
            <v>GFS RAW MILD ITAL ROPE 4/2.5LB FZ</v>
          </cell>
          <cell r="P623" t="str">
            <v>-</v>
          </cell>
          <cell r="Q623" t="str">
            <v>-</v>
          </cell>
          <cell r="R623" t="str">
            <v>-</v>
          </cell>
          <cell r="S623" t="str">
            <v>-</v>
          </cell>
          <cell r="T623" t="str">
            <v>-</v>
          </cell>
          <cell r="U623" t="str">
            <v>-</v>
          </cell>
          <cell r="V623" t="str">
            <v/>
          </cell>
          <cell r="AB623" t="str">
            <v>-</v>
          </cell>
          <cell r="AH623" t="str">
            <v/>
          </cell>
          <cell r="AI623" t="str">
            <v/>
          </cell>
          <cell r="AJ623" t="str">
            <v/>
          </cell>
          <cell r="AT623" t="str">
            <v>-</v>
          </cell>
          <cell r="AU623" t="str">
            <v>-</v>
          </cell>
          <cell r="BB623">
            <v>0</v>
          </cell>
          <cell r="BD623" t="str">
            <v>BFAST/COP/HANDHELD</v>
          </cell>
          <cell r="BE623" t="str">
            <v>BRKFST/COP MBU</v>
          </cell>
          <cell r="BL623" t="str">
            <v>Unspecified: Not currently available.</v>
          </cell>
          <cell r="BM623" t="str">
            <v>Pork, Water, And Less Than 2% Of The Following: Corn Syrup, Salt, Spices, Dextrose, Flavorings, BHA, Propyl Gallate, Citric Acid.</v>
          </cell>
          <cell r="BR623" t="str">
            <v>-</v>
          </cell>
          <cell r="BS623" t="str">
            <v>-</v>
          </cell>
          <cell r="BU623" t="str">
            <v>-</v>
          </cell>
          <cell r="BV623" t="str">
            <v>-</v>
          </cell>
        </row>
        <row r="624">
          <cell r="B624">
            <v>10000044530</v>
          </cell>
          <cell r="F624" t="str">
            <v>Super Rib™ Pork Rib Pattie With Built In BBQ Sauce</v>
          </cell>
          <cell r="G624" t="str">
            <v>53/3 CU BBQ PORK RIB SQR</v>
          </cell>
          <cell r="P624" t="str">
            <v>190</v>
          </cell>
          <cell r="Q624" t="str">
            <v>12</v>
          </cell>
          <cell r="R624" t="str">
            <v>4</v>
          </cell>
          <cell r="S624" t="str">
            <v>470</v>
          </cell>
          <cell r="T624" t="str">
            <v>9</v>
          </cell>
          <cell r="U624" t="str">
            <v>14</v>
          </cell>
          <cell r="V624" t="str">
            <v/>
          </cell>
          <cell r="AB624" t="str">
            <v>-</v>
          </cell>
          <cell r="AH624" t="str">
            <v/>
          </cell>
          <cell r="AI624" t="str">
            <v/>
          </cell>
          <cell r="AJ624" t="str">
            <v/>
          </cell>
          <cell r="AT624" t="str">
            <v>365</v>
          </cell>
          <cell r="AU624" t="str">
            <v>1</v>
          </cell>
          <cell r="BA624" t="str">
            <v>ACT</v>
          </cell>
          <cell r="BB624" t="str">
            <v>ACT</v>
          </cell>
          <cell r="BD624" t="str">
            <v>BACON/HAM</v>
          </cell>
          <cell r="BE624" t="str">
            <v>HAM/WHL MUSCLE MBU</v>
          </cell>
          <cell r="BL624" t="str">
            <v>BAKE: Conventional Oven
Preheat oven to 375 degrees f. Bake frozen product for 20-25 minutes or until internal temperature reaches 165 degrees f.
Convection: Convection Oven
Preheat oven to 350 degrees f. Bake frozen product for 15-20 minutes or until internal temperature reaches 165 degrees f.
Microwave: Microwave
Cook frozen product on high power for 2-4 minutes or until internal temperature reaches 165 degrees f.</v>
          </cell>
          <cell r="BM624" t="str">
            <v>Pork, Barbecue Sauce [Tomato Ketchup (Tomato Concentrate, Corn Syrup, Distilled Vinegar, Salt, Natural Flavorings, Onion Powder, Spice, Garlic Powder), Brown Sugar, Sugar, Mustard (Distilled Vinegar, Water, Mustard Seed, Salt, Turmeric, Paprika, Spice, Garlic Powder), Dextrose, Vinegar,Clove], Water, Textured Vegetable Protein Product [Soy Protein Concentrate, Caramel Color, Zinc Oxide, Niacinamide,Ferrous Sulfate, Copper Gluconate, Vitamin A Palmitate, Calcium Pantothenate, Thiamine Mononitrate (B1), Pyridoxine Hydrochloride (B6), Riboflavin (B2), Cyanocobalamin (B12)], Smoke Flavor, Salt, Modified Food Starch, Sodium Phosphate.</v>
          </cell>
          <cell r="BR624" t="str">
            <v>-</v>
          </cell>
          <cell r="BS624" t="str">
            <v>-</v>
          </cell>
          <cell r="BU624" t="str">
            <v>-</v>
          </cell>
          <cell r="BV624" t="str">
            <v>-</v>
          </cell>
        </row>
        <row r="625">
          <cell r="B625">
            <v>10000034830</v>
          </cell>
          <cell r="F625" t="str">
            <v>-</v>
          </cell>
          <cell r="G625" t="str">
            <v>53/3 SS CU CHK BRST NATRL</v>
          </cell>
          <cell r="P625" t="str">
            <v>-</v>
          </cell>
          <cell r="Q625" t="str">
            <v>-</v>
          </cell>
          <cell r="R625" t="str">
            <v>-</v>
          </cell>
          <cell r="S625" t="str">
            <v>-</v>
          </cell>
          <cell r="T625" t="str">
            <v>-</v>
          </cell>
          <cell r="U625" t="str">
            <v>-</v>
          </cell>
          <cell r="V625" t="str">
            <v>-</v>
          </cell>
          <cell r="AB625" t="str">
            <v>-</v>
          </cell>
          <cell r="AH625" t="str">
            <v/>
          </cell>
          <cell r="AI625" t="str">
            <v/>
          </cell>
          <cell r="AJ625" t="str">
            <v/>
          </cell>
          <cell r="AT625" t="str">
            <v>-</v>
          </cell>
          <cell r="AU625" t="str">
            <v>-</v>
          </cell>
          <cell r="BB625">
            <v>0</v>
          </cell>
          <cell r="BD625" t="str">
            <v>BIG BIRD</v>
          </cell>
          <cell r="BE625" t="str">
            <v>BIG BIRD MBU</v>
          </cell>
          <cell r="BL625" t="str">
            <v>-</v>
          </cell>
          <cell r="BM625" t="str">
            <v>-</v>
          </cell>
          <cell r="BR625" t="str">
            <v>-</v>
          </cell>
          <cell r="BS625" t="str">
            <v>-</v>
          </cell>
          <cell r="BU625" t="str">
            <v>-</v>
          </cell>
          <cell r="BV625" t="str">
            <v>-</v>
          </cell>
        </row>
        <row r="626">
          <cell r="B626">
            <v>10000001365</v>
          </cell>
          <cell r="F626" t="str">
            <v>-</v>
          </cell>
          <cell r="G626" t="str">
            <v>SF CD PBT 36/2.67 OZ</v>
          </cell>
          <cell r="P626" t="str">
            <v>-</v>
          </cell>
          <cell r="Q626" t="str">
            <v>-</v>
          </cell>
          <cell r="R626" t="str">
            <v>-</v>
          </cell>
          <cell r="S626" t="str">
            <v>-</v>
          </cell>
          <cell r="T626" t="str">
            <v>-</v>
          </cell>
          <cell r="U626" t="str">
            <v>-</v>
          </cell>
          <cell r="V626" t="str">
            <v>-</v>
          </cell>
          <cell r="AB626" t="str">
            <v>-</v>
          </cell>
          <cell r="AH626" t="str">
            <v/>
          </cell>
          <cell r="AI626" t="str">
            <v/>
          </cell>
          <cell r="AJ626" t="str">
            <v/>
          </cell>
          <cell r="AT626" t="str">
            <v>-</v>
          </cell>
          <cell r="AU626" t="str">
            <v>-</v>
          </cell>
          <cell r="BB626">
            <v>0</v>
          </cell>
          <cell r="BD626" t="str">
            <v>BFAST/COP/HANDHELD</v>
          </cell>
          <cell r="BE626" t="str">
            <v>FSV SNACKING MBU</v>
          </cell>
          <cell r="BL626" t="str">
            <v>-</v>
          </cell>
          <cell r="BM626" t="str">
            <v>-</v>
          </cell>
          <cell r="BR626" t="str">
            <v>-</v>
          </cell>
          <cell r="BS626" t="str">
            <v>-</v>
          </cell>
          <cell r="BU626" t="str">
            <v>-</v>
          </cell>
          <cell r="BV626" t="str">
            <v>-</v>
          </cell>
        </row>
        <row r="627">
          <cell r="B627">
            <v>10000001938</v>
          </cell>
          <cell r="F627" t="str">
            <v>Cubed Beef Steak Fritters For Country Frying</v>
          </cell>
          <cell r="G627" t="str">
            <v>30/5.33 RB BF THE NATURAL APF</v>
          </cell>
          <cell r="P627" t="str">
            <v>-</v>
          </cell>
          <cell r="Q627" t="str">
            <v>-</v>
          </cell>
          <cell r="R627" t="str">
            <v>-</v>
          </cell>
          <cell r="S627" t="str">
            <v>-</v>
          </cell>
          <cell r="T627" t="str">
            <v>-</v>
          </cell>
          <cell r="U627" t="str">
            <v>-</v>
          </cell>
          <cell r="V627" t="str">
            <v/>
          </cell>
          <cell r="AB627" t="str">
            <v>-</v>
          </cell>
          <cell r="AH627" t="str">
            <v/>
          </cell>
          <cell r="AI627" t="str">
            <v/>
          </cell>
          <cell r="AJ627" t="str">
            <v/>
          </cell>
          <cell r="AT627" t="str">
            <v>-</v>
          </cell>
          <cell r="AU627" t="str">
            <v>-</v>
          </cell>
          <cell r="BB627">
            <v>0</v>
          </cell>
          <cell r="BD627" t="str">
            <v>BFAST/COP/HANDHELD</v>
          </cell>
          <cell r="BE627" t="str">
            <v>BRKFST/COP MBU</v>
          </cell>
          <cell r="BL627" t="str">
            <v>Unspecified: Uncooked: For safety, must be cooked to an internal temperature of 165°F as measured by the use of a meat thermometer.</v>
          </cell>
          <cell r="BM627" t="str">
            <v>Beef, salt. Breaded with: enriched wheat flour (niacin, reduced iron, thiamine mononitrate, riboflavin, folic acid), wheat flour, corn starch, yellow corn flour, salt, leavening (sodium acid pyrophosphate, sodium bicarbonate, corn starch, monocalcium phosphate), spices. Battered with: water, enriched wheat flour (niacin, reduced iron, thiamine mononitrate, riboflavin, folic acid), salt, wheat starch, wheat flour, leavening (sodium acid pyrophosphate, sodium bicarbonate, corn starch, monocalcium phosphate), buttermilk blend (buttermilk, whey).</v>
          </cell>
          <cell r="BR627" t="str">
            <v>-</v>
          </cell>
          <cell r="BS627" t="str">
            <v>-</v>
          </cell>
          <cell r="BU627" t="str">
            <v>-</v>
          </cell>
          <cell r="BV627" t="str">
            <v>-</v>
          </cell>
        </row>
        <row r="628">
          <cell r="B628">
            <v>10000006631</v>
          </cell>
          <cell r="F628" t="str">
            <v>AdvancePierre™ Gold Label Exclusive Cut® Deluxe Whole Muscle Raw Breaded Pork Loin Fritters, 5.33 oz, Approx. 30 Pieces, 10 Lbs</v>
          </cell>
          <cell r="G628" t="str">
            <v>30/5.33 GLD RB PORK STEAK</v>
          </cell>
          <cell r="P628" t="str">
            <v>-</v>
          </cell>
          <cell r="Q628" t="str">
            <v>-</v>
          </cell>
          <cell r="R628" t="str">
            <v>-</v>
          </cell>
          <cell r="S628" t="str">
            <v>-</v>
          </cell>
          <cell r="T628" t="str">
            <v>-</v>
          </cell>
          <cell r="U628" t="str">
            <v>-</v>
          </cell>
          <cell r="V628" t="str">
            <v/>
          </cell>
          <cell r="AB628" t="str">
            <v>-</v>
          </cell>
          <cell r="AH628" t="str">
            <v/>
          </cell>
          <cell r="AI628" t="str">
            <v/>
          </cell>
          <cell r="AJ628" t="str">
            <v/>
          </cell>
          <cell r="AT628" t="str">
            <v>-</v>
          </cell>
          <cell r="AU628" t="str">
            <v>-</v>
          </cell>
          <cell r="BB628">
            <v>0</v>
          </cell>
          <cell r="BD628" t="str">
            <v>BFAST/COP/HANDHELD</v>
          </cell>
          <cell r="BE628" t="str">
            <v>BRKFST/COP MBU</v>
          </cell>
          <cell r="BL628" t="str">
            <v>Unspecified: Uncooked: For safety, must be cooked to an internal temperature of 165°F as measured by the use of a meat thermometer.</v>
          </cell>
          <cell r="BM628" t="str">
            <v>Pork loin, salt. Breaded with: enriched wheat flour (niacin, reduced iron, thiamine mononitrate, riboflavin, folic acid), wheat flour, corn starch, corn flour, salt, spice, torula yeast, guar gum. Battered with: water, enriched wheat flour (niacin, reduced iron, thiamine mononitrate, riboflavin, folic acid), wheat starch, wheat flour, salt, buttermilk blend (buttermilk, whey), leavening (sodium acid pyrophosphate, sodium bicarbonate, corn starch, monocalcium phosphate), spice.</v>
          </cell>
          <cell r="BR628" t="str">
            <v>-</v>
          </cell>
          <cell r="BS628" t="str">
            <v>-</v>
          </cell>
          <cell r="BU628" t="str">
            <v>-</v>
          </cell>
          <cell r="BV628" t="str">
            <v>-</v>
          </cell>
        </row>
        <row r="629">
          <cell r="B629">
            <v>10703640398</v>
          </cell>
          <cell r="F629" t="str">
            <v>-</v>
          </cell>
          <cell r="G629" t="str">
            <v>GLDN CSPY CKN CHNK FRT</v>
          </cell>
          <cell r="P629" t="str">
            <v>-</v>
          </cell>
          <cell r="Q629" t="str">
            <v>-</v>
          </cell>
          <cell r="R629" t="str">
            <v>-</v>
          </cell>
          <cell r="S629" t="str">
            <v>-</v>
          </cell>
          <cell r="T629" t="str">
            <v>-</v>
          </cell>
          <cell r="U629" t="str">
            <v>-</v>
          </cell>
          <cell r="V629" t="str">
            <v>-</v>
          </cell>
          <cell r="AB629" t="str">
            <v>-</v>
          </cell>
          <cell r="AH629" t="str">
            <v/>
          </cell>
          <cell r="AI629" t="str">
            <v/>
          </cell>
          <cell r="AJ629" t="str">
            <v/>
          </cell>
          <cell r="AT629" t="str">
            <v>-</v>
          </cell>
          <cell r="AU629" t="str">
            <v>-</v>
          </cell>
          <cell r="BA629" t="str">
            <v>Seconds</v>
          </cell>
          <cell r="BB629" t="str">
            <v>Seconds</v>
          </cell>
          <cell r="BD629" t="str">
            <v>BIG BIRD</v>
          </cell>
          <cell r="BE629" t="str">
            <v>BIG BIRD MBU</v>
          </cell>
          <cell r="BL629" t="str">
            <v>-</v>
          </cell>
          <cell r="BM629" t="str">
            <v>-</v>
          </cell>
          <cell r="BR629" t="str">
            <v>-</v>
          </cell>
          <cell r="BS629" t="str">
            <v>-</v>
          </cell>
          <cell r="BU629" t="str">
            <v>-</v>
          </cell>
          <cell r="BV629" t="str">
            <v>-</v>
          </cell>
        </row>
        <row r="630">
          <cell r="B630">
            <v>10000011840</v>
          </cell>
          <cell r="E630" t="str">
            <v>Not K12</v>
          </cell>
          <cell r="F630" t="str">
            <v>Steak-EZE® BreakAway® Corned Beef, Marinated, 4 oz, 12 Lbs</v>
          </cell>
          <cell r="G630" t="str">
            <v>48/4 BA CORNED BEEF - RAW</v>
          </cell>
          <cell r="P630" t="str">
            <v>190</v>
          </cell>
          <cell r="Q630" t="str">
            <v>11</v>
          </cell>
          <cell r="R630" t="str">
            <v>4.5</v>
          </cell>
          <cell r="S630" t="str">
            <v>570</v>
          </cell>
          <cell r="T630" t="str">
            <v>1</v>
          </cell>
          <cell r="U630" t="str">
            <v>20</v>
          </cell>
          <cell r="V630" t="str">
            <v/>
          </cell>
          <cell r="AB630" t="str">
            <v>-</v>
          </cell>
          <cell r="AH630" t="str">
            <v/>
          </cell>
          <cell r="AI630" t="str">
            <v/>
          </cell>
          <cell r="AJ630" t="str">
            <v/>
          </cell>
          <cell r="AT630" t="str">
            <v>180</v>
          </cell>
          <cell r="AU630" t="str">
            <v>1</v>
          </cell>
          <cell r="BA630" t="str">
            <v>ACT</v>
          </cell>
          <cell r="BB630" t="str">
            <v>ACT</v>
          </cell>
          <cell r="BD630" t="str">
            <v>PIZZA/PHILLY/MEXICAN</v>
          </cell>
          <cell r="BE630" t="str">
            <v>PHILLY MBU</v>
          </cell>
          <cell r="BL630" t="str">
            <v>Grill: Uncooked: For safety; must be cooked to an internal temperature of 165°F as measured by the use of a meat thermometer. 
This is a raw product. This product is not ready to eat. It is designed to be heated to 165°F before serving. Verify temperature with a meat thermometer, as cooking times will vary due to differences in appliances and weight of product. 
Flat Grill
Preheat to 350°F. Place frozen portion on grill. After the portion has cooked through about half its thickness, approximately 1-2 minutes, flip the portion once. As the meat slices begin to cook, separate them with a spatula and add any desired seasoning. Continue to cook the meat another 1-3 minutes. Meat should have a firm, cooked appearance.</v>
          </cell>
          <cell r="BM630" t="str">
            <v>Beef. Contains up to 20% of a Solution of Water, Seasoning (Salt, Garlic Powder, Sugar, Sodium Erythorbate, Natural Flavoring), Salt, Sodium Nitrite, and Red 40.</v>
          </cell>
          <cell r="BR630" t="str">
            <v>-</v>
          </cell>
          <cell r="BS630" t="str">
            <v>-</v>
          </cell>
          <cell r="BT630" t="str">
            <v/>
          </cell>
          <cell r="BU630" t="str">
            <v>-</v>
          </cell>
          <cell r="BV630" t="str">
            <v>-</v>
          </cell>
        </row>
        <row r="631">
          <cell r="B631">
            <v>14029100116</v>
          </cell>
          <cell r="F631" t="str">
            <v>-</v>
          </cell>
          <cell r="G631" t="str">
            <v>CWA BULK BACN IRR</v>
          </cell>
          <cell r="P631" t="str">
            <v>-</v>
          </cell>
          <cell r="Q631" t="str">
            <v>-</v>
          </cell>
          <cell r="R631" t="str">
            <v>-</v>
          </cell>
          <cell r="S631" t="str">
            <v>-</v>
          </cell>
          <cell r="T631" t="str">
            <v>-</v>
          </cell>
          <cell r="U631" t="str">
            <v>-</v>
          </cell>
          <cell r="V631" t="str">
            <v>-</v>
          </cell>
          <cell r="AB631" t="str">
            <v>-</v>
          </cell>
          <cell r="AH631" t="str">
            <v/>
          </cell>
          <cell r="AI631" t="str">
            <v/>
          </cell>
          <cell r="AJ631" t="str">
            <v/>
          </cell>
          <cell r="AT631" t="str">
            <v>-</v>
          </cell>
          <cell r="AU631" t="str">
            <v>-</v>
          </cell>
          <cell r="BB631">
            <v>0</v>
          </cell>
          <cell r="BD631" t="str">
            <v>BACON/HAM</v>
          </cell>
          <cell r="BE631" t="str">
            <v>BACON MBU</v>
          </cell>
          <cell r="BL631" t="str">
            <v>-</v>
          </cell>
          <cell r="BM631" t="str">
            <v>-</v>
          </cell>
          <cell r="BR631" t="str">
            <v>-</v>
          </cell>
          <cell r="BS631" t="str">
            <v>-</v>
          </cell>
          <cell r="BT631" t="str">
            <v/>
          </cell>
          <cell r="BU631" t="str">
            <v>-</v>
          </cell>
          <cell r="BV631" t="str">
            <v>-</v>
          </cell>
        </row>
        <row r="632">
          <cell r="B632">
            <v>10000016668</v>
          </cell>
          <cell r="F632" t="str">
            <v>Bryan® Two Meat Franks, 8:1, 6.5" CN</v>
          </cell>
          <cell r="G632" t="str">
            <v>BRY PB FRK CN 8-1 6.5" 2/5LB FZ</v>
          </cell>
          <cell r="P632" t="str">
            <v>180</v>
          </cell>
          <cell r="Q632" t="str">
            <v>16</v>
          </cell>
          <cell r="R632" t="str">
            <v>6</v>
          </cell>
          <cell r="S632" t="str">
            <v>610</v>
          </cell>
          <cell r="T632" t="str">
            <v>2</v>
          </cell>
          <cell r="U632" t="str">
            <v>6</v>
          </cell>
          <cell r="V632" t="str">
            <v>Yes</v>
          </cell>
          <cell r="AB632" t="str">
            <v>-</v>
          </cell>
          <cell r="AH632" t="str">
            <v/>
          </cell>
          <cell r="AI632" t="str">
            <v/>
          </cell>
          <cell r="AJ632" t="str">
            <v/>
          </cell>
          <cell r="AT632" t="str">
            <v>180</v>
          </cell>
          <cell r="AU632" t="str">
            <v>2</v>
          </cell>
          <cell r="BB632">
            <v>0</v>
          </cell>
          <cell r="BD632" t="str">
            <v>BFAST/COP/HANDHELD</v>
          </cell>
          <cell r="BE632" t="str">
            <v>BRKFST/COP MBU</v>
          </cell>
          <cell r="BL632" t="str">
            <v>Unspecified: Not Currently Available.</v>
          </cell>
          <cell r="BM632" t="str">
            <v>Pork, Water, Beef, Salt, Contains 2% Or Less Of: Sorbitol, Potasium Lactate, Flavorings, Sugar, Sodium Diacetate, Sodium Erythorbate, Extractives Of Paprika, Sodium Phosphate, Hickory Smoke Flavoring, Sodium Nitrite.</v>
          </cell>
          <cell r="BR632" t="str">
            <v>-</v>
          </cell>
          <cell r="BS632" t="str">
            <v>-</v>
          </cell>
          <cell r="BU632" t="str">
            <v>-</v>
          </cell>
          <cell r="BV632" t="str">
            <v>-</v>
          </cell>
        </row>
        <row r="633">
          <cell r="B633">
            <v>10000015205</v>
          </cell>
          <cell r="F633" t="str">
            <v>AdvancePierre™ Gold Label Exclusive Cut® Whole Muscle Raw Breaded Center Cut Pork Loin Fritters, 7 oz, Approx. 32 Pieces, 10 Lbs</v>
          </cell>
          <cell r="G633" t="str">
            <v>24/7 RB PORK FRITTER</v>
          </cell>
          <cell r="P633" t="str">
            <v>-</v>
          </cell>
          <cell r="Q633" t="str">
            <v>-</v>
          </cell>
          <cell r="R633" t="str">
            <v>-</v>
          </cell>
          <cell r="S633" t="str">
            <v>-</v>
          </cell>
          <cell r="T633" t="str">
            <v>-</v>
          </cell>
          <cell r="U633" t="str">
            <v>-</v>
          </cell>
          <cell r="V633" t="str">
            <v/>
          </cell>
          <cell r="AB633" t="str">
            <v>-</v>
          </cell>
          <cell r="AH633" t="str">
            <v/>
          </cell>
          <cell r="AI633" t="str">
            <v/>
          </cell>
          <cell r="AJ633" t="str">
            <v/>
          </cell>
          <cell r="AT633" t="str">
            <v>-</v>
          </cell>
          <cell r="AU633" t="str">
            <v>-</v>
          </cell>
          <cell r="BB633">
            <v>0</v>
          </cell>
          <cell r="BD633" t="str">
            <v>BFAST/COP/HANDHELD</v>
          </cell>
          <cell r="BE633" t="str">
            <v>BRKFST/COP MBU</v>
          </cell>
          <cell r="BL633" t="str">
            <v>Unspecified: For safety, must be cooked to an internal temperature of 165°F as measure by the use if a meat thermometer.</v>
          </cell>
          <cell r="BM633" t="str">
            <v>Pork loin, water, sodium phosphate, dextrose. Breaded with: wheat flour, crushed cracker [wheat flour, soybean oil, salt, leavening (sodium bicarbonate, yeast), dextrose, malt syrup (malted barley, corn)], salt, spices and spice extractives, sweet dairy whey, autolyzed yeast extract, disodium inosinate, disodium guanylate. Battered with: water, wheat flour, salt, sweet dairy whey, spices and spice extractives, autolyzed yeast extract, disodium inosinate, disodium guanylate, guar gum.</v>
          </cell>
          <cell r="BR633" t="str">
            <v>-</v>
          </cell>
          <cell r="BS633" t="str">
            <v>-</v>
          </cell>
          <cell r="BU633" t="str">
            <v>-</v>
          </cell>
          <cell r="BV633" t="str">
            <v>-</v>
          </cell>
        </row>
        <row r="634">
          <cell r="B634">
            <v>10703340398</v>
          </cell>
          <cell r="F634" t="str">
            <v>-</v>
          </cell>
          <cell r="G634" t="str">
            <v>FC GLDN CSPY CKN TNDR</v>
          </cell>
          <cell r="P634" t="str">
            <v>-</v>
          </cell>
          <cell r="Q634" t="str">
            <v>-</v>
          </cell>
          <cell r="R634" t="str">
            <v>-</v>
          </cell>
          <cell r="S634" t="str">
            <v>-</v>
          </cell>
          <cell r="T634" t="str">
            <v>-</v>
          </cell>
          <cell r="U634" t="str">
            <v>-</v>
          </cell>
          <cell r="V634" t="str">
            <v>-</v>
          </cell>
          <cell r="AB634" t="str">
            <v>-</v>
          </cell>
          <cell r="AH634" t="str">
            <v/>
          </cell>
          <cell r="AI634" t="str">
            <v/>
          </cell>
          <cell r="AJ634" t="str">
            <v/>
          </cell>
          <cell r="AT634" t="str">
            <v>-</v>
          </cell>
          <cell r="AU634" t="str">
            <v>-</v>
          </cell>
          <cell r="BA634" t="str">
            <v>Seconds</v>
          </cell>
          <cell r="BB634" t="str">
            <v>Seconds</v>
          </cell>
          <cell r="BD634" t="str">
            <v>BIG BIRD</v>
          </cell>
          <cell r="BE634" t="str">
            <v>BIG BIRD MBU</v>
          </cell>
          <cell r="BL634" t="str">
            <v>-</v>
          </cell>
          <cell r="BM634" t="str">
            <v>-</v>
          </cell>
          <cell r="BR634" t="str">
            <v>-</v>
          </cell>
          <cell r="BS634" t="str">
            <v>-</v>
          </cell>
          <cell r="BU634" t="str">
            <v>-</v>
          </cell>
          <cell r="BV634" t="str">
            <v>-</v>
          </cell>
        </row>
        <row r="635">
          <cell r="B635">
            <v>10000016627</v>
          </cell>
          <cell r="F635" t="str">
            <v>AdvancePierre® Fully Cooked Down Home Charbroil Beef Salisbury Steak, 2.7 oz, Approx. 58 Pieces</v>
          </cell>
          <cell r="G635" t="str">
            <v>59/2.7 CHAR BEEF SLSBRY APF</v>
          </cell>
          <cell r="P635" t="str">
            <v>180</v>
          </cell>
          <cell r="Q635" t="str">
            <v>13</v>
          </cell>
          <cell r="R635" t="str">
            <v>5</v>
          </cell>
          <cell r="S635" t="str">
            <v>220</v>
          </cell>
          <cell r="T635" t="str">
            <v>3</v>
          </cell>
          <cell r="U635" t="str">
            <v>14</v>
          </cell>
          <cell r="V635" t="str">
            <v/>
          </cell>
          <cell r="AB635" t="str">
            <v>-</v>
          </cell>
          <cell r="AH635" t="str">
            <v/>
          </cell>
          <cell r="AI635" t="str">
            <v/>
          </cell>
          <cell r="AJ635" t="str">
            <v/>
          </cell>
          <cell r="AT635" t="str">
            <v>455</v>
          </cell>
          <cell r="AU635" t="str">
            <v>2</v>
          </cell>
          <cell r="BA635" t="str">
            <v>ACT</v>
          </cell>
          <cell r="BB635" t="str">
            <v>ACT</v>
          </cell>
          <cell r="BD635" t="str">
            <v>BFAST/COP/HANDHELD</v>
          </cell>
          <cell r="BE635" t="str">
            <v>BRKFST/COP MBU</v>
          </cell>
          <cell r="BL635" t="str">
            <v>BAKE: Conventional Oven
Preheat oven to 375 degrees f. Heat frozen product for 25-30 minutes or until internal temperature reaches 165 degrees f.
Convection: Convection Oven
Preheat oven to 350 degrees f. Heat frozen product for 15-20 minutes or until internal temperature reaches 165 degrees f.
Grill: Flat Grill
Preheat flat to 350 degrees f. Heat frozen product for 2-4 minutes per side or until internal temperature reaches 165 degrees f.
Microwave: Microwave
Heat frozen product on high power for 2-4 minutes or until internal temperature reaches 165 degrees f.</v>
          </cell>
          <cell r="BM635" t="str">
            <v>Beef (may contain up to 15 % of water, dextrose, sodium phosphates, yeast extract, natural flavoring), water, textured vegetable protein product [soy protein concentrate, caramel color, zinc oxide, niacinamide, ferrous sulfate, copper gluconate, vitamin a palmitate, calcium pantothenate, thiamine mononitrate (B1), pyridoxine hydrochloride (B6), riboflavin (B2), cyanocobalamin (B12)], vegetable protein product [soy protein concentrate, zinc oxide, niacinamide, ferrous sulfate, copper gluconate, vitamin a palmitate, calcium pantothenate, thiamine mononitrate (B1), pyridoxine hydrochloride (B6), riboflavin (B2), cyanocobalamin (B12)], bell peppers, seasoning [dehydrated onion, dextrose, autolyzed yeast extract, spice extractives], contains 2% or less of the following: bleached wheat flour, salt, caramel color, soybean oil, dextrose, leavening (sodium acid pyrophosphate, sodium bicarbonate), whey, oleoresin paprika.</v>
          </cell>
          <cell r="BR635" t="str">
            <v>-</v>
          </cell>
          <cell r="BS635" t="str">
            <v>-</v>
          </cell>
          <cell r="BU635" t="str">
            <v>-</v>
          </cell>
          <cell r="BV635" t="str">
            <v>-</v>
          </cell>
        </row>
        <row r="636">
          <cell r="B636">
            <v>10000004305</v>
          </cell>
          <cell r="F636" t="str">
            <v>Hillshire Farm® Choice Pot Roast with Au Jus and Onions, Fully Cooked</v>
          </cell>
          <cell r="G636" t="str">
            <v>HF CH POT ROAST FZ 4/5LB</v>
          </cell>
          <cell r="P636" t="str">
            <v>-</v>
          </cell>
          <cell r="Q636" t="str">
            <v>-</v>
          </cell>
          <cell r="R636" t="str">
            <v>-</v>
          </cell>
          <cell r="S636" t="str">
            <v>-</v>
          </cell>
          <cell r="T636" t="str">
            <v>-</v>
          </cell>
          <cell r="U636" t="str">
            <v>-</v>
          </cell>
          <cell r="V636" t="str">
            <v/>
          </cell>
          <cell r="AB636" t="str">
            <v>-</v>
          </cell>
          <cell r="AH636" t="str">
            <v/>
          </cell>
          <cell r="AI636" t="str">
            <v/>
          </cell>
          <cell r="AJ636" t="str">
            <v/>
          </cell>
          <cell r="AT636" t="str">
            <v>-</v>
          </cell>
          <cell r="AU636" t="str">
            <v>-</v>
          </cell>
          <cell r="BB636">
            <v>0</v>
          </cell>
          <cell r="BD636" t="str">
            <v>BACON/HAM</v>
          </cell>
          <cell r="BE636" t="str">
            <v>HAM/WHL MUSCLE MBU</v>
          </cell>
          <cell r="BL636" t="str">
            <v>Unspecified: Not Currently Available.</v>
          </cell>
          <cell r="BM636" t="str">
            <v>Contains Up To 20% Of A Solution Of: Water, Dextrose, Salt, Sodium Phosphate, Sugar. Cooked With Water, Raw Onions, Dextrose, Flavoring, Sugar, Salt, Yeast Extract, Hydrolyzed Corn Gluten, Sunflower Oil, Caramel Color.</v>
          </cell>
          <cell r="BR636" t="str">
            <v>-</v>
          </cell>
          <cell r="BS636" t="str">
            <v>-</v>
          </cell>
          <cell r="BU636" t="str">
            <v>-</v>
          </cell>
          <cell r="BV636" t="str">
            <v>-</v>
          </cell>
        </row>
        <row r="637">
          <cell r="B637">
            <v>10000010276</v>
          </cell>
          <cell r="F637" t="str">
            <v>GFS(R) Breaded Beef Pattie(CN)</v>
          </cell>
          <cell r="G637" t="str">
            <v>62/3.88 CB BEEF PATTI CN</v>
          </cell>
          <cell r="P637" t="str">
            <v>-</v>
          </cell>
          <cell r="Q637" t="str">
            <v>-</v>
          </cell>
          <cell r="R637" t="str">
            <v>-</v>
          </cell>
          <cell r="S637" t="str">
            <v>-</v>
          </cell>
          <cell r="T637" t="str">
            <v>-</v>
          </cell>
          <cell r="U637" t="str">
            <v>-</v>
          </cell>
          <cell r="V637" t="str">
            <v>Yes</v>
          </cell>
          <cell r="AB637" t="str">
            <v>-</v>
          </cell>
          <cell r="AH637" t="str">
            <v/>
          </cell>
          <cell r="AI637" t="str">
            <v/>
          </cell>
          <cell r="AJ637" t="str">
            <v/>
          </cell>
          <cell r="AT637" t="str">
            <v>-</v>
          </cell>
          <cell r="AU637" t="str">
            <v>-</v>
          </cell>
          <cell r="BA637" t="str">
            <v>ACT</v>
          </cell>
          <cell r="BB637" t="str">
            <v>ACT</v>
          </cell>
          <cell r="BD637" t="str">
            <v>BFAST/COP/HANDHELD</v>
          </cell>
          <cell r="BE637" t="str">
            <v>BRKFST/COP MBU</v>
          </cell>
          <cell r="BL637" t="str">
            <v>BAKE: Conventional Oven
CONVENTIONAL OVEN at 375°F for 20-25 minutes.
Always cook product to an internal temperature of 165°F as measured by use of a meat thermometer.
Convection: Convection Oven
CONVECTION OVEN at 350°F for 10-15 minutes.
Always cook product to an internal temperature of 165°F as measured by use of a meat thermometer.
Deep Fry: Deep Fry
DEEP FRY at 350°F for 3-4 minutes.
Always cook product to an internal temperature of 165°F as measured by use of a meat thermometer.
Microwave: Conventional Microwave
MICROWAVE on HIGH power for 2-4 minutes. 
Always cook product to an internal temperature of 165°F as measured by use of a meat thermometer.</v>
          </cell>
          <cell r="BM637" t="str">
            <v>Ground Beef (Not More Than 30% Fat), Water, Textured Vegetable Protein Product [Soy Flour, Zinc Oxide, Niacinamide, Ferrous Sulfate, Copper Gluconate, Vitamin A Palmitate, Calcium Pantothenate, Thiamine Mononitrate (B1), Pyridoxine Hydrochloride (B6), Riboflavin (B2), Cyanocobalamin (B12), (May Contain Caramel Color)], Seasoning [Soy Sauce (Fermented Soybeans, Wheat, Salt), Sugar, Maltodextrin, Salt, Spices, Garlic Powder, Onion Powder, Soybean Oil, Disodium Inosinate and Disodium Guanylate, Natural Flavors, Extractive of Paprika], Dehydrated Onions, Salt, Potassium and Sodium Phosphates. Breaded with: Whole Wheat Flour, Enriched Wheat Flour (Enriched with Niacin, Reduced Iron, Thiamine Mononitrate, Riboflavin, Folic Acid), Dehydrated Potatoes (Potatoes, Mono and Diglycerides, Dextrose), Yeast, Sugar, Salt, Soybean Oil (Processing Aid).  Battered with:  Water, Whole Wheat Flour, Enriched Wheat Flour (Enriched with Niacin, Reduced Iron, Thiamine Mononitrate, Riboflavin, Folic Acid), Potato Flour, Salt, Modified Corn Starch, Leavening (Calcium Acid Pyrophosphate, Monocalcium Phosphate, Sodium Bicarbonate), Flavor (Contains Maltodextrin, Salt and Natural Flavors), Hydrolyzed Corn Protein, Onion Powder, Garlic Powder, Yeast Extract, Chicken Broth, Spice. Breading Set in Vegetable Oil.</v>
          </cell>
          <cell r="BR637" t="str">
            <v>-</v>
          </cell>
          <cell r="BS637" t="str">
            <v>-</v>
          </cell>
          <cell r="BU637" t="str">
            <v>-</v>
          </cell>
          <cell r="BV637" t="str">
            <v>-</v>
          </cell>
        </row>
        <row r="638">
          <cell r="B638">
            <v>10212010269</v>
          </cell>
          <cell r="F638" t="str">
            <v>Bonici® Chicken and Beef Sliced Pepperoni, 14 slices per ounce, 2/12.5 Lb</v>
          </cell>
          <cell r="G638" t="str">
            <v>SLCD PPRNI W/ CKN &amp; BF</v>
          </cell>
          <cell r="P638" t="str">
            <v>140</v>
          </cell>
          <cell r="Q638" t="str">
            <v>12</v>
          </cell>
          <cell r="R638" t="str">
            <v>4.5</v>
          </cell>
          <cell r="S638" t="str">
            <v>540</v>
          </cell>
          <cell r="T638" t="str">
            <v>1</v>
          </cell>
          <cell r="U638" t="str">
            <v>7</v>
          </cell>
          <cell r="V638" t="str">
            <v/>
          </cell>
          <cell r="AB638" t="str">
            <v>-</v>
          </cell>
          <cell r="AH638" t="str">
            <v/>
          </cell>
          <cell r="AI638" t="str">
            <v/>
          </cell>
          <cell r="AJ638" t="str">
            <v/>
          </cell>
          <cell r="AT638" t="str">
            <v>120</v>
          </cell>
          <cell r="AU638" t="str">
            <v>2</v>
          </cell>
          <cell r="BB638">
            <v>0</v>
          </cell>
          <cell r="BD638" t="str">
            <v>PIZZA/PHILLY/MEXICAN</v>
          </cell>
          <cell r="BE638" t="str">
            <v>PEPPERONI MBU</v>
          </cell>
          <cell r="BL638" t="str">
            <v>Unspecified: Not Applicable</v>
          </cell>
          <cell r="BM638" t="str">
            <v>Ground chicken, beef, salt, contains 2% or less of: spices, dextrose, lactic acid starter culture, oleoresin of paprika, sodium ascorbate, flavoring, sodium nitrite, BHA, BHT, citric acid.</v>
          </cell>
          <cell r="BR638" t="str">
            <v>-</v>
          </cell>
          <cell r="BS638" t="str">
            <v>-</v>
          </cell>
          <cell r="BU638" t="str">
            <v>-</v>
          </cell>
          <cell r="BV638" t="str">
            <v>-</v>
          </cell>
        </row>
        <row r="639">
          <cell r="B639">
            <v>10048570928</v>
          </cell>
          <cell r="F639" t="str">
            <v>Tyson® Fully Cooked, Seasoned, Grilled Chicken Dark Meat Strips, 2/5 Lb</v>
          </cell>
          <cell r="G639" t="str">
            <v>FC GRL CKN DK MT</v>
          </cell>
          <cell r="P639" t="str">
            <v>120</v>
          </cell>
          <cell r="Q639" t="str">
            <v>5</v>
          </cell>
          <cell r="R639" t="str">
            <v>1.5</v>
          </cell>
          <cell r="S639" t="str">
            <v>260</v>
          </cell>
          <cell r="T639" t="str">
            <v>2</v>
          </cell>
          <cell r="U639" t="str">
            <v>17</v>
          </cell>
          <cell r="V639" t="str">
            <v/>
          </cell>
          <cell r="AB639" t="str">
            <v>-</v>
          </cell>
          <cell r="AH639" t="str">
            <v/>
          </cell>
          <cell r="AI639" t="str">
            <v/>
          </cell>
          <cell r="AJ639" t="str">
            <v/>
          </cell>
          <cell r="AT639" t="str">
            <v>365</v>
          </cell>
          <cell r="AU639" t="str">
            <v>2</v>
          </cell>
          <cell r="BB639">
            <v>0</v>
          </cell>
          <cell r="BD639" t="str">
            <v>BIG BIRD</v>
          </cell>
          <cell r="BE639" t="str">
            <v>BIG BIRD MBU</v>
          </cell>
          <cell r="BL639" t="str">
            <v>BAKE: Appliances vary, adjust accordingly.
Conventional Oven
10-12 minutes at 400°F from frozen;  7-9 minutes at 400°F from thawed.
Convection: Appliances vary, adjust accordingly.
Convection Oven
8-10 minutes at 400°F from frozen;  5-7 minutes at 400°F from thawed.
Grill: Appliances vary, adjust accordingly.
Flat Grill / Griddle / Sauté Pan
(Medium Heat) 4-6 minutes from frozen;  3-4 minutes from thawed.
Microwave: Appliances vary, adjust accordingly.
Microwave
2 minutes on HIGH from frozen;  1 minute on HIGH from thawed.</v>
          </cell>
          <cell r="BM639" t="str">
            <v>Chicken dark meat, water, vegetable protein product (isolated soy protein, magnesium oxide, zinc oxide, niacinamide, ferrous sulfate, vitamin B12, copper gluconate, vitamin A palmitate, calcium pantothenate, pyridoxine hydrochloride, thiamine mononitrate, and riboflavin), seasoning [salt, maltodextrin, flavor (contains maltodextrin and salt), spices, granulated garlic, granulated onion, spice extractives, natural smoke flavor, tocopherols], soybean oil, sodium phosphates, tapioca starch.</v>
          </cell>
          <cell r="BR639" t="str">
            <v>-</v>
          </cell>
          <cell r="BS639" t="str">
            <v>-</v>
          </cell>
          <cell r="BU639" t="str">
            <v>-</v>
          </cell>
          <cell r="BV639" t="str">
            <v>-</v>
          </cell>
        </row>
        <row r="640">
          <cell r="B640">
            <v>10383210928</v>
          </cell>
          <cell r="F640" t="str">
            <v>-</v>
          </cell>
          <cell r="G640" t="str">
            <v>NAE FC GLDN TNDLN</v>
          </cell>
          <cell r="P640" t="str">
            <v>280</v>
          </cell>
          <cell r="Q640" t="str">
            <v>14</v>
          </cell>
          <cell r="R640" t="str">
            <v>2.5</v>
          </cell>
          <cell r="S640" t="str">
            <v>700</v>
          </cell>
          <cell r="T640" t="str">
            <v>17</v>
          </cell>
          <cell r="U640" t="str">
            <v>21</v>
          </cell>
          <cell r="V640" t="str">
            <v>-</v>
          </cell>
          <cell r="AB640" t="str">
            <v>-</v>
          </cell>
          <cell r="AH640" t="str">
            <v/>
          </cell>
          <cell r="AI640" t="str">
            <v/>
          </cell>
          <cell r="AJ640" t="str">
            <v/>
          </cell>
          <cell r="AT640" t="str">
            <v>365</v>
          </cell>
          <cell r="AU640" t="str">
            <v>2</v>
          </cell>
          <cell r="BB640">
            <v>0</v>
          </cell>
          <cell r="BD640" t="str">
            <v>BIG BIRD</v>
          </cell>
          <cell r="BE640" t="str">
            <v>BIG BIRD MBU</v>
          </cell>
          <cell r="BL640" t="str">
            <v>-</v>
          </cell>
          <cell r="BM640" t="str">
            <v>-</v>
          </cell>
          <cell r="BR640" t="str">
            <v>-</v>
          </cell>
          <cell r="BS640" t="str">
            <v>-</v>
          </cell>
          <cell r="BU640" t="str">
            <v>-</v>
          </cell>
          <cell r="BV640" t="str">
            <v>-</v>
          </cell>
        </row>
        <row r="641">
          <cell r="B641">
            <v>10128920928</v>
          </cell>
          <cell r="F641" t="str">
            <v>Tyson® Fully Cooked, Fire Stingers® Breaded Bone-In Wings, Magnum®, 112 Pieces, 3/5 Lb</v>
          </cell>
          <cell r="G641" t="str">
            <v>FC BRD FST JBO 1&amp;2 WNG</v>
          </cell>
          <cell r="P641" t="str">
            <v>220</v>
          </cell>
          <cell r="Q641" t="str">
            <v>14</v>
          </cell>
          <cell r="R641" t="str">
            <v>4</v>
          </cell>
          <cell r="S641" t="str">
            <v>870</v>
          </cell>
          <cell r="T641" t="str">
            <v>5</v>
          </cell>
          <cell r="U641" t="str">
            <v>18</v>
          </cell>
          <cell r="V641" t="str">
            <v/>
          </cell>
          <cell r="AB641" t="str">
            <v>-</v>
          </cell>
          <cell r="AH641" t="str">
            <v/>
          </cell>
          <cell r="AI641" t="str">
            <v/>
          </cell>
          <cell r="AJ641" t="str">
            <v/>
          </cell>
          <cell r="AT641" t="str">
            <v>365</v>
          </cell>
          <cell r="AU641" t="str">
            <v>3</v>
          </cell>
          <cell r="BB641">
            <v>0</v>
          </cell>
          <cell r="BD641" t="str">
            <v>BIG BIRD</v>
          </cell>
          <cell r="BE641" t="str">
            <v>BIG BIRD MBU</v>
          </cell>
          <cell r="BL641" t="str">
            <v>Deep Fry: Appliances vary, adjust accordingly.
Deep Fry
From frozen at 350°F for 6 - 7 minutes.</v>
          </cell>
          <cell r="BM641" t="str">
            <v>Chicken wing sections, water, wheat flour, Contains 2% or less of the
following: autolyzed yeast extract, citric acid, dried garlic, dried onion,
hydrolyzed corn gluten, modified corn starch, monosodium glutamate, natural
flavors, paprika oleoresin, salt, spice extract, spices, sodium phosphates,
wheat gluten.</v>
          </cell>
          <cell r="BR641" t="str">
            <v>-</v>
          </cell>
          <cell r="BS641" t="str">
            <v>-</v>
          </cell>
          <cell r="BU641" t="str">
            <v>-</v>
          </cell>
          <cell r="BV641" t="str">
            <v>-</v>
          </cell>
        </row>
        <row r="642">
          <cell r="B642">
            <v>10000045427</v>
          </cell>
          <cell r="F642" t="str">
            <v>Fully Cooked Grilled Chicken Breast Filets with Rib Meat</v>
          </cell>
          <cell r="G642" t="str">
            <v>FC GRL BST FLT</v>
          </cell>
          <cell r="P642" t="str">
            <v>-</v>
          </cell>
          <cell r="Q642" t="str">
            <v>-</v>
          </cell>
          <cell r="R642" t="str">
            <v>-</v>
          </cell>
          <cell r="S642" t="str">
            <v>-</v>
          </cell>
          <cell r="T642" t="str">
            <v>-</v>
          </cell>
          <cell r="U642" t="str">
            <v>-</v>
          </cell>
          <cell r="V642" t="str">
            <v/>
          </cell>
          <cell r="AB642" t="str">
            <v>-</v>
          </cell>
          <cell r="AH642" t="str">
            <v/>
          </cell>
          <cell r="AI642" t="str">
            <v/>
          </cell>
          <cell r="AJ642" t="str">
            <v/>
          </cell>
          <cell r="AT642" t="str">
            <v>-</v>
          </cell>
          <cell r="AU642" t="str">
            <v>-</v>
          </cell>
          <cell r="BB642">
            <v>0</v>
          </cell>
          <cell r="BD642" t="e">
            <v>#N/A</v>
          </cell>
          <cell r="BE642" t="e">
            <v>#N/A</v>
          </cell>
          <cell r="BL642" t="str">
            <v>Convection: Appliances vary, adjust accordingly.
Convection Oven
From frozen, place the breast filets on a lined (non-stick) sheet pan with a small amount of water.  Completely cover with foil.  Place in a pre-heated, 350°F convection oven for approximately 17-21 minutes.
Appliances vary, adjust accordingly.
Convection Oven
From frozen, place the breast filets on a lined (non-stick) sheet pan with a small amount of water.  Completely cover with foil.  Place in a pre-heated, 350°F convection oven for approximately 17-21 minutes.
Microwave: Appliances vary, adjust accordingly.
Microwave
 From frozen, place 1 or 2 filets on a microwave safe plate and cover completely with cling wrap/plastic wrap.  Heat in microwave on highest setting for approximately 2-3 minutes.
Appliances vary, adjust accordingly.
Microwave
From frozen, place 1 or 2 filets on a microwave safe plate and cover completely with cling wrap/plastic wrap.  Heat in microwave on highest setting for approximately 2-3 minutes.</v>
          </cell>
          <cell r="BM642" t="str">
            <v>Boneless, skinless chicken breast filets with rib meat, water, seasoning [maltodextrin, salt, sugar, flavors, vegetable stock (carrot, onion, celery), carrot powder, garlic powder], modified food starch, sodium phosphates, soy protein concentrate, sea salt.</v>
          </cell>
          <cell r="BR642" t="str">
            <v>-</v>
          </cell>
          <cell r="BS642" t="str">
            <v>-</v>
          </cell>
          <cell r="BU642" t="str">
            <v>-</v>
          </cell>
          <cell r="BV642" t="str">
            <v>-</v>
          </cell>
        </row>
      </sheetData>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Stefanic, Nicholas" id="{C29F5709-834A-4C2F-98A6-8A3D5E8B4BA3}" userId="S::Nicholas.Stefanic@tyson.com::9ea83185-a020-4ac8-9d7f-8a9e005ac526" providerId="AD"/>
</personList>
</file>

<file path=xl/tables/table1.xml><?xml version="1.0" encoding="utf-8"?>
<table xmlns="http://schemas.openxmlformats.org/spreadsheetml/2006/main" id="1" name="T_YN" displayName="T_YN" ref="N14:N16" totalsRowShown="0" headerRowDxfId="2" dataDxfId="1">
  <autoFilter ref="N14:N16"/>
  <tableColumns count="1">
    <tableColumn id="1" name="YN" dataDxfId="0"/>
  </tableColumns>
  <tableStyleInfo name="TableStyleMedium2" showFirstColumn="0" showLastColumn="0" showRowStripes="1" showColumnStripes="0"/>
</table>
</file>

<file path=xl/tables/table2.xml><?xml version="1.0" encoding="utf-8"?>
<table xmlns="http://schemas.openxmlformats.org/spreadsheetml/2006/main" id="2" name="T_Beef" displayName="T_Beef" ref="T4:T6" totalsRowShown="0">
  <autoFilter ref="T4:T6"/>
  <tableColumns count="1">
    <tableColumn id="1" name="Type of Bee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Tyson Theme">
      <a:dk1>
        <a:sysClr val="windowText" lastClr="000000"/>
      </a:dk1>
      <a:lt1>
        <a:srgbClr val="EDF3F9"/>
      </a:lt1>
      <a:dk2>
        <a:srgbClr val="002554"/>
      </a:dk2>
      <a:lt2>
        <a:srgbClr val="EDF3F9"/>
      </a:lt2>
      <a:accent1>
        <a:srgbClr val="F3AF00"/>
      </a:accent1>
      <a:accent2>
        <a:srgbClr val="916600"/>
      </a:accent2>
      <a:accent3>
        <a:srgbClr val="809E9B"/>
      </a:accent3>
      <a:accent4>
        <a:srgbClr val="506B67"/>
      </a:accent4>
      <a:accent5>
        <a:srgbClr val="EB3C31"/>
      </a:accent5>
      <a:accent6>
        <a:srgbClr val="B02D2A"/>
      </a:accent6>
      <a:hlink>
        <a:srgbClr val="EB3B30"/>
      </a:hlink>
      <a:folHlink>
        <a:srgbClr val="AF2C2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5" dT="2020-11-09T22:28:55.91" personId="{C29F5709-834A-4C2F-98A6-8A3D5E8B4BA3}" id="{D360F710-8B54-4A32-9820-389DD2AFAE92}">
    <text>If you are at greater than 80% utilization this will turn green.</text>
  </threadedComment>
  <threadedComment ref="T6" dT="2020-11-09T22:30:31.02" personId="{C29F5709-834A-4C2F-98A6-8A3D5E8B4BA3}" id="{7B1281B1-3E49-4900-B4AC-47D051DDF436}">
    <text>If you are at greater than 80% utilization this will turn green.</text>
  </threadedComment>
</ThreadedComments>
</file>

<file path=xl/threadedComments/threadedComment2.xml><?xml version="1.0" encoding="utf-8"?>
<ThreadedComments xmlns="http://schemas.microsoft.com/office/spreadsheetml/2018/threadedcomments" xmlns:x="http://schemas.openxmlformats.org/spreadsheetml/2006/main">
  <threadedComment ref="T4" dT="2020-11-09T22:28:55.91" personId="{C29F5709-834A-4C2F-98A6-8A3D5E8B4BA3}" id="{1E1428E0-BB46-492D-98BA-A3A7CC763D50}">
    <text>If you are at greater than 80% utilization this will turn green.</text>
  </threadedComment>
</ThreadedComments>
</file>

<file path=xl/threadedComments/threadedComment3.xml><?xml version="1.0" encoding="utf-8"?>
<ThreadedComments xmlns="http://schemas.microsoft.com/office/spreadsheetml/2018/threadedcomments" xmlns:x="http://schemas.openxmlformats.org/spreadsheetml/2006/main">
  <threadedComment ref="T4" dT="2020-11-09T22:28:55.91" personId="{C29F5709-834A-4C2F-98A6-8A3D5E8B4BA3}" id="{D10DD381-A70C-4D60-8B6C-D4EDC5CD86FE}">
    <text>If you are at greater than 80% utilization this will turn green.</text>
  </threadedComment>
</ThreadedComments>
</file>

<file path=xl/threadedComments/threadedComment4.xml><?xml version="1.0" encoding="utf-8"?>
<ThreadedComments xmlns="http://schemas.microsoft.com/office/spreadsheetml/2018/threadedcomments" xmlns:x="http://schemas.openxmlformats.org/spreadsheetml/2006/main">
  <threadedComment ref="T4" dT="2020-11-09T22:28:55.91" personId="{C29F5709-834A-4C2F-98A6-8A3D5E8B4BA3}" id="{04BFF084-075C-4FEC-8888-6B684273C8D6}">
    <text>If you are at greater than 80% utilization this will turn green.</text>
  </threadedComment>
</ThreadedComments>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N1"/>
  <sheetViews>
    <sheetView topLeftCell="C1" zoomScale="70" zoomScaleNormal="70" workbookViewId="0">
      <selection activeCell="D184" sqref="D184"/>
    </sheetView>
  </sheetViews>
  <sheetFormatPr defaultRowHeight="14.5" x14ac:dyDescent="0.35"/>
  <cols>
    <col min="18" max="19" width="15.54296875" bestFit="1" customWidth="1"/>
    <col min="20" max="21" width="10" bestFit="1" customWidth="1"/>
  </cols>
  <sheetData>
    <row r="1" spans="2:40" ht="276" x14ac:dyDescent="0.35">
      <c r="B1" s="43" t="s">
        <v>1</v>
      </c>
      <c r="C1" s="44" t="s">
        <v>421</v>
      </c>
      <c r="D1" s="45" t="s">
        <v>2</v>
      </c>
      <c r="E1" s="46" t="s">
        <v>12</v>
      </c>
      <c r="F1" s="47" t="s">
        <v>211</v>
      </c>
      <c r="G1" s="47" t="s">
        <v>9</v>
      </c>
      <c r="H1" s="47" t="s">
        <v>20</v>
      </c>
      <c r="I1" s="47" t="s">
        <v>339</v>
      </c>
      <c r="J1" s="48" t="s">
        <v>3</v>
      </c>
      <c r="K1" s="48" t="s">
        <v>4</v>
      </c>
      <c r="L1" s="48" t="s">
        <v>5</v>
      </c>
      <c r="M1" s="48" t="s">
        <v>6</v>
      </c>
      <c r="N1" s="49" t="s">
        <v>7</v>
      </c>
      <c r="O1" s="50" t="s">
        <v>8</v>
      </c>
      <c r="P1" s="50" t="s">
        <v>102</v>
      </c>
      <c r="Q1" s="50" t="s">
        <v>110</v>
      </c>
      <c r="R1" s="50" t="s">
        <v>103</v>
      </c>
      <c r="S1" s="51" t="s">
        <v>13</v>
      </c>
      <c r="T1" s="51" t="s">
        <v>0</v>
      </c>
      <c r="U1" s="51" t="s">
        <v>205</v>
      </c>
      <c r="V1" s="51" t="s">
        <v>338</v>
      </c>
      <c r="W1" s="51" t="s">
        <v>105</v>
      </c>
      <c r="X1" s="51" t="s">
        <v>106</v>
      </c>
      <c r="Y1" s="51" t="s">
        <v>104</v>
      </c>
      <c r="Z1" s="51" t="s">
        <v>293</v>
      </c>
      <c r="AA1" s="51" t="s">
        <v>107</v>
      </c>
      <c r="AB1" s="38" t="s">
        <v>215</v>
      </c>
      <c r="AC1" s="38" t="s">
        <v>216</v>
      </c>
      <c r="AD1" s="38" t="s">
        <v>217</v>
      </c>
      <c r="AE1" s="38" t="s">
        <v>218</v>
      </c>
      <c r="AF1" s="38" t="s">
        <v>219</v>
      </c>
      <c r="AG1" s="38" t="s">
        <v>220</v>
      </c>
      <c r="AH1" s="38" t="s">
        <v>221</v>
      </c>
      <c r="AI1" s="38" t="s">
        <v>222</v>
      </c>
      <c r="AJ1" s="38" t="s">
        <v>223</v>
      </c>
      <c r="AK1" s="38" t="s">
        <v>224</v>
      </c>
      <c r="AL1" s="38" t="s">
        <v>225</v>
      </c>
      <c r="AM1" s="38" t="s">
        <v>226</v>
      </c>
      <c r="AN1" s="57" t="s">
        <v>231</v>
      </c>
    </row>
  </sheetData>
  <pageMargins left="0.7" right="0.7" top="0.75" bottom="0.75" header="0.3" footer="0.3"/>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57"/>
  <sheetViews>
    <sheetView workbookViewId="0">
      <pane ySplit="1" topLeftCell="A2" activePane="bottomLeft" state="frozen"/>
      <selection pane="bottomLeft" activeCell="G9" sqref="G9"/>
    </sheetView>
  </sheetViews>
  <sheetFormatPr defaultRowHeight="14.5" x14ac:dyDescent="0.35"/>
  <cols>
    <col min="1" max="2" width="13.7265625" customWidth="1"/>
    <col min="3" max="3" width="11.26953125" customWidth="1"/>
    <col min="4" max="4" width="18.81640625" customWidth="1"/>
    <col min="5" max="7" width="9.54296875" customWidth="1"/>
    <col min="8" max="8" width="11.1796875" customWidth="1"/>
    <col min="9" max="9" width="17.54296875" customWidth="1"/>
    <col min="10" max="13" width="10.26953125" customWidth="1"/>
    <col min="14" max="15" width="10.81640625" customWidth="1"/>
    <col min="18" max="18" width="11.26953125" bestFit="1" customWidth="1"/>
  </cols>
  <sheetData>
    <row r="1" spans="1:18" ht="78" thickBot="1" x14ac:dyDescent="0.4">
      <c r="A1" s="23" t="s">
        <v>1</v>
      </c>
      <c r="B1" s="36" t="s">
        <v>421</v>
      </c>
      <c r="C1" s="24" t="s">
        <v>101</v>
      </c>
      <c r="D1" s="24" t="s">
        <v>2</v>
      </c>
      <c r="E1" s="25" t="s">
        <v>12</v>
      </c>
      <c r="F1" s="25" t="s">
        <v>339</v>
      </c>
      <c r="G1" s="24" t="s">
        <v>211</v>
      </c>
      <c r="H1" s="24" t="s">
        <v>9</v>
      </c>
      <c r="I1" s="24" t="s">
        <v>20</v>
      </c>
      <c r="J1" s="26" t="s">
        <v>3</v>
      </c>
      <c r="K1" s="26" t="s">
        <v>4</v>
      </c>
      <c r="L1" s="26" t="s">
        <v>5</v>
      </c>
      <c r="M1" s="26" t="s">
        <v>6</v>
      </c>
      <c r="N1" s="27" t="s">
        <v>7</v>
      </c>
      <c r="O1" s="28" t="s">
        <v>8</v>
      </c>
      <c r="P1" s="28" t="s">
        <v>102</v>
      </c>
      <c r="Q1" s="28" t="s">
        <v>110</v>
      </c>
      <c r="R1" s="28" t="s">
        <v>103</v>
      </c>
    </row>
    <row r="2" spans="1:18" x14ac:dyDescent="0.35">
      <c r="A2" s="9">
        <v>69187</v>
      </c>
      <c r="B2" s="9" t="e">
        <f>VLOOKUP(A2,'[1]Master Data'!$B$5:$BZ$642,53,FALSE)</f>
        <v>#N/A</v>
      </c>
      <c r="C2" s="9" t="s">
        <v>234</v>
      </c>
      <c r="D2" s="9"/>
      <c r="E2" s="9">
        <v>100193</v>
      </c>
      <c r="F2" s="9" t="s">
        <v>228</v>
      </c>
      <c r="G2" s="9">
        <v>18.75</v>
      </c>
      <c r="H2" s="9">
        <v>100</v>
      </c>
      <c r="I2" s="9">
        <f>H2</f>
        <v>100</v>
      </c>
      <c r="J2" s="9">
        <v>3</v>
      </c>
      <c r="K2" s="9" t="s">
        <v>228</v>
      </c>
      <c r="L2" s="9" t="s">
        <v>228</v>
      </c>
      <c r="M2" s="9" t="s">
        <v>228</v>
      </c>
      <c r="N2" s="9"/>
      <c r="O2" s="9"/>
      <c r="P2" s="9"/>
      <c r="Q2" s="9"/>
      <c r="R2" s="9">
        <v>15.26</v>
      </c>
    </row>
    <row r="3" spans="1:18" x14ac:dyDescent="0.35">
      <c r="A3" s="9">
        <v>69241</v>
      </c>
      <c r="B3" s="9" t="e">
        <f>VLOOKUP(A3,'[1]Master Data'!$B$5:$BZ$642,53,FALSE)</f>
        <v>#N/A</v>
      </c>
      <c r="C3" s="9" t="s">
        <v>235</v>
      </c>
      <c r="D3" s="9" t="e">
        <f>VLOOKUP(A3,'[1]Master Data'!$B$5:$G$642,6,FALSE)</f>
        <v>#N/A</v>
      </c>
      <c r="E3" s="9" t="s">
        <v>201</v>
      </c>
      <c r="F3" s="9" t="s">
        <v>228</v>
      </c>
      <c r="G3" s="9">
        <v>30</v>
      </c>
      <c r="H3" s="9">
        <v>160</v>
      </c>
      <c r="I3" s="9">
        <f t="shared" ref="I3:I60" si="0">H3</f>
        <v>160</v>
      </c>
      <c r="J3" s="9">
        <v>3</v>
      </c>
      <c r="K3" s="9" t="s">
        <v>228</v>
      </c>
      <c r="L3" s="9" t="s">
        <v>228</v>
      </c>
      <c r="M3" s="9" t="s">
        <v>228</v>
      </c>
      <c r="N3" s="9"/>
      <c r="O3" s="9"/>
      <c r="P3" s="9"/>
      <c r="Q3" s="9">
        <v>30.56</v>
      </c>
      <c r="R3" s="9"/>
    </row>
    <row r="4" spans="1:18" x14ac:dyDescent="0.35">
      <c r="A4" s="9">
        <v>97696</v>
      </c>
      <c r="B4" s="9" t="e">
        <f>VLOOKUP(A4,'[1]Master Data'!$B$5:$BZ$642,53,FALSE)</f>
        <v>#N/A</v>
      </c>
      <c r="C4" s="9" t="s">
        <v>236</v>
      </c>
      <c r="D4" s="9" t="e">
        <f>VLOOKUP(A4,'[1]Master Data'!$B$5:$G$642,6,FALSE)</f>
        <v>#N/A</v>
      </c>
      <c r="E4" s="9" t="s">
        <v>333</v>
      </c>
      <c r="F4" s="9" t="s">
        <v>228</v>
      </c>
      <c r="G4" s="9">
        <v>21.88</v>
      </c>
      <c r="H4" s="9">
        <v>100</v>
      </c>
      <c r="I4" s="9">
        <f t="shared" si="0"/>
        <v>100</v>
      </c>
      <c r="J4" s="9">
        <v>3.5</v>
      </c>
      <c r="K4" s="9" t="s">
        <v>228</v>
      </c>
      <c r="L4" s="9" t="s">
        <v>228</v>
      </c>
      <c r="M4" s="9" t="s">
        <v>228</v>
      </c>
      <c r="N4" s="9">
        <v>3.97</v>
      </c>
      <c r="O4" s="9">
        <v>2.65</v>
      </c>
      <c r="P4" s="9"/>
      <c r="Q4" s="9"/>
      <c r="R4" s="9"/>
    </row>
    <row r="5" spans="1:18" x14ac:dyDescent="0.35">
      <c r="A5" s="9">
        <v>10000001331</v>
      </c>
      <c r="B5" s="9" t="str">
        <f>VLOOKUP(A5,'[1]Master Data'!$B$5:$BZ$642,53,FALSE)</f>
        <v>ACT</v>
      </c>
      <c r="C5" s="9" t="s">
        <v>81</v>
      </c>
      <c r="D5" s="9" t="str">
        <f>VLOOKUP(A5,'[1]Master Data'!$B$5:$G$642,6,FALSE)</f>
        <v>IW Pork Sausage Biscuit Sandwich, 3.1 oz.</v>
      </c>
      <c r="E5" s="9">
        <v>100193</v>
      </c>
      <c r="F5" s="9" t="s">
        <v>228</v>
      </c>
      <c r="G5" s="9">
        <v>19.38</v>
      </c>
      <c r="H5" s="9">
        <v>100</v>
      </c>
      <c r="I5" s="9">
        <f t="shared" si="0"/>
        <v>100</v>
      </c>
      <c r="J5" s="9">
        <v>3.1</v>
      </c>
      <c r="K5" s="9" t="s">
        <v>324</v>
      </c>
      <c r="L5" s="9">
        <v>1</v>
      </c>
      <c r="M5" s="9">
        <v>1.75</v>
      </c>
      <c r="N5" s="9"/>
      <c r="O5" s="9"/>
      <c r="P5" s="9"/>
      <c r="Q5" s="9"/>
      <c r="R5" s="9">
        <v>8.98</v>
      </c>
    </row>
    <row r="6" spans="1:18" x14ac:dyDescent="0.35">
      <c r="A6" s="9">
        <v>10000001710</v>
      </c>
      <c r="B6" s="9" t="e">
        <f>VLOOKUP(A6,'[1]Master Data'!$B$5:$BZ$642,53,FALSE)</f>
        <v>#N/A</v>
      </c>
      <c r="C6" s="9" t="s">
        <v>237</v>
      </c>
      <c r="D6" s="9" t="e">
        <f>VLOOKUP(A6,'[1]Master Data'!$B$5:$G$642,6,FALSE)</f>
        <v>#N/A</v>
      </c>
      <c r="E6" s="9" t="s">
        <v>201</v>
      </c>
      <c r="F6" s="9" t="s">
        <v>228</v>
      </c>
      <c r="G6" s="9">
        <v>28.2</v>
      </c>
      <c r="H6" s="9">
        <v>96</v>
      </c>
      <c r="I6" s="9">
        <f t="shared" si="0"/>
        <v>96</v>
      </c>
      <c r="J6" s="9">
        <v>4.7</v>
      </c>
      <c r="K6" s="9" t="s">
        <v>228</v>
      </c>
      <c r="L6" s="9" t="s">
        <v>228</v>
      </c>
      <c r="M6" s="9" t="s">
        <v>228</v>
      </c>
      <c r="N6" s="9"/>
      <c r="O6" s="9"/>
      <c r="P6" s="9"/>
      <c r="Q6" s="9">
        <v>10.36</v>
      </c>
      <c r="R6" s="9"/>
    </row>
    <row r="7" spans="1:18" x14ac:dyDescent="0.35">
      <c r="A7" s="9">
        <v>10000001790</v>
      </c>
      <c r="B7" s="9" t="str">
        <f>VLOOKUP(A7,'[1]Master Data'!$B$5:$BZ$642,53,FALSE)</f>
        <v>DNB SY19-20</v>
      </c>
      <c r="C7" s="9" t="s">
        <v>238</v>
      </c>
      <c r="D7" s="9" t="str">
        <f>VLOOKUP(A7,'[1]Master Data'!$B$5:$G$642,6,FALSE)</f>
        <v>IW Breakfast Sausage Sandwich, 2.7 oz.</v>
      </c>
      <c r="E7" s="9">
        <v>100193</v>
      </c>
      <c r="F7" s="9" t="s">
        <v>228</v>
      </c>
      <c r="G7" s="9">
        <v>16.88</v>
      </c>
      <c r="H7" s="9">
        <v>100</v>
      </c>
      <c r="I7" s="9">
        <f t="shared" si="0"/>
        <v>100</v>
      </c>
      <c r="J7" s="9">
        <v>2.7</v>
      </c>
      <c r="K7" s="9" t="s">
        <v>324</v>
      </c>
      <c r="L7" s="9">
        <v>0.75</v>
      </c>
      <c r="M7" s="9">
        <v>1.25</v>
      </c>
      <c r="N7" s="9"/>
      <c r="O7" s="9"/>
      <c r="P7" s="9"/>
      <c r="Q7" s="9"/>
      <c r="R7" s="9">
        <v>5.5</v>
      </c>
    </row>
    <row r="8" spans="1:18" x14ac:dyDescent="0.35">
      <c r="A8" s="9">
        <v>10000002066</v>
      </c>
      <c r="B8" s="9" t="str">
        <f>VLOOKUP(A8,'[1]Master Data'!$B$5:$BZ$642,53,FALSE)</f>
        <v>DNB SY21-22</v>
      </c>
      <c r="C8" s="9" t="s">
        <v>375</v>
      </c>
      <c r="D8" s="9" t="str">
        <f>VLOOKUP(A8,'[1]Master Data'!$B$5:$G$642,6,FALSE)</f>
        <v>IW Beef Sausage Sandwich, 2.55 oz.</v>
      </c>
      <c r="E8" s="9" t="s">
        <v>201</v>
      </c>
      <c r="F8" s="9" t="s">
        <v>228</v>
      </c>
      <c r="G8" s="9">
        <v>15.94</v>
      </c>
      <c r="H8" s="9">
        <v>100</v>
      </c>
      <c r="I8" s="9">
        <f t="shared" si="0"/>
        <v>100</v>
      </c>
      <c r="J8" s="9">
        <v>2.5499999999999998</v>
      </c>
      <c r="K8" s="9" t="s">
        <v>324</v>
      </c>
      <c r="L8" s="9">
        <v>1</v>
      </c>
      <c r="M8" s="9">
        <v>1.25</v>
      </c>
      <c r="N8" s="9"/>
      <c r="O8" s="9"/>
      <c r="P8" s="9"/>
      <c r="Q8" s="9">
        <v>5.15</v>
      </c>
      <c r="R8" s="9"/>
    </row>
    <row r="9" spans="1:18" x14ac:dyDescent="0.35">
      <c r="A9" s="9">
        <v>10000003543</v>
      </c>
      <c r="B9" s="9" t="str">
        <f>VLOOKUP(A9,'[1]Master Data'!$B$5:$BZ$642,53,FALSE)</f>
        <v>ACT</v>
      </c>
      <c r="C9" s="9" t="s">
        <v>113</v>
      </c>
      <c r="D9" s="9" t="str">
        <f>VLOOKUP(A9,'[1]Master Data'!$B$5:$G$642,6,FALSE)</f>
        <v>IW BBQ Beef Rib Mini Twin Sandwiches, 5.4 oz.</v>
      </c>
      <c r="E9" s="9" t="s">
        <v>201</v>
      </c>
      <c r="F9" s="9" t="s">
        <v>228</v>
      </c>
      <c r="G9" s="9">
        <v>27</v>
      </c>
      <c r="H9" s="9">
        <v>80</v>
      </c>
      <c r="I9" s="9">
        <f t="shared" si="0"/>
        <v>80</v>
      </c>
      <c r="J9" s="9">
        <v>5.4</v>
      </c>
      <c r="K9" s="9" t="s">
        <v>327</v>
      </c>
      <c r="L9" s="9">
        <v>2</v>
      </c>
      <c r="M9" s="9">
        <v>2.5</v>
      </c>
      <c r="N9" s="9"/>
      <c r="O9" s="9"/>
      <c r="P9" s="9"/>
      <c r="Q9" s="9">
        <v>9.5</v>
      </c>
      <c r="R9" s="9"/>
    </row>
    <row r="10" spans="1:18" x14ac:dyDescent="0.35">
      <c r="A10" s="9">
        <v>10000003550</v>
      </c>
      <c r="B10" s="9" t="str">
        <f>VLOOKUP(A10,'[1]Master Data'!$B$5:$BZ$642,53,FALSE)</f>
        <v>DNB SY20-21</v>
      </c>
      <c r="C10" s="9" t="s">
        <v>157</v>
      </c>
      <c r="D10" s="9" t="str">
        <f>VLOOKUP(A10,'[1]Master Data'!$B$5:$G$642,6,FALSE)</f>
        <v>IW Beef Burger Mini Twin Sandwiches, 5.2 oz.</v>
      </c>
      <c r="E10" s="9" t="s">
        <v>201</v>
      </c>
      <c r="F10" s="9" t="s">
        <v>228</v>
      </c>
      <c r="G10" s="9">
        <v>26</v>
      </c>
      <c r="H10" s="9">
        <v>80</v>
      </c>
      <c r="I10" s="9">
        <f t="shared" si="0"/>
        <v>80</v>
      </c>
      <c r="J10" s="9">
        <v>5.2</v>
      </c>
      <c r="K10" s="9" t="s">
        <v>326</v>
      </c>
      <c r="L10" s="9">
        <v>2</v>
      </c>
      <c r="M10" s="9">
        <v>2.5</v>
      </c>
      <c r="N10" s="9"/>
      <c r="O10" s="9"/>
      <c r="P10" s="9"/>
      <c r="Q10" s="9">
        <v>12.02</v>
      </c>
      <c r="R10" s="9"/>
    </row>
    <row r="11" spans="1:18" x14ac:dyDescent="0.35">
      <c r="A11" s="9">
        <v>10000003725</v>
      </c>
      <c r="B11" s="9" t="str">
        <f>VLOOKUP(A11,'[1]Master Data'!$B$5:$BZ$642,53,FALSE)</f>
        <v>ACT</v>
      </c>
      <c r="C11" s="9" t="s">
        <v>163</v>
      </c>
      <c r="D11" s="9" t="str">
        <f>VLOOKUP(A11,'[1]Master Data'!$B$5:$G$642,6,FALSE)</f>
        <v>Flame Grilled Beef Pattie, 2.5 oz.</v>
      </c>
      <c r="E11" s="9" t="s">
        <v>201</v>
      </c>
      <c r="F11" s="9" t="s">
        <v>228</v>
      </c>
      <c r="G11" s="9">
        <v>31.25</v>
      </c>
      <c r="H11" s="9">
        <v>200</v>
      </c>
      <c r="I11" s="9">
        <f t="shared" si="0"/>
        <v>200</v>
      </c>
      <c r="J11" s="9">
        <v>2.5</v>
      </c>
      <c r="K11" s="9" t="s">
        <v>299</v>
      </c>
      <c r="L11" s="9">
        <v>2</v>
      </c>
      <c r="M11" s="9" t="s">
        <v>295</v>
      </c>
      <c r="N11" s="9"/>
      <c r="O11" s="9"/>
      <c r="P11" s="9"/>
      <c r="Q11" s="9">
        <v>25.44</v>
      </c>
      <c r="R11" s="9"/>
    </row>
    <row r="12" spans="1:18" x14ac:dyDescent="0.35">
      <c r="A12" s="9">
        <v>10000003864</v>
      </c>
      <c r="B12" s="9" t="e">
        <f>VLOOKUP(A12,'[1]Master Data'!$B$5:$BZ$642,53,FALSE)</f>
        <v>#N/A</v>
      </c>
      <c r="C12" s="9" t="s">
        <v>125</v>
      </c>
      <c r="D12" s="9" t="e">
        <f>VLOOKUP(A12,'[1]Master Data'!$B$5:$G$642,6,FALSE)</f>
        <v>#N/A</v>
      </c>
      <c r="E12" s="9" t="s">
        <v>201</v>
      </c>
      <c r="F12" s="9" t="s">
        <v>228</v>
      </c>
      <c r="G12" s="9">
        <v>22.75</v>
      </c>
      <c r="H12" s="9">
        <v>280</v>
      </c>
      <c r="I12" s="9">
        <f t="shared" si="0"/>
        <v>280</v>
      </c>
      <c r="J12" s="9">
        <v>1.3</v>
      </c>
      <c r="K12" s="9" t="s">
        <v>228</v>
      </c>
      <c r="L12" s="9" t="s">
        <v>228</v>
      </c>
      <c r="M12" s="9" t="s">
        <v>228</v>
      </c>
      <c r="N12" s="9"/>
      <c r="O12" s="9"/>
      <c r="P12" s="9"/>
      <c r="Q12" s="9">
        <v>21.04</v>
      </c>
      <c r="R12" s="9"/>
    </row>
    <row r="13" spans="1:18" x14ac:dyDescent="0.35">
      <c r="A13" s="9">
        <v>10000003954</v>
      </c>
      <c r="B13" s="9" t="str">
        <f>VLOOKUP(A13,'[1]Master Data'!$B$5:$BZ$642,53,FALSE)</f>
        <v>DNB SY20-21</v>
      </c>
      <c r="C13" s="9" t="s">
        <v>62</v>
      </c>
      <c r="D13" s="9" t="str">
        <f>VLOOKUP(A13,'[1]Master Data'!$B$5:$G$642,6,FALSE)</f>
        <v>Flame Grilled Chopped Beef Steak Pattie with Sandwich Wrapper, 3.0 oz.</v>
      </c>
      <c r="E13" s="9" t="s">
        <v>201</v>
      </c>
      <c r="F13" s="9" t="s">
        <v>228</v>
      </c>
      <c r="G13" s="9">
        <v>18.75</v>
      </c>
      <c r="H13" s="9">
        <v>100</v>
      </c>
      <c r="I13" s="9">
        <f t="shared" si="0"/>
        <v>100</v>
      </c>
      <c r="J13" s="9">
        <v>3</v>
      </c>
      <c r="K13" s="9" t="s">
        <v>299</v>
      </c>
      <c r="L13" s="9">
        <v>3</v>
      </c>
      <c r="M13" s="9" t="s">
        <v>295</v>
      </c>
      <c r="N13" s="9"/>
      <c r="O13" s="9"/>
      <c r="P13" s="9"/>
      <c r="Q13" s="9">
        <v>21.9</v>
      </c>
      <c r="R13" s="9"/>
    </row>
    <row r="14" spans="1:18" x14ac:dyDescent="0.35">
      <c r="A14" s="9">
        <v>10000004505</v>
      </c>
      <c r="B14" s="9" t="str">
        <f>VLOOKUP(A14,'[1]Master Data'!$B$5:$BZ$642,53,FALSE)</f>
        <v>DNB SY21-22</v>
      </c>
      <c r="C14" s="9" t="s">
        <v>158</v>
      </c>
      <c r="D14" s="9" t="str">
        <f>VLOOKUP(A14,'[1]Master Data'!$B$5:$G$642,6,FALSE)</f>
        <v>Super Rib™ Beef Rib Pattie with Built-In BBQ Sauce, 2.61 oz.</v>
      </c>
      <c r="E14" s="9" t="s">
        <v>201</v>
      </c>
      <c r="F14" s="9" t="s">
        <v>228</v>
      </c>
      <c r="G14" s="9">
        <v>32.630000000000003</v>
      </c>
      <c r="H14" s="9">
        <v>200</v>
      </c>
      <c r="I14" s="9">
        <f t="shared" si="0"/>
        <v>200</v>
      </c>
      <c r="J14" s="9">
        <v>2.61</v>
      </c>
      <c r="K14" s="9" t="s">
        <v>299</v>
      </c>
      <c r="L14" s="9">
        <v>2</v>
      </c>
      <c r="M14" s="9" t="s">
        <v>295</v>
      </c>
      <c r="N14" s="9"/>
      <c r="O14" s="9"/>
      <c r="P14" s="9"/>
      <c r="Q14" s="9">
        <v>30.97</v>
      </c>
      <c r="R14" s="9"/>
    </row>
    <row r="15" spans="1:18" x14ac:dyDescent="0.35">
      <c r="A15" s="9">
        <v>10000004707</v>
      </c>
      <c r="B15" s="9" t="e">
        <f>VLOOKUP(A15,'[1]Master Data'!$B$5:$BZ$642,53,FALSE)</f>
        <v>#N/A</v>
      </c>
      <c r="C15" s="9" t="s">
        <v>239</v>
      </c>
      <c r="D15" s="9" t="e">
        <f>VLOOKUP(A15,'[1]Master Data'!$B$5:$G$642,6,FALSE)</f>
        <v>#N/A</v>
      </c>
      <c r="E15" s="9" t="s">
        <v>201</v>
      </c>
      <c r="F15" s="9" t="s">
        <v>228</v>
      </c>
      <c r="G15" s="9">
        <v>17.5</v>
      </c>
      <c r="H15" s="9">
        <v>200</v>
      </c>
      <c r="I15" s="9">
        <f t="shared" si="0"/>
        <v>200</v>
      </c>
      <c r="J15" s="9">
        <v>1.4</v>
      </c>
      <c r="K15" s="9" t="s">
        <v>228</v>
      </c>
      <c r="L15" s="9" t="s">
        <v>228</v>
      </c>
      <c r="M15" s="9" t="s">
        <v>228</v>
      </c>
      <c r="N15" s="9"/>
      <c r="O15" s="9"/>
      <c r="P15" s="9"/>
      <c r="Q15" s="9">
        <v>11.88</v>
      </c>
      <c r="R15" s="9"/>
    </row>
    <row r="16" spans="1:18" x14ac:dyDescent="0.35">
      <c r="A16" s="9">
        <v>10000004720</v>
      </c>
      <c r="B16" s="9" t="str">
        <f>VLOOKUP(A16,'[1]Master Data'!$B$5:$BZ$642,53,FALSE)</f>
        <v>DNB SY21-22</v>
      </c>
      <c r="C16" s="9" t="s">
        <v>60</v>
      </c>
      <c r="D16" s="9" t="str">
        <f>VLOOKUP(A16,'[1]Master Data'!$B$5:$G$642,6,FALSE)</f>
        <v>Flame Broiled Salisbury Steak, 2.55 oz.</v>
      </c>
      <c r="E16" s="9" t="s">
        <v>201</v>
      </c>
      <c r="F16" s="9" t="s">
        <v>228</v>
      </c>
      <c r="G16" s="9">
        <v>22.31</v>
      </c>
      <c r="H16" s="9">
        <v>140</v>
      </c>
      <c r="I16" s="9">
        <f t="shared" si="0"/>
        <v>140</v>
      </c>
      <c r="J16" s="9">
        <v>2.5499999999999998</v>
      </c>
      <c r="K16" s="9" t="s">
        <v>299</v>
      </c>
      <c r="L16" s="9">
        <v>2</v>
      </c>
      <c r="M16" s="9" t="s">
        <v>295</v>
      </c>
      <c r="N16" s="9"/>
      <c r="O16" s="9"/>
      <c r="P16" s="9"/>
      <c r="Q16" s="9">
        <v>21.05</v>
      </c>
      <c r="R16" s="9"/>
    </row>
    <row r="17" spans="1:18" x14ac:dyDescent="0.35">
      <c r="A17" s="9">
        <v>10000004722</v>
      </c>
      <c r="B17" s="9" t="str">
        <f>VLOOKUP(A17,'[1]Master Data'!$B$5:$BZ$642,53,FALSE)</f>
        <v>DFIN</v>
      </c>
      <c r="C17" s="9" t="s">
        <v>121</v>
      </c>
      <c r="D17" s="9" t="str">
        <f>VLOOKUP(A17,'[1]Master Data'!$B$5:$G$642,6,FALSE)</f>
        <v>Smokie Grill® Pork Riblet with Honey BBQ Sauce, 2.4 oz.</v>
      </c>
      <c r="E17" s="9">
        <v>100193</v>
      </c>
      <c r="F17" s="9" t="s">
        <v>228</v>
      </c>
      <c r="G17" s="9">
        <v>20</v>
      </c>
      <c r="H17" s="9">
        <v>133.33333333333334</v>
      </c>
      <c r="I17" s="9">
        <f t="shared" si="0"/>
        <v>133.33333333333334</v>
      </c>
      <c r="J17" s="9">
        <v>2.4</v>
      </c>
      <c r="K17" s="9" t="s">
        <v>313</v>
      </c>
      <c r="L17" s="9">
        <v>2</v>
      </c>
      <c r="M17" s="9" t="s">
        <v>295</v>
      </c>
      <c r="N17" s="9"/>
      <c r="O17" s="9"/>
      <c r="P17" s="9"/>
      <c r="Q17" s="9"/>
      <c r="R17" s="9">
        <v>13.25</v>
      </c>
    </row>
    <row r="18" spans="1:18" x14ac:dyDescent="0.35">
      <c r="A18" s="9">
        <v>10000005670</v>
      </c>
      <c r="B18" s="9" t="str">
        <f>VLOOKUP(A18,'[1]Master Data'!$B$5:$BZ$642,53,FALSE)</f>
        <v>DNB SY21-22</v>
      </c>
      <c r="C18" s="9" t="s">
        <v>159</v>
      </c>
      <c r="D18" s="9" t="str">
        <f>VLOOKUP(A18,'[1]Master Data'!$B$5:$G$642,6,FALSE)</f>
        <v>Flame Grilled Mini Beef Burger, 1.01 oz.</v>
      </c>
      <c r="E18" s="9" t="s">
        <v>201</v>
      </c>
      <c r="F18" s="9" t="s">
        <v>228</v>
      </c>
      <c r="G18" s="9">
        <v>30</v>
      </c>
      <c r="H18" s="9">
        <v>475</v>
      </c>
      <c r="I18" s="9">
        <f t="shared" si="0"/>
        <v>475</v>
      </c>
      <c r="J18" s="9">
        <v>1.01</v>
      </c>
      <c r="K18" s="9" t="s">
        <v>299</v>
      </c>
      <c r="L18" s="9">
        <v>1</v>
      </c>
      <c r="M18" s="9" t="s">
        <v>295</v>
      </c>
      <c r="N18" s="9"/>
      <c r="O18" s="9"/>
      <c r="P18" s="9"/>
      <c r="Q18" s="9">
        <v>47.6</v>
      </c>
      <c r="R18" s="9"/>
    </row>
    <row r="19" spans="1:18" x14ac:dyDescent="0.35">
      <c r="A19" s="9">
        <v>10000005722</v>
      </c>
      <c r="B19" s="9" t="str">
        <f>VLOOKUP(A19,'[1]Master Data'!$B$5:$BZ$642,53,FALSE)</f>
        <v>DNB SY21-22</v>
      </c>
      <c r="C19" s="9" t="s">
        <v>76</v>
      </c>
      <c r="D19" s="9" t="str">
        <f>VLOOKUP(A19,'[1]Master Data'!$B$5:$G$642,6,FALSE)</f>
        <v>Down Home Beef Salisbury Steak, 2.14 oz.</v>
      </c>
      <c r="E19" s="9" t="s">
        <v>201</v>
      </c>
      <c r="F19" s="9" t="s">
        <v>228</v>
      </c>
      <c r="G19" s="9">
        <v>30.09</v>
      </c>
      <c r="H19" s="9">
        <v>225</v>
      </c>
      <c r="I19" s="9">
        <f t="shared" si="0"/>
        <v>225</v>
      </c>
      <c r="J19" s="9">
        <v>2.14</v>
      </c>
      <c r="K19" s="9" t="s">
        <v>299</v>
      </c>
      <c r="L19" s="9">
        <v>2</v>
      </c>
      <c r="M19" s="9" t="s">
        <v>295</v>
      </c>
      <c r="N19" s="9"/>
      <c r="O19" s="9"/>
      <c r="P19" s="9"/>
      <c r="Q19" s="9">
        <v>27.61</v>
      </c>
      <c r="R19" s="9"/>
    </row>
    <row r="20" spans="1:18" x14ac:dyDescent="0.35">
      <c r="A20" s="9">
        <v>10000006741</v>
      </c>
      <c r="B20" s="9" t="str">
        <f>VLOOKUP(A20,'[1]Master Data'!$B$5:$BZ$642,53,FALSE)</f>
        <v>DFIN</v>
      </c>
      <c r="C20" s="9" t="s">
        <v>376</v>
      </c>
      <c r="D20" s="9" t="str">
        <f>VLOOKUP(A20,'[1]Master Data'!$B$5:$G$642,6,FALSE)</f>
        <v>Smokie Grill® Beef Riblet with Honey BBQ Sauce, 2.4 oz.</v>
      </c>
      <c r="E20" s="9" t="s">
        <v>201</v>
      </c>
      <c r="F20" s="9" t="s">
        <v>228</v>
      </c>
      <c r="G20" s="9">
        <v>20</v>
      </c>
      <c r="H20" s="9">
        <v>133.33333333333334</v>
      </c>
      <c r="I20" s="9">
        <f t="shared" si="0"/>
        <v>133.33333333333334</v>
      </c>
      <c r="J20" s="9">
        <v>2.4</v>
      </c>
      <c r="K20" s="9" t="s">
        <v>313</v>
      </c>
      <c r="L20" s="9">
        <v>2</v>
      </c>
      <c r="M20" s="9" t="s">
        <v>295</v>
      </c>
      <c r="N20" s="9"/>
      <c r="O20" s="9"/>
      <c r="P20" s="9"/>
      <c r="Q20" s="9">
        <v>9.6999999999999993</v>
      </c>
      <c r="R20" s="9"/>
    </row>
    <row r="21" spans="1:18" x14ac:dyDescent="0.35">
      <c r="A21" s="9">
        <v>10000006750</v>
      </c>
      <c r="B21" s="9" t="str">
        <f>VLOOKUP(A21,'[1]Master Data'!$B$5:$BZ$642,53,FALSE)</f>
        <v>ACT</v>
      </c>
      <c r="C21" s="9" t="s">
        <v>82</v>
      </c>
      <c r="D21" s="9" t="str">
        <f>VLOOKUP(A21,'[1]Master Data'!$B$5:$G$642,6,FALSE)</f>
        <v>Pork Sausage Pattie, 1.2 oz.</v>
      </c>
      <c r="E21" s="9">
        <v>100193</v>
      </c>
      <c r="F21" s="9" t="s">
        <v>228</v>
      </c>
      <c r="G21" s="9">
        <v>18.75</v>
      </c>
      <c r="H21" s="9">
        <v>250</v>
      </c>
      <c r="I21" s="9">
        <f t="shared" si="0"/>
        <v>250</v>
      </c>
      <c r="J21" s="9">
        <v>1.2</v>
      </c>
      <c r="K21" s="9" t="s">
        <v>299</v>
      </c>
      <c r="L21" s="9">
        <v>1</v>
      </c>
      <c r="M21" s="9" t="s">
        <v>295</v>
      </c>
      <c r="N21" s="9"/>
      <c r="O21" s="9"/>
      <c r="P21" s="9"/>
      <c r="Q21" s="9"/>
      <c r="R21" s="9">
        <v>22.45</v>
      </c>
    </row>
    <row r="22" spans="1:18" x14ac:dyDescent="0.35">
      <c r="A22" s="9">
        <v>10000006919</v>
      </c>
      <c r="B22" s="9" t="str">
        <f>VLOOKUP(A22,'[1]Master Data'!$B$5:$BZ$642,53,FALSE)</f>
        <v>ACT</v>
      </c>
      <c r="C22" s="9" t="s">
        <v>149</v>
      </c>
      <c r="D22" s="9" t="str">
        <f>VLOOKUP(A22,'[1]Master Data'!$B$5:$G$642,6,FALSE)</f>
        <v>Cheeseburger Meatloaf, 2.9 oz.</v>
      </c>
      <c r="E22" s="9" t="s">
        <v>201</v>
      </c>
      <c r="F22" s="9" t="s">
        <v>228</v>
      </c>
      <c r="G22" s="9">
        <v>18.13</v>
      </c>
      <c r="H22" s="9">
        <v>100</v>
      </c>
      <c r="I22" s="9">
        <f t="shared" si="0"/>
        <v>100</v>
      </c>
      <c r="J22" s="9">
        <v>2.9</v>
      </c>
      <c r="K22" s="9" t="s">
        <v>299</v>
      </c>
      <c r="L22" s="9">
        <v>2</v>
      </c>
      <c r="M22" s="9" t="s">
        <v>295</v>
      </c>
      <c r="N22" s="9"/>
      <c r="O22" s="9"/>
      <c r="P22" s="9"/>
      <c r="Q22" s="9">
        <v>15.62</v>
      </c>
      <c r="R22" s="9"/>
    </row>
    <row r="23" spans="1:18" x14ac:dyDescent="0.35">
      <c r="A23" s="9">
        <v>10000008443</v>
      </c>
      <c r="B23" s="9" t="str">
        <f>VLOOKUP(A23,'[1]Master Data'!$B$5:$BZ$642,53,FALSE)</f>
        <v>ACT</v>
      </c>
      <c r="C23" s="9" t="s">
        <v>164</v>
      </c>
      <c r="D23" s="9" t="str">
        <f>VLOOKUP(A23,'[1]Master Data'!$B$5:$G$642,6,FALSE)</f>
        <v>Down Home Beef Salisbury Steak, 3 oz.</v>
      </c>
      <c r="E23" s="9" t="s">
        <v>201</v>
      </c>
      <c r="F23" s="9" t="s">
        <v>228</v>
      </c>
      <c r="G23" s="9">
        <v>31.88</v>
      </c>
      <c r="H23" s="9">
        <v>170</v>
      </c>
      <c r="I23" s="9">
        <f t="shared" si="0"/>
        <v>170</v>
      </c>
      <c r="J23" s="9">
        <v>3</v>
      </c>
      <c r="K23" s="9" t="s">
        <v>323</v>
      </c>
      <c r="L23" s="9">
        <v>2</v>
      </c>
      <c r="M23" s="9" t="s">
        <v>295</v>
      </c>
      <c r="N23" s="9"/>
      <c r="O23" s="9"/>
      <c r="P23" s="9"/>
      <c r="Q23" s="9">
        <v>24.25</v>
      </c>
      <c r="R23" s="9"/>
    </row>
    <row r="24" spans="1:18" x14ac:dyDescent="0.35">
      <c r="A24" s="9">
        <v>10000008737</v>
      </c>
      <c r="B24" s="9" t="str">
        <f>VLOOKUP(A24,'[1]Master Data'!$B$5:$BZ$642,53,FALSE)</f>
        <v>ACT</v>
      </c>
      <c r="C24" s="9" t="s">
        <v>240</v>
      </c>
      <c r="D24" s="9" t="str">
        <f>VLOOKUP(A24,'[1]Master Data'!$B$5:$G$642,6,FALSE)</f>
        <v>Beef Crumbles, 2.4 oz.</v>
      </c>
      <c r="E24" s="9" t="s">
        <v>201</v>
      </c>
      <c r="F24" s="9" t="s">
        <v>228</v>
      </c>
      <c r="G24" s="9">
        <v>40</v>
      </c>
      <c r="H24" s="9">
        <v>266.67</v>
      </c>
      <c r="I24" s="9">
        <v>266</v>
      </c>
      <c r="J24" s="9">
        <v>2.4</v>
      </c>
      <c r="K24" s="9" t="s">
        <v>303</v>
      </c>
      <c r="L24" s="9">
        <v>2</v>
      </c>
      <c r="M24" s="9" t="s">
        <v>295</v>
      </c>
      <c r="N24" s="9"/>
      <c r="O24" s="9"/>
      <c r="P24" s="9"/>
      <c r="Q24" s="9">
        <v>32.28</v>
      </c>
      <c r="R24" s="9"/>
    </row>
    <row r="25" spans="1:18" x14ac:dyDescent="0.35">
      <c r="A25" s="9">
        <v>10000009581</v>
      </c>
      <c r="B25" s="9" t="e">
        <f>VLOOKUP(A25,'[1]Master Data'!$B$5:$BZ$642,53,FALSE)</f>
        <v>#N/A</v>
      </c>
      <c r="C25" s="9" t="s">
        <v>241</v>
      </c>
      <c r="D25" s="9" t="e">
        <f>VLOOKUP(A25,'[1]Master Data'!$B$5:$G$642,6,FALSE)</f>
        <v>#N/A</v>
      </c>
      <c r="E25" s="9">
        <v>100193</v>
      </c>
      <c r="F25" s="9" t="s">
        <v>228</v>
      </c>
      <c r="G25" s="9">
        <v>28.44</v>
      </c>
      <c r="H25" s="9">
        <v>455</v>
      </c>
      <c r="I25" s="9">
        <f t="shared" si="0"/>
        <v>455</v>
      </c>
      <c r="J25" s="9">
        <v>1</v>
      </c>
      <c r="K25" s="9" t="s">
        <v>228</v>
      </c>
      <c r="L25" s="9" t="s">
        <v>228</v>
      </c>
      <c r="M25" s="9" t="s">
        <v>228</v>
      </c>
      <c r="N25" s="9"/>
      <c r="O25" s="9"/>
      <c r="P25" s="9"/>
      <c r="Q25" s="9"/>
      <c r="R25" s="9">
        <v>36.299999999999997</v>
      </c>
    </row>
    <row r="26" spans="1:18" x14ac:dyDescent="0.35">
      <c r="A26" s="9">
        <v>10000009666</v>
      </c>
      <c r="B26" s="9" t="str">
        <f>VLOOKUP(A26,'[1]Master Data'!$B$5:$BZ$642,53,FALSE)</f>
        <v>DFIN</v>
      </c>
      <c r="C26" s="9" t="s">
        <v>150</v>
      </c>
      <c r="D26" s="9" t="str">
        <f>VLOOKUP(A26,'[1]Master Data'!$B$5:$G$642,6,FALSE)</f>
        <v xml:space="preserve">Beef and Mushroom Meatball, 0.7 oz. </v>
      </c>
      <c r="E26" s="9" t="s">
        <v>201</v>
      </c>
      <c r="F26" s="9" t="s">
        <v>228</v>
      </c>
      <c r="G26" s="9">
        <v>29.4</v>
      </c>
      <c r="H26" s="9">
        <v>168</v>
      </c>
      <c r="I26" s="9">
        <f t="shared" si="0"/>
        <v>168</v>
      </c>
      <c r="J26" s="9">
        <v>2.8</v>
      </c>
      <c r="K26" s="9" t="s">
        <v>312</v>
      </c>
      <c r="L26" s="9">
        <v>2</v>
      </c>
      <c r="M26" s="9" t="s">
        <v>295</v>
      </c>
      <c r="N26" s="9"/>
      <c r="O26" s="9"/>
      <c r="P26" s="9"/>
      <c r="Q26" s="9">
        <v>23.59</v>
      </c>
      <c r="R26" s="9"/>
    </row>
    <row r="27" spans="1:18" x14ac:dyDescent="0.35">
      <c r="A27" s="9">
        <v>10000009676</v>
      </c>
      <c r="B27" s="9" t="str">
        <f>VLOOKUP(A27,'[1]Master Data'!$B$5:$BZ$642,53,FALSE)</f>
        <v>DNB SY19-20</v>
      </c>
      <c r="C27" s="9" t="s">
        <v>85</v>
      </c>
      <c r="D27" s="9" t="str">
        <f>VLOOKUP(A27,'[1]Master Data'!$B$5:$G$642,6,FALSE)</f>
        <v>Breaded Pork Steak, 1.9 oz.</v>
      </c>
      <c r="E27" s="9">
        <v>100193</v>
      </c>
      <c r="F27" s="9" t="s">
        <v>228</v>
      </c>
      <c r="G27" s="9">
        <v>30.88</v>
      </c>
      <c r="H27" s="9">
        <v>260</v>
      </c>
      <c r="I27" s="9">
        <f t="shared" si="0"/>
        <v>260</v>
      </c>
      <c r="J27" s="9">
        <v>1.9</v>
      </c>
      <c r="K27" s="9" t="s">
        <v>299</v>
      </c>
      <c r="L27" s="9">
        <v>1</v>
      </c>
      <c r="M27" s="9">
        <v>0.5</v>
      </c>
      <c r="N27" s="9"/>
      <c r="O27" s="9"/>
      <c r="P27" s="9"/>
      <c r="Q27" s="9"/>
      <c r="R27" s="9">
        <v>23.95</v>
      </c>
    </row>
    <row r="28" spans="1:18" x14ac:dyDescent="0.35">
      <c r="A28" s="9">
        <v>10000009685</v>
      </c>
      <c r="B28" s="9" t="str">
        <f>VLOOKUP(A28,'[1]Master Data'!$B$5:$BZ$642,53,FALSE)</f>
        <v>ACT</v>
      </c>
      <c r="C28" s="9" t="s">
        <v>66</v>
      </c>
      <c r="D28" s="9" t="str">
        <f>VLOOKUP(A28,'[1]Master Data'!$B$5:$G$642,6,FALSE)</f>
        <v>Beef Sausage Pattie, 1.2 oz.</v>
      </c>
      <c r="E28" s="9" t="s">
        <v>201</v>
      </c>
      <c r="F28" s="9" t="s">
        <v>228</v>
      </c>
      <c r="G28" s="9">
        <v>18.75</v>
      </c>
      <c r="H28" s="9">
        <v>250</v>
      </c>
      <c r="I28" s="9">
        <f t="shared" si="0"/>
        <v>250</v>
      </c>
      <c r="J28" s="9">
        <v>1.2</v>
      </c>
      <c r="K28" s="9" t="s">
        <v>299</v>
      </c>
      <c r="L28" s="9">
        <v>1</v>
      </c>
      <c r="M28" s="9" t="s">
        <v>295</v>
      </c>
      <c r="N28" s="9"/>
      <c r="O28" s="9"/>
      <c r="P28" s="9"/>
      <c r="Q28" s="9">
        <v>23.68</v>
      </c>
      <c r="R28" s="9"/>
    </row>
    <row r="29" spans="1:18" x14ac:dyDescent="0.35">
      <c r="A29" s="9">
        <v>10000009688</v>
      </c>
      <c r="B29" s="9" t="str">
        <f>VLOOKUP(A29,'[1]Master Data'!$B$5:$BZ$642,53,FALSE)</f>
        <v>DNB SY19-20</v>
      </c>
      <c r="C29" s="9" t="s">
        <v>242</v>
      </c>
      <c r="D29" s="9" t="str">
        <f>VLOOKUP(A29,'[1]Master Data'!$B$5:$G$642,6,FALSE)</f>
        <v>Pork Rib Pattie with Honey BBQ Sauce, 3.25 oz.</v>
      </c>
      <c r="E29" s="9">
        <v>100193</v>
      </c>
      <c r="F29" s="9" t="s">
        <v>228</v>
      </c>
      <c r="G29" s="9">
        <v>35.549999999999997</v>
      </c>
      <c r="H29" s="9">
        <v>175</v>
      </c>
      <c r="I29" s="9">
        <f t="shared" si="0"/>
        <v>175</v>
      </c>
      <c r="J29" s="9">
        <v>3.25</v>
      </c>
      <c r="K29" s="9" t="s">
        <v>299</v>
      </c>
      <c r="L29" s="9">
        <v>2</v>
      </c>
      <c r="M29" s="9" t="s">
        <v>295</v>
      </c>
      <c r="N29" s="9"/>
      <c r="O29" s="9"/>
      <c r="P29" s="9"/>
      <c r="Q29" s="9"/>
      <c r="R29" s="9">
        <v>20.07</v>
      </c>
    </row>
    <row r="30" spans="1:18" x14ac:dyDescent="0.35">
      <c r="A30" s="9">
        <v>10000009702</v>
      </c>
      <c r="B30" s="9" t="str">
        <f>VLOOKUP(A30,'[1]Master Data'!$B$5:$BZ$642,53,FALSE)</f>
        <v>DNB SY21-22</v>
      </c>
      <c r="C30" s="9" t="s">
        <v>65</v>
      </c>
      <c r="D30" s="9" t="str">
        <f>VLOOKUP(A30,'[1]Master Data'!$B$5:$G$642,6,FALSE)</f>
        <v>Beef Sliced Meatloaf with Ketchup Glaze, 3 oz.</v>
      </c>
      <c r="E30" s="9" t="s">
        <v>201</v>
      </c>
      <c r="F30" s="9" t="s">
        <v>228</v>
      </c>
      <c r="G30" s="9">
        <v>39.380000000000003</v>
      </c>
      <c r="H30" s="9">
        <v>210</v>
      </c>
      <c r="I30" s="9">
        <f t="shared" si="0"/>
        <v>210</v>
      </c>
      <c r="J30" s="9">
        <v>3</v>
      </c>
      <c r="K30" s="9" t="s">
        <v>299</v>
      </c>
      <c r="L30" s="9">
        <v>2</v>
      </c>
      <c r="M30" s="9" t="s">
        <v>295</v>
      </c>
      <c r="N30" s="9"/>
      <c r="O30" s="9"/>
      <c r="P30" s="9"/>
      <c r="Q30" s="9">
        <v>29.5</v>
      </c>
      <c r="R30" s="9"/>
    </row>
    <row r="31" spans="1:18" x14ac:dyDescent="0.35">
      <c r="A31" s="9">
        <v>10000009736</v>
      </c>
      <c r="B31" s="9" t="str">
        <f>VLOOKUP(A31,'[1]Master Data'!$B$5:$BZ$642,53,FALSE)</f>
        <v>DNB SY19-20</v>
      </c>
      <c r="C31" s="9" t="s">
        <v>243</v>
      </c>
      <c r="D31" s="9" t="str">
        <f>VLOOKUP(A31,'[1]Master Data'!$B$5:$G$642,6,FALSE)</f>
        <v>Flame Grilled Beef Pattie, 2.45 oz.</v>
      </c>
      <c r="E31" s="9" t="s">
        <v>201</v>
      </c>
      <c r="F31" s="9" t="s">
        <v>228</v>
      </c>
      <c r="G31" s="9">
        <v>41.34</v>
      </c>
      <c r="H31" s="9">
        <v>270</v>
      </c>
      <c r="I31" s="9">
        <f t="shared" si="0"/>
        <v>270</v>
      </c>
      <c r="J31" s="9">
        <v>2.4500000000000002</v>
      </c>
      <c r="K31" s="9" t="s">
        <v>299</v>
      </c>
      <c r="L31" s="9">
        <v>2</v>
      </c>
      <c r="M31" s="9" t="s">
        <v>295</v>
      </c>
      <c r="N31" s="9"/>
      <c r="O31" s="9"/>
      <c r="P31" s="9"/>
      <c r="Q31" s="9">
        <v>40.58</v>
      </c>
      <c r="R31" s="9"/>
    </row>
    <row r="32" spans="1:18" x14ac:dyDescent="0.35">
      <c r="A32" s="9">
        <v>10000009762</v>
      </c>
      <c r="B32" s="9" t="e">
        <f>VLOOKUP(A32,'[1]Master Data'!$B$5:$BZ$642,53,FALSE)</f>
        <v>#N/A</v>
      </c>
      <c r="C32" s="9" t="s">
        <v>244</v>
      </c>
      <c r="D32" s="9" t="e">
        <f>VLOOKUP(A32,'[1]Master Data'!$B$5:$G$642,6,FALSE)</f>
        <v>#N/A</v>
      </c>
      <c r="E32" s="9" t="s">
        <v>201</v>
      </c>
      <c r="F32" s="9" t="s">
        <v>228</v>
      </c>
      <c r="G32" s="9">
        <v>20.03</v>
      </c>
      <c r="H32" s="9">
        <v>267</v>
      </c>
      <c r="I32" s="9">
        <f t="shared" si="0"/>
        <v>267</v>
      </c>
      <c r="J32" s="9">
        <v>1.2</v>
      </c>
      <c r="K32" s="9" t="s">
        <v>228</v>
      </c>
      <c r="L32" s="9" t="s">
        <v>228</v>
      </c>
      <c r="M32" s="9" t="s">
        <v>228</v>
      </c>
      <c r="N32" s="9"/>
      <c r="O32" s="9"/>
      <c r="P32" s="9"/>
      <c r="Q32" s="9">
        <v>19.09</v>
      </c>
      <c r="R32" s="9"/>
    </row>
    <row r="33" spans="1:18" x14ac:dyDescent="0.35">
      <c r="A33" s="9">
        <v>10000009860</v>
      </c>
      <c r="B33" s="9" t="str">
        <f>VLOOKUP(A33,'[1]Master Data'!$B$5:$BZ$642,53,FALSE)</f>
        <v>ACT</v>
      </c>
      <c r="C33" s="9" t="s">
        <v>245</v>
      </c>
      <c r="D33" s="9" t="str">
        <f>VLOOKUP(A33,'[1]Master Data'!$B$5:$G$642,6,FALSE)</f>
        <v>Breaded Beef Patties, 3.35 oz.</v>
      </c>
      <c r="E33" s="9" t="s">
        <v>201</v>
      </c>
      <c r="F33" s="9" t="s">
        <v>228</v>
      </c>
      <c r="G33" s="9">
        <v>29.94</v>
      </c>
      <c r="H33" s="9">
        <v>143</v>
      </c>
      <c r="I33" s="9">
        <f t="shared" si="0"/>
        <v>143</v>
      </c>
      <c r="J33" s="9">
        <v>3.35</v>
      </c>
      <c r="K33" s="9" t="s">
        <v>320</v>
      </c>
      <c r="L33" s="9">
        <v>2</v>
      </c>
      <c r="M33" s="9">
        <v>1</v>
      </c>
      <c r="N33" s="9"/>
      <c r="O33" s="9"/>
      <c r="P33" s="9"/>
      <c r="Q33" s="9">
        <v>25.97</v>
      </c>
      <c r="R33" s="9"/>
    </row>
    <row r="34" spans="1:18" x14ac:dyDescent="0.35">
      <c r="A34" s="9">
        <v>10000010577</v>
      </c>
      <c r="B34" s="9" t="str">
        <f>VLOOKUP(A34,'[1]Master Data'!$B$5:$BZ$642,53,FALSE)</f>
        <v>ACT</v>
      </c>
      <c r="C34" s="9" t="s">
        <v>68</v>
      </c>
      <c r="D34" s="9" t="str">
        <f>VLOOKUP(A34,'[1]Master Data'!$B$5:$G$642,6,FALSE)</f>
        <v>IW Beef Sausage Biscuit Sandwich, 3.1 oz.</v>
      </c>
      <c r="E34" s="9" t="s">
        <v>201</v>
      </c>
      <c r="F34" s="9" t="s">
        <v>228</v>
      </c>
      <c r="G34" s="9">
        <v>19.38</v>
      </c>
      <c r="H34" s="9">
        <v>100</v>
      </c>
      <c r="I34" s="9">
        <f t="shared" si="0"/>
        <v>100</v>
      </c>
      <c r="J34" s="9">
        <v>3.1</v>
      </c>
      <c r="K34" s="9" t="s">
        <v>324</v>
      </c>
      <c r="L34" s="9">
        <v>1</v>
      </c>
      <c r="M34" s="9">
        <v>1.75</v>
      </c>
      <c r="N34" s="9"/>
      <c r="O34" s="9"/>
      <c r="P34" s="9"/>
      <c r="Q34" s="9">
        <v>9.4700000000000006</v>
      </c>
      <c r="R34" s="9"/>
    </row>
    <row r="35" spans="1:18" x14ac:dyDescent="0.35">
      <c r="A35" s="9">
        <v>10000011151</v>
      </c>
      <c r="B35" s="9" t="str">
        <f>VLOOKUP(A35,'[1]Master Data'!$B$5:$BZ$642,53,FALSE)</f>
        <v>ACT</v>
      </c>
      <c r="C35" s="9" t="s">
        <v>246</v>
      </c>
      <c r="D35" s="9" t="str">
        <f>VLOOKUP(A35,'[1]Master Data'!$B$5:$G$642,6,FALSE)</f>
        <v>IW Cheeseburger Mini Twin Sandwiches, 5.5 oz.</v>
      </c>
      <c r="E35" s="9" t="s">
        <v>201</v>
      </c>
      <c r="F35" s="9" t="s">
        <v>228</v>
      </c>
      <c r="G35" s="9">
        <v>27.5</v>
      </c>
      <c r="H35" s="9">
        <v>80</v>
      </c>
      <c r="I35" s="9">
        <f t="shared" si="0"/>
        <v>80</v>
      </c>
      <c r="J35" s="9">
        <v>5.5</v>
      </c>
      <c r="K35" s="9" t="s">
        <v>327</v>
      </c>
      <c r="L35" s="9">
        <v>2</v>
      </c>
      <c r="M35" s="9">
        <v>2.5</v>
      </c>
      <c r="N35" s="9"/>
      <c r="O35" s="9"/>
      <c r="P35" s="9"/>
      <c r="Q35" s="9">
        <v>11.44</v>
      </c>
      <c r="R35" s="9"/>
    </row>
    <row r="36" spans="1:18" x14ac:dyDescent="0.35">
      <c r="A36" s="9">
        <v>10000011710</v>
      </c>
      <c r="B36" s="9" t="str">
        <f>VLOOKUP(A36,'[1]Master Data'!$B$5:$BZ$642,53,FALSE)</f>
        <v>ACT</v>
      </c>
      <c r="C36" s="9" t="s">
        <v>59</v>
      </c>
      <c r="D36" s="9" t="str">
        <f>VLOOKUP(A36,'[1]Master Data'!$B$5:$G$642,6,FALSE)</f>
        <v>IW Cheeseburger Mini Twin Sandwiches, 4.7 oz.</v>
      </c>
      <c r="E36" s="9" t="s">
        <v>201</v>
      </c>
      <c r="F36" s="9" t="s">
        <v>228</v>
      </c>
      <c r="G36" s="9">
        <v>28.2</v>
      </c>
      <c r="H36" s="9">
        <v>96</v>
      </c>
      <c r="I36" s="9">
        <f t="shared" si="0"/>
        <v>96</v>
      </c>
      <c r="J36" s="9">
        <v>4.7</v>
      </c>
      <c r="K36" s="9" t="s">
        <v>327</v>
      </c>
      <c r="L36" s="9">
        <v>2</v>
      </c>
      <c r="M36" s="9">
        <v>2</v>
      </c>
      <c r="N36" s="9"/>
      <c r="O36" s="9"/>
      <c r="P36" s="9"/>
      <c r="Q36" s="9">
        <v>10.36</v>
      </c>
      <c r="R36" s="9"/>
    </row>
    <row r="37" spans="1:18" x14ac:dyDescent="0.35">
      <c r="A37" s="9">
        <v>10000011750</v>
      </c>
      <c r="B37" s="9" t="str">
        <f>VLOOKUP(A37,'[1]Master Data'!$B$5:$BZ$642,53,FALSE)</f>
        <v>ACT</v>
      </c>
      <c r="C37" s="9" t="s">
        <v>166</v>
      </c>
      <c r="D37" s="9" t="str">
        <f>VLOOKUP(A37,'[1]Master Data'!$B$5:$G$642,6,FALSE)</f>
        <v>Beef Meatballs, 0.5 oz.</v>
      </c>
      <c r="E37" s="9" t="s">
        <v>201</v>
      </c>
      <c r="F37" s="9" t="s">
        <v>228</v>
      </c>
      <c r="G37" s="9">
        <v>30</v>
      </c>
      <c r="H37" s="9">
        <v>192</v>
      </c>
      <c r="I37" s="9">
        <f t="shared" si="0"/>
        <v>192</v>
      </c>
      <c r="J37" s="9">
        <v>2.5</v>
      </c>
      <c r="K37" s="9" t="s">
        <v>294</v>
      </c>
      <c r="L37" s="9">
        <v>2</v>
      </c>
      <c r="M37" s="9" t="s">
        <v>295</v>
      </c>
      <c r="N37" s="9"/>
      <c r="O37" s="9"/>
      <c r="P37" s="9"/>
      <c r="Q37" s="9">
        <v>23.4</v>
      </c>
      <c r="R37" s="9"/>
    </row>
    <row r="38" spans="1:18" x14ac:dyDescent="0.35">
      <c r="A38" s="9">
        <v>10000012464</v>
      </c>
      <c r="B38" s="9" t="str">
        <f>VLOOKUP(A38,'[1]Master Data'!$B$5:$BZ$642,53,FALSE)</f>
        <v>DNB SY20-21</v>
      </c>
      <c r="C38" s="9" t="s">
        <v>169</v>
      </c>
      <c r="D38" s="9" t="str">
        <f>VLOOKUP(A38,'[1]Master Data'!$B$5:$G$642,6,FALSE)</f>
        <v>Harvest Breaded Pork Pattie, 3.75 oz.</v>
      </c>
      <c r="E38" s="9">
        <v>100193</v>
      </c>
      <c r="F38" s="9" t="s">
        <v>228</v>
      </c>
      <c r="G38" s="9">
        <v>30.55</v>
      </c>
      <c r="H38" s="9">
        <v>130</v>
      </c>
      <c r="I38" s="9">
        <f t="shared" si="0"/>
        <v>130</v>
      </c>
      <c r="J38" s="9">
        <v>3.75</v>
      </c>
      <c r="K38" s="9" t="s">
        <v>299</v>
      </c>
      <c r="L38" s="9">
        <v>2.5</v>
      </c>
      <c r="M38" s="9">
        <v>1</v>
      </c>
      <c r="N38" s="9"/>
      <c r="O38" s="9"/>
      <c r="P38" s="9"/>
      <c r="Q38" s="9"/>
      <c r="R38" s="9">
        <v>13.99</v>
      </c>
    </row>
    <row r="39" spans="1:18" x14ac:dyDescent="0.35">
      <c r="A39" s="9">
        <v>10000013715</v>
      </c>
      <c r="B39" s="9" t="str">
        <f>VLOOKUP(A39,'[1]Master Data'!$B$5:$BZ$642,53,FALSE)</f>
        <v>DNB SY21-22</v>
      </c>
      <c r="C39" s="9" t="s">
        <v>377</v>
      </c>
      <c r="D39" s="9" t="str">
        <f>VLOOKUP(A39,'[1]Master Data'!$B$5:$G$642,6,FALSE)</f>
        <v>Flame Grilled Beef Pattie, 2.4 oz.</v>
      </c>
      <c r="E39" s="9" t="s">
        <v>201</v>
      </c>
      <c r="F39" s="9" t="s">
        <v>228</v>
      </c>
      <c r="G39" s="9">
        <v>20.25</v>
      </c>
      <c r="H39" s="9">
        <v>135</v>
      </c>
      <c r="I39" s="9">
        <f t="shared" si="0"/>
        <v>135</v>
      </c>
      <c r="J39" s="9">
        <v>2.4</v>
      </c>
      <c r="K39" s="9" t="s">
        <v>299</v>
      </c>
      <c r="L39" s="9">
        <v>2</v>
      </c>
      <c r="M39" s="9" t="s">
        <v>295</v>
      </c>
      <c r="N39" s="9"/>
      <c r="O39" s="9"/>
      <c r="P39" s="9"/>
      <c r="Q39" s="9">
        <v>17.239999999999998</v>
      </c>
      <c r="R39" s="9"/>
    </row>
    <row r="40" spans="1:18" x14ac:dyDescent="0.35">
      <c r="A40" s="9">
        <v>10000013716</v>
      </c>
      <c r="B40" s="9" t="str">
        <f>VLOOKUP(A40,'[1]Master Data'!$B$5:$BZ$642,53,FALSE)</f>
        <v>ACT</v>
      </c>
      <c r="C40" s="9" t="s">
        <v>119</v>
      </c>
      <c r="D40" s="9" t="str">
        <f>VLOOKUP(A40,'[1]Master Data'!$B$5:$G$642,6,FALSE)</f>
        <v>Smokie Grill® Beef Rib Pattie with Honey BBQ Sauce, 3.25 oz.</v>
      </c>
      <c r="E40" s="9" t="s">
        <v>201</v>
      </c>
      <c r="F40" s="9" t="s">
        <v>228</v>
      </c>
      <c r="G40" s="9">
        <v>20.309999999999999</v>
      </c>
      <c r="H40" s="9">
        <v>100</v>
      </c>
      <c r="I40" s="9">
        <f t="shared" si="0"/>
        <v>100</v>
      </c>
      <c r="J40" s="9">
        <v>3.25</v>
      </c>
      <c r="K40" s="9" t="s">
        <v>299</v>
      </c>
      <c r="L40" s="9">
        <v>2</v>
      </c>
      <c r="M40" s="9" t="s">
        <v>295</v>
      </c>
      <c r="N40" s="9"/>
      <c r="O40" s="9"/>
      <c r="P40" s="9"/>
      <c r="Q40" s="9">
        <v>9.31</v>
      </c>
      <c r="R40" s="9"/>
    </row>
    <row r="41" spans="1:18" x14ac:dyDescent="0.35">
      <c r="A41" s="9">
        <v>10000013717</v>
      </c>
      <c r="B41" s="9" t="str">
        <f>VLOOKUP(A41,'[1]Master Data'!$B$5:$BZ$642,53,FALSE)</f>
        <v>ACT</v>
      </c>
      <c r="C41" s="9" t="s">
        <v>120</v>
      </c>
      <c r="D41" s="9" t="str">
        <f>VLOOKUP(A41,'[1]Master Data'!$B$5:$G$642,6,FALSE)</f>
        <v>Smokie Grill® Pork Rib Pattie with Honey BBQ Sauce, 3.25 oz.</v>
      </c>
      <c r="E41" s="9">
        <v>100193</v>
      </c>
      <c r="F41" s="9" t="s">
        <v>228</v>
      </c>
      <c r="G41" s="9">
        <v>20.309999999999999</v>
      </c>
      <c r="H41" s="9">
        <v>100</v>
      </c>
      <c r="I41" s="9">
        <f t="shared" si="0"/>
        <v>100</v>
      </c>
      <c r="J41" s="9">
        <v>3.25</v>
      </c>
      <c r="K41" s="9" t="s">
        <v>299</v>
      </c>
      <c r="L41" s="9">
        <v>2</v>
      </c>
      <c r="M41" s="9" t="s">
        <v>295</v>
      </c>
      <c r="N41" s="9"/>
      <c r="O41" s="9"/>
      <c r="P41" s="9"/>
      <c r="Q41" s="9"/>
      <c r="R41" s="9">
        <v>11.47</v>
      </c>
    </row>
    <row r="42" spans="1:18" x14ac:dyDescent="0.35">
      <c r="A42" s="9">
        <v>10000013721</v>
      </c>
      <c r="B42" s="9" t="str">
        <f>VLOOKUP(A42,'[1]Master Data'!$B$5:$BZ$642,53,FALSE)</f>
        <v>ACT</v>
      </c>
      <c r="C42" s="9" t="s">
        <v>60</v>
      </c>
      <c r="D42" s="9" t="str">
        <f>VLOOKUP(A42,'[1]Master Data'!$B$5:$G$642,6,FALSE)</f>
        <v>Delite Bites® Flame Broiled Salisbury Steak, 2.6 oz.</v>
      </c>
      <c r="E42" s="9" t="s">
        <v>201</v>
      </c>
      <c r="F42" s="9" t="s">
        <v>228</v>
      </c>
      <c r="G42" s="9">
        <v>22.75</v>
      </c>
      <c r="H42" s="9">
        <v>140</v>
      </c>
      <c r="I42" s="9">
        <f t="shared" si="0"/>
        <v>140</v>
      </c>
      <c r="J42" s="9">
        <v>2.6</v>
      </c>
      <c r="K42" s="9" t="s">
        <v>299</v>
      </c>
      <c r="L42" s="9">
        <v>2</v>
      </c>
      <c r="M42" s="9" t="s">
        <v>295</v>
      </c>
      <c r="N42" s="9"/>
      <c r="O42" s="9"/>
      <c r="P42" s="9"/>
      <c r="Q42" s="9">
        <v>17.5</v>
      </c>
      <c r="R42" s="9"/>
    </row>
    <row r="43" spans="1:18" x14ac:dyDescent="0.35">
      <c r="A43" s="9">
        <v>10000013734</v>
      </c>
      <c r="B43" s="9" t="str">
        <f>VLOOKUP(A43,'[1]Master Data'!$B$5:$BZ$642,53,FALSE)</f>
        <v>DNB SY21-22</v>
      </c>
      <c r="C43" s="9" t="s">
        <v>122</v>
      </c>
      <c r="D43" s="9" t="str">
        <f>VLOOKUP(A43,'[1]Master Data'!$B$5:$G$642,6,FALSE)</f>
        <v>RIB-B-Q® Pork Rib Pattie with Built-In BBQ Sauce, 2.4 oz.</v>
      </c>
      <c r="E43" s="9">
        <v>100193</v>
      </c>
      <c r="F43" s="9" t="s">
        <v>228</v>
      </c>
      <c r="G43" s="9">
        <v>24</v>
      </c>
      <c r="H43" s="9">
        <v>160</v>
      </c>
      <c r="I43" s="9">
        <f t="shared" si="0"/>
        <v>160</v>
      </c>
      <c r="J43" s="9">
        <v>2.4</v>
      </c>
      <c r="K43" s="9" t="s">
        <v>299</v>
      </c>
      <c r="L43" s="9">
        <v>2</v>
      </c>
      <c r="M43" s="9" t="s">
        <v>295</v>
      </c>
      <c r="N43" s="9"/>
      <c r="O43" s="9"/>
      <c r="P43" s="9"/>
      <c r="Q43" s="9"/>
      <c r="R43" s="9">
        <v>23.77</v>
      </c>
    </row>
    <row r="44" spans="1:18" x14ac:dyDescent="0.35">
      <c r="A44" s="9">
        <v>10000013740</v>
      </c>
      <c r="B44" s="9" t="str">
        <f>VLOOKUP(A44,'[1]Master Data'!$B$5:$BZ$642,53,FALSE)</f>
        <v>ACT</v>
      </c>
      <c r="C44" s="9" t="s">
        <v>123</v>
      </c>
      <c r="D44" s="9" t="str">
        <f>VLOOKUP(A44,'[1]Master Data'!$B$5:$G$642,6,FALSE)</f>
        <v>Wonderbites® Beef Dipper with Teriyaki, 2.8 oz.</v>
      </c>
      <c r="E44" s="9" t="s">
        <v>201</v>
      </c>
      <c r="F44" s="9" t="s">
        <v>228</v>
      </c>
      <c r="G44" s="9">
        <v>25</v>
      </c>
      <c r="H44" s="9">
        <v>143</v>
      </c>
      <c r="I44" s="9">
        <f t="shared" si="0"/>
        <v>143</v>
      </c>
      <c r="J44" s="9">
        <v>2.8</v>
      </c>
      <c r="K44" s="9" t="s">
        <v>312</v>
      </c>
      <c r="L44" s="9">
        <v>2</v>
      </c>
      <c r="M44" s="9" t="s">
        <v>295</v>
      </c>
      <c r="N44" s="9"/>
      <c r="O44" s="9"/>
      <c r="P44" s="9"/>
      <c r="Q44" s="9">
        <v>22.85</v>
      </c>
      <c r="R44" s="9"/>
    </row>
    <row r="45" spans="1:18" x14ac:dyDescent="0.35">
      <c r="A45" s="9">
        <v>10000013753</v>
      </c>
      <c r="B45" s="9" t="str">
        <f>VLOOKUP(A45,'[1]Master Data'!$B$5:$BZ$642,53,FALSE)</f>
        <v>ACT</v>
      </c>
      <c r="C45" s="9" t="s">
        <v>124</v>
      </c>
      <c r="D45" s="9" t="str">
        <f>VLOOKUP(A45,'[1]Master Data'!$B$5:$G$642,6,FALSE)</f>
        <v>Beef Rib Pattie with BBQ Sauce, 3.0 oz.</v>
      </c>
      <c r="E45" s="9" t="s">
        <v>201</v>
      </c>
      <c r="F45" s="9" t="s">
        <v>228</v>
      </c>
      <c r="G45" s="9">
        <v>18.75</v>
      </c>
      <c r="H45" s="9">
        <v>100</v>
      </c>
      <c r="I45" s="9">
        <f t="shared" si="0"/>
        <v>100</v>
      </c>
      <c r="J45" s="9">
        <v>3</v>
      </c>
      <c r="K45" s="9" t="s">
        <v>299</v>
      </c>
      <c r="L45" s="9">
        <v>2</v>
      </c>
      <c r="M45" s="9" t="s">
        <v>295</v>
      </c>
      <c r="N45" s="9"/>
      <c r="O45" s="9"/>
      <c r="P45" s="9"/>
      <c r="Q45" s="9">
        <v>13.32</v>
      </c>
      <c r="R45" s="9"/>
    </row>
    <row r="46" spans="1:18" x14ac:dyDescent="0.35">
      <c r="A46" s="9">
        <v>10000013755</v>
      </c>
      <c r="B46" s="9" t="str">
        <f>VLOOKUP(A46,'[1]Master Data'!$B$5:$BZ$642,53,FALSE)</f>
        <v>ACT</v>
      </c>
      <c r="C46" s="9" t="s">
        <v>83</v>
      </c>
      <c r="D46" s="9" t="str">
        <f>VLOOKUP(A46,'[1]Master Data'!$B$5:$G$642,6,FALSE)</f>
        <v>Pork Sausage Link, 1.2 oz.</v>
      </c>
      <c r="E46" s="9">
        <v>100193</v>
      </c>
      <c r="F46" s="9" t="s">
        <v>228</v>
      </c>
      <c r="G46" s="9">
        <v>18.75</v>
      </c>
      <c r="H46" s="9">
        <v>250</v>
      </c>
      <c r="I46" s="9">
        <f t="shared" si="0"/>
        <v>250</v>
      </c>
      <c r="J46" s="9">
        <v>1.2</v>
      </c>
      <c r="K46" s="9" t="s">
        <v>299</v>
      </c>
      <c r="L46" s="9">
        <v>1</v>
      </c>
      <c r="M46" s="9" t="s">
        <v>295</v>
      </c>
      <c r="N46" s="9"/>
      <c r="O46" s="9"/>
      <c r="P46" s="9"/>
      <c r="Q46" s="9"/>
      <c r="R46" s="9">
        <v>22</v>
      </c>
    </row>
    <row r="47" spans="1:18" x14ac:dyDescent="0.35">
      <c r="A47" s="9">
        <v>10000013770</v>
      </c>
      <c r="B47" s="9" t="str">
        <f>VLOOKUP(A47,'[1]Master Data'!$B$5:$BZ$642,53,FALSE)</f>
        <v>ACT</v>
      </c>
      <c r="C47" s="9" t="s">
        <v>126</v>
      </c>
      <c r="D47" s="9" t="str">
        <f>VLOOKUP(A47,'[1]Master Data'!$B$5:$G$642,6,FALSE)</f>
        <v>Flame Grilled Mesquite Flavored Beef Pattie, 2.45 oz.</v>
      </c>
      <c r="E47" s="9" t="s">
        <v>201</v>
      </c>
      <c r="F47" s="9" t="s">
        <v>228</v>
      </c>
      <c r="G47" s="9">
        <v>20.67</v>
      </c>
      <c r="H47" s="9">
        <v>135</v>
      </c>
      <c r="I47" s="9">
        <f t="shared" si="0"/>
        <v>135</v>
      </c>
      <c r="J47" s="9">
        <v>2.4500000000000002</v>
      </c>
      <c r="K47" s="9" t="s">
        <v>299</v>
      </c>
      <c r="L47" s="9">
        <v>2</v>
      </c>
      <c r="M47" s="9" t="s">
        <v>295</v>
      </c>
      <c r="N47" s="9"/>
      <c r="O47" s="9"/>
      <c r="P47" s="9"/>
      <c r="Q47" s="9">
        <v>20.56</v>
      </c>
      <c r="R47" s="9"/>
    </row>
    <row r="48" spans="1:18" x14ac:dyDescent="0.35">
      <c r="A48" s="9">
        <v>10000013771</v>
      </c>
      <c r="B48" s="9" t="str">
        <f>VLOOKUP(A48,'[1]Master Data'!$B$5:$BZ$642,53,FALSE)</f>
        <v>ACT</v>
      </c>
      <c r="C48" s="9" t="s">
        <v>64</v>
      </c>
      <c r="D48" s="9" t="str">
        <f>VLOOKUP(A48,'[1]Master Data'!$B$5:$G$642,6,FALSE)</f>
        <v>Flame Grilled Beef Pattie, 2.45 oz.</v>
      </c>
      <c r="E48" s="9" t="s">
        <v>201</v>
      </c>
      <c r="F48" s="9" t="s">
        <v>228</v>
      </c>
      <c r="G48" s="9">
        <v>20.67</v>
      </c>
      <c r="H48" s="9">
        <v>135</v>
      </c>
      <c r="I48" s="9">
        <f t="shared" si="0"/>
        <v>135</v>
      </c>
      <c r="J48" s="9">
        <v>2.4500000000000002</v>
      </c>
      <c r="K48" s="9" t="s">
        <v>299</v>
      </c>
      <c r="L48" s="9">
        <v>2</v>
      </c>
      <c r="M48" s="9" t="s">
        <v>295</v>
      </c>
      <c r="N48" s="9"/>
      <c r="O48" s="9"/>
      <c r="P48" s="9"/>
      <c r="Q48" s="9">
        <v>20.100000000000001</v>
      </c>
      <c r="R48" s="9"/>
    </row>
    <row r="49" spans="1:18" x14ac:dyDescent="0.35">
      <c r="A49" s="9">
        <v>10000013772</v>
      </c>
      <c r="B49" s="9" t="str">
        <f>VLOOKUP(A49,'[1]Master Data'!$B$5:$BZ$642,53,FALSE)</f>
        <v>DNB SY21-22</v>
      </c>
      <c r="C49" s="9" t="s">
        <v>64</v>
      </c>
      <c r="D49" s="9" t="str">
        <f>VLOOKUP(A49,'[1]Master Data'!$B$5:$G$642,6,FALSE)</f>
        <v>Flame Grilled Beef Pattie, 2.5 oz.</v>
      </c>
      <c r="E49" s="9" t="s">
        <v>201</v>
      </c>
      <c r="F49" s="9" t="s">
        <v>228</v>
      </c>
      <c r="G49" s="9">
        <v>21.09</v>
      </c>
      <c r="H49" s="9">
        <v>135</v>
      </c>
      <c r="I49" s="9">
        <f t="shared" si="0"/>
        <v>135</v>
      </c>
      <c r="J49" s="9">
        <v>2.5</v>
      </c>
      <c r="K49" s="9" t="s">
        <v>299</v>
      </c>
      <c r="L49" s="9">
        <v>2</v>
      </c>
      <c r="M49" s="9" t="s">
        <v>295</v>
      </c>
      <c r="N49" s="9"/>
      <c r="O49" s="9"/>
      <c r="P49" s="9"/>
      <c r="Q49" s="9">
        <v>17.579999999999998</v>
      </c>
      <c r="R49" s="9"/>
    </row>
    <row r="50" spans="1:18" x14ac:dyDescent="0.35">
      <c r="A50" s="9">
        <v>10000013773</v>
      </c>
      <c r="B50" s="9" t="str">
        <f>VLOOKUP(A50,'[1]Master Data'!$B$5:$BZ$642,53,FALSE)</f>
        <v>DNB SY21-22</v>
      </c>
      <c r="C50" s="9" t="s">
        <v>378</v>
      </c>
      <c r="D50" s="9" t="str">
        <f>VLOOKUP(A50,'[1]Master Data'!$B$5:$G$642,6,FALSE)</f>
        <v>Flame Grilled Mesquite Flavored Beef Pattie, 2.5 oz.</v>
      </c>
      <c r="E50" s="9" t="s">
        <v>201</v>
      </c>
      <c r="F50" s="9" t="s">
        <v>228</v>
      </c>
      <c r="G50" s="9">
        <v>21.09</v>
      </c>
      <c r="H50" s="9">
        <v>135</v>
      </c>
      <c r="I50" s="9">
        <f t="shared" si="0"/>
        <v>135</v>
      </c>
      <c r="J50" s="9">
        <v>2.5</v>
      </c>
      <c r="K50" s="9" t="s">
        <v>299</v>
      </c>
      <c r="L50" s="9">
        <v>2</v>
      </c>
      <c r="M50" s="9" t="s">
        <v>295</v>
      </c>
      <c r="N50" s="9"/>
      <c r="O50" s="9"/>
      <c r="P50" s="9"/>
      <c r="Q50" s="9">
        <v>17.34</v>
      </c>
      <c r="R50" s="9"/>
    </row>
    <row r="51" spans="1:18" x14ac:dyDescent="0.35">
      <c r="A51" s="9">
        <v>10000013779</v>
      </c>
      <c r="B51" s="9" t="str">
        <f>VLOOKUP(A51,'[1]Master Data'!$B$5:$BZ$642,53,FALSE)</f>
        <v>ACT</v>
      </c>
      <c r="C51" s="9" t="s">
        <v>127</v>
      </c>
      <c r="D51" s="9" t="str">
        <f>VLOOKUP(A51,'[1]Master Data'!$B$5:$G$642,6,FALSE)</f>
        <v>Flame Grilled Beef Pattie with Onion, 2.6 oz.</v>
      </c>
      <c r="E51" s="9" t="s">
        <v>201</v>
      </c>
      <c r="F51" s="9" t="s">
        <v>228</v>
      </c>
      <c r="G51" s="9">
        <v>21.94</v>
      </c>
      <c r="H51" s="9">
        <v>135</v>
      </c>
      <c r="I51" s="9">
        <f t="shared" si="0"/>
        <v>135</v>
      </c>
      <c r="J51" s="9">
        <v>2.6</v>
      </c>
      <c r="K51" s="9" t="s">
        <v>299</v>
      </c>
      <c r="L51" s="9">
        <v>2</v>
      </c>
      <c r="M51" s="9" t="s">
        <v>295</v>
      </c>
      <c r="N51" s="9"/>
      <c r="O51" s="9"/>
      <c r="P51" s="9"/>
      <c r="Q51" s="9">
        <v>20.28</v>
      </c>
      <c r="R51" s="9"/>
    </row>
    <row r="52" spans="1:18" x14ac:dyDescent="0.35">
      <c r="A52" s="9">
        <v>10000013782</v>
      </c>
      <c r="B52" s="9" t="str">
        <f>VLOOKUP(A52,'[1]Master Data'!$B$5:$BZ$642,53,FALSE)</f>
        <v>ACT</v>
      </c>
      <c r="C52" s="11" t="s">
        <v>128</v>
      </c>
      <c r="D52" s="9" t="str">
        <f>VLOOKUP(A52,'[1]Master Data'!$B$5:$G$642,6,FALSE)</f>
        <v>Flame Grilled Beef Pattie with Onion, 2.6 oz.</v>
      </c>
      <c r="E52" s="9" t="s">
        <v>201</v>
      </c>
      <c r="F52" s="9" t="s">
        <v>228</v>
      </c>
      <c r="G52" s="9">
        <v>16.25</v>
      </c>
      <c r="H52" s="9">
        <v>100</v>
      </c>
      <c r="I52" s="9">
        <f t="shared" si="0"/>
        <v>100</v>
      </c>
      <c r="J52" s="9">
        <v>2.6</v>
      </c>
      <c r="K52" s="9" t="s">
        <v>299</v>
      </c>
      <c r="L52" s="9">
        <v>2</v>
      </c>
      <c r="M52" s="9" t="s">
        <v>295</v>
      </c>
      <c r="N52" s="9"/>
      <c r="O52" s="9"/>
      <c r="P52" s="9"/>
      <c r="Q52" s="9">
        <v>15.7</v>
      </c>
      <c r="R52" s="9"/>
    </row>
    <row r="53" spans="1:18" x14ac:dyDescent="0.35">
      <c r="A53" s="9">
        <v>10000013787</v>
      </c>
      <c r="B53" s="9" t="str">
        <f>VLOOKUP(A53,'[1]Master Data'!$B$5:$BZ$642,53,FALSE)</f>
        <v>DNB SY21-22</v>
      </c>
      <c r="C53" s="9" t="s">
        <v>129</v>
      </c>
      <c r="D53" s="9" t="str">
        <f>VLOOKUP(A53,'[1]Master Data'!$B$5:$G$642,6,FALSE)</f>
        <v>Pork Rib Pattie with BBQ Sauce, 3.0 oz.</v>
      </c>
      <c r="E53" s="9">
        <v>100193</v>
      </c>
      <c r="F53" s="9" t="s">
        <v>228</v>
      </c>
      <c r="G53" s="9">
        <v>18.75</v>
      </c>
      <c r="H53" s="9">
        <v>100</v>
      </c>
      <c r="I53" s="9">
        <f t="shared" si="0"/>
        <v>100</v>
      </c>
      <c r="J53" s="9">
        <v>3</v>
      </c>
      <c r="K53" s="9" t="s">
        <v>299</v>
      </c>
      <c r="L53" s="9">
        <v>2</v>
      </c>
      <c r="M53" s="9" t="s">
        <v>295</v>
      </c>
      <c r="N53" s="9"/>
      <c r="O53" s="9"/>
      <c r="P53" s="9"/>
      <c r="Q53" s="9"/>
      <c r="R53" s="9">
        <v>14.89</v>
      </c>
    </row>
    <row r="54" spans="1:18" x14ac:dyDescent="0.35">
      <c r="A54" s="9">
        <v>10000014501</v>
      </c>
      <c r="B54" s="9" t="str">
        <f>VLOOKUP(A54,'[1]Master Data'!$B$5:$BZ$642,53,FALSE)</f>
        <v>DNB SY21-22</v>
      </c>
      <c r="C54" s="9" t="s">
        <v>165</v>
      </c>
      <c r="D54" s="9" t="str">
        <f>VLOOKUP(A54,'[1]Master Data'!$B$5:$G$642,6,FALSE)</f>
        <v>Beef Meatballs, 0.5 oz.</v>
      </c>
      <c r="E54" s="9" t="s">
        <v>201</v>
      </c>
      <c r="F54" s="9" t="s">
        <v>228</v>
      </c>
      <c r="G54" s="9">
        <v>30</v>
      </c>
      <c r="H54" s="9">
        <v>192</v>
      </c>
      <c r="I54" s="9">
        <f t="shared" si="0"/>
        <v>192</v>
      </c>
      <c r="J54" s="9">
        <v>2.5</v>
      </c>
      <c r="K54" s="9" t="s">
        <v>294</v>
      </c>
      <c r="L54" s="9">
        <v>2</v>
      </c>
      <c r="M54" s="9" t="s">
        <v>295</v>
      </c>
      <c r="N54" s="9"/>
      <c r="O54" s="9"/>
      <c r="P54" s="9"/>
      <c r="Q54" s="9">
        <v>24.4</v>
      </c>
      <c r="R54" s="9"/>
    </row>
    <row r="55" spans="1:18" x14ac:dyDescent="0.35">
      <c r="A55" s="9">
        <v>10000015230</v>
      </c>
      <c r="B55" s="9" t="str">
        <f>VLOOKUP(A55,'[1]Master Data'!$B$5:$BZ$642,53,FALSE)</f>
        <v>ACT</v>
      </c>
      <c r="C55" s="9" t="s">
        <v>75</v>
      </c>
      <c r="D55" s="9" t="str">
        <f>VLOOKUP(A55,'[1]Master Data'!$B$5:$G$642,6,FALSE)</f>
        <v>Flame Grilled Beef Burger, 3.0 oz.</v>
      </c>
      <c r="E55" s="9" t="s">
        <v>201</v>
      </c>
      <c r="F55" s="9" t="s">
        <v>228</v>
      </c>
      <c r="G55" s="9">
        <v>30</v>
      </c>
      <c r="H55" s="9">
        <v>160</v>
      </c>
      <c r="I55" s="9">
        <f t="shared" si="0"/>
        <v>160</v>
      </c>
      <c r="J55" s="9">
        <v>3</v>
      </c>
      <c r="K55" s="9" t="s">
        <v>299</v>
      </c>
      <c r="L55" s="9">
        <v>3</v>
      </c>
      <c r="M55" s="9" t="s">
        <v>295</v>
      </c>
      <c r="N55" s="9"/>
      <c r="O55" s="9"/>
      <c r="P55" s="9"/>
      <c r="Q55" s="9">
        <v>43.13</v>
      </c>
      <c r="R55" s="9"/>
    </row>
    <row r="56" spans="1:18" x14ac:dyDescent="0.35">
      <c r="A56" s="9">
        <v>10000015232</v>
      </c>
      <c r="B56" s="9" t="str">
        <f>VLOOKUP(A56,'[1]Master Data'!$B$5:$BZ$642,53,FALSE)</f>
        <v>ACT</v>
      </c>
      <c r="C56" s="9" t="s">
        <v>75</v>
      </c>
      <c r="D56" s="9" t="str">
        <f>VLOOKUP(A56,'[1]Master Data'!$B$5:$G$642,6,FALSE)</f>
        <v>Flame Grilled Beef Burger with Foil Bags, 3.0 oz.</v>
      </c>
      <c r="E56" s="9" t="s">
        <v>201</v>
      </c>
      <c r="F56" s="9" t="s">
        <v>228</v>
      </c>
      <c r="G56" s="9">
        <v>30</v>
      </c>
      <c r="H56" s="9">
        <v>160</v>
      </c>
      <c r="I56" s="9">
        <f t="shared" si="0"/>
        <v>160</v>
      </c>
      <c r="J56" s="9">
        <v>3</v>
      </c>
      <c r="K56" s="9" t="s">
        <v>299</v>
      </c>
      <c r="L56" s="9">
        <v>3</v>
      </c>
      <c r="M56" s="9" t="s">
        <v>295</v>
      </c>
      <c r="N56" s="9"/>
      <c r="O56" s="9"/>
      <c r="P56" s="9"/>
      <c r="Q56" s="9">
        <v>43.82</v>
      </c>
      <c r="R56" s="9"/>
    </row>
    <row r="57" spans="1:18" x14ac:dyDescent="0.35">
      <c r="A57" s="9">
        <v>10000015320</v>
      </c>
      <c r="B57" s="9" t="str">
        <f>VLOOKUP(A57,'[1]Master Data'!$B$5:$BZ$642,53,FALSE)</f>
        <v>ACT</v>
      </c>
      <c r="C57" s="9" t="s">
        <v>160</v>
      </c>
      <c r="D57" s="9" t="str">
        <f>VLOOKUP(A57,'[1]Master Data'!$B$5:$G$642,6,FALSE)</f>
        <v>Flame Grilled Beef Burger, 2.01 oz.</v>
      </c>
      <c r="E57" s="9" t="s">
        <v>201</v>
      </c>
      <c r="F57" s="9" t="s">
        <v>228</v>
      </c>
      <c r="G57" s="9">
        <v>31.41</v>
      </c>
      <c r="H57" s="9">
        <v>250</v>
      </c>
      <c r="I57" s="9">
        <f t="shared" si="0"/>
        <v>250</v>
      </c>
      <c r="J57" s="9">
        <v>2.0099999999999998</v>
      </c>
      <c r="K57" s="9" t="s">
        <v>299</v>
      </c>
      <c r="L57" s="9">
        <v>2</v>
      </c>
      <c r="M57" s="9" t="s">
        <v>295</v>
      </c>
      <c r="N57" s="9"/>
      <c r="O57" s="9"/>
      <c r="P57" s="9"/>
      <c r="Q57" s="9">
        <v>47.59</v>
      </c>
      <c r="R57" s="9"/>
    </row>
    <row r="58" spans="1:18" x14ac:dyDescent="0.35">
      <c r="A58" s="9">
        <v>10000015327</v>
      </c>
      <c r="B58" s="9" t="str">
        <f>VLOOKUP(A58,'[1]Master Data'!$B$5:$BZ$642,53,FALSE)</f>
        <v>ACT</v>
      </c>
      <c r="C58" s="9" t="s">
        <v>159</v>
      </c>
      <c r="D58" s="9" t="str">
        <f>VLOOKUP(A58,'[1]Master Data'!$B$5:$G$642,6,FALSE)</f>
        <v>Flame Grilled Beef Burger, 2.7 oz.</v>
      </c>
      <c r="E58" s="9" t="s">
        <v>201</v>
      </c>
      <c r="F58" s="9" t="s">
        <v>228</v>
      </c>
      <c r="G58" s="9">
        <v>29.53</v>
      </c>
      <c r="H58" s="9">
        <v>175</v>
      </c>
      <c r="I58" s="9">
        <f t="shared" si="0"/>
        <v>175</v>
      </c>
      <c r="J58" s="9">
        <v>2.7</v>
      </c>
      <c r="K58" s="9" t="s">
        <v>299</v>
      </c>
      <c r="L58" s="9">
        <v>2.5</v>
      </c>
      <c r="M58" s="9" t="s">
        <v>295</v>
      </c>
      <c r="N58" s="9"/>
      <c r="O58" s="9"/>
      <c r="P58" s="9"/>
      <c r="Q58" s="9">
        <v>42.22</v>
      </c>
      <c r="R58" s="9"/>
    </row>
    <row r="59" spans="1:18" x14ac:dyDescent="0.35">
      <c r="A59" s="9">
        <v>10000015924</v>
      </c>
      <c r="B59" s="9" t="str">
        <f>VLOOKUP(A59,'[1]Master Data'!$B$5:$BZ$642,53,FALSE)</f>
        <v>ACT</v>
      </c>
      <c r="C59" s="9" t="s">
        <v>159</v>
      </c>
      <c r="D59" s="9" t="str">
        <f>VLOOKUP(A59,'[1]Master Data'!$B$5:$G$642,6,FALSE)</f>
        <v>Flame Grilled Beef Burger, 2.4 oz.</v>
      </c>
      <c r="E59" s="9" t="s">
        <v>201</v>
      </c>
      <c r="F59" s="9" t="s">
        <v>228</v>
      </c>
      <c r="G59" s="9">
        <v>30</v>
      </c>
      <c r="H59" s="9">
        <v>200</v>
      </c>
      <c r="I59" s="9">
        <f t="shared" si="0"/>
        <v>200</v>
      </c>
      <c r="J59" s="9">
        <v>2.4</v>
      </c>
      <c r="K59" s="9" t="s">
        <v>299</v>
      </c>
      <c r="L59" s="9">
        <v>2.25</v>
      </c>
      <c r="M59" s="9" t="s">
        <v>295</v>
      </c>
      <c r="N59" s="9"/>
      <c r="O59" s="9"/>
      <c r="P59" s="9"/>
      <c r="Q59" s="9">
        <v>43.49</v>
      </c>
      <c r="R59" s="9"/>
    </row>
    <row r="60" spans="1:18" x14ac:dyDescent="0.35">
      <c r="A60" s="9">
        <v>10000015932</v>
      </c>
      <c r="B60" s="9" t="str">
        <f>VLOOKUP(A60,'[1]Master Data'!$B$5:$BZ$642,53,FALSE)</f>
        <v>ACT</v>
      </c>
      <c r="C60" s="9" t="s">
        <v>159</v>
      </c>
      <c r="D60" s="9" t="str">
        <f>VLOOKUP(A60,'[1]Master Data'!$B$5:$G$642,6,FALSE)</f>
        <v>Flame Grilled Beef Burger, 3.0 oz.</v>
      </c>
      <c r="E60" s="9" t="s">
        <v>201</v>
      </c>
      <c r="F60" s="9" t="s">
        <v>228</v>
      </c>
      <c r="G60" s="9">
        <v>30</v>
      </c>
      <c r="H60" s="9">
        <v>160</v>
      </c>
      <c r="I60" s="9">
        <f t="shared" si="0"/>
        <v>160</v>
      </c>
      <c r="J60" s="9">
        <v>3</v>
      </c>
      <c r="K60" s="9" t="s">
        <v>299</v>
      </c>
      <c r="L60" s="9">
        <v>2.75</v>
      </c>
      <c r="M60" s="9" t="s">
        <v>295</v>
      </c>
      <c r="N60" s="9"/>
      <c r="O60" s="9"/>
      <c r="P60" s="9"/>
      <c r="Q60" s="9">
        <v>42.73</v>
      </c>
      <c r="R60" s="9"/>
    </row>
    <row r="61" spans="1:18" x14ac:dyDescent="0.35">
      <c r="A61" s="9">
        <v>10000016901</v>
      </c>
      <c r="B61" s="9" t="str">
        <f>VLOOKUP(A61,'[1]Master Data'!$B$5:$BZ$642,53,FALSE)</f>
        <v>ACT</v>
      </c>
      <c r="C61" s="9" t="s">
        <v>133</v>
      </c>
      <c r="D61" s="9" t="str">
        <f>VLOOKUP(A61,'[1]Master Data'!$B$5:$G$642,6,FALSE)</f>
        <v>Breaded Beef Finger, 0.97 oz.</v>
      </c>
      <c r="E61" s="9" t="s">
        <v>201</v>
      </c>
      <c r="F61" s="9" t="s">
        <v>228</v>
      </c>
      <c r="G61" s="9">
        <v>30</v>
      </c>
      <c r="H61" s="9" t="s">
        <v>279</v>
      </c>
      <c r="I61" s="9">
        <v>124</v>
      </c>
      <c r="J61" s="9">
        <v>3.88</v>
      </c>
      <c r="K61" s="9" t="s">
        <v>312</v>
      </c>
      <c r="L61" s="9">
        <v>2</v>
      </c>
      <c r="M61" s="9">
        <v>1</v>
      </c>
      <c r="N61" s="9"/>
      <c r="O61" s="9"/>
      <c r="P61" s="9"/>
      <c r="Q61" s="9">
        <v>15.67</v>
      </c>
      <c r="R61" s="9"/>
    </row>
    <row r="62" spans="1:18" x14ac:dyDescent="0.35">
      <c r="A62" s="9">
        <v>10000016904</v>
      </c>
      <c r="B62" s="9" t="str">
        <f>VLOOKUP(A62,'[1]Master Data'!$B$5:$BZ$642,53,FALSE)</f>
        <v>ACT</v>
      </c>
      <c r="C62" s="9" t="s">
        <v>85</v>
      </c>
      <c r="D62" s="9" t="str">
        <f>VLOOKUP(A62,'[1]Master Data'!$B$5:$G$642,6,FALSE)</f>
        <v>Breaded Pork Steak, 3.85 oz.</v>
      </c>
      <c r="E62" s="9">
        <v>100193</v>
      </c>
      <c r="F62" s="9" t="s">
        <v>228</v>
      </c>
      <c r="G62" s="9">
        <v>20.45</v>
      </c>
      <c r="H62" s="9">
        <v>85</v>
      </c>
      <c r="I62" s="9">
        <f t="shared" ref="I62:I81" si="1">H62</f>
        <v>85</v>
      </c>
      <c r="J62" s="9">
        <v>3.85</v>
      </c>
      <c r="K62" s="9" t="s">
        <v>299</v>
      </c>
      <c r="L62" s="9">
        <v>2</v>
      </c>
      <c r="M62" s="9">
        <v>1</v>
      </c>
      <c r="N62" s="9"/>
      <c r="O62" s="9"/>
      <c r="P62" s="9"/>
      <c r="Q62" s="9"/>
      <c r="R62" s="9">
        <v>15.55</v>
      </c>
    </row>
    <row r="63" spans="1:18" x14ac:dyDescent="0.35">
      <c r="A63" s="9">
        <v>10000016905</v>
      </c>
      <c r="B63" s="9" t="str">
        <f>VLOOKUP(A63,'[1]Master Data'!$B$5:$BZ$642,53,FALSE)</f>
        <v>ACT</v>
      </c>
      <c r="C63" s="9" t="s">
        <v>138</v>
      </c>
      <c r="D63" s="9" t="str">
        <f>VLOOKUP(A63,'[1]Master Data'!$B$5:$G$642,6,FALSE)</f>
        <v>Flame Broiled Beef Burgers with Buns, 2.2 oz.</v>
      </c>
      <c r="E63" s="9" t="s">
        <v>201</v>
      </c>
      <c r="F63" s="9" t="s">
        <v>228</v>
      </c>
      <c r="G63" s="9">
        <v>9.9</v>
      </c>
      <c r="H63" s="9">
        <v>72</v>
      </c>
      <c r="I63" s="9">
        <f t="shared" si="1"/>
        <v>72</v>
      </c>
      <c r="J63" s="9">
        <v>2.2000000000000002</v>
      </c>
      <c r="K63" s="9" t="s">
        <v>324</v>
      </c>
      <c r="L63" s="9">
        <v>1</v>
      </c>
      <c r="M63" s="9">
        <v>1</v>
      </c>
      <c r="N63" s="9"/>
      <c r="O63" s="9"/>
      <c r="P63" s="9"/>
      <c r="Q63" s="9">
        <v>8.5</v>
      </c>
      <c r="R63" s="9"/>
    </row>
    <row r="64" spans="1:18" x14ac:dyDescent="0.35">
      <c r="A64" s="9">
        <v>10000019478</v>
      </c>
      <c r="B64" s="9" t="str">
        <f>VLOOKUP(A64,'[1]Master Data'!$B$5:$BZ$642,53,FALSE)</f>
        <v>DNB SY20-21</v>
      </c>
      <c r="C64" s="9" t="s">
        <v>86</v>
      </c>
      <c r="D64" s="9" t="str">
        <f>VLOOKUP(A64,'[1]Master Data'!$B$5:$G$642,6,FALSE)</f>
        <v>IW Pork Sausage and Cheese Sandwich, 2.35 oz.</v>
      </c>
      <c r="E64" s="9">
        <v>100193</v>
      </c>
      <c r="F64" s="9" t="s">
        <v>228</v>
      </c>
      <c r="G64" s="9">
        <v>14.69</v>
      </c>
      <c r="H64" s="9">
        <v>100</v>
      </c>
      <c r="I64" s="9">
        <f t="shared" si="1"/>
        <v>100</v>
      </c>
      <c r="J64" s="9">
        <v>2.35</v>
      </c>
      <c r="K64" s="9" t="s">
        <v>324</v>
      </c>
      <c r="L64" s="9">
        <v>1</v>
      </c>
      <c r="M64" s="9">
        <v>1</v>
      </c>
      <c r="N64" s="9"/>
      <c r="O64" s="9"/>
      <c r="P64" s="9"/>
      <c r="Q64" s="9"/>
      <c r="R64" s="9">
        <v>7.98</v>
      </c>
    </row>
    <row r="65" spans="1:18" x14ac:dyDescent="0.35">
      <c r="A65" s="9">
        <v>10000023162</v>
      </c>
      <c r="B65" s="9" t="str">
        <f>VLOOKUP(A65,'[1]Master Data'!$B$5:$BZ$642,53,FALSE)</f>
        <v>ACT</v>
      </c>
      <c r="C65" s="9" t="s">
        <v>167</v>
      </c>
      <c r="D65" s="9" t="str">
        <f>VLOOKUP(A65,'[1]Master Data'!$B$5:$G$642,6,FALSE)</f>
        <v>Breaded Steak Finger, 3.72 oz.</v>
      </c>
      <c r="E65" s="9" t="s">
        <v>201</v>
      </c>
      <c r="F65" s="9" t="s">
        <v>228</v>
      </c>
      <c r="G65" s="9">
        <v>29.06</v>
      </c>
      <c r="H65" s="9">
        <v>125</v>
      </c>
      <c r="I65" s="9">
        <f t="shared" si="1"/>
        <v>125</v>
      </c>
      <c r="J65" s="9">
        <v>3.72</v>
      </c>
      <c r="K65" s="9" t="s">
        <v>312</v>
      </c>
      <c r="L65" s="9">
        <v>2</v>
      </c>
      <c r="M65" s="9">
        <v>1</v>
      </c>
      <c r="N65" s="9"/>
      <c r="O65" s="9"/>
      <c r="P65" s="9"/>
      <c r="Q65" s="9">
        <v>22.04</v>
      </c>
      <c r="R65" s="9"/>
    </row>
    <row r="66" spans="1:18" x14ac:dyDescent="0.35">
      <c r="A66" s="9">
        <v>10000023420</v>
      </c>
      <c r="B66" s="9" t="str">
        <f>VLOOKUP(A66,'[1]Master Data'!$B$5:$BZ$642,53,FALSE)</f>
        <v>ACT</v>
      </c>
      <c r="C66" s="9" t="s">
        <v>168</v>
      </c>
      <c r="D66" s="9" t="str">
        <f>VLOOKUP(A66,'[1]Master Data'!$B$5:$G$642,6,FALSE)</f>
        <v>Breaded Steak Pattie, 3.8 oz.</v>
      </c>
      <c r="E66" s="9" t="s">
        <v>201</v>
      </c>
      <c r="F66" s="9" t="s">
        <v>228</v>
      </c>
      <c r="G66" s="9">
        <v>30.88</v>
      </c>
      <c r="H66" s="9">
        <v>130</v>
      </c>
      <c r="I66" s="9">
        <f t="shared" si="1"/>
        <v>130</v>
      </c>
      <c r="J66" s="9">
        <v>3.8</v>
      </c>
      <c r="K66" s="9" t="s">
        <v>299</v>
      </c>
      <c r="L66" s="9">
        <v>2</v>
      </c>
      <c r="M66" s="9">
        <v>1</v>
      </c>
      <c r="N66" s="9"/>
      <c r="O66" s="9"/>
      <c r="P66" s="9"/>
      <c r="Q66" s="9">
        <v>23.05</v>
      </c>
      <c r="R66" s="9"/>
    </row>
    <row r="67" spans="1:18" x14ac:dyDescent="0.35">
      <c r="A67" s="9">
        <v>10000025824</v>
      </c>
      <c r="B67" s="9" t="str">
        <f>VLOOKUP(A67,'[1]Master Data'!$B$5:$BZ$642,53,FALSE)</f>
        <v>DNB SY19-20</v>
      </c>
      <c r="C67" s="9" t="s">
        <v>247</v>
      </c>
      <c r="D67" s="9" t="str">
        <f>VLOOKUP(A67,'[1]Master Data'!$B$5:$G$642,6,FALSE)</f>
        <v>Flame Grilled Beef Pattie Island Burger, BBQ Flavor , 2.4 oz.</v>
      </c>
      <c r="E67" s="9" t="s">
        <v>201</v>
      </c>
      <c r="F67" s="9" t="s">
        <v>228</v>
      </c>
      <c r="G67" s="9">
        <v>30</v>
      </c>
      <c r="H67" s="9">
        <v>200</v>
      </c>
      <c r="I67" s="9">
        <f t="shared" si="1"/>
        <v>200</v>
      </c>
      <c r="J67" s="9">
        <v>2.4</v>
      </c>
      <c r="K67" s="9" t="s">
        <v>299</v>
      </c>
      <c r="L67" s="9">
        <v>2</v>
      </c>
      <c r="M67" s="9" t="s">
        <v>295</v>
      </c>
      <c r="N67" s="9"/>
      <c r="O67" s="9"/>
      <c r="P67" s="9"/>
      <c r="Q67" s="9">
        <v>25.85</v>
      </c>
      <c r="R67" s="9"/>
    </row>
    <row r="68" spans="1:18" x14ac:dyDescent="0.35">
      <c r="A68" s="9">
        <v>10000029467</v>
      </c>
      <c r="B68" s="9" t="str">
        <f>VLOOKUP(A68,'[1]Master Data'!$B$5:$BZ$642,53,FALSE)</f>
        <v>ACT</v>
      </c>
      <c r="C68" s="9" t="s">
        <v>82</v>
      </c>
      <c r="D68" s="9" t="str">
        <f>VLOOKUP(A68,'[1]Master Data'!$B$5:$G$642,6,FALSE)</f>
        <v>Pork Sausage Pattie, 1.2 oz.</v>
      </c>
      <c r="E68" s="9">
        <v>100193</v>
      </c>
      <c r="F68" s="9" t="s">
        <v>228</v>
      </c>
      <c r="G68" s="9">
        <v>18.75</v>
      </c>
      <c r="H68" s="9">
        <v>250</v>
      </c>
      <c r="I68" s="9">
        <f t="shared" si="1"/>
        <v>250</v>
      </c>
      <c r="J68" s="9">
        <v>1.2</v>
      </c>
      <c r="K68" s="9" t="s">
        <v>299</v>
      </c>
      <c r="L68" s="9">
        <v>1</v>
      </c>
      <c r="M68" s="9" t="s">
        <v>295</v>
      </c>
      <c r="N68" s="9"/>
      <c r="O68" s="9"/>
      <c r="P68" s="9"/>
      <c r="Q68" s="9"/>
      <c r="R68" s="9">
        <v>22.28</v>
      </c>
    </row>
    <row r="69" spans="1:18" x14ac:dyDescent="0.35">
      <c r="A69" s="9">
        <v>10000029762</v>
      </c>
      <c r="B69" s="9" t="e">
        <f>VLOOKUP(A69,'[1]Master Data'!$B$5:$BZ$642,53,FALSE)</f>
        <v>#N/A</v>
      </c>
      <c r="C69" s="9" t="s">
        <v>152</v>
      </c>
      <c r="D69" s="9" t="e">
        <f>VLOOKUP(A69,'[1]Master Data'!$B$5:$G$642,6,FALSE)</f>
        <v>#N/A</v>
      </c>
      <c r="E69" s="9" t="s">
        <v>201</v>
      </c>
      <c r="F69" s="9" t="s">
        <v>228</v>
      </c>
      <c r="G69" s="9">
        <v>19.059999999999999</v>
      </c>
      <c r="H69" s="9">
        <v>305</v>
      </c>
      <c r="I69" s="9">
        <f t="shared" si="1"/>
        <v>305</v>
      </c>
      <c r="J69" s="9">
        <v>1</v>
      </c>
      <c r="K69" s="9" t="s">
        <v>228</v>
      </c>
      <c r="L69" s="9" t="s">
        <v>228</v>
      </c>
      <c r="M69" s="9" t="s">
        <v>228</v>
      </c>
      <c r="N69" s="9"/>
      <c r="O69" s="9"/>
      <c r="P69" s="9"/>
      <c r="Q69" s="9">
        <v>16.46</v>
      </c>
      <c r="R69" s="9"/>
    </row>
    <row r="70" spans="1:18" x14ac:dyDescent="0.35">
      <c r="A70" s="9">
        <v>10000032041</v>
      </c>
      <c r="B70" s="9" t="str">
        <f>VLOOKUP(A70,'[1]Master Data'!$B$5:$BZ$642,53,FALSE)</f>
        <v>ACT</v>
      </c>
      <c r="C70" s="9" t="s">
        <v>153</v>
      </c>
      <c r="D70" s="9" t="str">
        <f>VLOOKUP(A70,'[1]Master Data'!$B$5:$G$642,6,FALSE)</f>
        <v>Beef Crumbles, 2.03 oz.</v>
      </c>
      <c r="E70" s="9" t="s">
        <v>201</v>
      </c>
      <c r="F70" s="9" t="s">
        <v>228</v>
      </c>
      <c r="G70" s="9">
        <v>30</v>
      </c>
      <c r="H70" s="9">
        <v>236</v>
      </c>
      <c r="I70" s="9">
        <f t="shared" si="1"/>
        <v>236</v>
      </c>
      <c r="J70" s="9">
        <v>2.0299999999999998</v>
      </c>
      <c r="K70" s="9" t="s">
        <v>301</v>
      </c>
      <c r="L70" s="9">
        <v>2</v>
      </c>
      <c r="M70" s="9" t="s">
        <v>295</v>
      </c>
      <c r="N70" s="9"/>
      <c r="O70" s="9"/>
      <c r="P70" s="9"/>
      <c r="Q70" s="9">
        <v>47.72</v>
      </c>
      <c r="R70" s="9"/>
    </row>
    <row r="71" spans="1:18" x14ac:dyDescent="0.35">
      <c r="A71" s="9">
        <v>10000032061</v>
      </c>
      <c r="B71" s="9" t="str">
        <f>VLOOKUP(A71,'[1]Master Data'!$B$5:$BZ$642,53,FALSE)</f>
        <v>ACT</v>
      </c>
      <c r="C71" s="9" t="s">
        <v>154</v>
      </c>
      <c r="D71" s="9" t="str">
        <f>VLOOKUP(A71,'[1]Master Data'!$B$5:$G$642,6,FALSE)</f>
        <v>Beef Crumbles, 2.0 oz.</v>
      </c>
      <c r="E71" s="9" t="s">
        <v>201</v>
      </c>
      <c r="F71" s="9" t="s">
        <v>228</v>
      </c>
      <c r="G71" s="9">
        <v>30</v>
      </c>
      <c r="H71" s="9">
        <v>240</v>
      </c>
      <c r="I71" s="9">
        <f t="shared" si="1"/>
        <v>240</v>
      </c>
      <c r="J71" s="9">
        <v>2</v>
      </c>
      <c r="K71" s="9" t="s">
        <v>302</v>
      </c>
      <c r="L71" s="9">
        <v>2</v>
      </c>
      <c r="M71" s="9" t="s">
        <v>295</v>
      </c>
      <c r="N71" s="9"/>
      <c r="O71" s="9"/>
      <c r="P71" s="9"/>
      <c r="Q71" s="9">
        <v>25.88</v>
      </c>
      <c r="R71" s="9"/>
    </row>
    <row r="72" spans="1:18" x14ac:dyDescent="0.35">
      <c r="A72" s="9">
        <v>10000032432</v>
      </c>
      <c r="B72" s="9" t="str">
        <f>VLOOKUP(A72,'[1]Master Data'!$B$5:$BZ$642,53,FALSE)</f>
        <v>ACT</v>
      </c>
      <c r="C72" s="9" t="s">
        <v>176</v>
      </c>
      <c r="D72" s="9" t="str">
        <f>VLOOKUP(A72,'[1]Master Data'!$B$5:$G$642,6,FALSE)</f>
        <v>Beef Taco Meat, 2.4 oz.</v>
      </c>
      <c r="E72" s="9" t="s">
        <v>201</v>
      </c>
      <c r="F72" s="9" t="s">
        <v>228</v>
      </c>
      <c r="G72" s="9">
        <v>33</v>
      </c>
      <c r="H72" s="9">
        <v>220</v>
      </c>
      <c r="I72" s="9">
        <f t="shared" si="1"/>
        <v>220</v>
      </c>
      <c r="J72" s="9">
        <v>2.4</v>
      </c>
      <c r="K72" s="9" t="s">
        <v>305</v>
      </c>
      <c r="L72" s="9">
        <v>2</v>
      </c>
      <c r="M72" s="9" t="s">
        <v>295</v>
      </c>
      <c r="N72" s="9"/>
      <c r="O72" s="9"/>
      <c r="P72" s="9"/>
      <c r="Q72" s="9">
        <v>20.14</v>
      </c>
      <c r="R72" s="9"/>
    </row>
    <row r="73" spans="1:18" x14ac:dyDescent="0.35">
      <c r="A73" s="9">
        <v>10000032437</v>
      </c>
      <c r="B73" s="9" t="str">
        <f>VLOOKUP(A73,'[1]Master Data'!$B$5:$BZ$642,53,FALSE)</f>
        <v>DNB SY20-21</v>
      </c>
      <c r="C73" s="9" t="s">
        <v>178</v>
      </c>
      <c r="D73" s="9" t="str">
        <f>VLOOKUP(A73,'[1]Master Data'!$B$5:$G$642,6,FALSE)</f>
        <v>Chili Sauce With Meat, 4.79oz.</v>
      </c>
      <c r="E73" s="9" t="s">
        <v>201</v>
      </c>
      <c r="F73" s="9" t="s">
        <v>228</v>
      </c>
      <c r="G73" s="9">
        <v>33</v>
      </c>
      <c r="H73" s="9">
        <v>110.23</v>
      </c>
      <c r="I73" s="9">
        <f t="shared" si="1"/>
        <v>110.23</v>
      </c>
      <c r="J73" s="9">
        <v>4.79</v>
      </c>
      <c r="K73" s="9" t="s">
        <v>307</v>
      </c>
      <c r="L73" s="9">
        <v>2</v>
      </c>
      <c r="M73" s="9" t="s">
        <v>295</v>
      </c>
      <c r="N73" s="9"/>
      <c r="O73" s="9"/>
      <c r="P73" s="9"/>
      <c r="Q73" s="9">
        <v>10.23</v>
      </c>
      <c r="R73" s="9"/>
    </row>
    <row r="74" spans="1:18" x14ac:dyDescent="0.35">
      <c r="A74" s="9">
        <v>10000033328</v>
      </c>
      <c r="B74" s="9" t="str">
        <f>VLOOKUP(A74,'[1]Master Data'!$B$5:$BZ$642,53,FALSE)</f>
        <v>DNB SY20-21</v>
      </c>
      <c r="C74" s="9" t="s">
        <v>177</v>
      </c>
      <c r="D74" s="9" t="str">
        <f>VLOOKUP(A74,'[1]Master Data'!$B$5:$G$642,6,FALSE)</f>
        <v>Spaghetti Sauce with Meat, 4.61 oz.</v>
      </c>
      <c r="E74" s="9" t="s">
        <v>201</v>
      </c>
      <c r="F74" s="9" t="s">
        <v>228</v>
      </c>
      <c r="G74" s="9">
        <v>33</v>
      </c>
      <c r="H74" s="9">
        <v>114.53</v>
      </c>
      <c r="I74" s="9">
        <f t="shared" si="1"/>
        <v>114.53</v>
      </c>
      <c r="J74" s="9">
        <v>4.6100000000000003</v>
      </c>
      <c r="K74" s="9" t="s">
        <v>306</v>
      </c>
      <c r="L74" s="9">
        <v>2</v>
      </c>
      <c r="M74" s="9" t="s">
        <v>295</v>
      </c>
      <c r="N74" s="9"/>
      <c r="O74" s="9"/>
      <c r="P74" s="9"/>
      <c r="Q74" s="9">
        <v>11.15</v>
      </c>
      <c r="R74" s="9"/>
    </row>
    <row r="75" spans="1:18" x14ac:dyDescent="0.35">
      <c r="A75" s="9">
        <v>10000034662</v>
      </c>
      <c r="B75" s="9" t="str">
        <f>VLOOKUP(A75,'[1]Master Data'!$B$5:$BZ$642,53,FALSE)</f>
        <v>DNB SY20-21</v>
      </c>
      <c r="C75" s="9" t="s">
        <v>141</v>
      </c>
      <c r="D75" s="9" t="str">
        <f>VLOOKUP(A75,'[1]Master Data'!$B$5:$G$642,6,FALSE)</f>
        <v>IW BBQ Beef Rib Pattie Mini Twin Sandwiches, 5.0 oz.</v>
      </c>
      <c r="E75" s="9" t="s">
        <v>201</v>
      </c>
      <c r="F75" s="9" t="s">
        <v>228</v>
      </c>
      <c r="G75" s="9">
        <v>25</v>
      </c>
      <c r="H75" s="9">
        <v>80</v>
      </c>
      <c r="I75" s="9">
        <f t="shared" si="1"/>
        <v>80</v>
      </c>
      <c r="J75" s="9">
        <v>5</v>
      </c>
      <c r="K75" s="9" t="s">
        <v>326</v>
      </c>
      <c r="L75" s="9">
        <v>2</v>
      </c>
      <c r="M75" s="9">
        <v>2</v>
      </c>
      <c r="N75" s="9"/>
      <c r="O75" s="9"/>
      <c r="P75" s="9"/>
      <c r="Q75" s="9">
        <v>9.5</v>
      </c>
      <c r="R75" s="9"/>
    </row>
    <row r="76" spans="1:18" x14ac:dyDescent="0.35">
      <c r="A76" s="9">
        <v>10000036458</v>
      </c>
      <c r="B76" s="9" t="str">
        <f>VLOOKUP(A76,'[1]Master Data'!$B$5:$BZ$642,53,FALSE)</f>
        <v>ACT</v>
      </c>
      <c r="C76" s="9" t="s">
        <v>379</v>
      </c>
      <c r="D76" s="9" t="str">
        <f>VLOOKUP(A76,'[1]Master Data'!$B$5:$G$642,6,FALSE)</f>
        <v>IW Loaded Cheeseburger Mini Twin Sandwiches, 4.86 oz.</v>
      </c>
      <c r="E76" s="9" t="s">
        <v>201</v>
      </c>
      <c r="F76" s="9" t="s">
        <v>228</v>
      </c>
      <c r="G76" s="9">
        <v>24.3</v>
      </c>
      <c r="H76" s="9">
        <v>80</v>
      </c>
      <c r="I76" s="9">
        <f t="shared" si="1"/>
        <v>80</v>
      </c>
      <c r="J76" s="9">
        <v>4.8600000000000003</v>
      </c>
      <c r="K76" s="9" t="s">
        <v>327</v>
      </c>
      <c r="L76" s="9">
        <v>2</v>
      </c>
      <c r="M76" s="9">
        <v>2</v>
      </c>
      <c r="N76" s="9"/>
      <c r="O76" s="9"/>
      <c r="P76" s="9"/>
      <c r="Q76" s="9">
        <v>10.83</v>
      </c>
      <c r="R76" s="9"/>
    </row>
    <row r="77" spans="1:18" x14ac:dyDescent="0.35">
      <c r="A77" s="9">
        <v>10000037151</v>
      </c>
      <c r="B77" s="9" t="e">
        <f>VLOOKUP(A77,'[1]Master Data'!$B$5:$BZ$642,53,FALSE)</f>
        <v>#N/A</v>
      </c>
      <c r="C77" s="9" t="s">
        <v>248</v>
      </c>
      <c r="D77" s="9" t="e">
        <f>VLOOKUP(A77,'[1]Master Data'!$B$5:$G$642,6,FALSE)</f>
        <v>#N/A</v>
      </c>
      <c r="E77" s="9" t="s">
        <v>201</v>
      </c>
      <c r="F77" s="9" t="s">
        <v>228</v>
      </c>
      <c r="G77" s="9">
        <v>22.5</v>
      </c>
      <c r="H77" s="9">
        <v>200</v>
      </c>
      <c r="I77" s="9">
        <f t="shared" si="1"/>
        <v>200</v>
      </c>
      <c r="J77" s="9">
        <v>1.8</v>
      </c>
      <c r="K77" s="9" t="s">
        <v>228</v>
      </c>
      <c r="L77" s="9" t="s">
        <v>228</v>
      </c>
      <c r="M77" s="9" t="s">
        <v>228</v>
      </c>
      <c r="N77" s="9"/>
      <c r="O77" s="9"/>
      <c r="P77" s="9"/>
      <c r="Q77" s="9">
        <v>19.25</v>
      </c>
      <c r="R77" s="9"/>
    </row>
    <row r="78" spans="1:18" x14ac:dyDescent="0.35">
      <c r="A78" s="9">
        <v>10000037344</v>
      </c>
      <c r="B78" s="9" t="str">
        <f>VLOOKUP(A78,'[1]Master Data'!$B$5:$BZ$642,53,FALSE)</f>
        <v>ACT</v>
      </c>
      <c r="C78" s="9" t="s">
        <v>249</v>
      </c>
      <c r="D78" s="9" t="str">
        <f>VLOOKUP(A78,'[1]Master Data'!$B$5:$G$642,6,FALSE)</f>
        <v>Loaded Cheeseburger Mini Pattie, 1.33 oz.</v>
      </c>
      <c r="E78" s="9" t="s">
        <v>201</v>
      </c>
      <c r="F78" s="9" t="s">
        <v>228</v>
      </c>
      <c r="G78" s="9">
        <v>28.51</v>
      </c>
      <c r="H78" s="9">
        <v>343</v>
      </c>
      <c r="I78" s="9">
        <f t="shared" si="1"/>
        <v>343</v>
      </c>
      <c r="J78" s="9">
        <v>1.33</v>
      </c>
      <c r="K78" s="9" t="s">
        <v>299</v>
      </c>
      <c r="L78" s="9">
        <v>1</v>
      </c>
      <c r="M78" s="9" t="s">
        <v>295</v>
      </c>
      <c r="N78" s="9"/>
      <c r="O78" s="9"/>
      <c r="P78" s="9"/>
      <c r="Q78" s="9">
        <v>23.22</v>
      </c>
      <c r="R78" s="9"/>
    </row>
    <row r="79" spans="1:18" x14ac:dyDescent="0.35">
      <c r="A79" s="9">
        <v>10000037574</v>
      </c>
      <c r="B79" s="9" t="str">
        <f>VLOOKUP(A79,'[1]Master Data'!$B$5:$BZ$642,53,FALSE)</f>
        <v>-</v>
      </c>
      <c r="C79" s="9" t="s">
        <v>250</v>
      </c>
      <c r="D79" s="9" t="str">
        <f>VLOOKUP(A79,'[1]Master Data'!$B$5:$G$642,6,FALSE)</f>
        <v>Hashbrown Coated Chicken Pattie, 2.40 oz.</v>
      </c>
      <c r="E79" s="9" t="s">
        <v>335</v>
      </c>
      <c r="F79" s="9" t="s">
        <v>228</v>
      </c>
      <c r="G79" s="9">
        <v>29.75</v>
      </c>
      <c r="H79" s="9">
        <v>200</v>
      </c>
      <c r="I79" s="9">
        <f t="shared" si="1"/>
        <v>200</v>
      </c>
      <c r="J79" s="9">
        <v>2.38</v>
      </c>
      <c r="K79" s="9" t="s">
        <v>422</v>
      </c>
      <c r="L79" s="9">
        <v>2</v>
      </c>
      <c r="M79" s="9">
        <v>2</v>
      </c>
      <c r="N79" s="9"/>
      <c r="O79" s="9">
        <v>19.29</v>
      </c>
      <c r="P79" s="9"/>
      <c r="Q79" s="9"/>
      <c r="R79" s="9"/>
    </row>
    <row r="80" spans="1:18" x14ac:dyDescent="0.35">
      <c r="A80" s="9">
        <v>10000037600</v>
      </c>
      <c r="B80" s="9" t="str">
        <f>VLOOKUP(A80,'[1]Master Data'!$B$5:$BZ$642,53,FALSE)</f>
        <v>ACT</v>
      </c>
      <c r="C80" s="9" t="s">
        <v>63</v>
      </c>
      <c r="D80" s="9" t="str">
        <f>VLOOKUP(A80,'[1]Master Data'!$B$5:$G$642,6,FALSE)</f>
        <v>Flame Grilled Chopped Beef Burger, 2.3 oz.</v>
      </c>
      <c r="E80" s="9" t="s">
        <v>201</v>
      </c>
      <c r="F80" s="9" t="s">
        <v>228</v>
      </c>
      <c r="G80" s="9">
        <v>20.13</v>
      </c>
      <c r="H80" s="9">
        <v>140</v>
      </c>
      <c r="I80" s="9">
        <f t="shared" si="1"/>
        <v>140</v>
      </c>
      <c r="J80" s="9">
        <v>2.2999999999999998</v>
      </c>
      <c r="K80" s="9" t="s">
        <v>299</v>
      </c>
      <c r="L80" s="9">
        <v>2</v>
      </c>
      <c r="M80" s="9" t="s">
        <v>295</v>
      </c>
      <c r="N80" s="9"/>
      <c r="O80" s="9"/>
      <c r="P80" s="9"/>
      <c r="Q80" s="9">
        <v>25.84</v>
      </c>
      <c r="R80" s="9"/>
    </row>
    <row r="81" spans="1:18" x14ac:dyDescent="0.35">
      <c r="A81" s="9">
        <v>10000037791</v>
      </c>
      <c r="B81" s="9" t="str">
        <f>VLOOKUP(A81,'[1]Master Data'!$B$5:$BZ$642,53,FALSE)</f>
        <v>DNB SY20-21</v>
      </c>
      <c r="C81" s="9" t="s">
        <v>78</v>
      </c>
      <c r="D81" s="9" t="str">
        <f>VLOOKUP(A81,'[1]Master Data'!$B$5:$G$642,6,FALSE)</f>
        <v>Flame Grilled Beef Pattie with Onion, 1.85 oz.</v>
      </c>
      <c r="E81" s="9" t="s">
        <v>201</v>
      </c>
      <c r="F81" s="9" t="s">
        <v>228</v>
      </c>
      <c r="G81" s="9">
        <v>23.13</v>
      </c>
      <c r="H81" s="9">
        <v>200</v>
      </c>
      <c r="I81" s="9">
        <f t="shared" si="1"/>
        <v>200</v>
      </c>
      <c r="J81" s="9">
        <v>1.85</v>
      </c>
      <c r="K81" s="9" t="s">
        <v>299</v>
      </c>
      <c r="L81" s="9">
        <v>1.5</v>
      </c>
      <c r="M81" s="9" t="s">
        <v>295</v>
      </c>
      <c r="N81" s="9"/>
      <c r="O81" s="9"/>
      <c r="P81" s="9"/>
      <c r="Q81" s="9">
        <v>21.3</v>
      </c>
      <c r="R81" s="9"/>
    </row>
    <row r="82" spans="1:18" x14ac:dyDescent="0.35">
      <c r="A82" s="9">
        <v>10000037831</v>
      </c>
      <c r="B82" s="9" t="str">
        <f>VLOOKUP(A82,'[1]Master Data'!$B$5:$BZ$642,53,FALSE)</f>
        <v>ACT</v>
      </c>
      <c r="C82" s="9" t="s">
        <v>42</v>
      </c>
      <c r="D82" s="9" t="str">
        <f>VLOOKUP(A82,'[1]Master Data'!$B$5:$G$642,6,FALSE)</f>
        <v>Breaded Chicken Drumsticks</v>
      </c>
      <c r="E82" s="9" t="s">
        <v>335</v>
      </c>
      <c r="F82" s="9" t="s">
        <v>228</v>
      </c>
      <c r="G82" s="9">
        <v>29.64</v>
      </c>
      <c r="H82" s="9" t="s">
        <v>280</v>
      </c>
      <c r="I82" s="9">
        <v>102</v>
      </c>
      <c r="J82" s="9" t="s">
        <v>197</v>
      </c>
      <c r="K82" s="9" t="s">
        <v>299</v>
      </c>
      <c r="L82" s="9">
        <v>2</v>
      </c>
      <c r="M82" s="9">
        <v>0.75</v>
      </c>
      <c r="N82" s="9"/>
      <c r="O82" s="9">
        <v>23.72</v>
      </c>
      <c r="P82" s="9"/>
      <c r="Q82" s="9"/>
      <c r="R82" s="9"/>
    </row>
    <row r="83" spans="1:18" x14ac:dyDescent="0.35">
      <c r="A83" s="9">
        <v>10000038479</v>
      </c>
      <c r="B83" s="9" t="str">
        <f>VLOOKUP(A83,'[1]Master Data'!$B$5:$BZ$642,53,FALSE)</f>
        <v>ACT</v>
      </c>
      <c r="C83" s="9" t="s">
        <v>380</v>
      </c>
      <c r="D83" s="9" t="str">
        <f>VLOOKUP(A83,'[1]Master Data'!$B$5:$G$642,6,FALSE)</f>
        <v>Breaded Nashville Hot MWWM Tenders, 1.55 oz.</v>
      </c>
      <c r="E83" s="9" t="s">
        <v>334</v>
      </c>
      <c r="F83" s="9">
        <v>25</v>
      </c>
      <c r="G83" s="9">
        <v>30.6</v>
      </c>
      <c r="H83" s="9">
        <v>105</v>
      </c>
      <c r="I83" s="9">
        <f>H83</f>
        <v>105</v>
      </c>
      <c r="J83" s="9">
        <v>4.6500000000000004</v>
      </c>
      <c r="K83" s="9" t="s">
        <v>314</v>
      </c>
      <c r="L83" s="9">
        <v>2</v>
      </c>
      <c r="M83" s="9">
        <v>1</v>
      </c>
      <c r="N83" s="9">
        <v>26.65</v>
      </c>
      <c r="O83" s="9"/>
      <c r="P83" s="9"/>
      <c r="Q83" s="9"/>
      <c r="R83" s="9"/>
    </row>
    <row r="84" spans="1:18" x14ac:dyDescent="0.35">
      <c r="A84" s="9">
        <v>10000038942</v>
      </c>
      <c r="B84" s="9" t="str">
        <f>VLOOKUP(A84,'[1]Master Data'!$B$5:$BZ$642,53,FALSE)</f>
        <v>ACT</v>
      </c>
      <c r="C84" s="9" t="s">
        <v>251</v>
      </c>
      <c r="D84" s="9" t="str">
        <f>VLOOKUP(A84,'[1]Master Data'!$B$5:$G$642,6,FALSE)</f>
        <v>Wings of Fire Glazed Chicken Wings</v>
      </c>
      <c r="E84" s="9" t="s">
        <v>334</v>
      </c>
      <c r="F84" s="9" t="s">
        <v>228</v>
      </c>
      <c r="G84" s="9">
        <v>30</v>
      </c>
      <c r="H84" s="9" t="s">
        <v>281</v>
      </c>
      <c r="I84" s="9">
        <v>79</v>
      </c>
      <c r="J84" s="9" t="s">
        <v>289</v>
      </c>
      <c r="K84" s="9" t="s">
        <v>319</v>
      </c>
      <c r="L84" s="9">
        <v>2</v>
      </c>
      <c r="M84" s="9" t="s">
        <v>295</v>
      </c>
      <c r="N84" s="9">
        <v>24.13</v>
      </c>
      <c r="O84" s="9"/>
      <c r="P84" s="9"/>
      <c r="Q84" s="9"/>
      <c r="R84" s="9"/>
    </row>
    <row r="85" spans="1:18" x14ac:dyDescent="0.35">
      <c r="A85" s="9">
        <v>10000042231</v>
      </c>
      <c r="B85" s="9" t="str">
        <f>VLOOKUP(A85,'[1]Master Data'!$B$5:$BZ$642,53,FALSE)</f>
        <v>WIP</v>
      </c>
      <c r="C85" s="9" t="s">
        <v>381</v>
      </c>
      <c r="D85" s="9" t="str">
        <f>VLOOKUP(A85,'[1]Master Data'!$B$5:$G$642,6,FALSE)</f>
        <v>Nashville Hot Mini Chicken Patties (Used in 10365240928)</v>
      </c>
      <c r="E85" s="9" t="s">
        <v>333</v>
      </c>
      <c r="F85" s="9" t="s">
        <v>228</v>
      </c>
      <c r="G85" s="9">
        <v>30</v>
      </c>
      <c r="H85" s="9">
        <v>285</v>
      </c>
      <c r="I85" s="9">
        <f t="shared" ref="I85:I90" si="2">H85</f>
        <v>285</v>
      </c>
      <c r="J85" s="9">
        <v>1.68</v>
      </c>
      <c r="K85" s="9" t="s">
        <v>422</v>
      </c>
      <c r="L85" s="9">
        <v>2</v>
      </c>
      <c r="M85" s="9">
        <v>0.5</v>
      </c>
      <c r="N85" s="9">
        <v>9.58</v>
      </c>
      <c r="O85" s="9">
        <v>6.38</v>
      </c>
      <c r="P85" s="9"/>
      <c r="Q85" s="9"/>
      <c r="R85" s="9"/>
    </row>
    <row r="86" spans="1:18" x14ac:dyDescent="0.35">
      <c r="A86" s="9">
        <v>10000042233</v>
      </c>
      <c r="B86" s="9" t="e">
        <f>VLOOKUP(A86,'[1]Master Data'!$B$5:$BZ$642,53,FALSE)</f>
        <v>#N/A</v>
      </c>
      <c r="C86" s="9" t="s">
        <v>382</v>
      </c>
      <c r="D86" s="9" t="e">
        <f>VLOOKUP(A86,'[1]Master Data'!$B$5:$G$642,6,FALSE)</f>
        <v>#N/A</v>
      </c>
      <c r="E86" s="9" t="s">
        <v>333</v>
      </c>
      <c r="F86" s="9" t="s">
        <v>228</v>
      </c>
      <c r="G86" s="9">
        <v>30</v>
      </c>
      <c r="H86" s="9">
        <v>300</v>
      </c>
      <c r="I86" s="9">
        <f t="shared" si="2"/>
        <v>300</v>
      </c>
      <c r="J86" s="9">
        <v>1.6</v>
      </c>
      <c r="K86" s="9" t="s">
        <v>228</v>
      </c>
      <c r="L86" s="9" t="s">
        <v>228</v>
      </c>
      <c r="M86" s="9" t="s">
        <v>228</v>
      </c>
      <c r="N86" s="9">
        <v>11.93</v>
      </c>
      <c r="O86" s="9">
        <v>7.95</v>
      </c>
      <c r="P86" s="9"/>
      <c r="Q86" s="9"/>
      <c r="R86" s="9"/>
    </row>
    <row r="87" spans="1:18" x14ac:dyDescent="0.35">
      <c r="A87" s="9">
        <v>10000042807</v>
      </c>
      <c r="B87" s="9" t="str">
        <f>VLOOKUP(A87,'[1]Master Data'!$B$5:$BZ$642,53,FALSE)</f>
        <v>-</v>
      </c>
      <c r="C87" s="9" t="s">
        <v>383</v>
      </c>
      <c r="D87" s="9" t="str">
        <f>VLOOKUP(A87,'[1]Master Data'!$B$5:$G$642,6,FALSE)</f>
        <v>Breaded Southwestern Style Loaded Chicken Bites, 0.73 oz.</v>
      </c>
      <c r="E87" s="9" t="s">
        <v>335</v>
      </c>
      <c r="F87" s="9" t="s">
        <v>228</v>
      </c>
      <c r="G87" s="9">
        <v>30</v>
      </c>
      <c r="H87" s="9">
        <v>108</v>
      </c>
      <c r="I87" s="9">
        <f t="shared" si="2"/>
        <v>108</v>
      </c>
      <c r="J87" s="9">
        <v>4.4400000000000004</v>
      </c>
      <c r="K87" s="9" t="s">
        <v>297</v>
      </c>
      <c r="L87" s="9">
        <v>2</v>
      </c>
      <c r="M87" s="9">
        <v>2</v>
      </c>
      <c r="N87" s="9"/>
      <c r="O87" s="9">
        <v>27.12</v>
      </c>
      <c r="P87" s="9"/>
      <c r="Q87" s="9"/>
      <c r="R87" s="9"/>
    </row>
    <row r="88" spans="1:18" x14ac:dyDescent="0.35">
      <c r="A88" s="9">
        <v>10000042809</v>
      </c>
      <c r="B88" s="9" t="str">
        <f>VLOOKUP(A88,'[1]Master Data'!$B$5:$BZ$642,53,FALSE)</f>
        <v>-</v>
      </c>
      <c r="C88" s="9" t="s">
        <v>384</v>
      </c>
      <c r="D88" s="9" t="str">
        <f>VLOOKUP(A88,'[1]Master Data'!$B$5:$G$642,6,FALSE)</f>
        <v>Breaded Mac &amp; Cheese Loaded Chicken Bites, 0.73 oz.</v>
      </c>
      <c r="E88" s="9" t="s">
        <v>334</v>
      </c>
      <c r="F88" s="9" t="s">
        <v>228</v>
      </c>
      <c r="G88" s="9">
        <v>30</v>
      </c>
      <c r="H88" s="9">
        <v>108</v>
      </c>
      <c r="I88" s="9">
        <f t="shared" si="2"/>
        <v>108</v>
      </c>
      <c r="J88" s="9">
        <v>4.4400000000000004</v>
      </c>
      <c r="K88" s="9" t="s">
        <v>297</v>
      </c>
      <c r="L88" s="9">
        <v>2</v>
      </c>
      <c r="M88" s="9">
        <v>2</v>
      </c>
      <c r="N88" s="9">
        <v>20.9</v>
      </c>
      <c r="O88" s="9"/>
      <c r="P88" s="9"/>
      <c r="Q88" s="9"/>
      <c r="R88" s="9"/>
    </row>
    <row r="89" spans="1:18" x14ac:dyDescent="0.35">
      <c r="A89" s="9">
        <v>10000043536</v>
      </c>
      <c r="B89" s="9" t="str">
        <f>VLOOKUP(A89,'[1]Master Data'!$B$5:$BZ$642,53,FALSE)</f>
        <v>-</v>
      </c>
      <c r="C89" s="9" t="s">
        <v>385</v>
      </c>
      <c r="D89" s="9" t="str">
        <f>VLOOKUP(A89,'[1]Master Data'!$B$5:$G$642,6,FALSE)</f>
        <v>Savory Flavored Chopped Chicken</v>
      </c>
      <c r="E89" s="9" t="s">
        <v>335</v>
      </c>
      <c r="F89" s="9" t="s">
        <v>228</v>
      </c>
      <c r="G89" s="9">
        <v>20</v>
      </c>
      <c r="H89" s="9">
        <v>160</v>
      </c>
      <c r="I89" s="9">
        <f t="shared" si="2"/>
        <v>160</v>
      </c>
      <c r="J89" s="9">
        <v>2</v>
      </c>
      <c r="K89" s="9">
        <v>0</v>
      </c>
      <c r="L89" s="9">
        <v>0</v>
      </c>
      <c r="M89" s="9">
        <v>0</v>
      </c>
      <c r="N89" s="9"/>
      <c r="O89" s="9">
        <v>26.36</v>
      </c>
      <c r="P89" s="9"/>
      <c r="Q89" s="9"/>
      <c r="R89" s="9"/>
    </row>
    <row r="90" spans="1:18" x14ac:dyDescent="0.35">
      <c r="A90" s="9">
        <v>10000043537</v>
      </c>
      <c r="B90" s="9" t="str">
        <f>VLOOKUP(A90,'[1]Master Data'!$B$5:$BZ$642,53,FALSE)</f>
        <v>-</v>
      </c>
      <c r="C90" s="9" t="s">
        <v>386</v>
      </c>
      <c r="D90" s="9" t="str">
        <f>VLOOKUP(A90,'[1]Master Data'!$B$5:$G$642,6,FALSE)</f>
        <v>Taco Flavored Chopped Chicken</v>
      </c>
      <c r="E90" s="9" t="s">
        <v>335</v>
      </c>
      <c r="F90" s="9" t="s">
        <v>228</v>
      </c>
      <c r="G90" s="9">
        <v>20</v>
      </c>
      <c r="H90" s="9">
        <v>160</v>
      </c>
      <c r="I90" s="9">
        <f t="shared" si="2"/>
        <v>160</v>
      </c>
      <c r="J90" s="9">
        <v>2</v>
      </c>
      <c r="K90" s="9">
        <v>0</v>
      </c>
      <c r="L90" s="9">
        <v>0</v>
      </c>
      <c r="M90" s="9">
        <v>0</v>
      </c>
      <c r="N90" s="9"/>
      <c r="O90" s="9">
        <v>26.36</v>
      </c>
      <c r="P90" s="9"/>
      <c r="Q90" s="9"/>
      <c r="R90" s="9"/>
    </row>
    <row r="91" spans="1:18" x14ac:dyDescent="0.35">
      <c r="A91" s="9">
        <v>10000043781</v>
      </c>
      <c r="B91" s="9" t="str">
        <f>VLOOKUP(A91,'[1]Master Data'!$B$5:$BZ$642,53,FALSE)</f>
        <v>ACT</v>
      </c>
      <c r="C91" s="9" t="s">
        <v>387</v>
      </c>
      <c r="D91" s="9" t="str">
        <f>VLOOKUP(A91,'[1]Master Data'!$B$5:$G$642,6,FALSE)</f>
        <v>Gochujang Sauced Chicken Drumstick</v>
      </c>
      <c r="E91" s="9" t="s">
        <v>335</v>
      </c>
      <c r="F91" s="9" t="s">
        <v>228</v>
      </c>
      <c r="G91" s="9">
        <v>30</v>
      </c>
      <c r="H91" s="9" t="s">
        <v>419</v>
      </c>
      <c r="I91" s="9">
        <v>87</v>
      </c>
      <c r="J91" s="9" t="s">
        <v>97</v>
      </c>
      <c r="K91" s="9" t="s">
        <v>322</v>
      </c>
      <c r="L91" s="9">
        <v>0</v>
      </c>
      <c r="M91" s="9">
        <v>0</v>
      </c>
      <c r="N91" s="9"/>
      <c r="O91" s="9">
        <v>22.06</v>
      </c>
      <c r="P91" s="9"/>
      <c r="Q91" s="9"/>
      <c r="R91" s="9"/>
    </row>
    <row r="92" spans="1:18" x14ac:dyDescent="0.35">
      <c r="A92" s="9">
        <v>10000044195</v>
      </c>
      <c r="B92" s="9" t="str">
        <f>VLOOKUP(A92,'[1]Master Data'!$B$5:$BZ$642,53,FALSE)</f>
        <v>-</v>
      </c>
      <c r="C92" s="9" t="s">
        <v>388</v>
      </c>
      <c r="D92" s="9" t="str">
        <f>VLOOKUP(A92,'[1]Master Data'!$B$5:$G$642,6,FALSE)</f>
        <v>Breaded Traditional Chicken Thigh</v>
      </c>
      <c r="E92" s="9" t="s">
        <v>335</v>
      </c>
      <c r="F92" s="9" t="s">
        <v>228</v>
      </c>
      <c r="G92" s="9">
        <v>29.64</v>
      </c>
      <c r="H92" s="9">
        <v>70</v>
      </c>
      <c r="I92" s="9">
        <f t="shared" ref="I92:I106" si="3">H92</f>
        <v>70</v>
      </c>
      <c r="J92" s="9">
        <v>6.66</v>
      </c>
      <c r="K92" s="9" t="s">
        <v>322</v>
      </c>
      <c r="L92" s="9">
        <v>0</v>
      </c>
      <c r="M92" s="9">
        <v>0</v>
      </c>
      <c r="N92" s="9"/>
      <c r="O92" s="9">
        <v>23.2</v>
      </c>
      <c r="P92" s="9"/>
      <c r="Q92" s="9"/>
      <c r="R92" s="9"/>
    </row>
    <row r="93" spans="1:18" x14ac:dyDescent="0.35">
      <c r="A93" s="9">
        <v>10000044196</v>
      </c>
      <c r="B93" s="9" t="str">
        <f>VLOOKUP(A93,'[1]Master Data'!$B$5:$BZ$642,53,FALSE)</f>
        <v>-</v>
      </c>
      <c r="C93" s="9" t="s">
        <v>389</v>
      </c>
      <c r="D93" s="9" t="str">
        <f>VLOOKUP(A93,'[1]Master Data'!$B$5:$G$642,6,FALSE)</f>
        <v>Mesquite Glazed Chicken Thigh</v>
      </c>
      <c r="E93" s="9" t="s">
        <v>335</v>
      </c>
      <c r="F93" s="9" t="s">
        <v>228</v>
      </c>
      <c r="G93" s="9">
        <v>28.9</v>
      </c>
      <c r="H93" s="9">
        <v>90</v>
      </c>
      <c r="I93" s="9">
        <f t="shared" si="3"/>
        <v>90</v>
      </c>
      <c r="J93" s="9">
        <v>5.14</v>
      </c>
      <c r="K93" s="9" t="s">
        <v>322</v>
      </c>
      <c r="L93" s="9">
        <v>0</v>
      </c>
      <c r="M93" s="9">
        <v>0</v>
      </c>
      <c r="N93" s="9"/>
      <c r="O93" s="9">
        <v>24.48</v>
      </c>
      <c r="P93" s="9"/>
      <c r="Q93" s="9"/>
      <c r="R93" s="9"/>
    </row>
    <row r="94" spans="1:18" x14ac:dyDescent="0.35">
      <c r="A94" s="9">
        <v>10000046701</v>
      </c>
      <c r="B94" s="9" t="str">
        <f>VLOOKUP(A94,'[1]Master Data'!$B$5:$BZ$642,53,FALSE)</f>
        <v>ACT</v>
      </c>
      <c r="C94" s="9" t="s">
        <v>170</v>
      </c>
      <c r="D94" s="9" t="str">
        <f>VLOOKUP(A94,'[1]Master Data'!$B$5:$G$642,6,FALSE)</f>
        <v>Pork Mock Drumstick, 3.7 oz.</v>
      </c>
      <c r="E94" s="9">
        <v>100193</v>
      </c>
      <c r="F94" s="9" t="s">
        <v>228</v>
      </c>
      <c r="G94" s="9">
        <v>30.06</v>
      </c>
      <c r="H94" s="9">
        <v>130</v>
      </c>
      <c r="I94" s="9">
        <f t="shared" si="3"/>
        <v>130</v>
      </c>
      <c r="J94" s="9">
        <v>3.7</v>
      </c>
      <c r="K94" s="9" t="s">
        <v>299</v>
      </c>
      <c r="L94" s="9">
        <v>2</v>
      </c>
      <c r="M94" s="9" t="s">
        <v>295</v>
      </c>
      <c r="N94" s="9"/>
      <c r="O94" s="9"/>
      <c r="P94" s="9"/>
      <c r="Q94" s="9"/>
      <c r="R94" s="9">
        <v>24.05</v>
      </c>
    </row>
    <row r="95" spans="1:18" x14ac:dyDescent="0.35">
      <c r="A95" s="9">
        <v>10000047092</v>
      </c>
      <c r="B95" s="9" t="e">
        <f>VLOOKUP(A95,'[1]Master Data'!$B$5:$BZ$642,53,FALSE)</f>
        <v>#N/A</v>
      </c>
      <c r="C95" s="9" t="s">
        <v>390</v>
      </c>
      <c r="D95" s="9" t="e">
        <f>VLOOKUP(A95,'[1]Master Data'!$B$5:$G$642,6,FALSE)</f>
        <v>#N/A</v>
      </c>
      <c r="E95" s="9" t="s">
        <v>335</v>
      </c>
      <c r="F95" s="9" t="s">
        <v>228</v>
      </c>
      <c r="G95" s="9">
        <v>10</v>
      </c>
      <c r="H95" s="9">
        <v>40</v>
      </c>
      <c r="I95" s="9">
        <f t="shared" si="3"/>
        <v>40</v>
      </c>
      <c r="J95" s="9">
        <v>4</v>
      </c>
      <c r="K95" s="9" t="s">
        <v>228</v>
      </c>
      <c r="L95" s="9" t="s">
        <v>228</v>
      </c>
      <c r="M95" s="9" t="s">
        <v>228</v>
      </c>
      <c r="N95" s="9"/>
      <c r="O95" s="9">
        <v>6.28</v>
      </c>
      <c r="P95" s="9"/>
      <c r="Q95" s="9"/>
      <c r="R95" s="9"/>
    </row>
    <row r="96" spans="1:18" x14ac:dyDescent="0.35">
      <c r="A96" s="9">
        <v>10000048237</v>
      </c>
      <c r="B96" s="9" t="str">
        <f>VLOOKUP(A96,'[1]Master Data'!$B$5:$BZ$642,53,FALSE)</f>
        <v>DNB SY19-20</v>
      </c>
      <c r="C96" s="9" t="s">
        <v>252</v>
      </c>
      <c r="D96" s="9" t="str">
        <f>VLOOKUP(A96,'[1]Master Data'!$B$5:$G$642,6,FALSE)</f>
        <v>IW Beef Pattie with American Cheese Sandwich, 4.9 oz.</v>
      </c>
      <c r="E96" s="9" t="s">
        <v>201</v>
      </c>
      <c r="F96" s="9" t="s">
        <v>228</v>
      </c>
      <c r="G96" s="9">
        <v>18.38</v>
      </c>
      <c r="H96" s="9">
        <v>60</v>
      </c>
      <c r="I96" s="9">
        <f t="shared" si="3"/>
        <v>60</v>
      </c>
      <c r="J96" s="9">
        <v>4.9000000000000004</v>
      </c>
      <c r="K96" s="9" t="s">
        <v>324</v>
      </c>
      <c r="L96" s="9">
        <v>2</v>
      </c>
      <c r="M96" s="9">
        <v>2.5</v>
      </c>
      <c r="N96" s="9"/>
      <c r="O96" s="9"/>
      <c r="P96" s="9"/>
      <c r="Q96" s="9">
        <v>5.78</v>
      </c>
      <c r="R96" s="9"/>
    </row>
    <row r="97" spans="1:18" x14ac:dyDescent="0.35">
      <c r="A97" s="9">
        <v>10000055415</v>
      </c>
      <c r="B97" s="9" t="str">
        <f>VLOOKUP(A97,'[1]Master Data'!$B$5:$BZ$642,53,FALSE)</f>
        <v>DNB SY20-21</v>
      </c>
      <c r="C97" s="9" t="s">
        <v>161</v>
      </c>
      <c r="D97" s="9" t="str">
        <f>VLOOKUP(A97,'[1]Master Data'!$B$5:$G$642,6,FALSE)</f>
        <v>Flame Grilled Beef Pattie, 1.8 oz.</v>
      </c>
      <c r="E97" s="9" t="s">
        <v>201</v>
      </c>
      <c r="F97" s="9" t="s">
        <v>228</v>
      </c>
      <c r="G97" s="9">
        <v>20.25</v>
      </c>
      <c r="H97" s="9">
        <v>180</v>
      </c>
      <c r="I97" s="9">
        <f t="shared" si="3"/>
        <v>180</v>
      </c>
      <c r="J97" s="9">
        <v>1.8</v>
      </c>
      <c r="K97" s="9" t="s">
        <v>299</v>
      </c>
      <c r="L97" s="9">
        <v>1.5</v>
      </c>
      <c r="M97" s="9" t="s">
        <v>295</v>
      </c>
      <c r="N97" s="9"/>
      <c r="O97" s="9"/>
      <c r="P97" s="9"/>
      <c r="Q97" s="9">
        <v>18.079999999999998</v>
      </c>
      <c r="R97" s="9"/>
    </row>
    <row r="98" spans="1:18" x14ac:dyDescent="0.35">
      <c r="A98" s="9">
        <v>10000055425</v>
      </c>
      <c r="B98" s="9" t="str">
        <f>VLOOKUP(A98,'[1]Master Data'!$B$5:$BZ$642,53,FALSE)</f>
        <v>ACT</v>
      </c>
      <c r="C98" s="9" t="s">
        <v>162</v>
      </c>
      <c r="D98" s="9" t="str">
        <f>VLOOKUP(A98,'[1]Master Data'!$B$5:$G$642,6,FALSE)</f>
        <v>Flame Grilled Beef Pattie, 2.5 oz.</v>
      </c>
      <c r="E98" s="9" t="s">
        <v>201</v>
      </c>
      <c r="F98" s="9" t="s">
        <v>228</v>
      </c>
      <c r="G98" s="9">
        <v>31.25</v>
      </c>
      <c r="H98" s="9">
        <v>200</v>
      </c>
      <c r="I98" s="9">
        <f t="shared" si="3"/>
        <v>200</v>
      </c>
      <c r="J98" s="9">
        <v>2.5</v>
      </c>
      <c r="K98" s="9" t="s">
        <v>299</v>
      </c>
      <c r="L98" s="9">
        <v>2</v>
      </c>
      <c r="M98" s="9" t="s">
        <v>295</v>
      </c>
      <c r="N98" s="9"/>
      <c r="O98" s="9"/>
      <c r="P98" s="9"/>
      <c r="Q98" s="9">
        <v>26.05</v>
      </c>
      <c r="R98" s="9"/>
    </row>
    <row r="99" spans="1:18" x14ac:dyDescent="0.35">
      <c r="A99" s="9">
        <v>10000055820</v>
      </c>
      <c r="B99" s="9" t="str">
        <f>VLOOKUP(A99,'[1]Master Data'!$B$5:$BZ$642,53,FALSE)</f>
        <v>DNB SY21-22</v>
      </c>
      <c r="C99" s="9" t="s">
        <v>163</v>
      </c>
      <c r="D99" s="9" t="str">
        <f>VLOOKUP(A99,'[1]Master Data'!$B$5:$G$642,6,FALSE)</f>
        <v>Flame Grilled Beef Pattie, 1.95 oz.</v>
      </c>
      <c r="E99" s="9" t="s">
        <v>201</v>
      </c>
      <c r="F99" s="9" t="s">
        <v>228</v>
      </c>
      <c r="G99" s="9">
        <v>30.47</v>
      </c>
      <c r="H99" s="9">
        <v>250</v>
      </c>
      <c r="I99" s="9">
        <f t="shared" si="3"/>
        <v>250</v>
      </c>
      <c r="J99" s="9">
        <v>1.95</v>
      </c>
      <c r="K99" s="9" t="s">
        <v>299</v>
      </c>
      <c r="L99" s="9">
        <v>1.5</v>
      </c>
      <c r="M99" s="9" t="s">
        <v>295</v>
      </c>
      <c r="N99" s="9"/>
      <c r="O99" s="9"/>
      <c r="P99" s="9"/>
      <c r="Q99" s="9">
        <v>25.34</v>
      </c>
      <c r="R99" s="9"/>
    </row>
    <row r="100" spans="1:18" x14ac:dyDescent="0.35">
      <c r="A100" s="9">
        <v>10000055825</v>
      </c>
      <c r="B100" s="9" t="str">
        <f>VLOOKUP(A100,'[1]Master Data'!$B$5:$BZ$642,53,FALSE)</f>
        <v>DNB SY20-21</v>
      </c>
      <c r="C100" s="9" t="s">
        <v>163</v>
      </c>
      <c r="D100" s="9" t="str">
        <f>VLOOKUP(A100,'[1]Master Data'!$B$5:$G$642,6,FALSE)</f>
        <v>Flame Grilled Beef Pattie, 2.5 oz.</v>
      </c>
      <c r="E100" s="9" t="s">
        <v>201</v>
      </c>
      <c r="F100" s="9" t="s">
        <v>228</v>
      </c>
      <c r="G100" s="9">
        <v>31.25</v>
      </c>
      <c r="H100" s="9">
        <v>200</v>
      </c>
      <c r="I100" s="9">
        <f t="shared" si="3"/>
        <v>200</v>
      </c>
      <c r="J100" s="9">
        <v>2.5</v>
      </c>
      <c r="K100" s="9" t="s">
        <v>299</v>
      </c>
      <c r="L100" s="9">
        <v>2</v>
      </c>
      <c r="M100" s="9" t="s">
        <v>295</v>
      </c>
      <c r="N100" s="9"/>
      <c r="O100" s="9"/>
      <c r="P100" s="9"/>
      <c r="Q100" s="9">
        <v>25.27</v>
      </c>
      <c r="R100" s="9"/>
    </row>
    <row r="101" spans="1:18" x14ac:dyDescent="0.35">
      <c r="A101" s="9">
        <v>10000056043</v>
      </c>
      <c r="B101" s="9" t="str">
        <f>VLOOKUP(A101,'[1]Master Data'!$B$5:$BZ$642,53,FALSE)</f>
        <v>DNB SY21-22</v>
      </c>
      <c r="C101" s="9" t="s">
        <v>171</v>
      </c>
      <c r="D101" s="9" t="str">
        <f>VLOOKUP(A101,'[1]Master Data'!$B$5:$G$642,6,FALSE)</f>
        <v>Sliced Beef Meatloaf Slice with Ketchup Glaze, 3.0 oz.</v>
      </c>
      <c r="E101" s="9" t="s">
        <v>201</v>
      </c>
      <c r="F101" s="9" t="s">
        <v>228</v>
      </c>
      <c r="G101" s="9">
        <v>18.75</v>
      </c>
      <c r="H101" s="9">
        <v>100</v>
      </c>
      <c r="I101" s="9">
        <f t="shared" si="3"/>
        <v>100</v>
      </c>
      <c r="J101" s="9">
        <v>3</v>
      </c>
      <c r="K101" s="9" t="s">
        <v>299</v>
      </c>
      <c r="L101" s="9">
        <v>2</v>
      </c>
      <c r="M101" s="9" t="s">
        <v>295</v>
      </c>
      <c r="N101" s="9"/>
      <c r="O101" s="9"/>
      <c r="P101" s="9"/>
      <c r="Q101" s="9">
        <v>13.21</v>
      </c>
      <c r="R101" s="9"/>
    </row>
    <row r="102" spans="1:18" x14ac:dyDescent="0.35">
      <c r="A102" s="9">
        <v>10000056233</v>
      </c>
      <c r="B102" s="9" t="str">
        <f>VLOOKUP(A102,'[1]Master Data'!$B$5:$BZ$642,53,FALSE)</f>
        <v>DFIN</v>
      </c>
      <c r="C102" s="9" t="s">
        <v>253</v>
      </c>
      <c r="D102" s="9" t="str">
        <f>VLOOKUP(A102,'[1]Master Data'!$B$5:$G$642,6,FALSE)</f>
        <v>Sliced Beef Meatloaf, 3.15 oz.</v>
      </c>
      <c r="E102" s="9" t="s">
        <v>201</v>
      </c>
      <c r="F102" s="9" t="s">
        <v>228</v>
      </c>
      <c r="G102" s="9">
        <v>30.91</v>
      </c>
      <c r="H102" s="9">
        <v>157</v>
      </c>
      <c r="I102" s="9">
        <f t="shared" si="3"/>
        <v>157</v>
      </c>
      <c r="J102" s="9">
        <v>3.15</v>
      </c>
      <c r="K102" s="9" t="s">
        <v>299</v>
      </c>
      <c r="L102" s="9">
        <v>2.25</v>
      </c>
      <c r="M102" s="9" t="s">
        <v>295</v>
      </c>
      <c r="N102" s="9"/>
      <c r="O102" s="9"/>
      <c r="P102" s="9"/>
      <c r="Q102" s="9">
        <v>25.85</v>
      </c>
      <c r="R102" s="9"/>
    </row>
    <row r="103" spans="1:18" x14ac:dyDescent="0.35">
      <c r="A103" s="9">
        <v>10000058894</v>
      </c>
      <c r="B103" s="9" t="str">
        <f>VLOOKUP(A103,'[1]Master Data'!$B$5:$BZ$642,53,FALSE)</f>
        <v>DNB SY20-21</v>
      </c>
      <c r="C103" s="9" t="s">
        <v>142</v>
      </c>
      <c r="D103" s="9" t="str">
        <f>VLOOKUP(A103,'[1]Master Data'!$B$5:$G$642,6,FALSE)</f>
        <v>IW Breaded Beef Steak on a Roll, 3.2 oz.</v>
      </c>
      <c r="E103" s="9" t="s">
        <v>201</v>
      </c>
      <c r="F103" s="9" t="s">
        <v>228</v>
      </c>
      <c r="G103" s="9">
        <v>16</v>
      </c>
      <c r="H103" s="9">
        <v>80</v>
      </c>
      <c r="I103" s="9">
        <f t="shared" si="3"/>
        <v>80</v>
      </c>
      <c r="J103" s="9">
        <v>3.2</v>
      </c>
      <c r="K103" s="9" t="s">
        <v>324</v>
      </c>
      <c r="L103" s="9">
        <v>1</v>
      </c>
      <c r="M103" s="9">
        <v>1.75</v>
      </c>
      <c r="N103" s="9"/>
      <c r="O103" s="9"/>
      <c r="P103" s="9"/>
      <c r="Q103" s="9">
        <v>7.45</v>
      </c>
      <c r="R103" s="9"/>
    </row>
    <row r="104" spans="1:18" x14ac:dyDescent="0.35">
      <c r="A104" s="9">
        <v>10000069001</v>
      </c>
      <c r="B104" s="9" t="str">
        <f>VLOOKUP(A104,'[1]Master Data'!$B$5:$BZ$642,53,FALSE)</f>
        <v>ACT</v>
      </c>
      <c r="C104" s="9" t="s">
        <v>69</v>
      </c>
      <c r="D104" s="9" t="str">
        <f>VLOOKUP(A104,'[1]Master Data'!$B$5:$G$642,6,FALSE)</f>
        <v>Beef Burger, 1.6 oz.</v>
      </c>
      <c r="E104" s="9" t="s">
        <v>201</v>
      </c>
      <c r="F104" s="9" t="s">
        <v>228</v>
      </c>
      <c r="G104" s="9">
        <v>21</v>
      </c>
      <c r="H104" s="9">
        <v>210</v>
      </c>
      <c r="I104" s="9">
        <f t="shared" si="3"/>
        <v>210</v>
      </c>
      <c r="J104" s="9">
        <v>1.6</v>
      </c>
      <c r="K104" s="9" t="s">
        <v>299</v>
      </c>
      <c r="L104" s="9">
        <v>1.5</v>
      </c>
      <c r="M104" s="9" t="s">
        <v>295</v>
      </c>
      <c r="N104" s="9"/>
      <c r="O104" s="9"/>
      <c r="P104" s="9"/>
      <c r="Q104" s="9">
        <v>32.1</v>
      </c>
      <c r="R104" s="9"/>
    </row>
    <row r="105" spans="1:18" x14ac:dyDescent="0.35">
      <c r="A105" s="9">
        <v>10000069005</v>
      </c>
      <c r="B105" s="9" t="str">
        <f>VLOOKUP(A105,'[1]Master Data'!$B$5:$BZ$642,53,FALSE)</f>
        <v>ACT</v>
      </c>
      <c r="C105" s="9" t="s">
        <v>131</v>
      </c>
      <c r="D105" s="9" t="str">
        <f>VLOOKUP(A105,'[1]Master Data'!$B$5:$G$642,6,FALSE)</f>
        <v>Harvest Breaded Beef Pattie, 3.2 oz.</v>
      </c>
      <c r="E105" s="9" t="s">
        <v>201</v>
      </c>
      <c r="F105" s="9" t="s">
        <v>228</v>
      </c>
      <c r="G105" s="9">
        <v>30</v>
      </c>
      <c r="H105" s="9">
        <v>150</v>
      </c>
      <c r="I105" s="9">
        <f t="shared" si="3"/>
        <v>150</v>
      </c>
      <c r="J105" s="9">
        <v>3.2</v>
      </c>
      <c r="K105" s="9" t="s">
        <v>299</v>
      </c>
      <c r="L105" s="9">
        <v>2</v>
      </c>
      <c r="M105" s="9">
        <v>1</v>
      </c>
      <c r="N105" s="9"/>
      <c r="O105" s="9"/>
      <c r="P105" s="9"/>
      <c r="Q105" s="9">
        <v>15.38</v>
      </c>
      <c r="R105" s="9"/>
    </row>
    <row r="106" spans="1:18" x14ac:dyDescent="0.35">
      <c r="A106" s="9">
        <v>10000069006</v>
      </c>
      <c r="B106" s="9" t="str">
        <f>VLOOKUP(A106,'[1]Master Data'!$B$5:$BZ$642,53,FALSE)</f>
        <v>ACT</v>
      </c>
      <c r="C106" s="9" t="s">
        <v>132</v>
      </c>
      <c r="D106" s="9" t="str">
        <f>VLOOKUP(A106,'[1]Master Data'!$B$5:$G$642,6,FALSE)</f>
        <v>Harvest Breaded Beef Finger, 3.2 oz.</v>
      </c>
      <c r="E106" s="9" t="s">
        <v>201</v>
      </c>
      <c r="F106" s="9" t="s">
        <v>228</v>
      </c>
      <c r="G106" s="9">
        <v>31</v>
      </c>
      <c r="H106" s="9">
        <v>155</v>
      </c>
      <c r="I106" s="9">
        <f t="shared" si="3"/>
        <v>155</v>
      </c>
      <c r="J106" s="9">
        <v>3.2</v>
      </c>
      <c r="K106" s="9" t="s">
        <v>312</v>
      </c>
      <c r="L106" s="9">
        <v>2</v>
      </c>
      <c r="M106" s="9">
        <v>1</v>
      </c>
      <c r="N106" s="9"/>
      <c r="O106" s="9"/>
      <c r="P106" s="9"/>
      <c r="Q106" s="9">
        <v>15.85</v>
      </c>
      <c r="R106" s="9"/>
    </row>
    <row r="107" spans="1:18" x14ac:dyDescent="0.35">
      <c r="A107" s="9">
        <v>10000069010</v>
      </c>
      <c r="B107" s="9" t="str">
        <f>VLOOKUP(A107,'[1]Master Data'!$B$5:$BZ$642,53,FALSE)</f>
        <v>ACT</v>
      </c>
      <c r="C107" s="9" t="s">
        <v>72</v>
      </c>
      <c r="D107" s="9" t="str">
        <f>VLOOKUP(A107,'[1]Master Data'!$B$5:$G$642,6,FALSE)</f>
        <v>Breaded Beef Pattie, 3.8 oz.</v>
      </c>
      <c r="E107" s="9" t="s">
        <v>201</v>
      </c>
      <c r="F107" s="9" t="s">
        <v>228</v>
      </c>
      <c r="G107" s="9">
        <v>29.93</v>
      </c>
      <c r="H107" s="9" t="s">
        <v>282</v>
      </c>
      <c r="I107" s="9">
        <v>126</v>
      </c>
      <c r="J107" s="9">
        <v>3.8</v>
      </c>
      <c r="K107" s="9" t="s">
        <v>299</v>
      </c>
      <c r="L107" s="9">
        <v>2</v>
      </c>
      <c r="M107" s="9">
        <v>1.25</v>
      </c>
      <c r="N107" s="9"/>
      <c r="O107" s="9"/>
      <c r="P107" s="9"/>
      <c r="Q107" s="9">
        <v>15.76</v>
      </c>
      <c r="R107" s="9"/>
    </row>
    <row r="108" spans="1:18" x14ac:dyDescent="0.35">
      <c r="A108" s="9">
        <v>10000069019</v>
      </c>
      <c r="B108" s="9" t="str">
        <f>VLOOKUP(A108,'[1]Master Data'!$B$5:$BZ$642,53,FALSE)</f>
        <v>ACT</v>
      </c>
      <c r="C108" s="9" t="s">
        <v>84</v>
      </c>
      <c r="D108" s="9" t="str">
        <f>VLOOKUP(A108,'[1]Master Data'!$B$5:$G$642,6,FALSE)</f>
        <v>Country Fried Pork Chop, 3.1 oz.</v>
      </c>
      <c r="E108" s="9">
        <v>100193</v>
      </c>
      <c r="F108" s="9" t="s">
        <v>228</v>
      </c>
      <c r="G108" s="9">
        <v>19.38</v>
      </c>
      <c r="H108" s="9">
        <v>100</v>
      </c>
      <c r="I108" s="9">
        <f>H108</f>
        <v>100</v>
      </c>
      <c r="J108" s="9">
        <v>3.1</v>
      </c>
      <c r="K108" s="9" t="s">
        <v>299</v>
      </c>
      <c r="L108" s="9">
        <v>2</v>
      </c>
      <c r="M108" s="9">
        <v>0.75</v>
      </c>
      <c r="N108" s="9"/>
      <c r="O108" s="9"/>
      <c r="P108" s="9"/>
      <c r="Q108" s="9"/>
      <c r="R108" s="9">
        <v>9.51</v>
      </c>
    </row>
    <row r="109" spans="1:18" x14ac:dyDescent="0.35">
      <c r="A109" s="9">
        <v>10000069033</v>
      </c>
      <c r="B109" s="9" t="str">
        <f>VLOOKUP(A109,'[1]Master Data'!$B$5:$BZ$642,53,FALSE)</f>
        <v>ACT</v>
      </c>
      <c r="C109" s="9" t="s">
        <v>134</v>
      </c>
      <c r="D109" s="9" t="str">
        <f>VLOOKUP(A109,'[1]Master Data'!$B$5:$G$642,6,FALSE)</f>
        <v>Mini Beef Pattie, 1.97 oz.</v>
      </c>
      <c r="E109" s="9" t="s">
        <v>201</v>
      </c>
      <c r="F109" s="9" t="s">
        <v>228</v>
      </c>
      <c r="G109" s="9">
        <v>30.78</v>
      </c>
      <c r="H109" s="9" t="s">
        <v>283</v>
      </c>
      <c r="I109" s="9">
        <v>250</v>
      </c>
      <c r="J109" s="9">
        <v>1.97</v>
      </c>
      <c r="K109" s="9" t="s">
        <v>299</v>
      </c>
      <c r="L109" s="9">
        <v>1</v>
      </c>
      <c r="M109" s="9">
        <v>0.5</v>
      </c>
      <c r="N109" s="9"/>
      <c r="O109" s="9"/>
      <c r="P109" s="9"/>
      <c r="Q109" s="9">
        <v>22.29</v>
      </c>
      <c r="R109" s="9"/>
    </row>
    <row r="110" spans="1:18" x14ac:dyDescent="0.35">
      <c r="A110" s="9">
        <v>10000069035</v>
      </c>
      <c r="B110" s="9" t="str">
        <f>VLOOKUP(A110,'[1]Master Data'!$B$5:$BZ$642,53,FALSE)</f>
        <v>ACT</v>
      </c>
      <c r="C110" s="9" t="s">
        <v>73</v>
      </c>
      <c r="D110" s="9" t="str">
        <f>VLOOKUP(A110,'[1]Master Data'!$B$5:$G$642,6,FALSE)</f>
        <v>Country Fried Breaded Beef Steak, 3.8 oz.</v>
      </c>
      <c r="E110" s="9" t="s">
        <v>201</v>
      </c>
      <c r="F110" s="9" t="s">
        <v>228</v>
      </c>
      <c r="G110" s="9">
        <v>20.190000000000001</v>
      </c>
      <c r="H110" s="9">
        <v>85</v>
      </c>
      <c r="I110" s="9">
        <f t="shared" ref="I110:I122" si="4">H110</f>
        <v>85</v>
      </c>
      <c r="J110" s="9">
        <v>3.8</v>
      </c>
      <c r="K110" s="9" t="s">
        <v>299</v>
      </c>
      <c r="L110" s="9">
        <v>2</v>
      </c>
      <c r="M110" s="9">
        <v>1</v>
      </c>
      <c r="N110" s="9"/>
      <c r="O110" s="9"/>
      <c r="P110" s="9"/>
      <c r="Q110" s="9">
        <v>15.71</v>
      </c>
      <c r="R110" s="9"/>
    </row>
    <row r="111" spans="1:18" x14ac:dyDescent="0.35">
      <c r="A111" s="9">
        <v>10000069036</v>
      </c>
      <c r="B111" s="9" t="str">
        <f>VLOOKUP(A111,'[1]Master Data'!$B$5:$BZ$642,53,FALSE)</f>
        <v>DNB SY21-22</v>
      </c>
      <c r="C111" s="9" t="s">
        <v>135</v>
      </c>
      <c r="D111" s="9" t="str">
        <f>VLOOKUP(A111,'[1]Master Data'!$B$5:$G$642,6,FALSE)</f>
        <v>Breaded Beef Steak Nugget, 3.85 oz.</v>
      </c>
      <c r="E111" s="9" t="s">
        <v>201</v>
      </c>
      <c r="F111" s="9" t="s">
        <v>228</v>
      </c>
      <c r="G111" s="9">
        <v>24.06</v>
      </c>
      <c r="H111" s="9">
        <v>100</v>
      </c>
      <c r="I111" s="9">
        <f t="shared" si="4"/>
        <v>100</v>
      </c>
      <c r="J111" s="9">
        <v>3.85</v>
      </c>
      <c r="K111" s="9" t="s">
        <v>321</v>
      </c>
      <c r="L111" s="9">
        <v>2</v>
      </c>
      <c r="M111" s="9">
        <v>1</v>
      </c>
      <c r="N111" s="9"/>
      <c r="O111" s="9"/>
      <c r="P111" s="9"/>
      <c r="Q111" s="9">
        <v>19.25</v>
      </c>
      <c r="R111" s="9"/>
    </row>
    <row r="112" spans="1:18" x14ac:dyDescent="0.35">
      <c r="A112" s="9">
        <v>10000069037</v>
      </c>
      <c r="B112" s="9" t="str">
        <f>VLOOKUP(A112,'[1]Master Data'!$B$5:$BZ$642,53,FALSE)</f>
        <v>DNB SY20-21</v>
      </c>
      <c r="C112" s="9" t="s">
        <v>136</v>
      </c>
      <c r="D112" s="9" t="str">
        <f>VLOOKUP(A112,'[1]Master Data'!$B$5:$G$642,6,FALSE)</f>
        <v>Breaded Beef Steak, Strip Shape, 4.0 oz.</v>
      </c>
      <c r="E112" s="9" t="s">
        <v>201</v>
      </c>
      <c r="F112" s="9" t="s">
        <v>228</v>
      </c>
      <c r="G112" s="9">
        <v>25</v>
      </c>
      <c r="H112" s="9">
        <v>100</v>
      </c>
      <c r="I112" s="9">
        <f t="shared" si="4"/>
        <v>100</v>
      </c>
      <c r="J112" s="9">
        <v>4</v>
      </c>
      <c r="K112" s="9" t="s">
        <v>312</v>
      </c>
      <c r="L112" s="9">
        <v>2</v>
      </c>
      <c r="M112" s="9">
        <v>1</v>
      </c>
      <c r="N112" s="9"/>
      <c r="O112" s="9"/>
      <c r="P112" s="9"/>
      <c r="Q112" s="9">
        <v>19.34</v>
      </c>
      <c r="R112" s="9"/>
    </row>
    <row r="113" spans="1:18" x14ac:dyDescent="0.35">
      <c r="A113" s="9">
        <v>10000069038</v>
      </c>
      <c r="B113" s="9" t="str">
        <f>VLOOKUP(A113,'[1]Master Data'!$B$5:$BZ$642,53,FALSE)</f>
        <v>DNB SY20-21</v>
      </c>
      <c r="C113" s="9" t="s">
        <v>137</v>
      </c>
      <c r="D113" s="9" t="str">
        <f>VLOOKUP(A113,'[1]Master Data'!$B$5:$G$642,6,FALSE)</f>
        <v>Country Fried Breaded Beef Finger, 3.6 oz.</v>
      </c>
      <c r="E113" s="9" t="s">
        <v>201</v>
      </c>
      <c r="F113" s="9" t="s">
        <v>228</v>
      </c>
      <c r="G113" s="9">
        <v>22.5</v>
      </c>
      <c r="H113" s="9">
        <v>100</v>
      </c>
      <c r="I113" s="9">
        <f t="shared" si="4"/>
        <v>100</v>
      </c>
      <c r="J113" s="9">
        <v>3.6</v>
      </c>
      <c r="K113" s="9" t="s">
        <v>312</v>
      </c>
      <c r="L113" s="9">
        <v>2</v>
      </c>
      <c r="M113" s="9">
        <v>1</v>
      </c>
      <c r="N113" s="9"/>
      <c r="O113" s="9"/>
      <c r="P113" s="9"/>
      <c r="Q113" s="9">
        <v>14.63</v>
      </c>
      <c r="R113" s="9"/>
    </row>
    <row r="114" spans="1:18" x14ac:dyDescent="0.35">
      <c r="A114" s="9">
        <v>10000069039</v>
      </c>
      <c r="B114" s="9" t="str">
        <f>VLOOKUP(A114,'[1]Master Data'!$B$5:$BZ$642,53,FALSE)</f>
        <v>ACT</v>
      </c>
      <c r="C114" s="9" t="s">
        <v>74</v>
      </c>
      <c r="D114" s="9" t="str">
        <f>VLOOKUP(A114,'[1]Master Data'!$B$5:$G$642,6,FALSE)</f>
        <v>Country Fried Breaded Beef Pattie, 3.85 oz.</v>
      </c>
      <c r="E114" s="9" t="s">
        <v>201</v>
      </c>
      <c r="F114" s="9" t="s">
        <v>228</v>
      </c>
      <c r="G114" s="9">
        <v>20.45</v>
      </c>
      <c r="H114" s="9">
        <v>85</v>
      </c>
      <c r="I114" s="9">
        <f t="shared" si="4"/>
        <v>85</v>
      </c>
      <c r="J114" s="9">
        <v>3.85</v>
      </c>
      <c r="K114" s="9" t="s">
        <v>299</v>
      </c>
      <c r="L114" s="9">
        <v>2</v>
      </c>
      <c r="M114" s="9">
        <v>1</v>
      </c>
      <c r="N114" s="9"/>
      <c r="O114" s="9"/>
      <c r="P114" s="9"/>
      <c r="Q114" s="9">
        <v>13.08</v>
      </c>
      <c r="R114" s="9"/>
    </row>
    <row r="115" spans="1:18" x14ac:dyDescent="0.35">
      <c r="A115" s="9">
        <v>10000069050</v>
      </c>
      <c r="B115" s="9" t="str">
        <f>VLOOKUP(A115,'[1]Master Data'!$B$5:$BZ$642,53,FALSE)</f>
        <v>ACT</v>
      </c>
      <c r="C115" s="9" t="s">
        <v>69</v>
      </c>
      <c r="D115" s="9" t="str">
        <f>VLOOKUP(A115,'[1]Master Data'!$B$5:$G$642,6,FALSE)</f>
        <v>Beef Burger, 2.0 oz.</v>
      </c>
      <c r="E115" s="9" t="s">
        <v>201</v>
      </c>
      <c r="F115" s="9" t="s">
        <v>228</v>
      </c>
      <c r="G115" s="9">
        <v>21.25</v>
      </c>
      <c r="H115" s="9">
        <v>170</v>
      </c>
      <c r="I115" s="9">
        <f t="shared" si="4"/>
        <v>170</v>
      </c>
      <c r="J115" s="9">
        <v>2</v>
      </c>
      <c r="K115" s="9" t="s">
        <v>299</v>
      </c>
      <c r="L115" s="9">
        <v>2</v>
      </c>
      <c r="M115" s="9" t="s">
        <v>295</v>
      </c>
      <c r="N115" s="9"/>
      <c r="O115" s="9"/>
      <c r="P115" s="9"/>
      <c r="Q115" s="9">
        <v>32</v>
      </c>
      <c r="R115" s="9"/>
    </row>
    <row r="116" spans="1:18" x14ac:dyDescent="0.35">
      <c r="A116" s="9">
        <v>10000069075</v>
      </c>
      <c r="B116" s="9" t="str">
        <f>VLOOKUP(A116,'[1]Master Data'!$B$5:$BZ$642,53,FALSE)</f>
        <v>DNB SY21-22</v>
      </c>
      <c r="C116" s="9" t="s">
        <v>139</v>
      </c>
      <c r="D116" s="9" t="str">
        <f>VLOOKUP(A116,'[1]Master Data'!$B$5:$G$642,6,FALSE)</f>
        <v>Beef and Mushroom Pattie, 2.4 oz.</v>
      </c>
      <c r="E116" s="9" t="s">
        <v>201</v>
      </c>
      <c r="F116" s="9" t="s">
        <v>228</v>
      </c>
      <c r="G116" s="9">
        <v>30</v>
      </c>
      <c r="H116" s="9">
        <v>200</v>
      </c>
      <c r="I116" s="9">
        <f t="shared" si="4"/>
        <v>200</v>
      </c>
      <c r="J116" s="9">
        <v>2.4</v>
      </c>
      <c r="K116" s="9" t="s">
        <v>299</v>
      </c>
      <c r="L116" s="9">
        <v>2</v>
      </c>
      <c r="M116" s="9" t="s">
        <v>295</v>
      </c>
      <c r="N116" s="9"/>
      <c r="O116" s="9"/>
      <c r="P116" s="9"/>
      <c r="Q116" s="9">
        <v>19.100000000000001</v>
      </c>
      <c r="R116" s="9"/>
    </row>
    <row r="117" spans="1:18" x14ac:dyDescent="0.35">
      <c r="A117" s="9">
        <v>10000069076</v>
      </c>
      <c r="B117" s="9" t="str">
        <f>VLOOKUP(A117,'[1]Master Data'!$B$5:$BZ$642,53,FALSE)</f>
        <v>DNB SY19-20</v>
      </c>
      <c r="C117" s="9" t="s">
        <v>139</v>
      </c>
      <c r="D117" s="9" t="str">
        <f>VLOOKUP(A117,'[1]Master Data'!$B$5:$G$642,6,FALSE)</f>
        <v>Beef and Mushroom Pattie, 1.8 oz.</v>
      </c>
      <c r="E117" s="9" t="s">
        <v>201</v>
      </c>
      <c r="F117" s="9" t="s">
        <v>228</v>
      </c>
      <c r="G117" s="9">
        <v>30.04</v>
      </c>
      <c r="H117" s="9">
        <v>267</v>
      </c>
      <c r="I117" s="9">
        <f t="shared" si="4"/>
        <v>267</v>
      </c>
      <c r="J117" s="9">
        <v>1.8</v>
      </c>
      <c r="K117" s="9" t="s">
        <v>299</v>
      </c>
      <c r="L117" s="9">
        <v>1.5</v>
      </c>
      <c r="M117" s="9" t="s">
        <v>295</v>
      </c>
      <c r="N117" s="9"/>
      <c r="O117" s="9"/>
      <c r="P117" s="9"/>
      <c r="Q117" s="9">
        <v>19.12</v>
      </c>
      <c r="R117" s="9"/>
    </row>
    <row r="118" spans="1:18" x14ac:dyDescent="0.35">
      <c r="A118" s="9">
        <v>10000069081</v>
      </c>
      <c r="B118" s="9" t="str">
        <f>VLOOKUP(A118,'[1]Master Data'!$B$5:$BZ$642,53,FALSE)</f>
        <v>DNB SY19-20</v>
      </c>
      <c r="C118" s="9" t="s">
        <v>254</v>
      </c>
      <c r="D118" s="9" t="str">
        <f>VLOOKUP(A118,'[1]Master Data'!$B$5:$G$642,6,FALSE)</f>
        <v>Flame Grilled Beef Pattie, 2.2 oz.</v>
      </c>
      <c r="E118" s="9" t="s">
        <v>201</v>
      </c>
      <c r="F118" s="9" t="s">
        <v>228</v>
      </c>
      <c r="G118" s="9">
        <v>20.63</v>
      </c>
      <c r="H118" s="9">
        <v>150</v>
      </c>
      <c r="I118" s="9">
        <f t="shared" si="4"/>
        <v>150</v>
      </c>
      <c r="J118" s="9">
        <v>2.2000000000000002</v>
      </c>
      <c r="K118" s="9" t="s">
        <v>299</v>
      </c>
      <c r="L118" s="9">
        <v>2</v>
      </c>
      <c r="M118" s="9" t="s">
        <v>295</v>
      </c>
      <c r="N118" s="9"/>
      <c r="O118" s="9"/>
      <c r="P118" s="9"/>
      <c r="Q118" s="9">
        <v>15.9</v>
      </c>
      <c r="R118" s="9"/>
    </row>
    <row r="119" spans="1:18" x14ac:dyDescent="0.35">
      <c r="A119" s="9">
        <v>10000069093</v>
      </c>
      <c r="B119" s="9" t="str">
        <f>VLOOKUP(A119,'[1]Master Data'!$B$5:$BZ$642,53,FALSE)</f>
        <v>DNB SY19-20</v>
      </c>
      <c r="C119" s="9" t="s">
        <v>255</v>
      </c>
      <c r="D119" s="9" t="str">
        <f>VLOOKUP(A119,'[1]Master Data'!$B$5:$G$642,6,FALSE)</f>
        <v>Breaded Beef Steak with Black Pepper, 1.9 oz.</v>
      </c>
      <c r="E119" s="9" t="s">
        <v>201</v>
      </c>
      <c r="F119" s="9" t="s">
        <v>228</v>
      </c>
      <c r="G119" s="9">
        <v>30.88</v>
      </c>
      <c r="H119" s="9">
        <v>260</v>
      </c>
      <c r="I119" s="9">
        <f t="shared" si="4"/>
        <v>260</v>
      </c>
      <c r="J119" s="9">
        <v>1.9</v>
      </c>
      <c r="K119" s="9" t="s">
        <v>322</v>
      </c>
      <c r="L119" s="9">
        <v>1</v>
      </c>
      <c r="M119" s="9">
        <v>0.5</v>
      </c>
      <c r="N119" s="9"/>
      <c r="O119" s="9"/>
      <c r="P119" s="9"/>
      <c r="Q119" s="9">
        <v>24.23</v>
      </c>
      <c r="R119" s="9"/>
    </row>
    <row r="120" spans="1:18" x14ac:dyDescent="0.35">
      <c r="A120" s="9">
        <v>10000069097</v>
      </c>
      <c r="B120" s="9" t="str">
        <f>VLOOKUP(A120,'[1]Master Data'!$B$5:$BZ$642,53,FALSE)</f>
        <v>ACT</v>
      </c>
      <c r="C120" s="9" t="s">
        <v>143</v>
      </c>
      <c r="D120" s="9" t="str">
        <f>VLOOKUP(A120,'[1]Master Data'!$B$5:$G$642,6,FALSE)</f>
        <v>Flame Grilled Beef Pattie, 2.1 oz.</v>
      </c>
      <c r="E120" s="9" t="s">
        <v>201</v>
      </c>
      <c r="F120" s="9" t="s">
        <v>228</v>
      </c>
      <c r="G120" s="9">
        <v>15.09</v>
      </c>
      <c r="H120" s="9">
        <v>115</v>
      </c>
      <c r="I120" s="9">
        <f t="shared" si="4"/>
        <v>115</v>
      </c>
      <c r="J120" s="9">
        <v>2.1</v>
      </c>
      <c r="K120" s="9" t="s">
        <v>299</v>
      </c>
      <c r="L120" s="9">
        <v>2</v>
      </c>
      <c r="M120" s="9" t="s">
        <v>295</v>
      </c>
      <c r="N120" s="9"/>
      <c r="O120" s="9"/>
      <c r="P120" s="9"/>
      <c r="Q120" s="9">
        <v>11.72</v>
      </c>
      <c r="R120" s="9"/>
    </row>
    <row r="121" spans="1:18" x14ac:dyDescent="0.35">
      <c r="A121" s="9">
        <v>10000069103</v>
      </c>
      <c r="B121" s="9" t="str">
        <f>VLOOKUP(A121,'[1]Master Data'!$B$5:$BZ$642,53,FALSE)</f>
        <v>DNB SY21-22</v>
      </c>
      <c r="C121" s="9" t="s">
        <v>391</v>
      </c>
      <c r="D121" s="9" t="str">
        <f>VLOOKUP(A121,'[1]Master Data'!$B$5:$G$642,6,FALSE)</f>
        <v>Beef and Bean Pattie, 3.5 oz.</v>
      </c>
      <c r="E121" s="9" t="s">
        <v>201</v>
      </c>
      <c r="F121" s="9" t="s">
        <v>228</v>
      </c>
      <c r="G121" s="9">
        <v>24.06</v>
      </c>
      <c r="H121" s="9">
        <v>110</v>
      </c>
      <c r="I121" s="9">
        <f t="shared" si="4"/>
        <v>110</v>
      </c>
      <c r="J121" s="9">
        <v>3.5</v>
      </c>
      <c r="K121" s="9" t="s">
        <v>299</v>
      </c>
      <c r="L121" s="9">
        <v>2</v>
      </c>
      <c r="M121" s="9" t="s">
        <v>295</v>
      </c>
      <c r="N121" s="9"/>
      <c r="O121" s="9"/>
      <c r="P121" s="9"/>
      <c r="Q121" s="9">
        <v>20.22</v>
      </c>
      <c r="R121" s="9"/>
    </row>
    <row r="122" spans="1:18" x14ac:dyDescent="0.35">
      <c r="A122" s="9">
        <v>10000069104</v>
      </c>
      <c r="B122" s="9" t="str">
        <f>VLOOKUP(A122,'[1]Master Data'!$B$5:$BZ$642,53,FALSE)</f>
        <v>ACT</v>
      </c>
      <c r="C122" s="9" t="s">
        <v>144</v>
      </c>
      <c r="D122" s="9" t="str">
        <f>VLOOKUP(A122,'[1]Master Data'!$B$5:$G$642,6,FALSE)</f>
        <v>Flame Grilled Beef Burger, 2.2 oz.</v>
      </c>
      <c r="E122" s="9" t="s">
        <v>201</v>
      </c>
      <c r="F122" s="9" t="s">
        <v>228</v>
      </c>
      <c r="G122" s="9">
        <v>15.81</v>
      </c>
      <c r="H122" s="9">
        <v>115</v>
      </c>
      <c r="I122" s="9">
        <f t="shared" si="4"/>
        <v>115</v>
      </c>
      <c r="J122" s="9">
        <v>2.2000000000000002</v>
      </c>
      <c r="K122" s="9" t="s">
        <v>299</v>
      </c>
      <c r="L122" s="9">
        <v>2</v>
      </c>
      <c r="M122" s="9" t="s">
        <v>295</v>
      </c>
      <c r="N122" s="9"/>
      <c r="O122" s="9"/>
      <c r="P122" s="9"/>
      <c r="Q122" s="9">
        <v>21.69</v>
      </c>
      <c r="R122" s="9"/>
    </row>
    <row r="123" spans="1:18" x14ac:dyDescent="0.35">
      <c r="A123" s="9">
        <v>10000069132</v>
      </c>
      <c r="B123" s="9" t="e">
        <f>VLOOKUP(A123,'[1]Master Data'!$B$5:$BZ$642,53,FALSE)</f>
        <v>#N/A</v>
      </c>
      <c r="C123" s="9" t="s">
        <v>146</v>
      </c>
      <c r="D123" s="9" t="e">
        <f>VLOOKUP(A123,'[1]Master Data'!$B$5:$G$642,6,FALSE)</f>
        <v>#N/A</v>
      </c>
      <c r="E123" s="9" t="s">
        <v>201</v>
      </c>
      <c r="F123" s="9" t="s">
        <v>228</v>
      </c>
      <c r="G123" s="9">
        <v>21.09</v>
      </c>
      <c r="H123" s="9" t="s">
        <v>284</v>
      </c>
      <c r="I123" s="9">
        <v>450</v>
      </c>
      <c r="J123" s="9">
        <v>0.75</v>
      </c>
      <c r="K123" s="9" t="s">
        <v>228</v>
      </c>
      <c r="L123" s="9" t="s">
        <v>228</v>
      </c>
      <c r="M123" s="9" t="s">
        <v>228</v>
      </c>
      <c r="N123" s="9"/>
      <c r="O123" s="9"/>
      <c r="P123" s="9"/>
      <c r="Q123" s="9">
        <v>20.61</v>
      </c>
      <c r="R123" s="9"/>
    </row>
    <row r="124" spans="1:18" x14ac:dyDescent="0.35">
      <c r="A124" s="9">
        <v>10000069150</v>
      </c>
      <c r="B124" s="9" t="str">
        <f>VLOOKUP(A124,'[1]Master Data'!$B$5:$BZ$642,53,FALSE)</f>
        <v>DFIN</v>
      </c>
      <c r="C124" s="9" t="s">
        <v>69</v>
      </c>
      <c r="D124" s="9" t="str">
        <f>VLOOKUP(A124,'[1]Master Data'!$B$5:$G$642,6,FALSE)</f>
        <v>NYBOE Fully Cooked Beef Burger</v>
      </c>
      <c r="E124" s="9" t="s">
        <v>201</v>
      </c>
      <c r="F124" s="9" t="s">
        <v>228</v>
      </c>
      <c r="G124" s="9">
        <v>21.25</v>
      </c>
      <c r="H124" s="9">
        <v>170</v>
      </c>
      <c r="I124" s="9">
        <f t="shared" ref="I124:I145" si="5">H124</f>
        <v>170</v>
      </c>
      <c r="J124" s="9">
        <v>2</v>
      </c>
      <c r="K124" s="9" t="s">
        <v>322</v>
      </c>
      <c r="L124" s="9">
        <v>2</v>
      </c>
      <c r="M124" s="9" t="s">
        <v>295</v>
      </c>
      <c r="N124" s="9"/>
      <c r="O124" s="9"/>
      <c r="P124" s="9"/>
      <c r="Q124" s="9">
        <v>32</v>
      </c>
      <c r="R124" s="9"/>
    </row>
    <row r="125" spans="1:18" x14ac:dyDescent="0.35">
      <c r="A125" s="9">
        <v>10000069189</v>
      </c>
      <c r="B125" s="9" t="str">
        <f>VLOOKUP(A125,'[1]Master Data'!$B$5:$BZ$642,53,FALSE)</f>
        <v>IMDFIN SY19-20</v>
      </c>
      <c r="C125" s="9" t="s">
        <v>148</v>
      </c>
      <c r="D125" s="9" t="str">
        <f>VLOOKUP(A125,'[1]Master Data'!$B$5:$G$642,6,FALSE)</f>
        <v>Meatloaf Topped with Southwest Sauce, 3.1 oz.</v>
      </c>
      <c r="E125" s="9" t="s">
        <v>201</v>
      </c>
      <c r="F125" s="9" t="s">
        <v>228</v>
      </c>
      <c r="G125" s="9">
        <v>21.7</v>
      </c>
      <c r="H125" s="9">
        <v>112</v>
      </c>
      <c r="I125" s="9">
        <f t="shared" si="5"/>
        <v>112</v>
      </c>
      <c r="J125" s="9">
        <v>3.1</v>
      </c>
      <c r="K125" s="9" t="s">
        <v>299</v>
      </c>
      <c r="L125" s="9">
        <v>2</v>
      </c>
      <c r="M125" s="9" t="s">
        <v>295</v>
      </c>
      <c r="N125" s="9"/>
      <c r="O125" s="9"/>
      <c r="P125" s="9"/>
      <c r="Q125" s="9">
        <v>20.56</v>
      </c>
      <c r="R125" s="9"/>
    </row>
    <row r="126" spans="1:18" x14ac:dyDescent="0.35">
      <c r="A126" s="9">
        <v>10000069250</v>
      </c>
      <c r="B126" s="9" t="str">
        <f>VLOOKUP(A126,'[1]Master Data'!$B$5:$BZ$642,53,FALSE)</f>
        <v>ACT</v>
      </c>
      <c r="C126" s="9" t="s">
        <v>256</v>
      </c>
      <c r="D126" s="9" t="str">
        <f>VLOOKUP(A126,'[1]Master Data'!$B$5:$G$642,6,FALSE)</f>
        <v xml:space="preserve">All Natural Pork Sausage Pattie 1.7 oz </v>
      </c>
      <c r="E126" s="9">
        <v>100193</v>
      </c>
      <c r="F126" s="9" t="s">
        <v>228</v>
      </c>
      <c r="G126" s="9">
        <v>30.07</v>
      </c>
      <c r="H126" s="9">
        <v>283</v>
      </c>
      <c r="I126" s="9">
        <f t="shared" si="5"/>
        <v>283</v>
      </c>
      <c r="J126" s="9">
        <v>1.7</v>
      </c>
      <c r="K126" s="9" t="s">
        <v>299</v>
      </c>
      <c r="L126" s="9">
        <v>1</v>
      </c>
      <c r="M126" s="9" t="s">
        <v>295</v>
      </c>
      <c r="N126" s="9"/>
      <c r="O126" s="9"/>
      <c r="P126" s="9"/>
      <c r="Q126" s="9"/>
      <c r="R126" s="9">
        <v>20.57</v>
      </c>
    </row>
    <row r="127" spans="1:18" x14ac:dyDescent="0.35">
      <c r="A127" s="9">
        <v>10000069278</v>
      </c>
      <c r="B127" s="9" t="str">
        <f>VLOOKUP(A127,'[1]Master Data'!$B$5:$BZ$642,53,FALSE)</f>
        <v>DNB SY21-22</v>
      </c>
      <c r="C127" s="9" t="s">
        <v>147</v>
      </c>
      <c r="D127" s="9" t="str">
        <f>VLOOKUP(A127,'[1]Master Data'!$B$5:$G$642,6,FALSE)</f>
        <v>IW BBQ Pork Rib Mini Twin Sandwiches, 5.0 oz.</v>
      </c>
      <c r="E127" s="9">
        <v>100193</v>
      </c>
      <c r="F127" s="9" t="s">
        <v>228</v>
      </c>
      <c r="G127" s="9">
        <v>30</v>
      </c>
      <c r="H127" s="9">
        <v>96</v>
      </c>
      <c r="I127" s="9">
        <f t="shared" si="5"/>
        <v>96</v>
      </c>
      <c r="J127" s="9">
        <v>5</v>
      </c>
      <c r="K127" s="9" t="s">
        <v>326</v>
      </c>
      <c r="L127" s="9">
        <v>2</v>
      </c>
      <c r="M127" s="9">
        <v>2</v>
      </c>
      <c r="N127" s="9"/>
      <c r="O127" s="9"/>
      <c r="P127" s="9"/>
      <c r="Q127" s="9"/>
      <c r="R127" s="9">
        <v>13.55</v>
      </c>
    </row>
    <row r="128" spans="1:18" x14ac:dyDescent="0.35">
      <c r="A128" s="9">
        <v>10000069341</v>
      </c>
      <c r="B128" s="9" t="str">
        <f>VLOOKUP(A128,'[1]Master Data'!$B$5:$BZ$642,53,FALSE)</f>
        <v>DNB SY21-22</v>
      </c>
      <c r="C128" s="9" t="s">
        <v>392</v>
      </c>
      <c r="D128" s="9" t="str">
        <f>VLOOKUP(A128,'[1]Master Data'!$B$5:$G$642,6,FALSE)</f>
        <v>Flame Grilled Beef Burger, 2 oz.</v>
      </c>
      <c r="E128" s="9" t="s">
        <v>201</v>
      </c>
      <c r="F128" s="9" t="s">
        <v>228</v>
      </c>
      <c r="G128" s="9">
        <v>25</v>
      </c>
      <c r="H128" s="9">
        <v>200</v>
      </c>
      <c r="I128" s="9">
        <f t="shared" si="5"/>
        <v>200</v>
      </c>
      <c r="J128" s="9">
        <v>2</v>
      </c>
      <c r="K128" s="9" t="s">
        <v>299</v>
      </c>
      <c r="L128" s="9">
        <v>2</v>
      </c>
      <c r="M128" s="9" t="s">
        <v>295</v>
      </c>
      <c r="N128" s="9"/>
      <c r="O128" s="9"/>
      <c r="P128" s="9"/>
      <c r="Q128" s="9">
        <v>37.72</v>
      </c>
      <c r="R128" s="9"/>
    </row>
    <row r="129" spans="1:18" x14ac:dyDescent="0.35">
      <c r="A129" s="9">
        <v>10000073050</v>
      </c>
      <c r="B129" s="9" t="str">
        <f>VLOOKUP(A129,'[1]Master Data'!$B$5:$BZ$642,53,FALSE)</f>
        <v>ACT</v>
      </c>
      <c r="C129" s="9" t="s">
        <v>77</v>
      </c>
      <c r="D129" s="9" t="str">
        <f>VLOOKUP(A129,'[1]Master Data'!$B$5:$G$642,6,FALSE)</f>
        <v>Deluxe Beef Meatballs, 2.5 oz.</v>
      </c>
      <c r="E129" s="9" t="s">
        <v>201</v>
      </c>
      <c r="F129" s="9" t="s">
        <v>228</v>
      </c>
      <c r="G129" s="9">
        <v>30</v>
      </c>
      <c r="H129" s="9">
        <v>192</v>
      </c>
      <c r="I129" s="9">
        <f t="shared" si="5"/>
        <v>192</v>
      </c>
      <c r="J129" s="9">
        <v>2.5</v>
      </c>
      <c r="K129" s="9" t="s">
        <v>294</v>
      </c>
      <c r="L129" s="9">
        <v>2</v>
      </c>
      <c r="M129" s="9" t="s">
        <v>295</v>
      </c>
      <c r="N129" s="9"/>
      <c r="O129" s="9"/>
      <c r="P129" s="9"/>
      <c r="Q129" s="9">
        <v>35.4</v>
      </c>
      <c r="R129" s="9"/>
    </row>
    <row r="130" spans="1:18" x14ac:dyDescent="0.35">
      <c r="A130" s="9">
        <v>10000080024</v>
      </c>
      <c r="B130" s="9" t="str">
        <f>VLOOKUP(A130,'[1]Master Data'!$B$5:$BZ$642,53,FALSE)</f>
        <v>DNB SY20-21</v>
      </c>
      <c r="C130" s="9" t="s">
        <v>79</v>
      </c>
      <c r="D130" s="9" t="str">
        <f>VLOOKUP(A130,'[1]Master Data'!$B$5:$G$642,6,FALSE)</f>
        <v>Flame Grilled Chopped Beef Burger, 2.4 oz.</v>
      </c>
      <c r="E130" s="9" t="s">
        <v>201</v>
      </c>
      <c r="F130" s="9" t="s">
        <v>228</v>
      </c>
      <c r="G130" s="9">
        <v>31.5</v>
      </c>
      <c r="H130" s="9">
        <v>210</v>
      </c>
      <c r="I130" s="9">
        <f t="shared" si="5"/>
        <v>210</v>
      </c>
      <c r="J130" s="9">
        <v>2.4</v>
      </c>
      <c r="K130" s="9" t="s">
        <v>299</v>
      </c>
      <c r="L130" s="9">
        <v>2.25</v>
      </c>
      <c r="M130" s="9" t="s">
        <v>295</v>
      </c>
      <c r="N130" s="9"/>
      <c r="O130" s="9"/>
      <c r="P130" s="9"/>
      <c r="Q130" s="9">
        <v>44.44</v>
      </c>
      <c r="R130" s="9"/>
    </row>
    <row r="131" spans="1:18" x14ac:dyDescent="0.35">
      <c r="A131" s="9">
        <v>10000080030</v>
      </c>
      <c r="B131" s="9" t="str">
        <f>VLOOKUP(A131,'[1]Master Data'!$B$5:$BZ$642,53,FALSE)</f>
        <v>ACT</v>
      </c>
      <c r="C131" s="9" t="s">
        <v>79</v>
      </c>
      <c r="D131" s="9" t="str">
        <f>VLOOKUP(A131,'[1]Master Data'!$B$5:$G$642,6,FALSE)</f>
        <v>Flame Grilled Chopped Beef Burger, 3.0 oz.</v>
      </c>
      <c r="E131" s="9" t="s">
        <v>201</v>
      </c>
      <c r="F131" s="9" t="s">
        <v>228</v>
      </c>
      <c r="G131" s="9">
        <v>31.5</v>
      </c>
      <c r="H131" s="9">
        <v>168</v>
      </c>
      <c r="I131" s="9">
        <f t="shared" si="5"/>
        <v>168</v>
      </c>
      <c r="J131" s="9">
        <v>3</v>
      </c>
      <c r="K131" s="9" t="s">
        <v>299</v>
      </c>
      <c r="L131" s="9">
        <v>2.75</v>
      </c>
      <c r="M131" s="9" t="s">
        <v>295</v>
      </c>
      <c r="N131" s="9"/>
      <c r="O131" s="9"/>
      <c r="P131" s="9"/>
      <c r="Q131" s="9">
        <v>44.05</v>
      </c>
      <c r="R131" s="9"/>
    </row>
    <row r="132" spans="1:18" x14ac:dyDescent="0.35">
      <c r="A132" s="9">
        <v>10000080125</v>
      </c>
      <c r="B132" s="9" t="str">
        <f>VLOOKUP(A132,'[1]Master Data'!$B$5:$BZ$642,53,FALSE)</f>
        <v>ACT</v>
      </c>
      <c r="C132" s="9" t="s">
        <v>80</v>
      </c>
      <c r="D132" s="9" t="str">
        <f>VLOOKUP(A132,'[1]Master Data'!$B$5:$G$642,6,FALSE)</f>
        <v>Flame Grilled Beef Pattie, 2.4 oz.</v>
      </c>
      <c r="E132" s="9" t="s">
        <v>201</v>
      </c>
      <c r="F132" s="9" t="s">
        <v>228</v>
      </c>
      <c r="G132" s="9">
        <v>31.5</v>
      </c>
      <c r="H132" s="9">
        <v>210</v>
      </c>
      <c r="I132" s="9">
        <f t="shared" si="5"/>
        <v>210</v>
      </c>
      <c r="J132" s="9">
        <v>2.4</v>
      </c>
      <c r="K132" s="9" t="s">
        <v>299</v>
      </c>
      <c r="L132" s="9">
        <v>2.25</v>
      </c>
      <c r="M132" s="9" t="s">
        <v>295</v>
      </c>
      <c r="N132" s="9"/>
      <c r="O132" s="9"/>
      <c r="P132" s="9"/>
      <c r="Q132" s="9">
        <v>28.64</v>
      </c>
      <c r="R132" s="9"/>
    </row>
    <row r="133" spans="1:18" x14ac:dyDescent="0.35">
      <c r="A133" s="9">
        <v>10000080133</v>
      </c>
      <c r="B133" s="9" t="str">
        <f>VLOOKUP(A133,'[1]Master Data'!$B$5:$BZ$642,53,FALSE)</f>
        <v>DNB SY21-22</v>
      </c>
      <c r="C133" s="9" t="s">
        <v>378</v>
      </c>
      <c r="D133" s="9" t="str">
        <f>VLOOKUP(A133,'[1]Master Data'!$B$5:$G$642,6,FALSE)</f>
        <v>Flame Grilled Beef Pattie, 3.0 oz.</v>
      </c>
      <c r="E133" s="9" t="s">
        <v>201</v>
      </c>
      <c r="F133" s="9" t="s">
        <v>228</v>
      </c>
      <c r="G133" s="9">
        <v>31.5</v>
      </c>
      <c r="H133" s="9">
        <v>168</v>
      </c>
      <c r="I133" s="9">
        <f t="shared" si="5"/>
        <v>168</v>
      </c>
      <c r="J133" s="9">
        <v>3</v>
      </c>
      <c r="K133" s="9" t="s">
        <v>299</v>
      </c>
      <c r="L133" s="9">
        <v>2.75</v>
      </c>
      <c r="M133" s="9" t="s">
        <v>295</v>
      </c>
      <c r="N133" s="9"/>
      <c r="O133" s="9"/>
      <c r="P133" s="9"/>
      <c r="Q133" s="9">
        <v>28.72</v>
      </c>
      <c r="R133" s="9"/>
    </row>
    <row r="134" spans="1:18" x14ac:dyDescent="0.35">
      <c r="A134" s="9">
        <v>10000083609</v>
      </c>
      <c r="B134" s="9" t="str">
        <f>VLOOKUP(A134,'[1]Master Data'!$B$5:$BZ$642,53,FALSE)</f>
        <v>DNB SY20-21</v>
      </c>
      <c r="C134" s="9" t="s">
        <v>145</v>
      </c>
      <c r="D134" s="9" t="str">
        <f>VLOOKUP(A134,'[1]Master Data'!$B$5:$G$642,6,FALSE)</f>
        <v>IW Beef Patties with Pepper Jack Cheese Sandwiches, 4.2 oz.</v>
      </c>
      <c r="E134" s="9" t="s">
        <v>201</v>
      </c>
      <c r="F134" s="9" t="s">
        <v>228</v>
      </c>
      <c r="G134" s="9">
        <v>25.2</v>
      </c>
      <c r="H134" s="9">
        <v>96</v>
      </c>
      <c r="I134" s="9">
        <f t="shared" si="5"/>
        <v>96</v>
      </c>
      <c r="J134" s="9">
        <v>4.2</v>
      </c>
      <c r="K134" s="9" t="s">
        <v>326</v>
      </c>
      <c r="L134" s="9">
        <v>2</v>
      </c>
      <c r="M134" s="9">
        <v>2</v>
      </c>
      <c r="N134" s="9"/>
      <c r="O134" s="9"/>
      <c r="P134" s="9"/>
      <c r="Q134" s="9">
        <v>8.8000000000000007</v>
      </c>
      <c r="R134" s="9"/>
    </row>
    <row r="135" spans="1:18" x14ac:dyDescent="0.35">
      <c r="A135" s="9">
        <v>10000091680</v>
      </c>
      <c r="B135" s="9" t="str">
        <f>VLOOKUP(A135,'[1]Master Data'!$B$5:$BZ$642,53,FALSE)</f>
        <v>DNB SY21-22</v>
      </c>
      <c r="C135" s="9" t="s">
        <v>393</v>
      </c>
      <c r="D135" s="9" t="str">
        <f>VLOOKUP(A135,'[1]Master Data'!$B$5:$G$642,6,FALSE)</f>
        <v>Pulled Seasoned Pork, 2.35 oz.</v>
      </c>
      <c r="E135" s="9">
        <v>100193</v>
      </c>
      <c r="F135" s="9" t="s">
        <v>228</v>
      </c>
      <c r="G135" s="9">
        <v>28</v>
      </c>
      <c r="H135" s="9">
        <v>190</v>
      </c>
      <c r="I135" s="9">
        <f t="shared" si="5"/>
        <v>190</v>
      </c>
      <c r="J135" s="9">
        <v>2.35</v>
      </c>
      <c r="K135" s="9" t="s">
        <v>423</v>
      </c>
      <c r="L135" s="9">
        <v>2</v>
      </c>
      <c r="M135" s="9" t="s">
        <v>295</v>
      </c>
      <c r="N135" s="9"/>
      <c r="O135" s="9"/>
      <c r="P135" s="9"/>
      <c r="Q135" s="9"/>
      <c r="R135" s="9">
        <v>42.9</v>
      </c>
    </row>
    <row r="136" spans="1:18" x14ac:dyDescent="0.35">
      <c r="A136" s="9">
        <v>10000094748</v>
      </c>
      <c r="B136" s="9" t="e">
        <f>VLOOKUP(A136,'[1]Master Data'!$B$5:$BZ$642,53,FALSE)</f>
        <v>#N/A</v>
      </c>
      <c r="C136" s="9" t="s">
        <v>140</v>
      </c>
      <c r="D136" s="9" t="e">
        <f>VLOOKUP(A136,'[1]Master Data'!$B$5:$G$642,6,FALSE)</f>
        <v>#N/A</v>
      </c>
      <c r="E136" s="9" t="s">
        <v>201</v>
      </c>
      <c r="F136" s="9" t="s">
        <v>228</v>
      </c>
      <c r="G136" s="9">
        <v>35</v>
      </c>
      <c r="H136" s="9">
        <v>448</v>
      </c>
      <c r="I136" s="9">
        <f t="shared" si="5"/>
        <v>448</v>
      </c>
      <c r="J136" s="9">
        <v>1.25</v>
      </c>
      <c r="K136" s="9" t="s">
        <v>228</v>
      </c>
      <c r="L136" s="9" t="s">
        <v>228</v>
      </c>
      <c r="M136" s="9" t="s">
        <v>228</v>
      </c>
      <c r="N136" s="9"/>
      <c r="O136" s="9"/>
      <c r="P136" s="9"/>
      <c r="Q136" s="9">
        <v>23.05</v>
      </c>
      <c r="R136" s="9"/>
    </row>
    <row r="137" spans="1:18" x14ac:dyDescent="0.35">
      <c r="A137" s="9">
        <v>10000096170</v>
      </c>
      <c r="B137" s="9" t="str">
        <f>VLOOKUP(A137,'[1]Master Data'!$B$5:$BZ$642,53,FALSE)</f>
        <v>ACT</v>
      </c>
      <c r="C137" s="9" t="s">
        <v>130</v>
      </c>
      <c r="D137" s="9" t="str">
        <f>VLOOKUP(A137,'[1]Master Data'!$B$5:$G$642,6,FALSE)</f>
        <v>Smokie Grill® Flame Grilled Chopped Beef Steak, 3.0 oz.</v>
      </c>
      <c r="E137" s="9" t="s">
        <v>201</v>
      </c>
      <c r="F137" s="9" t="s">
        <v>228</v>
      </c>
      <c r="G137" s="9">
        <v>18.75</v>
      </c>
      <c r="H137" s="9">
        <v>100</v>
      </c>
      <c r="I137" s="9">
        <f t="shared" si="5"/>
        <v>100</v>
      </c>
      <c r="J137" s="9">
        <v>3</v>
      </c>
      <c r="K137" s="9" t="s">
        <v>299</v>
      </c>
      <c r="L137" s="9">
        <v>3</v>
      </c>
      <c r="M137" s="9" t="s">
        <v>295</v>
      </c>
      <c r="N137" s="9"/>
      <c r="O137" s="9"/>
      <c r="P137" s="9"/>
      <c r="Q137" s="9">
        <v>21.24</v>
      </c>
      <c r="R137" s="9"/>
    </row>
    <row r="138" spans="1:18" x14ac:dyDescent="0.35">
      <c r="A138" s="9">
        <v>10000096694</v>
      </c>
      <c r="B138" s="9" t="str">
        <f>VLOOKUP(A138,'[1]Master Data'!$B$5:$BZ$642,53,FALSE)</f>
        <v>ACT</v>
      </c>
      <c r="C138" s="9" t="s">
        <v>257</v>
      </c>
      <c r="D138" s="9" t="str">
        <f>VLOOKUP(A138,'[1]Master Data'!$B$5:$G$642,6,FALSE)</f>
        <v xml:space="preserve">Breaded Beef Finger, 0.9 oz. </v>
      </c>
      <c r="E138" s="9" t="s">
        <v>201</v>
      </c>
      <c r="F138" s="9" t="s">
        <v>228</v>
      </c>
      <c r="G138" s="9">
        <v>29.93</v>
      </c>
      <c r="H138" s="9">
        <v>133</v>
      </c>
      <c r="I138" s="9">
        <f t="shared" si="5"/>
        <v>133</v>
      </c>
      <c r="J138" s="9">
        <v>3.6</v>
      </c>
      <c r="K138" s="9" t="s">
        <v>319</v>
      </c>
      <c r="L138" s="9">
        <v>2</v>
      </c>
      <c r="M138" s="9">
        <v>1</v>
      </c>
      <c r="N138" s="9"/>
      <c r="O138" s="9"/>
      <c r="P138" s="9"/>
      <c r="Q138" s="9">
        <v>24.04</v>
      </c>
      <c r="R138" s="9"/>
    </row>
    <row r="139" spans="1:18" x14ac:dyDescent="0.35">
      <c r="A139" s="9">
        <v>10000097370</v>
      </c>
      <c r="B139" s="9" t="str">
        <f>VLOOKUP(A139,'[1]Master Data'!$B$5:$BZ$642,53,FALSE)</f>
        <v>ACT</v>
      </c>
      <c r="C139" s="9" t="s">
        <v>67</v>
      </c>
      <c r="D139" s="9" t="str">
        <f>VLOOKUP(A139,'[1]Master Data'!$B$5:$G$642,6,FALSE)</f>
        <v>Beef Crumbles, 2.5 oz.</v>
      </c>
      <c r="E139" s="9" t="s">
        <v>201</v>
      </c>
      <c r="F139" s="9" t="s">
        <v>228</v>
      </c>
      <c r="G139" s="9">
        <v>40</v>
      </c>
      <c r="H139" s="9">
        <v>256</v>
      </c>
      <c r="I139" s="9">
        <f t="shared" si="5"/>
        <v>256</v>
      </c>
      <c r="J139" s="9">
        <v>2.5</v>
      </c>
      <c r="K139" s="9" t="s">
        <v>304</v>
      </c>
      <c r="L139" s="9">
        <v>2</v>
      </c>
      <c r="M139" s="9" t="s">
        <v>295</v>
      </c>
      <c r="N139" s="9"/>
      <c r="O139" s="9"/>
      <c r="P139" s="9"/>
      <c r="Q139" s="9">
        <v>32.43</v>
      </c>
      <c r="R139" s="9"/>
    </row>
    <row r="140" spans="1:18" x14ac:dyDescent="0.35">
      <c r="A140" s="9">
        <v>10000097687</v>
      </c>
      <c r="B140" s="9" t="str">
        <f>VLOOKUP(A140,'[1]Master Data'!$B$5:$BZ$642,53,FALSE)</f>
        <v>ACT</v>
      </c>
      <c r="C140" s="9" t="s">
        <v>258</v>
      </c>
      <c r="D140" s="9" t="str">
        <f>VLOOKUP(A140,'[1]Master Data'!$B$5:$G$642,6,FALSE)</f>
        <v>All Natural Beef Meatball, 0.48 oz.</v>
      </c>
      <c r="E140" s="9" t="s">
        <v>201</v>
      </c>
      <c r="F140" s="9" t="s">
        <v>228</v>
      </c>
      <c r="G140" s="9">
        <v>29.67</v>
      </c>
      <c r="H140" s="9">
        <v>169</v>
      </c>
      <c r="I140" s="9">
        <f t="shared" si="5"/>
        <v>169</v>
      </c>
      <c r="J140" s="9">
        <v>2.8</v>
      </c>
      <c r="K140" s="9" t="s">
        <v>297</v>
      </c>
      <c r="L140" s="9">
        <v>2</v>
      </c>
      <c r="M140" s="9" t="s">
        <v>295</v>
      </c>
      <c r="N140" s="9"/>
      <c r="O140" s="9"/>
      <c r="P140" s="9"/>
      <c r="Q140" s="9">
        <v>24.91</v>
      </c>
      <c r="R140" s="9"/>
    </row>
    <row r="141" spans="1:18" x14ac:dyDescent="0.35">
      <c r="A141" s="9">
        <v>10000097689</v>
      </c>
      <c r="B141" s="9" t="str">
        <f>VLOOKUP(A141,'[1]Master Data'!$B$5:$BZ$642,53,FALSE)</f>
        <v>ACT</v>
      </c>
      <c r="C141" s="9" t="s">
        <v>259</v>
      </c>
      <c r="D141" s="9" t="str">
        <f>VLOOKUP(A141,'[1]Master Data'!$B$5:$G$642,6,FALSE)</f>
        <v>All Natural Beef Meatball, 0.95 oz</v>
      </c>
      <c r="E141" s="9" t="s">
        <v>201</v>
      </c>
      <c r="F141" s="9" t="s">
        <v>228</v>
      </c>
      <c r="G141" s="9">
        <v>29.99</v>
      </c>
      <c r="H141" s="9">
        <v>170</v>
      </c>
      <c r="I141" s="9">
        <f t="shared" si="5"/>
        <v>170</v>
      </c>
      <c r="J141" s="9">
        <v>2.8</v>
      </c>
      <c r="K141" s="9" t="s">
        <v>314</v>
      </c>
      <c r="L141" s="9">
        <v>2</v>
      </c>
      <c r="M141" s="9" t="s">
        <v>295</v>
      </c>
      <c r="N141" s="9"/>
      <c r="O141" s="9"/>
      <c r="P141" s="9"/>
      <c r="Q141" s="9">
        <v>25.18</v>
      </c>
      <c r="R141" s="9"/>
    </row>
    <row r="142" spans="1:18" x14ac:dyDescent="0.35">
      <c r="A142" s="9">
        <v>10000097724</v>
      </c>
      <c r="B142" s="9" t="str">
        <f>VLOOKUP(A142,'[1]Master Data'!$B$5:$BZ$642,53,FALSE)</f>
        <v>DNB SY21-22</v>
      </c>
      <c r="C142" s="9" t="s">
        <v>394</v>
      </c>
      <c r="D142" s="9" t="str">
        <f>VLOOKUP(A142,'[1]Master Data'!$B$5:$G$642,6,FALSE)</f>
        <v>Pulled Pork with BBQ Sauce, 3.75 oz.</v>
      </c>
      <c r="E142" s="9">
        <v>100193</v>
      </c>
      <c r="F142" s="9" t="s">
        <v>228</v>
      </c>
      <c r="G142" s="9">
        <v>30</v>
      </c>
      <c r="H142" s="9">
        <v>128</v>
      </c>
      <c r="I142" s="9">
        <f t="shared" si="5"/>
        <v>128</v>
      </c>
      <c r="J142" s="9">
        <v>3.75</v>
      </c>
      <c r="K142" s="9" t="s">
        <v>424</v>
      </c>
      <c r="L142" s="9">
        <v>2</v>
      </c>
      <c r="M142" s="9" t="s">
        <v>295</v>
      </c>
      <c r="N142" s="9"/>
      <c r="O142" s="9"/>
      <c r="P142" s="9"/>
      <c r="Q142" s="9"/>
      <c r="R142" s="9">
        <v>28.03</v>
      </c>
    </row>
    <row r="143" spans="1:18" x14ac:dyDescent="0.35">
      <c r="A143" s="9">
        <v>10000097815</v>
      </c>
      <c r="B143" s="9" t="str">
        <f>VLOOKUP(A143,'[1]Master Data'!$B$5:$BZ$642,53,FALSE)</f>
        <v>ACT</v>
      </c>
      <c r="C143" s="9" t="s">
        <v>64</v>
      </c>
      <c r="D143" s="9" t="str">
        <f>VLOOKUP(A143,'[1]Master Data'!$B$5:$G$642,6,FALSE)</f>
        <v>Flame Broiled Beef Pattie, 2.45 oz.</v>
      </c>
      <c r="E143" s="9" t="s">
        <v>201</v>
      </c>
      <c r="F143" s="9" t="s">
        <v>228</v>
      </c>
      <c r="G143" s="9">
        <v>22.97</v>
      </c>
      <c r="H143" s="9">
        <v>150</v>
      </c>
      <c r="I143" s="9">
        <f t="shared" si="5"/>
        <v>150</v>
      </c>
      <c r="J143" s="9">
        <v>2.4500000000000002</v>
      </c>
      <c r="K143" s="9" t="s">
        <v>299</v>
      </c>
      <c r="L143" s="9">
        <v>2</v>
      </c>
      <c r="M143" s="9" t="s">
        <v>295</v>
      </c>
      <c r="N143" s="9"/>
      <c r="O143" s="9"/>
      <c r="P143" s="9"/>
      <c r="Q143" s="9">
        <v>22.77</v>
      </c>
      <c r="R143" s="9"/>
    </row>
    <row r="144" spans="1:18" x14ac:dyDescent="0.35">
      <c r="A144" s="9">
        <v>10000097829</v>
      </c>
      <c r="B144" s="9" t="str">
        <f>VLOOKUP(A144,'[1]Master Data'!$B$5:$BZ$642,53,FALSE)</f>
        <v>DNB SY19-20</v>
      </c>
      <c r="C144" s="9" t="s">
        <v>260</v>
      </c>
      <c r="D144" s="9" t="str">
        <f>VLOOKUP(A144,'[1]Master Data'!$B$5:$G$642,6,FALSE)</f>
        <v>Flame Broiled Beef and Chicken Burger, 2.2 oz.</v>
      </c>
      <c r="E144" s="9" t="s">
        <v>201</v>
      </c>
      <c r="F144" s="9" t="s">
        <v>228</v>
      </c>
      <c r="G144" s="9">
        <v>23.38</v>
      </c>
      <c r="H144" s="9">
        <v>170</v>
      </c>
      <c r="I144" s="9">
        <f t="shared" si="5"/>
        <v>170</v>
      </c>
      <c r="J144" s="9">
        <v>2.2000000000000002</v>
      </c>
      <c r="K144" s="9" t="s">
        <v>299</v>
      </c>
      <c r="L144" s="9">
        <v>2</v>
      </c>
      <c r="M144" s="9" t="s">
        <v>295</v>
      </c>
      <c r="N144" s="9"/>
      <c r="O144" s="9"/>
      <c r="P144" s="9"/>
      <c r="Q144" s="9">
        <v>16.03</v>
      </c>
      <c r="R144" s="9"/>
    </row>
    <row r="145" spans="1:18" x14ac:dyDescent="0.35">
      <c r="A145" s="9">
        <v>10000097868</v>
      </c>
      <c r="B145" s="9" t="str">
        <f>VLOOKUP(A145,'[1]Master Data'!$B$5:$BZ$642,53,FALSE)</f>
        <v>ACT</v>
      </c>
      <c r="C145" s="9" t="s">
        <v>151</v>
      </c>
      <c r="D145" s="9" t="str">
        <f>VLOOKUP(A145,'[1]Master Data'!$B$5:$G$642,6,FALSE)</f>
        <v>Philly Beef Steak, 2.5 oz.</v>
      </c>
      <c r="E145" s="9" t="s">
        <v>201</v>
      </c>
      <c r="F145" s="9" t="s">
        <v>228</v>
      </c>
      <c r="G145" s="9">
        <v>30</v>
      </c>
      <c r="H145" s="9">
        <v>192</v>
      </c>
      <c r="I145" s="9">
        <f t="shared" si="5"/>
        <v>192</v>
      </c>
      <c r="J145" s="9">
        <v>2.5</v>
      </c>
      <c r="K145" s="9" t="s">
        <v>316</v>
      </c>
      <c r="L145" s="9">
        <v>2</v>
      </c>
      <c r="M145" s="9" t="s">
        <v>295</v>
      </c>
      <c r="N145" s="9"/>
      <c r="O145" s="9"/>
      <c r="P145" s="9"/>
      <c r="Q145" s="9">
        <v>45.1</v>
      </c>
      <c r="R145" s="9"/>
    </row>
    <row r="146" spans="1:18" x14ac:dyDescent="0.35">
      <c r="A146" s="9">
        <v>10000097886</v>
      </c>
      <c r="B146" s="9" t="str">
        <f>VLOOKUP(A146,'[1]Master Data'!$B$5:$BZ$642,53,FALSE)</f>
        <v>ACT</v>
      </c>
      <c r="C146" s="9" t="s">
        <v>71</v>
      </c>
      <c r="D146" s="9" t="str">
        <f>VLOOKUP(A146,'[1]Master Data'!$B$5:$G$642,6,FALSE)</f>
        <v>Breaded Beef Finger, 3.88 oz.</v>
      </c>
      <c r="E146" s="9" t="s">
        <v>201</v>
      </c>
      <c r="F146" s="9" t="s">
        <v>228</v>
      </c>
      <c r="G146" s="9">
        <v>30.31</v>
      </c>
      <c r="H146" s="9" t="s">
        <v>285</v>
      </c>
      <c r="I146" s="9">
        <v>125</v>
      </c>
      <c r="J146" s="9">
        <v>3.88</v>
      </c>
      <c r="K146" s="9" t="s">
        <v>312</v>
      </c>
      <c r="L146" s="9">
        <v>2</v>
      </c>
      <c r="M146" s="9">
        <v>1</v>
      </c>
      <c r="N146" s="9"/>
      <c r="O146" s="9"/>
      <c r="P146" s="9"/>
      <c r="Q146" s="9">
        <v>15.93</v>
      </c>
      <c r="R146" s="9"/>
    </row>
    <row r="147" spans="1:18" x14ac:dyDescent="0.35">
      <c r="A147" s="9">
        <v>10000097902</v>
      </c>
      <c r="B147" s="9" t="str">
        <f>VLOOKUP(A147,'[1]Master Data'!$B$5:$BZ$642,53,FALSE)</f>
        <v>ACT</v>
      </c>
      <c r="C147" s="9" t="s">
        <v>61</v>
      </c>
      <c r="D147" s="9" t="str">
        <f>VLOOKUP(A147,'[1]Master Data'!$B$5:$G$642,6,FALSE)</f>
        <v>Flame Grilled Low Sodium Beef Pattie, 2.25 oz.</v>
      </c>
      <c r="E147" s="9" t="s">
        <v>201</v>
      </c>
      <c r="F147" s="9" t="s">
        <v>228</v>
      </c>
      <c r="G147" s="9">
        <v>20.25</v>
      </c>
      <c r="H147" s="9">
        <v>144</v>
      </c>
      <c r="I147" s="9">
        <f t="shared" ref="I147:I149" si="6">H147</f>
        <v>144</v>
      </c>
      <c r="J147" s="9">
        <v>2.25</v>
      </c>
      <c r="K147" s="9" t="s">
        <v>299</v>
      </c>
      <c r="L147" s="9">
        <v>2</v>
      </c>
      <c r="M147" s="9" t="s">
        <v>295</v>
      </c>
      <c r="N147" s="9"/>
      <c r="O147" s="9"/>
      <c r="P147" s="9"/>
      <c r="Q147" s="9">
        <v>25.98</v>
      </c>
      <c r="R147" s="9"/>
    </row>
    <row r="148" spans="1:18" x14ac:dyDescent="0.35">
      <c r="A148" s="9">
        <v>10000097913</v>
      </c>
      <c r="B148" s="9" t="str">
        <f>VLOOKUP(A148,'[1]Master Data'!$B$5:$BZ$642,53,FALSE)</f>
        <v>DNB SY20-21</v>
      </c>
      <c r="C148" s="9" t="s">
        <v>70</v>
      </c>
      <c r="D148" s="9" t="str">
        <f>VLOOKUP(A148,'[1]Master Data'!$B$5:$G$642,6,FALSE)</f>
        <v>Breaded Beef Pattie, 3.8 oz.</v>
      </c>
      <c r="E148" s="9" t="s">
        <v>201</v>
      </c>
      <c r="F148" s="9" t="s">
        <v>228</v>
      </c>
      <c r="G148" s="9">
        <v>30.88</v>
      </c>
      <c r="H148" s="9">
        <v>130</v>
      </c>
      <c r="I148" s="9">
        <f t="shared" si="6"/>
        <v>130</v>
      </c>
      <c r="J148" s="9">
        <v>3.8</v>
      </c>
      <c r="K148" s="9" t="s">
        <v>299</v>
      </c>
      <c r="L148" s="9">
        <v>2</v>
      </c>
      <c r="M148" s="9">
        <v>1</v>
      </c>
      <c r="N148" s="9"/>
      <c r="O148" s="9"/>
      <c r="P148" s="9"/>
      <c r="Q148" s="9">
        <v>15.83</v>
      </c>
      <c r="R148" s="9"/>
    </row>
    <row r="149" spans="1:18" x14ac:dyDescent="0.35">
      <c r="A149" s="9">
        <v>10000099823</v>
      </c>
      <c r="B149" s="9" t="str">
        <f>VLOOKUP(A149,'[1]Master Data'!$B$5:$BZ$642,53,FALSE)</f>
        <v>ACT</v>
      </c>
      <c r="C149" s="9" t="s">
        <v>261</v>
      </c>
      <c r="D149" s="9" t="str">
        <f>VLOOKUP(A149,'[1]Master Data'!$B$5:$G$642,6,FALSE)</f>
        <v>All Natural Chicken Philly, 2.52 oz.</v>
      </c>
      <c r="E149" s="9" t="s">
        <v>333</v>
      </c>
      <c r="F149" s="9">
        <v>30</v>
      </c>
      <c r="G149" s="9">
        <v>30</v>
      </c>
      <c r="H149" s="9">
        <v>190</v>
      </c>
      <c r="I149" s="9">
        <f t="shared" si="6"/>
        <v>190</v>
      </c>
      <c r="J149" s="9">
        <v>2.52</v>
      </c>
      <c r="K149" s="9" t="s">
        <v>317</v>
      </c>
      <c r="L149" s="9">
        <v>2</v>
      </c>
      <c r="M149" s="9" t="s">
        <v>295</v>
      </c>
      <c r="N149" s="9">
        <v>23.98</v>
      </c>
      <c r="O149" s="9">
        <v>15.98</v>
      </c>
      <c r="P149" s="9"/>
      <c r="Q149" s="9"/>
      <c r="R149" s="9"/>
    </row>
    <row r="150" spans="1:18" x14ac:dyDescent="0.35">
      <c r="A150" s="9">
        <v>10004130928</v>
      </c>
      <c r="B150" s="9" t="str">
        <f>VLOOKUP(A150,'[1]Master Data'!$B$5:$BZ$642,53,FALSE)</f>
        <v>ACT</v>
      </c>
      <c r="C150" s="9" t="s">
        <v>33</v>
      </c>
      <c r="D150" s="9" t="str">
        <f>VLOOKUP(A150,'[1]Master Data'!$B$5:$G$642,6,FALSE)</f>
        <v>Buffalo Style Glazed Chicken Drumsticks</v>
      </c>
      <c r="E150" s="9" t="s">
        <v>335</v>
      </c>
      <c r="F150" s="9">
        <v>40</v>
      </c>
      <c r="G150" s="9">
        <v>30</v>
      </c>
      <c r="H150" s="9" t="s">
        <v>193</v>
      </c>
      <c r="I150" s="9">
        <v>104</v>
      </c>
      <c r="J150" s="9" t="s">
        <v>97</v>
      </c>
      <c r="K150" s="9" t="s">
        <v>299</v>
      </c>
      <c r="L150" s="9">
        <v>2.5</v>
      </c>
      <c r="M150" s="9" t="s">
        <v>295</v>
      </c>
      <c r="N150" s="9"/>
      <c r="O150" s="9">
        <v>23.81</v>
      </c>
      <c r="P150" s="9"/>
      <c r="Q150" s="9"/>
      <c r="R150" s="9"/>
    </row>
    <row r="151" spans="1:18" x14ac:dyDescent="0.35">
      <c r="A151" s="9">
        <v>10021540928</v>
      </c>
      <c r="B151" s="9" t="str">
        <f>VLOOKUP(A151,'[1]Master Data'!$B$5:$BZ$642,53,FALSE)</f>
        <v>ACT</v>
      </c>
      <c r="C151" s="9" t="s">
        <v>21</v>
      </c>
      <c r="D151" s="9" t="str">
        <f>VLOOKUP(A151,'[1]Master Data'!$B$5:$G$642,6,FALSE)</f>
        <v>Breaded Chicken Patties, 3.29 oz.</v>
      </c>
      <c r="E151" s="9" t="s">
        <v>333</v>
      </c>
      <c r="F151" s="9" t="s">
        <v>228</v>
      </c>
      <c r="G151" s="9">
        <v>30.8</v>
      </c>
      <c r="H151" s="9">
        <v>150</v>
      </c>
      <c r="I151" s="9">
        <f t="shared" ref="I151:I155" si="7">H151</f>
        <v>150</v>
      </c>
      <c r="J151" s="9">
        <v>3.29</v>
      </c>
      <c r="K151" s="9" t="s">
        <v>299</v>
      </c>
      <c r="L151" s="9">
        <v>2</v>
      </c>
      <c r="M151" s="9">
        <v>1</v>
      </c>
      <c r="N151" s="9">
        <v>8.7899999999999991</v>
      </c>
      <c r="O151" s="9">
        <v>5.8600000000000012</v>
      </c>
      <c r="P151" s="9"/>
      <c r="Q151" s="9"/>
      <c r="R151" s="9"/>
    </row>
    <row r="152" spans="1:18" x14ac:dyDescent="0.35">
      <c r="A152" s="9">
        <v>10021550928</v>
      </c>
      <c r="B152" s="9" t="str">
        <f>VLOOKUP(A152,'[1]Master Data'!$B$5:$BZ$642,53,FALSE)</f>
        <v>ACT</v>
      </c>
      <c r="C152" s="9" t="s">
        <v>22</v>
      </c>
      <c r="D152" s="9" t="str">
        <f>VLOOKUP(A152,'[1]Master Data'!$B$5:$G$642,6,FALSE)</f>
        <v>Breaded Chicken Nuggets, 0.66 oz.</v>
      </c>
      <c r="E152" s="9" t="s">
        <v>333</v>
      </c>
      <c r="F152" s="9" t="s">
        <v>228</v>
      </c>
      <c r="G152" s="9">
        <v>28.35</v>
      </c>
      <c r="H152" s="9">
        <v>137</v>
      </c>
      <c r="I152" s="9">
        <f t="shared" si="7"/>
        <v>137</v>
      </c>
      <c r="J152" s="9">
        <v>3.3</v>
      </c>
      <c r="K152" s="9" t="s">
        <v>294</v>
      </c>
      <c r="L152" s="9">
        <v>2</v>
      </c>
      <c r="M152" s="9">
        <v>1</v>
      </c>
      <c r="N152" s="9">
        <v>8.0879999999999992</v>
      </c>
      <c r="O152" s="9">
        <v>5.3920000000000012</v>
      </c>
      <c r="P152" s="9"/>
      <c r="Q152" s="9"/>
      <c r="R152" s="9"/>
    </row>
    <row r="153" spans="1:18" x14ac:dyDescent="0.35">
      <c r="A153" s="9">
        <v>10022410928</v>
      </c>
      <c r="B153" s="9" t="str">
        <f>VLOOKUP(A153,'[1]Master Data'!$B$5:$BZ$642,53,FALSE)</f>
        <v>DNB SY21-22</v>
      </c>
      <c r="C153" s="9" t="s">
        <v>395</v>
      </c>
      <c r="D153" s="9" t="str">
        <f>VLOOKUP(A153,'[1]Master Data'!$B$5:$G$642,6,FALSE)</f>
        <v>Breaded Spicy Homestyle Pepper Popcorn Chicken with bag, 0.257 oz.</v>
      </c>
      <c r="E153" s="9" t="s">
        <v>333</v>
      </c>
      <c r="F153" s="9" t="s">
        <v>228</v>
      </c>
      <c r="G153" s="9">
        <v>28.9</v>
      </c>
      <c r="H153" s="9">
        <v>120</v>
      </c>
      <c r="I153" s="9">
        <f t="shared" si="7"/>
        <v>120</v>
      </c>
      <c r="J153" s="9">
        <v>3.85</v>
      </c>
      <c r="K153" s="9" t="s">
        <v>329</v>
      </c>
      <c r="L153" s="9">
        <v>2</v>
      </c>
      <c r="M153" s="9">
        <v>1</v>
      </c>
      <c r="N153" s="9">
        <v>14.543999999999999</v>
      </c>
      <c r="O153" s="9">
        <v>9.6959999999999997</v>
      </c>
      <c r="P153" s="9"/>
      <c r="Q153" s="9"/>
      <c r="R153" s="9"/>
    </row>
    <row r="154" spans="1:18" x14ac:dyDescent="0.35">
      <c r="A154" s="9">
        <v>10024741120</v>
      </c>
      <c r="B154" s="9" t="str">
        <f>VLOOKUP(A154,'[1]Master Data'!$B$5:$BZ$642,53,FALSE)</f>
        <v>ACT</v>
      </c>
      <c r="C154" s="9" t="s">
        <v>52</v>
      </c>
      <c r="D154" s="9" t="str">
        <f>VLOOKUP(A154,'[1]Master Data'!$B$5:$G$642,6,FALSE)</f>
        <v>IW Egg &amp; Cheese with Maple Cheddar Topping Breadsticks, 2.22 oz.</v>
      </c>
      <c r="E154" s="9">
        <v>110244</v>
      </c>
      <c r="F154" s="9">
        <v>15</v>
      </c>
      <c r="G154" s="9">
        <v>10.08</v>
      </c>
      <c r="H154" s="9">
        <v>72</v>
      </c>
      <c r="I154" s="9">
        <f t="shared" si="7"/>
        <v>72</v>
      </c>
      <c r="J154" s="9">
        <v>2.2400000000000002</v>
      </c>
      <c r="K154" s="9" t="s">
        <v>298</v>
      </c>
      <c r="L154" s="9">
        <v>1</v>
      </c>
      <c r="M154" s="9">
        <v>1</v>
      </c>
      <c r="N154" s="9"/>
      <c r="O154" s="9"/>
      <c r="P154" s="9">
        <v>2.65</v>
      </c>
      <c r="Q154" s="9"/>
      <c r="R154" s="9"/>
    </row>
    <row r="155" spans="1:18" x14ac:dyDescent="0.35">
      <c r="A155" s="9">
        <v>10029400928</v>
      </c>
      <c r="B155" s="9" t="str">
        <f>VLOOKUP(A155,'[1]Master Data'!$B$5:$BZ$642,53,FALSE)</f>
        <v>ACT</v>
      </c>
      <c r="C155" s="9" t="s">
        <v>262</v>
      </c>
      <c r="D155" s="9" t="str">
        <f>VLOOKUP(A155,'[1]Master Data'!$B$5:$G$642,6,FALSE)</f>
        <v>Breaded Homestyle Popcorn Chicken with bag, 0.257 oz.</v>
      </c>
      <c r="E155" s="9" t="s">
        <v>333</v>
      </c>
      <c r="F155" s="9" t="s">
        <v>228</v>
      </c>
      <c r="G155" s="9">
        <v>30</v>
      </c>
      <c r="H155" s="9">
        <v>124</v>
      </c>
      <c r="I155" s="9">
        <f t="shared" si="7"/>
        <v>124</v>
      </c>
      <c r="J155" s="9">
        <v>3.85</v>
      </c>
      <c r="K155" s="9" t="s">
        <v>329</v>
      </c>
      <c r="L155" s="9">
        <v>2</v>
      </c>
      <c r="M155" s="9">
        <v>1</v>
      </c>
      <c r="N155" s="9">
        <v>15.102</v>
      </c>
      <c r="O155" s="9">
        <v>10.068000000000001</v>
      </c>
      <c r="P155" s="9"/>
      <c r="Q155" s="9"/>
      <c r="R155" s="9"/>
    </row>
    <row r="156" spans="1:18" x14ac:dyDescent="0.35">
      <c r="A156" s="9">
        <v>10035220928</v>
      </c>
      <c r="B156" s="9" t="str">
        <f>VLOOKUP(A156,'[1]Master Data'!$B$5:$BZ$642,53,FALSE)</f>
        <v>ACT</v>
      </c>
      <c r="C156" s="9" t="s">
        <v>179</v>
      </c>
      <c r="D156" s="9" t="str">
        <f>VLOOKUP(A156,'[1]Master Data'!$B$5:$G$642,6,FALSE)</f>
        <v xml:space="preserve">Fajita Seasoned Chicken Strips, White and Dark Meat, 2.8 oz. </v>
      </c>
      <c r="E156" s="9" t="s">
        <v>333</v>
      </c>
      <c r="F156" s="9" t="s">
        <v>228</v>
      </c>
      <c r="G156" s="9">
        <v>39.93</v>
      </c>
      <c r="H156" s="9" t="s">
        <v>286</v>
      </c>
      <c r="I156" s="9">
        <v>228</v>
      </c>
      <c r="J156" s="9">
        <v>2.8</v>
      </c>
      <c r="K156" s="9" t="s">
        <v>309</v>
      </c>
      <c r="L156" s="9">
        <v>2</v>
      </c>
      <c r="M156" s="9" t="s">
        <v>295</v>
      </c>
      <c r="N156" s="9">
        <v>32.927999999999997</v>
      </c>
      <c r="O156" s="9">
        <v>21.952000000000002</v>
      </c>
      <c r="P156" s="9"/>
      <c r="Q156" s="9"/>
      <c r="R156" s="9"/>
    </row>
    <row r="157" spans="1:18" x14ac:dyDescent="0.35">
      <c r="A157" s="9">
        <v>10037310928</v>
      </c>
      <c r="B157" s="9" t="str">
        <f>VLOOKUP(A157,'[1]Master Data'!$B$5:$BZ$642,53,FALSE)</f>
        <v>ACT</v>
      </c>
      <c r="C157" s="9" t="s">
        <v>23</v>
      </c>
      <c r="D157" s="9" t="str">
        <f>VLOOKUP(A157,'[1]Master Data'!$B$5:$G$642,6,FALSE)</f>
        <v>All Natural Breaded Homestyle Chicken Patties, 4.07 oz.</v>
      </c>
      <c r="E157" s="9" t="s">
        <v>333</v>
      </c>
      <c r="F157" s="9" t="s">
        <v>228</v>
      </c>
      <c r="G157" s="9">
        <v>26.25</v>
      </c>
      <c r="H157" s="9">
        <v>103</v>
      </c>
      <c r="I157" s="9">
        <f t="shared" ref="I157:I185" si="8">H157</f>
        <v>103</v>
      </c>
      <c r="J157" s="9">
        <v>4.07</v>
      </c>
      <c r="K157" s="9" t="s">
        <v>299</v>
      </c>
      <c r="L157" s="9">
        <v>2</v>
      </c>
      <c r="M157" s="9">
        <v>1</v>
      </c>
      <c r="N157" s="9">
        <v>16.925999999999998</v>
      </c>
      <c r="O157" s="9">
        <v>11.284000000000002</v>
      </c>
      <c r="P157" s="9"/>
      <c r="Q157" s="9"/>
      <c r="R157" s="9"/>
    </row>
    <row r="158" spans="1:18" x14ac:dyDescent="0.35">
      <c r="A158" s="9">
        <v>10037320928</v>
      </c>
      <c r="B158" s="9" t="str">
        <f>VLOOKUP(A158,'[1]Master Data'!$B$5:$BZ$642,53,FALSE)</f>
        <v>ACT</v>
      </c>
      <c r="C158" s="9" t="s">
        <v>24</v>
      </c>
      <c r="D158" s="9" t="str">
        <f>VLOOKUP(A158,'[1]Master Data'!$B$5:$G$642,6,FALSE)</f>
        <v>Breaded Homestyle Chicken Nuggets, 0.79 oz.</v>
      </c>
      <c r="E158" s="9" t="s">
        <v>333</v>
      </c>
      <c r="F158" s="9" t="s">
        <v>228</v>
      </c>
      <c r="G158" s="9">
        <v>26.42</v>
      </c>
      <c r="H158" s="9">
        <v>107</v>
      </c>
      <c r="I158" s="9">
        <f t="shared" si="8"/>
        <v>107</v>
      </c>
      <c r="J158" s="9">
        <v>3.95</v>
      </c>
      <c r="K158" s="9" t="s">
        <v>294</v>
      </c>
      <c r="L158" s="9">
        <v>2</v>
      </c>
      <c r="M158" s="9">
        <v>1</v>
      </c>
      <c r="N158" s="9">
        <v>16.811999999999998</v>
      </c>
      <c r="O158" s="9">
        <v>11.208000000000002</v>
      </c>
      <c r="P158" s="9"/>
      <c r="Q158" s="9"/>
      <c r="R158" s="9"/>
    </row>
    <row r="159" spans="1:18" x14ac:dyDescent="0.35">
      <c r="A159" s="9">
        <v>10038570928</v>
      </c>
      <c r="B159" s="9" t="str">
        <f>VLOOKUP(A159,'[1]Master Data'!$B$5:$BZ$642,53,FALSE)</f>
        <v>ACT</v>
      </c>
      <c r="C159" s="9" t="s">
        <v>25</v>
      </c>
      <c r="D159" s="9" t="str">
        <f>VLOOKUP(A159,'[1]Master Data'!$B$5:$G$642,6,FALSE)</f>
        <v>Krisp N Krunchy™ Breaded Chicken Patties Fritter, 3.53 oz.</v>
      </c>
      <c r="E159" s="9" t="s">
        <v>333</v>
      </c>
      <c r="F159" s="9" t="s">
        <v>228</v>
      </c>
      <c r="G159" s="9">
        <v>31.05</v>
      </c>
      <c r="H159" s="9">
        <v>140</v>
      </c>
      <c r="I159" s="9">
        <f t="shared" si="8"/>
        <v>140</v>
      </c>
      <c r="J159" s="9">
        <v>3.53</v>
      </c>
      <c r="K159" s="9" t="s">
        <v>299</v>
      </c>
      <c r="L159" s="9">
        <v>2</v>
      </c>
      <c r="M159" s="9">
        <v>1</v>
      </c>
      <c r="N159" s="9">
        <v>11.514000000000001</v>
      </c>
      <c r="O159" s="9">
        <v>7.6760000000000002</v>
      </c>
      <c r="P159" s="9"/>
      <c r="Q159" s="9"/>
      <c r="R159" s="9"/>
    </row>
    <row r="160" spans="1:18" x14ac:dyDescent="0.35">
      <c r="A160" s="9">
        <v>10038590928</v>
      </c>
      <c r="B160" s="9" t="str">
        <f>VLOOKUP(A160,'[1]Master Data'!$B$5:$BZ$642,53,FALSE)</f>
        <v>ACT</v>
      </c>
      <c r="C160" s="9" t="s">
        <v>26</v>
      </c>
      <c r="D160" s="9" t="str">
        <f>VLOOKUP(A160,'[1]Master Data'!$B$5:$G$642,6,FALSE)</f>
        <v>Krisp N Krunchy™ Breaded Chicken Tenders, 1.2 oz.</v>
      </c>
      <c r="E160" s="9" t="s">
        <v>333</v>
      </c>
      <c r="F160" s="9" t="s">
        <v>228</v>
      </c>
      <c r="G160" s="9">
        <v>31.86</v>
      </c>
      <c r="H160" s="9">
        <v>141</v>
      </c>
      <c r="I160" s="9">
        <f t="shared" si="8"/>
        <v>141</v>
      </c>
      <c r="J160" s="9">
        <v>3.6</v>
      </c>
      <c r="K160" s="9" t="s">
        <v>313</v>
      </c>
      <c r="L160" s="9">
        <v>2</v>
      </c>
      <c r="M160" s="9">
        <v>1</v>
      </c>
      <c r="N160" s="9">
        <v>11.8</v>
      </c>
      <c r="O160" s="9">
        <v>7.86</v>
      </c>
      <c r="P160" s="9"/>
      <c r="Q160" s="9"/>
      <c r="R160" s="9"/>
    </row>
    <row r="161" spans="1:18" x14ac:dyDescent="0.35">
      <c r="A161" s="9">
        <v>10046210928</v>
      </c>
      <c r="B161" s="9" t="str">
        <f>VLOOKUP(A161,'[1]Master Data'!$B$5:$BZ$642,53,FALSE)</f>
        <v>ACT</v>
      </c>
      <c r="C161" s="9" t="s">
        <v>34</v>
      </c>
      <c r="D161" s="9" t="str">
        <f>VLOOKUP(A161,'[1]Master Data'!$B$5:$G$642,6,FALSE)</f>
        <v>Fajita Chicken Strips, 3.0 oz.</v>
      </c>
      <c r="E161" s="9" t="s">
        <v>335</v>
      </c>
      <c r="F161" s="9">
        <v>25</v>
      </c>
      <c r="G161" s="9">
        <v>30</v>
      </c>
      <c r="H161" s="9">
        <v>160</v>
      </c>
      <c r="I161" s="9">
        <f t="shared" si="8"/>
        <v>160</v>
      </c>
      <c r="J161" s="9">
        <v>3</v>
      </c>
      <c r="K161" s="9" t="s">
        <v>300</v>
      </c>
      <c r="L161" s="9">
        <v>2</v>
      </c>
      <c r="M161" s="9" t="s">
        <v>295</v>
      </c>
      <c r="N161" s="9"/>
      <c r="O161" s="9">
        <v>45.84</v>
      </c>
      <c r="P161" s="9"/>
      <c r="Q161" s="9"/>
      <c r="R161" s="9"/>
    </row>
    <row r="162" spans="1:18" x14ac:dyDescent="0.35">
      <c r="A162" s="9">
        <v>10055670928</v>
      </c>
      <c r="B162" s="9" t="str">
        <f>VLOOKUP(A162,'[1]Master Data'!$B$5:$BZ$642,53,FALSE)</f>
        <v>ACT</v>
      </c>
      <c r="C162" s="9" t="s">
        <v>27</v>
      </c>
      <c r="D162" s="9" t="str">
        <f>VLOOKUP(A162,'[1]Master Data'!$B$5:$G$642,6,FALSE)</f>
        <v>Breaded Hot 'N Spicy Chicken Patties with foil wrapper, 3.26 oz.</v>
      </c>
      <c r="E162" s="9" t="s">
        <v>333</v>
      </c>
      <c r="F162" s="9" t="s">
        <v>228</v>
      </c>
      <c r="G162" s="9">
        <v>30.28</v>
      </c>
      <c r="H162" s="9">
        <v>148</v>
      </c>
      <c r="I162" s="9">
        <f t="shared" si="8"/>
        <v>148</v>
      </c>
      <c r="J162" s="9">
        <v>3.26</v>
      </c>
      <c r="K162" s="9" t="s">
        <v>299</v>
      </c>
      <c r="L162" s="9">
        <v>2</v>
      </c>
      <c r="M162" s="9">
        <v>0.75</v>
      </c>
      <c r="N162" s="9">
        <v>16.074000000000002</v>
      </c>
      <c r="O162" s="9">
        <v>10.715999999999999</v>
      </c>
      <c r="P162" s="9"/>
      <c r="Q162" s="9"/>
      <c r="R162" s="9"/>
    </row>
    <row r="163" spans="1:18" x14ac:dyDescent="0.35">
      <c r="A163" s="9">
        <v>10057780928</v>
      </c>
      <c r="B163" s="9" t="str">
        <f>VLOOKUP(A163,'[1]Master Data'!$B$5:$BZ$642,53,FALSE)</f>
        <v>ACT</v>
      </c>
      <c r="C163" s="9" t="s">
        <v>263</v>
      </c>
      <c r="D163" s="9" t="str">
        <f>VLOOKUP(A163,'[1]Master Data'!$B$5:$G$642,6,FALSE)</f>
        <v>Breaded Chicken Patties, 1.6 oz.</v>
      </c>
      <c r="E163" s="9" t="s">
        <v>333</v>
      </c>
      <c r="F163" s="9" t="s">
        <v>228</v>
      </c>
      <c r="G163" s="9">
        <v>20</v>
      </c>
      <c r="H163" s="9">
        <v>200</v>
      </c>
      <c r="I163" s="9">
        <f t="shared" si="8"/>
        <v>200</v>
      </c>
      <c r="J163" s="9">
        <v>1.6</v>
      </c>
      <c r="K163" s="9" t="s">
        <v>299</v>
      </c>
      <c r="L163" s="9">
        <v>1</v>
      </c>
      <c r="M163" s="9">
        <v>0.25</v>
      </c>
      <c r="N163" s="9">
        <v>7.9559999999999995</v>
      </c>
      <c r="O163" s="9">
        <v>5.3040000000000003</v>
      </c>
      <c r="P163" s="9"/>
      <c r="Q163" s="9"/>
      <c r="R163" s="9"/>
    </row>
    <row r="164" spans="1:18" x14ac:dyDescent="0.35">
      <c r="A164" s="9">
        <v>10061470928</v>
      </c>
      <c r="B164" s="9" t="str">
        <f>VLOOKUP(A164,'[1]Master Data'!$B$5:$BZ$642,53,FALSE)</f>
        <v>ACT</v>
      </c>
      <c r="C164" s="9" t="s">
        <v>43</v>
      </c>
      <c r="D164" s="9" t="str">
        <f>VLOOKUP(A164,'[1]Master Data'!$B$5:$G$642,6,FALSE)</f>
        <v>Breaded MWWM Honey Sriracha Glazed Boneless Chicken Wings, 0.86 oz.</v>
      </c>
      <c r="E164" s="9" t="s">
        <v>334</v>
      </c>
      <c r="F164" s="9">
        <v>25</v>
      </c>
      <c r="G164" s="9">
        <v>28.5</v>
      </c>
      <c r="H164" s="9">
        <v>88</v>
      </c>
      <c r="I164" s="9">
        <f t="shared" si="8"/>
        <v>88</v>
      </c>
      <c r="J164" s="9">
        <v>5.16</v>
      </c>
      <c r="K164" s="9" t="s">
        <v>297</v>
      </c>
      <c r="L164" s="9">
        <v>2</v>
      </c>
      <c r="M164" s="9">
        <v>1</v>
      </c>
      <c r="N164" s="9">
        <v>22.66</v>
      </c>
      <c r="O164" s="9"/>
      <c r="P164" s="9"/>
      <c r="Q164" s="9"/>
      <c r="R164" s="9"/>
    </row>
    <row r="165" spans="1:18" x14ac:dyDescent="0.35">
      <c r="A165" s="9">
        <v>10087351120</v>
      </c>
      <c r="B165" s="9" t="str">
        <f>VLOOKUP(A165,'[1]Master Data'!$B$5:$BZ$642,53,FALSE)</f>
        <v>IMDFIN SY20-21</v>
      </c>
      <c r="C165" s="9" t="s">
        <v>190</v>
      </c>
      <c r="D165" s="9" t="str">
        <f>VLOOKUP(A165,'[1]Master Data'!$B$5:$G$642,6,FALSE)</f>
        <v xml:space="preserve">IW Cheese, Egg &amp; Turkey Bacon Breadsticks, 2.37 oz. </v>
      </c>
      <c r="E165" s="9">
        <v>110244</v>
      </c>
      <c r="F165" s="9" t="s">
        <v>228</v>
      </c>
      <c r="G165" s="9">
        <v>10.71</v>
      </c>
      <c r="H165" s="9">
        <v>72</v>
      </c>
      <c r="I165" s="9">
        <f t="shared" si="8"/>
        <v>72</v>
      </c>
      <c r="J165" s="9">
        <v>2.33</v>
      </c>
      <c r="K165" s="9" t="s">
        <v>298</v>
      </c>
      <c r="L165" s="9">
        <v>1</v>
      </c>
      <c r="M165" s="9">
        <v>1.25</v>
      </c>
      <c r="N165" s="9"/>
      <c r="O165" s="9"/>
      <c r="P165" s="9">
        <v>2.48</v>
      </c>
      <c r="Q165" s="9"/>
      <c r="R165" s="9"/>
    </row>
    <row r="166" spans="1:18" x14ac:dyDescent="0.35">
      <c r="A166" s="9">
        <v>10087361120</v>
      </c>
      <c r="B166" s="9" t="str">
        <f>VLOOKUP(A166,'[1]Master Data'!$B$5:$BZ$642,53,FALSE)</f>
        <v>DNB SY19-20</v>
      </c>
      <c r="C166" s="9" t="s">
        <v>264</v>
      </c>
      <c r="D166" s="9" t="str">
        <f>VLOOKUP(A166,'[1]Master Data'!$B$5:$G$642,6,FALSE)</f>
        <v>IW Cheese &amp; Turkey Ham Breadsticks, 2.75 oz.</v>
      </c>
      <c r="E166" s="9">
        <v>110244</v>
      </c>
      <c r="F166" s="9" t="s">
        <v>228</v>
      </c>
      <c r="G166" s="9">
        <v>12.47</v>
      </c>
      <c r="H166" s="9">
        <v>72</v>
      </c>
      <c r="I166" s="9">
        <f t="shared" si="8"/>
        <v>72</v>
      </c>
      <c r="J166" s="9">
        <v>2.77</v>
      </c>
      <c r="K166" s="9" t="s">
        <v>298</v>
      </c>
      <c r="L166" s="9">
        <v>1</v>
      </c>
      <c r="M166" s="9">
        <v>1.5</v>
      </c>
      <c r="N166" s="9"/>
      <c r="O166" s="9"/>
      <c r="P166" s="9">
        <v>3.46</v>
      </c>
      <c r="Q166" s="9"/>
      <c r="R166" s="9"/>
    </row>
    <row r="167" spans="1:18" x14ac:dyDescent="0.35">
      <c r="A167" s="9">
        <v>10102001120</v>
      </c>
      <c r="B167" s="9" t="str">
        <f>VLOOKUP(A167,'[1]Master Data'!$B$5:$BZ$642,53,FALSE)</f>
        <v>DNB SY21-22</v>
      </c>
      <c r="C167" s="9" t="s">
        <v>265</v>
      </c>
      <c r="D167" s="9" t="str">
        <f>VLOOKUP(A167,'[1]Master Data'!$B$5:$G$642,6,FALSE)</f>
        <v>Egg &amp; Cheese with Maple Cheddar Topping Breadsticks, 2.22 oz.</v>
      </c>
      <c r="E167" s="9">
        <v>110244</v>
      </c>
      <c r="F167" s="9">
        <v>15</v>
      </c>
      <c r="G167" s="9">
        <v>10.130000000000001</v>
      </c>
      <c r="H167" s="9">
        <v>72</v>
      </c>
      <c r="I167" s="9">
        <f t="shared" si="8"/>
        <v>72</v>
      </c>
      <c r="J167" s="9">
        <v>2.25</v>
      </c>
      <c r="K167" s="9" t="s">
        <v>298</v>
      </c>
      <c r="L167" s="9">
        <v>1</v>
      </c>
      <c r="M167" s="9">
        <v>1</v>
      </c>
      <c r="N167" s="9"/>
      <c r="O167" s="9"/>
      <c r="P167" s="9">
        <v>2.65</v>
      </c>
      <c r="Q167" s="9"/>
      <c r="R167" s="9"/>
    </row>
    <row r="168" spans="1:18" x14ac:dyDescent="0.35">
      <c r="A168" s="9">
        <v>10102011120</v>
      </c>
      <c r="B168" s="9" t="str">
        <f>VLOOKUP(A168,'[1]Master Data'!$B$5:$BZ$642,53,FALSE)</f>
        <v>IMDFIN SY20-21</v>
      </c>
      <c r="C168" s="9" t="s">
        <v>266</v>
      </c>
      <c r="D168" s="9" t="str">
        <f>VLOOKUP(A168,'[1]Master Data'!$B$5:$G$642,6,FALSE)</f>
        <v>Cheese, Egg &amp; Turkey Bacon Breadsticks, 2.33 oz.</v>
      </c>
      <c r="E168" s="9">
        <v>110244</v>
      </c>
      <c r="F168" s="9" t="s">
        <v>228</v>
      </c>
      <c r="G168" s="9">
        <v>10.48</v>
      </c>
      <c r="H168" s="9">
        <v>72</v>
      </c>
      <c r="I168" s="9">
        <f t="shared" si="8"/>
        <v>72</v>
      </c>
      <c r="J168" s="9">
        <v>2.33</v>
      </c>
      <c r="K168" s="9" t="s">
        <v>298</v>
      </c>
      <c r="L168" s="9">
        <v>1</v>
      </c>
      <c r="M168" s="9">
        <v>1.25</v>
      </c>
      <c r="N168" s="9"/>
      <c r="O168" s="9"/>
      <c r="P168" s="9">
        <v>2.48</v>
      </c>
      <c r="Q168" s="9"/>
      <c r="R168" s="9"/>
    </row>
    <row r="169" spans="1:18" x14ac:dyDescent="0.35">
      <c r="A169" s="9">
        <v>10102051120</v>
      </c>
      <c r="B169" s="9" t="str">
        <f>VLOOKUP(A169,'[1]Master Data'!$B$5:$BZ$642,53,FALSE)</f>
        <v>DNB SY19-20</v>
      </c>
      <c r="C169" s="9" t="s">
        <v>267</v>
      </c>
      <c r="D169" s="9" t="str">
        <f>VLOOKUP(A169,'[1]Master Data'!$B$5:$G$642,6,FALSE)</f>
        <v xml:space="preserve">Cheese &amp; Turkey Ham Breadsticks, 2.72 oz. </v>
      </c>
      <c r="E169" s="9">
        <v>110244</v>
      </c>
      <c r="F169" s="9" t="s">
        <v>228</v>
      </c>
      <c r="G169" s="9">
        <v>12.24</v>
      </c>
      <c r="H169" s="9">
        <v>72</v>
      </c>
      <c r="I169" s="9">
        <f t="shared" si="8"/>
        <v>72</v>
      </c>
      <c r="J169" s="9">
        <v>2.72</v>
      </c>
      <c r="K169" s="9" t="s">
        <v>298</v>
      </c>
      <c r="L169" s="9">
        <v>1</v>
      </c>
      <c r="M169" s="9">
        <v>1.5</v>
      </c>
      <c r="N169" s="9"/>
      <c r="O169" s="9"/>
      <c r="P169" s="9">
        <v>3.46</v>
      </c>
      <c r="Q169" s="9"/>
      <c r="R169" s="9"/>
    </row>
    <row r="170" spans="1:18" x14ac:dyDescent="0.35">
      <c r="A170" s="9">
        <v>10107490928</v>
      </c>
      <c r="B170" s="9" t="str">
        <f>VLOOKUP(A170,'[1]Master Data'!$B$5:$BZ$642,53,FALSE)</f>
        <v>DNB SY21-22</v>
      </c>
      <c r="C170" s="9" t="s">
        <v>396</v>
      </c>
      <c r="D170" s="9" t="str">
        <f>VLOOKUP(A170,'[1]Master Data'!$B$5:$G$642,6,FALSE)</f>
        <v>Seasoned Dark Meat Strips with Spicy Korean BBQ Sauce, 2.48 oz.</v>
      </c>
      <c r="E170" s="9" t="s">
        <v>335</v>
      </c>
      <c r="F170" s="9">
        <v>40</v>
      </c>
      <c r="G170" s="9">
        <v>34.86</v>
      </c>
      <c r="H170" s="9">
        <v>180</v>
      </c>
      <c r="I170" s="9">
        <f t="shared" si="8"/>
        <v>180</v>
      </c>
      <c r="J170" s="9">
        <v>3.1</v>
      </c>
      <c r="K170" s="9" t="s">
        <v>425</v>
      </c>
      <c r="L170" s="9">
        <v>2</v>
      </c>
      <c r="M170" s="9" t="s">
        <v>295</v>
      </c>
      <c r="N170" s="9"/>
      <c r="O170" s="9">
        <v>41.55</v>
      </c>
      <c r="P170" s="9"/>
      <c r="Q170" s="9"/>
      <c r="R170" s="9"/>
    </row>
    <row r="171" spans="1:18" x14ac:dyDescent="0.35">
      <c r="A171" s="9">
        <v>10110260328</v>
      </c>
      <c r="B171" s="9" t="str">
        <f>VLOOKUP(A171,'[1]Master Data'!$B$5:$BZ$642,53,FALSE)</f>
        <v>ACT</v>
      </c>
      <c r="C171" s="9" t="s">
        <v>35</v>
      </c>
      <c r="D171" s="9" t="str">
        <f>VLOOKUP(A171,'[1]Master Data'!$B$5:$G$642,6,FALSE)</f>
        <v xml:space="preserve">Chicken Meatballs, 0.5 oz. </v>
      </c>
      <c r="E171" s="9" t="s">
        <v>335</v>
      </c>
      <c r="F171" s="9">
        <v>15</v>
      </c>
      <c r="G171" s="9">
        <v>10</v>
      </c>
      <c r="H171" s="9">
        <v>59</v>
      </c>
      <c r="I171" s="9">
        <f t="shared" si="8"/>
        <v>59</v>
      </c>
      <c r="J171" s="9">
        <v>2.7</v>
      </c>
      <c r="K171" s="9" t="s">
        <v>294</v>
      </c>
      <c r="L171" s="9">
        <v>2</v>
      </c>
      <c r="M171" s="9" t="s">
        <v>295</v>
      </c>
      <c r="N171" s="9"/>
      <c r="O171" s="9">
        <v>11.13</v>
      </c>
      <c r="P171" s="9"/>
      <c r="Q171" s="9"/>
      <c r="R171" s="9"/>
    </row>
    <row r="172" spans="1:18" x14ac:dyDescent="0.35">
      <c r="A172" s="9">
        <v>10143516124</v>
      </c>
      <c r="B172" s="9" t="e">
        <f>VLOOKUP(A172,'[1]Master Data'!$B$5:$BZ$642,53,FALSE)</f>
        <v>#N/A</v>
      </c>
      <c r="C172" s="9" t="s">
        <v>268</v>
      </c>
      <c r="D172" s="9" t="e">
        <f>VLOOKUP(A172,'[1]Master Data'!$B$5:$G$642,6,FALSE)</f>
        <v>#N/A</v>
      </c>
      <c r="E172" s="9" t="s">
        <v>335</v>
      </c>
      <c r="F172" s="9" t="s">
        <v>228</v>
      </c>
      <c r="G172" s="9">
        <v>12</v>
      </c>
      <c r="H172" s="9">
        <v>48</v>
      </c>
      <c r="I172" s="9">
        <f t="shared" si="8"/>
        <v>48</v>
      </c>
      <c r="J172" s="9">
        <v>4</v>
      </c>
      <c r="K172" s="9" t="s">
        <v>228</v>
      </c>
      <c r="L172" s="9" t="s">
        <v>228</v>
      </c>
      <c r="M172" s="9" t="s">
        <v>228</v>
      </c>
      <c r="N172" s="9"/>
      <c r="O172" s="9">
        <v>7.41</v>
      </c>
    </row>
    <row r="173" spans="1:18" x14ac:dyDescent="0.35">
      <c r="A173" s="9">
        <v>10154760928</v>
      </c>
      <c r="B173" s="9" t="str">
        <f>VLOOKUP(A173,'[1]Master Data'!$B$5:$BZ$642,53,FALSE)</f>
        <v>DNB SY21-22</v>
      </c>
      <c r="C173" s="9" t="s">
        <v>397</v>
      </c>
      <c r="D173" s="9" t="str">
        <f>VLOOKUP(A173,'[1]Master Data'!$B$5:$G$642,6,FALSE)</f>
        <v>Unbreaded Patties with Foil Wrapper, 2.8 oz.</v>
      </c>
      <c r="E173" s="9" t="s">
        <v>334</v>
      </c>
      <c r="F173" s="9" t="s">
        <v>228</v>
      </c>
      <c r="G173" s="9">
        <v>30.45</v>
      </c>
      <c r="H173" s="9">
        <v>174</v>
      </c>
      <c r="I173" s="9">
        <f t="shared" si="8"/>
        <v>174</v>
      </c>
      <c r="J173" s="9">
        <v>2.8</v>
      </c>
      <c r="K173" s="9" t="s">
        <v>299</v>
      </c>
      <c r="L173" s="9">
        <v>2</v>
      </c>
      <c r="M173" s="9" t="s">
        <v>295</v>
      </c>
      <c r="N173" s="9">
        <v>38.1</v>
      </c>
      <c r="O173" s="9"/>
    </row>
    <row r="174" spans="1:18" x14ac:dyDescent="0.35">
      <c r="A174">
        <v>10154890928</v>
      </c>
      <c r="B174" s="9" t="str">
        <f>VLOOKUP(A174,'[1]Master Data'!$B$5:$BZ$642,53,FALSE)</f>
        <v>DNB SY21-22</v>
      </c>
      <c r="C174" t="s">
        <v>398</v>
      </c>
      <c r="D174" s="9" t="str">
        <f>VLOOKUP(A174,'[1]Master Data'!$B$5:$G$642,6,FALSE)</f>
        <v xml:space="preserve">All Natural Breaded Chicken Nuggets, 0.87 oz. </v>
      </c>
      <c r="E174" s="9" t="s">
        <v>334</v>
      </c>
      <c r="F174" s="9" t="s">
        <v>228</v>
      </c>
      <c r="G174">
        <v>29.57</v>
      </c>
      <c r="H174">
        <v>108</v>
      </c>
      <c r="I174" s="9">
        <f t="shared" si="8"/>
        <v>108</v>
      </c>
      <c r="J174">
        <v>4.3499999999999996</v>
      </c>
      <c r="K174" s="9" t="s">
        <v>294</v>
      </c>
      <c r="L174" s="9">
        <v>2</v>
      </c>
      <c r="M174" s="9">
        <v>1</v>
      </c>
      <c r="N174">
        <v>27.63</v>
      </c>
    </row>
    <row r="175" spans="1:18" x14ac:dyDescent="0.35">
      <c r="A175">
        <v>10164770928</v>
      </c>
      <c r="B175" s="9" t="str">
        <f>VLOOKUP(A175,'[1]Master Data'!$B$5:$BZ$642,53,FALSE)</f>
        <v>ACT</v>
      </c>
      <c r="C175" t="s">
        <v>28</v>
      </c>
      <c r="D175" s="9" t="str">
        <f>VLOOKUP(A175,'[1]Master Data'!$B$5:$G$642,6,FALSE)</f>
        <v>Whole Grain Breaded Homestyle Patties, 3.4 oz.</v>
      </c>
      <c r="E175" s="9" t="s">
        <v>333</v>
      </c>
      <c r="F175" s="9" t="s">
        <v>228</v>
      </c>
      <c r="G175">
        <v>30.6</v>
      </c>
      <c r="H175">
        <v>144</v>
      </c>
      <c r="I175" s="9">
        <f t="shared" si="8"/>
        <v>144</v>
      </c>
      <c r="J175">
        <v>3.4</v>
      </c>
      <c r="K175" s="9" t="s">
        <v>299</v>
      </c>
      <c r="L175" s="9">
        <v>2</v>
      </c>
      <c r="M175" s="9">
        <v>1</v>
      </c>
      <c r="N175">
        <v>9.65</v>
      </c>
      <c r="O175">
        <v>6.4429816718819861</v>
      </c>
    </row>
    <row r="176" spans="1:18" x14ac:dyDescent="0.35">
      <c r="A176">
        <v>10164780928</v>
      </c>
      <c r="B176" s="9" t="str">
        <f>VLOOKUP(A176,'[1]Master Data'!$B$5:$BZ$642,53,FALSE)</f>
        <v>ACT</v>
      </c>
      <c r="C176" t="s">
        <v>29</v>
      </c>
      <c r="D176" s="9" t="str">
        <f>VLOOKUP(A176,'[1]Master Data'!$B$5:$G$642,6,FALSE)</f>
        <v>Whole Grain Breaded Homestyle Chicken Chunks, 0.68 oz.</v>
      </c>
      <c r="E176" s="9" t="s">
        <v>333</v>
      </c>
      <c r="F176" s="9" t="s">
        <v>228</v>
      </c>
      <c r="G176">
        <v>30.6</v>
      </c>
      <c r="H176">
        <v>144</v>
      </c>
      <c r="I176" s="9">
        <f t="shared" si="8"/>
        <v>144</v>
      </c>
      <c r="J176">
        <v>3.4</v>
      </c>
      <c r="K176" s="9" t="s">
        <v>294</v>
      </c>
      <c r="L176" s="9">
        <v>2</v>
      </c>
      <c r="M176" s="9">
        <v>1</v>
      </c>
      <c r="N176">
        <v>9.65</v>
      </c>
      <c r="O176">
        <v>6.4429816718819861</v>
      </c>
    </row>
    <row r="177" spans="1:15" x14ac:dyDescent="0.35">
      <c r="A177">
        <v>10167020928</v>
      </c>
      <c r="B177" s="9" t="str">
        <f>VLOOKUP(A177,'[1]Master Data'!$B$5:$BZ$642,53,FALSE)</f>
        <v>ACT</v>
      </c>
      <c r="C177" t="s">
        <v>36</v>
      </c>
      <c r="D177" s="9" t="str">
        <f>VLOOKUP(A177,'[1]Master Data'!$B$5:$G$642,6,FALSE)</f>
        <v>Chicken Strips with Grill Marks, 2.85 oz.</v>
      </c>
      <c r="E177" s="9" t="s">
        <v>335</v>
      </c>
      <c r="F177" s="9">
        <v>25</v>
      </c>
      <c r="G177">
        <v>30</v>
      </c>
      <c r="H177">
        <v>168</v>
      </c>
      <c r="I177" s="9">
        <f t="shared" si="8"/>
        <v>168</v>
      </c>
      <c r="J177">
        <v>2.85</v>
      </c>
      <c r="K177" s="9" t="s">
        <v>308</v>
      </c>
      <c r="L177" s="9">
        <v>2</v>
      </c>
      <c r="M177" s="9" t="s">
        <v>295</v>
      </c>
      <c r="O177">
        <v>45.84</v>
      </c>
    </row>
    <row r="178" spans="1:15" x14ac:dyDescent="0.35">
      <c r="A178">
        <v>10174430928</v>
      </c>
      <c r="B178" s="9" t="str">
        <f>VLOOKUP(A178,'[1]Master Data'!$B$5:$BZ$642,53,FALSE)</f>
        <v>ACT</v>
      </c>
      <c r="C178" t="s">
        <v>37</v>
      </c>
      <c r="D178" s="9" t="str">
        <f>VLOOKUP(A178,'[1]Master Data'!$B$5:$G$642,6,FALSE)</f>
        <v>Chicken Sausage Patties, 1.43 oz.</v>
      </c>
      <c r="E178" s="9" t="s">
        <v>335</v>
      </c>
      <c r="F178" s="9">
        <v>40</v>
      </c>
      <c r="G178">
        <v>30.07</v>
      </c>
      <c r="H178">
        <v>336</v>
      </c>
      <c r="I178" s="9">
        <f t="shared" si="8"/>
        <v>336</v>
      </c>
      <c r="J178">
        <v>1.43</v>
      </c>
      <c r="K178" s="9" t="s">
        <v>299</v>
      </c>
      <c r="L178" s="9">
        <v>1</v>
      </c>
      <c r="M178" s="9" t="s">
        <v>295</v>
      </c>
      <c r="O178">
        <v>44.75</v>
      </c>
    </row>
    <row r="179" spans="1:15" x14ac:dyDescent="0.35">
      <c r="A179">
        <v>10195430928</v>
      </c>
      <c r="B179" s="9" t="str">
        <f>VLOOKUP(A179,'[1]Master Data'!$B$5:$BZ$642,53,FALSE)</f>
        <v>ACT</v>
      </c>
      <c r="C179" t="s">
        <v>213</v>
      </c>
      <c r="D179" s="9" t="str">
        <f>VLOOKUP(A179,'[1]Master Data'!$B$5:$G$642,6,FALSE)</f>
        <v>Pancake Flavored Chicken Sausage Bites, 0.58 oz.</v>
      </c>
      <c r="E179" s="9" t="s">
        <v>335</v>
      </c>
      <c r="F179" s="9">
        <v>25</v>
      </c>
      <c r="G179">
        <v>30</v>
      </c>
      <c r="H179">
        <v>165</v>
      </c>
      <c r="I179" s="9">
        <f t="shared" si="8"/>
        <v>165</v>
      </c>
      <c r="J179">
        <v>2.9</v>
      </c>
      <c r="K179" s="9" t="s">
        <v>294</v>
      </c>
      <c r="L179" s="9">
        <v>1</v>
      </c>
      <c r="M179" s="9">
        <v>1</v>
      </c>
      <c r="O179">
        <v>22.95</v>
      </c>
    </row>
    <row r="180" spans="1:15" x14ac:dyDescent="0.35">
      <c r="A180">
        <v>10197770328</v>
      </c>
      <c r="B180" s="9" t="str">
        <f>VLOOKUP(A180,'[1]Master Data'!$B$5:$BZ$642,53,FALSE)</f>
        <v>ACT</v>
      </c>
      <c r="C180" t="s">
        <v>35</v>
      </c>
      <c r="D180" s="9" t="str">
        <f>VLOOKUP(A180,'[1]Master Data'!$B$5:$G$642,6,FALSE)</f>
        <v>Chicken Meatballs, 1.0 oz.</v>
      </c>
      <c r="E180" s="9" t="s">
        <v>335</v>
      </c>
      <c r="F180" s="9">
        <v>15</v>
      </c>
      <c r="G180">
        <v>10</v>
      </c>
      <c r="H180">
        <v>58</v>
      </c>
      <c r="I180" s="9">
        <f t="shared" si="8"/>
        <v>58</v>
      </c>
      <c r="J180">
        <v>2.75</v>
      </c>
      <c r="K180" s="9" t="s">
        <v>313</v>
      </c>
      <c r="L180" s="9">
        <v>2</v>
      </c>
      <c r="M180" s="9" t="s">
        <v>295</v>
      </c>
      <c r="O180">
        <v>11.13</v>
      </c>
    </row>
    <row r="181" spans="1:15" x14ac:dyDescent="0.35">
      <c r="A181">
        <v>10199570328</v>
      </c>
      <c r="B181" s="9" t="str">
        <f>VLOOKUP(A181,'[1]Master Data'!$B$5:$BZ$642,53,FALSE)</f>
        <v>ACT</v>
      </c>
      <c r="C181" t="s">
        <v>38</v>
      </c>
      <c r="D181" s="9" t="str">
        <f>VLOOKUP(A181,'[1]Master Data'!$B$5:$G$642,6,FALSE)</f>
        <v>Chicken Taco Meat, 3.0 oz.</v>
      </c>
      <c r="E181" s="9" t="s">
        <v>335</v>
      </c>
      <c r="F181" s="9" t="s">
        <v>228</v>
      </c>
      <c r="G181">
        <v>20.12</v>
      </c>
      <c r="H181">
        <v>107</v>
      </c>
      <c r="I181" s="9">
        <f t="shared" si="8"/>
        <v>107</v>
      </c>
      <c r="J181">
        <v>3</v>
      </c>
      <c r="K181" s="9" t="s">
        <v>300</v>
      </c>
      <c r="L181" s="9">
        <v>2</v>
      </c>
      <c r="M181" s="9" t="s">
        <v>295</v>
      </c>
      <c r="O181">
        <v>27.93</v>
      </c>
    </row>
    <row r="182" spans="1:15" x14ac:dyDescent="0.35">
      <c r="A182">
        <v>10208760928</v>
      </c>
      <c r="B182" s="9" t="str">
        <f>VLOOKUP(A182,'[1]Master Data'!$B$5:$BZ$642,53,FALSE)</f>
        <v>DNB SY21-22</v>
      </c>
      <c r="C182" t="s">
        <v>399</v>
      </c>
      <c r="D182" s="9" t="str">
        <f>VLOOKUP(A182,'[1]Master Data'!$B$5:$G$642,6,FALSE)</f>
        <v>All Natural Seasoned Dark Meat Strips with Thai Lemongrass Sauce, 2.56 oz.</v>
      </c>
      <c r="E182" s="9" t="s">
        <v>335</v>
      </c>
      <c r="F182" s="9">
        <v>40</v>
      </c>
      <c r="G182">
        <v>37.619999999999997</v>
      </c>
      <c r="H182">
        <v>174</v>
      </c>
      <c r="I182" s="9">
        <f t="shared" si="8"/>
        <v>174</v>
      </c>
      <c r="J182">
        <v>3.44</v>
      </c>
      <c r="K182" s="9" t="s">
        <v>426</v>
      </c>
      <c r="L182" s="9">
        <v>2</v>
      </c>
      <c r="M182" s="9" t="s">
        <v>295</v>
      </c>
      <c r="O182">
        <v>43.09</v>
      </c>
    </row>
    <row r="183" spans="1:15" x14ac:dyDescent="0.35">
      <c r="A183">
        <v>10209800328</v>
      </c>
      <c r="B183" s="9" t="str">
        <f>VLOOKUP(A183,'[1]Master Data'!$B$5:$BZ$642,53,FALSE)</f>
        <v>ACT</v>
      </c>
      <c r="C183" t="s">
        <v>39</v>
      </c>
      <c r="D183" s="9" t="str">
        <f>VLOOKUP(A183,'[1]Master Data'!$B$5:$G$642,6,FALSE)</f>
        <v>Sliced Black Forest Chicken Ham, 0.5 oz.</v>
      </c>
      <c r="E183" s="9" t="s">
        <v>335</v>
      </c>
      <c r="F183" s="9">
        <v>15</v>
      </c>
      <c r="G183">
        <v>12</v>
      </c>
      <c r="H183">
        <v>55</v>
      </c>
      <c r="I183" s="9">
        <f t="shared" si="8"/>
        <v>55</v>
      </c>
      <c r="J183">
        <v>3.5</v>
      </c>
      <c r="K183" s="9" t="s">
        <v>315</v>
      </c>
      <c r="L183" s="9">
        <v>2</v>
      </c>
      <c r="M183" s="9" t="s">
        <v>295</v>
      </c>
      <c r="O183">
        <v>17.29</v>
      </c>
    </row>
    <row r="184" spans="1:15" x14ac:dyDescent="0.35">
      <c r="A184">
        <v>10211220928</v>
      </c>
      <c r="B184" s="9" t="str">
        <f>VLOOKUP(A184,'[1]Master Data'!$B$5:$BZ$642,53,FALSE)</f>
        <v>ACT</v>
      </c>
      <c r="C184" t="s">
        <v>400</v>
      </c>
      <c r="D184" s="9" t="str">
        <f>VLOOKUP(A184,'[1]Master Data'!$B$5:$G$642,6,FALSE)</f>
        <v>Breaded MWWM Sweet Asian Glazed Boneless Chicken Wings, 0.91 oz.</v>
      </c>
      <c r="E184" s="9" t="s">
        <v>334</v>
      </c>
      <c r="F184" s="9" t="s">
        <v>228</v>
      </c>
      <c r="G184">
        <v>28.5</v>
      </c>
      <c r="H184">
        <v>84</v>
      </c>
      <c r="I184" s="9">
        <f t="shared" si="8"/>
        <v>84</v>
      </c>
      <c r="J184">
        <v>5.43</v>
      </c>
      <c r="K184" s="9" t="s">
        <v>297</v>
      </c>
      <c r="L184" s="9">
        <v>2</v>
      </c>
      <c r="M184" s="9">
        <v>1.25</v>
      </c>
      <c r="N184">
        <v>21.09</v>
      </c>
    </row>
    <row r="185" spans="1:15" x14ac:dyDescent="0.35">
      <c r="A185">
        <v>10214220928</v>
      </c>
      <c r="B185" s="9" t="str">
        <f>VLOOKUP(A185,'[1]Master Data'!$B$5:$BZ$642,53,FALSE)</f>
        <v>ACT</v>
      </c>
      <c r="C185" t="s">
        <v>44</v>
      </c>
      <c r="D185" s="9" t="str">
        <f>VLOOKUP(A185,'[1]Master Data'!$B$5:$G$642,6,FALSE)</f>
        <v>Breaded MWWM Homestyle Boneless Chicken Wings, 0.85 oz.</v>
      </c>
      <c r="E185" s="9" t="s">
        <v>334</v>
      </c>
      <c r="F185" s="9" t="s">
        <v>228</v>
      </c>
      <c r="G185">
        <v>10</v>
      </c>
      <c r="H185">
        <v>31</v>
      </c>
      <c r="I185" s="9">
        <f t="shared" si="8"/>
        <v>31</v>
      </c>
      <c r="J185">
        <v>5.0999999999999996</v>
      </c>
      <c r="K185" s="9" t="s">
        <v>297</v>
      </c>
      <c r="L185" s="9">
        <v>2</v>
      </c>
      <c r="M185" s="9">
        <v>1.5</v>
      </c>
      <c r="N185">
        <v>9.41</v>
      </c>
    </row>
    <row r="186" spans="1:15" x14ac:dyDescent="0.35">
      <c r="A186">
        <v>10218790928</v>
      </c>
      <c r="B186" s="9" t="str">
        <f>VLOOKUP(A186,'[1]Master Data'!$B$5:$BZ$642,53,FALSE)</f>
        <v>ACT</v>
      </c>
      <c r="C186" t="s">
        <v>30</v>
      </c>
      <c r="D186" s="9" t="str">
        <f>VLOOKUP(A186,'[1]Master Data'!$B$5:$G$642,6,FALSE)</f>
        <v>Seasoned, Glazed, Mesquite &amp; Smoke Flavored ProPortion® Bone-In Chicken</v>
      </c>
      <c r="E186" s="9" t="s">
        <v>333</v>
      </c>
      <c r="F186" s="9">
        <v>40</v>
      </c>
      <c r="G186">
        <v>23.08</v>
      </c>
      <c r="H186" t="s">
        <v>191</v>
      </c>
      <c r="I186" s="63">
        <v>78</v>
      </c>
      <c r="J186" t="s">
        <v>196</v>
      </c>
      <c r="K186" s="9" t="s">
        <v>299</v>
      </c>
      <c r="L186" s="9" t="s">
        <v>318</v>
      </c>
      <c r="M186" s="9" t="s">
        <v>295</v>
      </c>
      <c r="N186">
        <v>11.52</v>
      </c>
      <c r="O186">
        <v>7.68</v>
      </c>
    </row>
    <row r="187" spans="1:15" x14ac:dyDescent="0.35">
      <c r="A187">
        <v>10221780928</v>
      </c>
      <c r="B187" s="9" t="str">
        <f>VLOOKUP(A187,'[1]Master Data'!$B$5:$BZ$642,53,FALSE)</f>
        <v>ACT</v>
      </c>
      <c r="C187" t="s">
        <v>45</v>
      </c>
      <c r="D187" s="9" t="str">
        <f>VLOOKUP(A187,'[1]Master Data'!$B$5:$G$642,6,FALSE)</f>
        <v>Battered Tempura Style Chicken Nuggets, 0.75 oz.</v>
      </c>
      <c r="E187" s="9" t="s">
        <v>334</v>
      </c>
      <c r="F187" s="9">
        <v>25</v>
      </c>
      <c r="G187">
        <v>23.12</v>
      </c>
      <c r="H187">
        <v>98</v>
      </c>
      <c r="I187" s="9">
        <f t="shared" ref="I187:I191" si="9">H187</f>
        <v>98</v>
      </c>
      <c r="J187">
        <v>3.75</v>
      </c>
      <c r="K187" s="9" t="s">
        <v>294</v>
      </c>
      <c r="L187" s="9">
        <v>2</v>
      </c>
      <c r="M187" s="9">
        <v>1</v>
      </c>
      <c r="N187">
        <v>17.91</v>
      </c>
    </row>
    <row r="188" spans="1:15" x14ac:dyDescent="0.35">
      <c r="A188">
        <v>10244500928</v>
      </c>
      <c r="B188" s="9" t="str">
        <f>VLOOKUP(A188,'[1]Master Data'!$B$5:$BZ$642,53,FALSE)</f>
        <v>ACT</v>
      </c>
      <c r="C188" t="s">
        <v>401</v>
      </c>
      <c r="D188" s="9" t="str">
        <f>VLOOKUP(A188,'[1]Master Data'!$B$5:$G$642,6,FALSE)</f>
        <v>Breaded MWWM Dark Meat Chunks, 3.0 oz.</v>
      </c>
      <c r="E188" s="9" t="s">
        <v>335</v>
      </c>
      <c r="F188" s="9">
        <v>40</v>
      </c>
      <c r="G188">
        <v>30.16</v>
      </c>
      <c r="H188">
        <v>160</v>
      </c>
      <c r="I188" s="9">
        <f t="shared" si="9"/>
        <v>160</v>
      </c>
      <c r="J188">
        <v>3</v>
      </c>
      <c r="K188" s="9" t="s">
        <v>300</v>
      </c>
      <c r="L188" s="9">
        <v>2</v>
      </c>
      <c r="M188" s="9" t="s">
        <v>295</v>
      </c>
      <c r="O188">
        <v>46.69</v>
      </c>
    </row>
    <row r="189" spans="1:15" x14ac:dyDescent="0.35">
      <c r="A189">
        <v>10248410928</v>
      </c>
      <c r="B189" s="9" t="str">
        <f>VLOOKUP(A189,'[1]Master Data'!$B$5:$BZ$642,53,FALSE)</f>
        <v>ACT</v>
      </c>
      <c r="C189" t="s">
        <v>402</v>
      </c>
      <c r="D189" s="9" t="str">
        <f>VLOOKUP(A189,'[1]Master Data'!$B$5:$G$642,6,FALSE)</f>
        <v>Breaded Chicken Sausage Bites, 0.39 oz.</v>
      </c>
      <c r="E189" s="9" t="s">
        <v>335</v>
      </c>
      <c r="F189" s="9">
        <v>25</v>
      </c>
      <c r="G189">
        <v>30.45</v>
      </c>
      <c r="H189">
        <v>156</v>
      </c>
      <c r="I189" s="9">
        <f t="shared" si="9"/>
        <v>156</v>
      </c>
      <c r="J189">
        <v>3.12</v>
      </c>
      <c r="K189" s="9" t="s">
        <v>296</v>
      </c>
      <c r="L189" s="9">
        <v>1.5</v>
      </c>
      <c r="M189" s="9">
        <v>1</v>
      </c>
      <c r="O189">
        <v>26.74</v>
      </c>
    </row>
    <row r="190" spans="1:15" x14ac:dyDescent="0.35">
      <c r="A190">
        <v>10260730928</v>
      </c>
      <c r="B190" s="9" t="str">
        <f>VLOOKUP(A190,'[1]Master Data'!$B$5:$BZ$642,53,FALSE)</f>
        <v>DNB SY21-22</v>
      </c>
      <c r="C190" t="s">
        <v>403</v>
      </c>
      <c r="D190" s="9" t="str">
        <f>VLOOKUP(A190,'[1]Master Data'!$B$5:$G$642,6,FALSE)</f>
        <v>Breaded MWWM Dark Meat Chunks with Tangerine Sauce, 3.0 oz.</v>
      </c>
      <c r="E190" s="9" t="s">
        <v>335</v>
      </c>
      <c r="F190" s="9">
        <v>40</v>
      </c>
      <c r="G190">
        <v>35.799999999999997</v>
      </c>
      <c r="H190">
        <v>143</v>
      </c>
      <c r="I190" s="9">
        <f t="shared" si="9"/>
        <v>143</v>
      </c>
      <c r="J190">
        <v>4</v>
      </c>
      <c r="K190" s="9" t="s">
        <v>427</v>
      </c>
      <c r="L190" s="9">
        <v>2</v>
      </c>
      <c r="M190" s="9" t="s">
        <v>295</v>
      </c>
      <c r="O190">
        <v>41.89</v>
      </c>
    </row>
    <row r="191" spans="1:15" x14ac:dyDescent="0.35">
      <c r="A191">
        <v>10260740928</v>
      </c>
      <c r="B191" s="9" t="str">
        <f>VLOOKUP(A191,'[1]Master Data'!$B$5:$BZ$642,53,FALSE)</f>
        <v>DNB SY21-22</v>
      </c>
      <c r="C191" t="s">
        <v>404</v>
      </c>
      <c r="D191" s="9" t="str">
        <f>VLOOKUP(A191,'[1]Master Data'!$B$5:$G$642,6,FALSE)</f>
        <v>Breaded MWWM Dark Meat Chunks with General Tso's Sauce, 3.0 oz.</v>
      </c>
      <c r="E191" s="9" t="s">
        <v>335</v>
      </c>
      <c r="F191" s="9">
        <v>40</v>
      </c>
      <c r="G191">
        <v>35.799999999999997</v>
      </c>
      <c r="H191">
        <v>143</v>
      </c>
      <c r="I191" s="9">
        <f t="shared" si="9"/>
        <v>143</v>
      </c>
      <c r="J191">
        <v>4</v>
      </c>
      <c r="K191" s="9" t="s">
        <v>427</v>
      </c>
      <c r="L191" s="9">
        <v>2</v>
      </c>
      <c r="M191" s="9" t="s">
        <v>295</v>
      </c>
      <c r="O191">
        <v>41.89</v>
      </c>
    </row>
    <row r="192" spans="1:15" x14ac:dyDescent="0.35">
      <c r="A192">
        <v>10264350928</v>
      </c>
      <c r="B192" s="9" t="str">
        <f>VLOOKUP(A192,'[1]Master Data'!$B$5:$BZ$642,53,FALSE)</f>
        <v>ACT</v>
      </c>
      <c r="C192" t="s">
        <v>40</v>
      </c>
      <c r="D192" s="9" t="str">
        <f>VLOOKUP(A192,'[1]Master Data'!$B$5:$G$642,6,FALSE)</f>
        <v>Glazed Chicken Drumsticks</v>
      </c>
      <c r="E192" s="9" t="s">
        <v>335</v>
      </c>
      <c r="F192" s="9">
        <v>40</v>
      </c>
      <c r="G192">
        <v>30</v>
      </c>
      <c r="H192" t="s">
        <v>192</v>
      </c>
      <c r="I192" s="63">
        <v>100</v>
      </c>
      <c r="J192" t="s">
        <v>97</v>
      </c>
      <c r="K192" s="9" t="s">
        <v>299</v>
      </c>
      <c r="L192" s="9">
        <v>2.5</v>
      </c>
      <c r="M192" s="9" t="s">
        <v>295</v>
      </c>
      <c r="O192">
        <v>25.29</v>
      </c>
    </row>
    <row r="193" spans="1:16" x14ac:dyDescent="0.35">
      <c r="A193">
        <v>10264360928</v>
      </c>
      <c r="B193" s="9" t="str">
        <f>VLOOKUP(A193,'[1]Master Data'!$B$5:$BZ$642,53,FALSE)</f>
        <v>ACT</v>
      </c>
      <c r="C193" t="s">
        <v>41</v>
      </c>
      <c r="D193" s="9" t="str">
        <f>VLOOKUP(A193,'[1]Master Data'!$B$5:$G$642,6,FALSE)</f>
        <v>Mesquite Glazed Chicken Drumsticks</v>
      </c>
      <c r="E193" s="9" t="s">
        <v>335</v>
      </c>
      <c r="F193" s="9">
        <v>40</v>
      </c>
      <c r="G193">
        <v>30</v>
      </c>
      <c r="H193" t="s">
        <v>193</v>
      </c>
      <c r="I193" s="63">
        <v>104</v>
      </c>
      <c r="J193" t="s">
        <v>97</v>
      </c>
      <c r="K193" s="9" t="s">
        <v>299</v>
      </c>
      <c r="L193" s="9">
        <v>2.5</v>
      </c>
      <c r="M193" s="9" t="s">
        <v>295</v>
      </c>
      <c r="O193">
        <v>25.39</v>
      </c>
    </row>
    <row r="194" spans="1:16" x14ac:dyDescent="0.35">
      <c r="A194">
        <v>10269760928</v>
      </c>
      <c r="B194" s="9" t="str">
        <f>VLOOKUP(A194,'[1]Master Data'!$B$5:$BZ$642,53,FALSE)</f>
        <v>ACT</v>
      </c>
      <c r="C194" t="s">
        <v>46</v>
      </c>
      <c r="D194" s="9" t="str">
        <f>VLOOKUP(A194,'[1]Master Data'!$B$5:$G$642,6,FALSE)</f>
        <v>Mega Minis® Breaded Homestyle MWWM  Chicken Chunks, 0.42 oz.</v>
      </c>
      <c r="E194" s="9" t="s">
        <v>334</v>
      </c>
      <c r="F194" s="9">
        <v>25</v>
      </c>
      <c r="G194">
        <v>30.26</v>
      </c>
      <c r="H194">
        <v>112</v>
      </c>
      <c r="I194" s="9">
        <f t="shared" ref="I194:I200" si="10">H194</f>
        <v>112</v>
      </c>
      <c r="J194">
        <v>4.3</v>
      </c>
      <c r="K194" s="9" t="s">
        <v>328</v>
      </c>
      <c r="L194" s="9">
        <v>2</v>
      </c>
      <c r="M194" s="9">
        <v>1</v>
      </c>
      <c r="N194">
        <v>32.840000000000003</v>
      </c>
    </row>
    <row r="195" spans="1:16" x14ac:dyDescent="0.35">
      <c r="A195">
        <v>10270240928</v>
      </c>
      <c r="B195" s="9" t="str">
        <f>VLOOKUP(A195,'[1]Master Data'!$B$5:$BZ$642,53,FALSE)</f>
        <v>ACT</v>
      </c>
      <c r="C195" t="s">
        <v>172</v>
      </c>
      <c r="D195" s="9" t="str">
        <f>VLOOKUP(A195,'[1]Master Data'!$B$5:$G$642,6,FALSE)</f>
        <v>Mini Chicken Corn Dog Bites, 0.67 oz.</v>
      </c>
      <c r="E195" s="9" t="s">
        <v>335</v>
      </c>
      <c r="F195" s="9" t="s">
        <v>228</v>
      </c>
      <c r="G195">
        <v>30.15</v>
      </c>
      <c r="H195">
        <v>120</v>
      </c>
      <c r="I195" s="9">
        <f t="shared" si="10"/>
        <v>120</v>
      </c>
      <c r="J195">
        <v>4</v>
      </c>
      <c r="K195" s="9" t="s">
        <v>297</v>
      </c>
      <c r="L195" s="9">
        <v>2</v>
      </c>
      <c r="M195" s="9">
        <v>2</v>
      </c>
      <c r="O195">
        <v>19.14</v>
      </c>
    </row>
    <row r="196" spans="1:16" x14ac:dyDescent="0.35">
      <c r="A196">
        <v>10286860928</v>
      </c>
      <c r="B196" s="9" t="str">
        <f>VLOOKUP(A196,'[1]Master Data'!$B$5:$BZ$642,53,FALSE)</f>
        <v>ACT</v>
      </c>
      <c r="C196" t="s">
        <v>173</v>
      </c>
      <c r="D196" s="9" t="str">
        <f>VLOOKUP(A196,'[1]Master Data'!$B$5:$G$642,6,FALSE)</f>
        <v>Mega Minis® Breaded Nashville Hot MWWM Chunks, 0.45 oz.</v>
      </c>
      <c r="E196" s="9" t="s">
        <v>334</v>
      </c>
      <c r="F196" s="9">
        <v>25</v>
      </c>
      <c r="G196">
        <v>31.5</v>
      </c>
      <c r="H196">
        <v>112</v>
      </c>
      <c r="I196" s="9">
        <f t="shared" si="10"/>
        <v>112</v>
      </c>
      <c r="J196">
        <v>4.5</v>
      </c>
      <c r="K196" s="9" t="s">
        <v>328</v>
      </c>
      <c r="L196" s="9">
        <v>2</v>
      </c>
      <c r="M196" s="9">
        <v>1</v>
      </c>
      <c r="N196">
        <v>27.42</v>
      </c>
    </row>
    <row r="197" spans="1:16" x14ac:dyDescent="0.35">
      <c r="A197">
        <v>10287590928</v>
      </c>
      <c r="B197" s="9" t="str">
        <f>VLOOKUP(A197,'[1]Master Data'!$B$5:$BZ$642,53,FALSE)</f>
        <v>DNB SY21-22</v>
      </c>
      <c r="C197" t="s">
        <v>405</v>
      </c>
      <c r="D197" s="9" t="str">
        <f>VLOOKUP(A197,'[1]Master Data'!$B$5:$G$642,6,FALSE)</f>
        <v>Breaded MWWM Dark Meat Chunks with Sweet &amp; Sour Sauce, 3.0 oz.</v>
      </c>
      <c r="E197" s="9" t="s">
        <v>335</v>
      </c>
      <c r="F197" s="9">
        <v>40</v>
      </c>
      <c r="G197">
        <v>35.799999999999997</v>
      </c>
      <c r="H197">
        <v>142</v>
      </c>
      <c r="I197" s="9">
        <f t="shared" si="10"/>
        <v>142</v>
      </c>
      <c r="J197">
        <v>4</v>
      </c>
      <c r="K197" s="9" t="s">
        <v>427</v>
      </c>
      <c r="L197" s="9">
        <v>2</v>
      </c>
      <c r="M197" s="9" t="s">
        <v>295</v>
      </c>
      <c r="O197">
        <v>41.89</v>
      </c>
    </row>
    <row r="198" spans="1:16" x14ac:dyDescent="0.35">
      <c r="A198">
        <v>10294940928</v>
      </c>
      <c r="B198" s="9" t="str">
        <f>VLOOKUP(A198,'[1]Master Data'!$B$5:$BZ$642,53,FALSE)</f>
        <v>ACT</v>
      </c>
      <c r="C198" t="s">
        <v>174</v>
      </c>
      <c r="D198" s="9" t="str">
        <f>VLOOKUP(A198,'[1]Master Data'!$B$5:$G$642,6,FALSE)</f>
        <v>Mega Minis® Breaded Waffle Flavored MWWM Chicken Chunks, 0.54 oz.</v>
      </c>
      <c r="E198" s="9" t="s">
        <v>334</v>
      </c>
      <c r="F198" s="9">
        <v>25</v>
      </c>
      <c r="G198">
        <v>30.26</v>
      </c>
      <c r="H198">
        <v>149</v>
      </c>
      <c r="I198" s="9">
        <f t="shared" si="10"/>
        <v>149</v>
      </c>
      <c r="J198">
        <v>3.24</v>
      </c>
      <c r="K198" s="9" t="s">
        <v>297</v>
      </c>
      <c r="L198" s="9">
        <v>1</v>
      </c>
      <c r="M198" s="9">
        <v>1</v>
      </c>
      <c r="N198">
        <v>25.02</v>
      </c>
    </row>
    <row r="199" spans="1:16" x14ac:dyDescent="0.35">
      <c r="A199">
        <v>10296491120</v>
      </c>
      <c r="B199" s="9" t="str">
        <f>VLOOKUP(A199,'[1]Master Data'!$B$5:$BZ$642,53,FALSE)</f>
        <v>ACT</v>
      </c>
      <c r="C199" t="s">
        <v>155</v>
      </c>
      <c r="D199" s="9" t="str">
        <f>VLOOKUP(A199,'[1]Master Data'!$B$5:$G$642,6,FALSE)</f>
        <v>Cheese Pizza Stuffed Breadsticks, 3.77 oz.</v>
      </c>
      <c r="E199" s="9">
        <v>110244</v>
      </c>
      <c r="F199" s="9">
        <v>20</v>
      </c>
      <c r="G199">
        <v>17.190000000000001</v>
      </c>
      <c r="H199">
        <v>72</v>
      </c>
      <c r="I199" s="9">
        <f t="shared" si="10"/>
        <v>72</v>
      </c>
      <c r="J199">
        <v>3.82</v>
      </c>
      <c r="K199" s="9" t="s">
        <v>298</v>
      </c>
      <c r="L199" s="9">
        <v>1</v>
      </c>
      <c r="M199" s="9">
        <v>2.25</v>
      </c>
      <c r="P199">
        <v>4.6399999999999997</v>
      </c>
    </row>
    <row r="200" spans="1:16" x14ac:dyDescent="0.35">
      <c r="A200">
        <v>10299010928</v>
      </c>
      <c r="B200" s="9" t="str">
        <f>VLOOKUP(A200,'[1]Master Data'!$B$5:$BZ$642,53,FALSE)</f>
        <v>ACT</v>
      </c>
      <c r="C200" t="s">
        <v>156</v>
      </c>
      <c r="D200" s="9" t="str">
        <f>VLOOKUP(A200,'[1]Master Data'!$B$5:$G$642,6,FALSE)</f>
        <v>All Natural Grilled Patties, 2.47 oz.</v>
      </c>
      <c r="E200" s="9" t="s">
        <v>333</v>
      </c>
      <c r="F200" s="9" t="s">
        <v>228</v>
      </c>
      <c r="G200">
        <v>30</v>
      </c>
      <c r="H200">
        <v>192</v>
      </c>
      <c r="I200" s="9">
        <f t="shared" si="10"/>
        <v>192</v>
      </c>
      <c r="J200">
        <v>2.4700000000000002</v>
      </c>
      <c r="K200" s="9" t="s">
        <v>299</v>
      </c>
      <c r="L200" s="9">
        <v>2</v>
      </c>
      <c r="M200" s="9" t="s">
        <v>295</v>
      </c>
      <c r="N200">
        <v>23.58</v>
      </c>
      <c r="O200">
        <v>15.72</v>
      </c>
    </row>
    <row r="201" spans="1:16" x14ac:dyDescent="0.35">
      <c r="A201">
        <v>10300160928</v>
      </c>
      <c r="B201" s="9" t="str">
        <f>VLOOKUP(A201,'[1]Master Data'!$B$5:$BZ$642,53,FALSE)</f>
        <v>ACT</v>
      </c>
      <c r="C201" t="s">
        <v>175</v>
      </c>
      <c r="D201" s="9" t="str">
        <f>VLOOKUP(A201,'[1]Master Data'!$B$5:$G$642,6,FALSE)</f>
        <v>Breaded Hot 'N Spicy Chicken Drumsticks</v>
      </c>
      <c r="E201" s="9" t="s">
        <v>335</v>
      </c>
      <c r="F201" s="9">
        <v>40</v>
      </c>
      <c r="G201">
        <v>29.64</v>
      </c>
      <c r="H201" t="s">
        <v>194</v>
      </c>
      <c r="I201" s="63">
        <v>92</v>
      </c>
      <c r="J201" t="s">
        <v>197</v>
      </c>
      <c r="K201" s="9" t="s">
        <v>299</v>
      </c>
      <c r="L201" s="9">
        <v>2</v>
      </c>
      <c r="M201" s="9">
        <v>0.75</v>
      </c>
      <c r="O201">
        <v>23.72</v>
      </c>
    </row>
    <row r="202" spans="1:16" x14ac:dyDescent="0.35">
      <c r="A202">
        <v>10335136101</v>
      </c>
      <c r="B202" s="9" t="e">
        <f>VLOOKUP(A202,'[1]Master Data'!$B$5:$BZ$642,53,FALSE)</f>
        <v>#N/A</v>
      </c>
      <c r="C202" t="s">
        <v>39</v>
      </c>
      <c r="D202" s="9" t="e">
        <f>VLOOKUP(A202,'[1]Master Data'!$B$5:$G$642,6,FALSE)</f>
        <v>#N/A</v>
      </c>
      <c r="E202" s="9" t="s">
        <v>335</v>
      </c>
      <c r="F202" s="9" t="s">
        <v>228</v>
      </c>
      <c r="G202">
        <v>24</v>
      </c>
      <c r="H202">
        <v>192</v>
      </c>
      <c r="I202" s="9">
        <f t="shared" ref="I202:I210" si="11">H202</f>
        <v>192</v>
      </c>
      <c r="J202">
        <v>2</v>
      </c>
      <c r="K202" s="9" t="s">
        <v>228</v>
      </c>
      <c r="L202" s="9" t="s">
        <v>228</v>
      </c>
      <c r="M202" s="9" t="s">
        <v>228</v>
      </c>
      <c r="O202">
        <v>34.590000000000003</v>
      </c>
    </row>
    <row r="203" spans="1:16" x14ac:dyDescent="0.35">
      <c r="A203">
        <v>10335880928</v>
      </c>
      <c r="B203" s="9" t="str">
        <f>VLOOKUP(A203,'[1]Master Data'!$B$5:$BZ$642,53,FALSE)</f>
        <v>WIP</v>
      </c>
      <c r="C203" t="s">
        <v>269</v>
      </c>
      <c r="D203" s="9" t="str">
        <f>VLOOKUP(A203,'[1]Master Data'!$B$5:$G$642,6,FALSE)</f>
        <v>Grilled Mini Chicken Patties (Used in 10336050928)</v>
      </c>
      <c r="E203" s="9" t="s">
        <v>333</v>
      </c>
      <c r="F203" s="9" t="s">
        <v>228</v>
      </c>
      <c r="G203">
        <v>30</v>
      </c>
      <c r="H203">
        <v>461</v>
      </c>
      <c r="I203" s="9">
        <f t="shared" si="11"/>
        <v>461</v>
      </c>
      <c r="J203">
        <v>1.04</v>
      </c>
      <c r="K203" s="9" t="s">
        <v>422</v>
      </c>
      <c r="L203" s="9">
        <v>1.5</v>
      </c>
      <c r="M203" s="9" t="s">
        <v>295</v>
      </c>
      <c r="N203">
        <v>23.58</v>
      </c>
      <c r="O203">
        <v>15.72</v>
      </c>
    </row>
    <row r="204" spans="1:16" x14ac:dyDescent="0.35">
      <c r="A204">
        <v>10335890928</v>
      </c>
      <c r="B204" s="9" t="str">
        <f>VLOOKUP(A204,'[1]Master Data'!$B$5:$BZ$642,53,FALSE)</f>
        <v>WIP</v>
      </c>
      <c r="C204" t="s">
        <v>270</v>
      </c>
      <c r="D204" s="9" t="str">
        <f>VLOOKUP(A204,'[1]Master Data'!$B$5:$G$642,6,FALSE)</f>
        <v>Grilled Teriyaki Mini Chicken Patties (Used in 10336060928)</v>
      </c>
      <c r="E204" s="9" t="s">
        <v>333</v>
      </c>
      <c r="F204" s="9" t="s">
        <v>228</v>
      </c>
      <c r="G204">
        <v>30</v>
      </c>
      <c r="H204">
        <v>436</v>
      </c>
      <c r="I204" s="9">
        <f t="shared" si="11"/>
        <v>436</v>
      </c>
      <c r="J204">
        <v>1.1000000000000001</v>
      </c>
      <c r="K204" s="9" t="s">
        <v>422</v>
      </c>
      <c r="L204" s="9">
        <v>2</v>
      </c>
      <c r="M204" s="9" t="s">
        <v>295</v>
      </c>
      <c r="N204">
        <v>15.53</v>
      </c>
      <c r="O204">
        <v>10.35</v>
      </c>
    </row>
    <row r="205" spans="1:16" x14ac:dyDescent="0.35">
      <c r="A205">
        <v>10336050928</v>
      </c>
      <c r="B205" s="9" t="str">
        <f>VLOOKUP(A205,'[1]Master Data'!$B$5:$BZ$642,53,FALSE)</f>
        <v>ACT</v>
      </c>
      <c r="C205" t="s">
        <v>271</v>
      </c>
      <c r="D205" s="9" t="str">
        <f>VLOOKUP(A205,'[1]Master Data'!$B$5:$G$642,6,FALSE)</f>
        <v>IW Grilled Chicken with Hot Pepper Cheese Mini Twin Sandwiches, 4.66 oz.</v>
      </c>
      <c r="E205" s="9" t="s">
        <v>333</v>
      </c>
      <c r="F205" s="9">
        <v>20</v>
      </c>
      <c r="G205">
        <v>23.9</v>
      </c>
      <c r="H205">
        <v>80</v>
      </c>
      <c r="I205" s="9">
        <f t="shared" si="11"/>
        <v>80</v>
      </c>
      <c r="J205">
        <v>4.78</v>
      </c>
      <c r="K205" s="9" t="s">
        <v>327</v>
      </c>
      <c r="L205" s="9">
        <v>2</v>
      </c>
      <c r="M205" s="9">
        <v>2</v>
      </c>
      <c r="N205">
        <v>8.18</v>
      </c>
      <c r="O205">
        <v>5.44</v>
      </c>
    </row>
    <row r="206" spans="1:16" x14ac:dyDescent="0.35">
      <c r="A206">
        <v>10336060928</v>
      </c>
      <c r="B206" s="9" t="str">
        <f>VLOOKUP(A206,'[1]Master Data'!$B$5:$BZ$642,53,FALSE)</f>
        <v>ACT</v>
      </c>
      <c r="C206" t="s">
        <v>406</v>
      </c>
      <c r="D206" s="9" t="str">
        <f>VLOOKUP(A206,'[1]Master Data'!$B$5:$G$642,6,FALSE)</f>
        <v>IW Grilled Chicken with Teriyaki Sauce Mini Twin Sandwiches, 4.34 oz.</v>
      </c>
      <c r="E206" s="9" t="s">
        <v>333</v>
      </c>
      <c r="F206" s="9">
        <v>20</v>
      </c>
      <c r="G206">
        <v>22</v>
      </c>
      <c r="H206">
        <v>80</v>
      </c>
      <c r="I206" s="9">
        <f t="shared" si="11"/>
        <v>80</v>
      </c>
      <c r="J206">
        <v>4.4000000000000004</v>
      </c>
      <c r="K206" s="9" t="s">
        <v>327</v>
      </c>
      <c r="L206" s="9">
        <v>2</v>
      </c>
      <c r="M206" s="9">
        <v>2</v>
      </c>
      <c r="N206">
        <v>5.69</v>
      </c>
      <c r="O206">
        <v>3.8000000000000003</v>
      </c>
    </row>
    <row r="207" spans="1:16" x14ac:dyDescent="0.35">
      <c r="A207">
        <v>10336070928</v>
      </c>
      <c r="B207" s="9" t="str">
        <f>VLOOKUP(A207,'[1]Master Data'!$B$5:$BZ$642,53,FALSE)</f>
        <v>ACT</v>
      </c>
      <c r="C207" t="s">
        <v>212</v>
      </c>
      <c r="D207" s="9" t="str">
        <f>VLOOKUP(A207,'[1]Master Data'!$B$5:$G$642,6,FALSE)</f>
        <v>IW Breaded Chicken Mini Twin Sandwiches, 5.33 oz.</v>
      </c>
      <c r="E207" s="9" t="s">
        <v>333</v>
      </c>
      <c r="F207" s="9">
        <v>20</v>
      </c>
      <c r="G207">
        <v>27</v>
      </c>
      <c r="H207">
        <v>80</v>
      </c>
      <c r="I207" s="9">
        <f t="shared" si="11"/>
        <v>80</v>
      </c>
      <c r="J207">
        <v>5.4</v>
      </c>
      <c r="K207" s="9" t="s">
        <v>327</v>
      </c>
      <c r="L207" s="9">
        <v>2</v>
      </c>
      <c r="M207" s="9">
        <v>2.5</v>
      </c>
      <c r="N207">
        <v>6.3599999999999994</v>
      </c>
      <c r="O207">
        <v>4.24</v>
      </c>
    </row>
    <row r="208" spans="1:16" x14ac:dyDescent="0.35">
      <c r="A208">
        <v>10339290928</v>
      </c>
      <c r="B208" s="9" t="str">
        <f>VLOOKUP(A208,'[1]Master Data'!$B$5:$BZ$642,53,FALSE)</f>
        <v>-</v>
      </c>
      <c r="C208" t="s">
        <v>272</v>
      </c>
      <c r="D208" s="9" t="str">
        <f>VLOOKUP(A208,'[1]Master Data'!$B$5:$G$642,6,FALSE)</f>
        <v>IW Tyson Grilled Chicken Patty with Hot Pepper Cheese on a Whole grain bun</v>
      </c>
      <c r="E208" s="9" t="s">
        <v>333</v>
      </c>
      <c r="F208" s="9" t="s">
        <v>228</v>
      </c>
      <c r="G208">
        <v>26.85</v>
      </c>
      <c r="H208">
        <v>80</v>
      </c>
      <c r="I208" s="9">
        <f t="shared" si="11"/>
        <v>80</v>
      </c>
      <c r="J208">
        <v>5.37</v>
      </c>
      <c r="K208" s="9" t="s">
        <v>324</v>
      </c>
      <c r="L208" s="9">
        <v>2.25</v>
      </c>
      <c r="M208" s="9">
        <v>2.5</v>
      </c>
      <c r="N208">
        <v>9.6999999999999993</v>
      </c>
      <c r="O208">
        <v>6.47</v>
      </c>
    </row>
    <row r="209" spans="1:15" x14ac:dyDescent="0.35">
      <c r="A209">
        <v>10339300928</v>
      </c>
      <c r="B209" s="9" t="str">
        <f>VLOOKUP(A209,'[1]Master Data'!$B$5:$BZ$642,53,FALSE)</f>
        <v>-</v>
      </c>
      <c r="C209" t="s">
        <v>273</v>
      </c>
      <c r="D209" s="9" t="str">
        <f>VLOOKUP(A209,'[1]Master Data'!$B$5:$G$642,6,FALSE)</f>
        <v>IW Tyson Golden Crispy chicken pattie on a whole grain bun</v>
      </c>
      <c r="E209" s="9" t="s">
        <v>333</v>
      </c>
      <c r="F209" s="9" t="s">
        <v>228</v>
      </c>
      <c r="G209">
        <v>30.2</v>
      </c>
      <c r="H209">
        <v>80</v>
      </c>
      <c r="I209" s="9">
        <f t="shared" si="11"/>
        <v>80</v>
      </c>
      <c r="J209">
        <v>6.04</v>
      </c>
      <c r="K209" s="9" t="s">
        <v>324</v>
      </c>
      <c r="L209" s="9">
        <v>2</v>
      </c>
      <c r="M209" s="9">
        <v>3.5</v>
      </c>
      <c r="N209">
        <v>4.9800000000000004</v>
      </c>
      <c r="O209">
        <v>3.3200000000000003</v>
      </c>
    </row>
    <row r="210" spans="1:15" x14ac:dyDescent="0.35">
      <c r="A210">
        <v>10342600928</v>
      </c>
      <c r="B210" s="9" t="str">
        <f>VLOOKUP(A210,'[1]Master Data'!$B$5:$BZ$642,53,FALSE)</f>
        <v>ACT</v>
      </c>
      <c r="C210" t="s">
        <v>407</v>
      </c>
      <c r="D210" s="9" t="str">
        <f>VLOOKUP(A210,'[1]Master Data'!$B$5:$G$642,6,FALSE)</f>
        <v>IW Chicken Ham and Cheese Sandwich</v>
      </c>
      <c r="E210" s="9" t="s">
        <v>335</v>
      </c>
      <c r="F210" s="9" t="s">
        <v>228</v>
      </c>
      <c r="G210">
        <v>14.68</v>
      </c>
      <c r="H210">
        <v>45</v>
      </c>
      <c r="I210" s="9">
        <f t="shared" si="11"/>
        <v>45</v>
      </c>
      <c r="J210">
        <v>5.22</v>
      </c>
      <c r="K210" s="9" t="s">
        <v>324</v>
      </c>
      <c r="L210" s="9">
        <v>2</v>
      </c>
      <c r="M210" s="9">
        <v>2</v>
      </c>
      <c r="O210">
        <v>8.11</v>
      </c>
    </row>
    <row r="211" spans="1:15" x14ac:dyDescent="0.35">
      <c r="A211">
        <v>10346960928</v>
      </c>
      <c r="B211" s="9" t="str">
        <f>VLOOKUP(A211,'[1]Master Data'!$B$5:$BZ$642,53,FALSE)</f>
        <v>ACT</v>
      </c>
      <c r="C211" t="s">
        <v>274</v>
      </c>
      <c r="D211" s="9" t="str">
        <f>VLOOKUP(A211,'[1]Master Data'!$B$5:$G$642,6,FALSE)</f>
        <v>Oven Roasted Glazed Chicken Wings</v>
      </c>
      <c r="E211" s="9" t="s">
        <v>334</v>
      </c>
      <c r="F211" s="9" t="s">
        <v>228</v>
      </c>
      <c r="G211">
        <v>30</v>
      </c>
      <c r="H211" t="s">
        <v>281</v>
      </c>
      <c r="I211" s="63">
        <v>79</v>
      </c>
      <c r="J211" t="s">
        <v>290</v>
      </c>
      <c r="K211" s="9" t="s">
        <v>319</v>
      </c>
      <c r="L211" s="9">
        <v>2</v>
      </c>
      <c r="M211" s="9" t="s">
        <v>295</v>
      </c>
      <c r="N211">
        <v>26.39</v>
      </c>
    </row>
    <row r="212" spans="1:15" x14ac:dyDescent="0.35">
      <c r="A212">
        <v>10362330928</v>
      </c>
      <c r="B212" s="9" t="str">
        <f>VLOOKUP(A212,'[1]Master Data'!$B$5:$BZ$642,53,FALSE)</f>
        <v>ACT</v>
      </c>
      <c r="C212" t="s">
        <v>180</v>
      </c>
      <c r="D212" s="9" t="str">
        <f>VLOOKUP(A212,'[1]Master Data'!$B$5:$G$642,6,FALSE)</f>
        <v>All Natural Low Sodium Chicken Crumbles, 3.0 oz.</v>
      </c>
      <c r="E212" s="9" t="s">
        <v>335</v>
      </c>
      <c r="F212" s="9" t="s">
        <v>228</v>
      </c>
      <c r="G212">
        <v>20</v>
      </c>
      <c r="H212">
        <v>106</v>
      </c>
      <c r="I212" s="9">
        <f t="shared" ref="I212:I216" si="12">H212</f>
        <v>106</v>
      </c>
      <c r="J212">
        <v>3</v>
      </c>
      <c r="K212" s="9" t="s">
        <v>300</v>
      </c>
      <c r="L212" s="9">
        <v>2</v>
      </c>
      <c r="M212" s="9" t="s">
        <v>295</v>
      </c>
      <c r="O212">
        <v>33.07</v>
      </c>
    </row>
    <row r="213" spans="1:15" x14ac:dyDescent="0.35">
      <c r="A213">
        <v>10363650928</v>
      </c>
      <c r="B213" s="9" t="str">
        <f>VLOOKUP(A213,'[1]Master Data'!$B$5:$BZ$642,53,FALSE)</f>
        <v>ACT</v>
      </c>
      <c r="C213" t="s">
        <v>268</v>
      </c>
      <c r="D213" s="9" t="str">
        <f>VLOOKUP(A213,'[1]Master Data'!$B$5:$G$642,6,FALSE)</f>
        <v>Chicken Corn Dogs, 4.0 oz.</v>
      </c>
      <c r="E213" s="9" t="s">
        <v>335</v>
      </c>
      <c r="F213" s="9" t="s">
        <v>228</v>
      </c>
      <c r="G213">
        <v>12</v>
      </c>
      <c r="H213">
        <v>48</v>
      </c>
      <c r="I213" s="9">
        <f t="shared" si="12"/>
        <v>48</v>
      </c>
      <c r="J213">
        <v>4</v>
      </c>
      <c r="K213" s="9" t="s">
        <v>331</v>
      </c>
      <c r="L213" s="9">
        <v>2</v>
      </c>
      <c r="M213" s="9">
        <v>2</v>
      </c>
      <c r="O213">
        <v>7.41</v>
      </c>
    </row>
    <row r="214" spans="1:15" x14ac:dyDescent="0.35">
      <c r="A214">
        <v>10364760928</v>
      </c>
      <c r="B214" s="9" t="str">
        <f>VLOOKUP(A214,'[1]Master Data'!$B$5:$BZ$642,53,FALSE)</f>
        <v>ACT</v>
      </c>
      <c r="C214" t="s">
        <v>408</v>
      </c>
      <c r="D214" s="9" t="str">
        <f>VLOOKUP(A214,'[1]Master Data'!$B$5:$G$642,6,FALSE)</f>
        <v>Mega Minis® Breaded Dill Flavored MWWM Chunks, 0.43 oz.</v>
      </c>
      <c r="E214" s="9" t="s">
        <v>334</v>
      </c>
      <c r="F214" s="9">
        <v>25</v>
      </c>
      <c r="G214">
        <v>30.1</v>
      </c>
      <c r="H214">
        <v>112</v>
      </c>
      <c r="I214" s="9">
        <f t="shared" si="12"/>
        <v>112</v>
      </c>
      <c r="J214">
        <v>4.3</v>
      </c>
      <c r="K214" s="9" t="s">
        <v>328</v>
      </c>
      <c r="L214" s="9">
        <v>2</v>
      </c>
      <c r="M214" s="9">
        <v>1</v>
      </c>
      <c r="N214">
        <v>32.229999999999997</v>
      </c>
    </row>
    <row r="215" spans="1:15" x14ac:dyDescent="0.35">
      <c r="A215">
        <v>10365230928</v>
      </c>
      <c r="B215" s="9" t="str">
        <f>VLOOKUP(A215,'[1]Master Data'!$B$5:$BZ$642,53,FALSE)</f>
        <v>ACT</v>
      </c>
      <c r="C215" t="s">
        <v>236</v>
      </c>
      <c r="D215" s="9" t="str">
        <f>VLOOKUP(A215,'[1]Master Data'!$B$5:$G$642,6,FALSE)</f>
        <v>IW Breaded Chicken Biscuit Sandwich, 3.15 oz.</v>
      </c>
      <c r="E215" s="9" t="s">
        <v>333</v>
      </c>
      <c r="F215" s="9">
        <v>30</v>
      </c>
      <c r="G215">
        <v>21.88</v>
      </c>
      <c r="H215">
        <v>100</v>
      </c>
      <c r="I215" s="9">
        <f t="shared" si="12"/>
        <v>100</v>
      </c>
      <c r="J215">
        <v>3.5</v>
      </c>
      <c r="K215" s="9" t="s">
        <v>325</v>
      </c>
      <c r="L215" s="9">
        <v>1</v>
      </c>
      <c r="M215" s="9">
        <v>2</v>
      </c>
      <c r="N215">
        <v>3.97</v>
      </c>
      <c r="O215">
        <v>2.65</v>
      </c>
    </row>
    <row r="216" spans="1:15" x14ac:dyDescent="0.35">
      <c r="A216">
        <v>10365240928</v>
      </c>
      <c r="B216" s="9" t="str">
        <f>VLOOKUP(A216,'[1]Master Data'!$B$5:$BZ$642,53,FALSE)</f>
        <v>-</v>
      </c>
      <c r="C216" t="s">
        <v>409</v>
      </c>
      <c r="D216" s="9" t="str">
        <f>VLOOKUP(A216,'[1]Master Data'!$B$5:$G$642,6,FALSE)</f>
        <v>IW Breaded Nashville Hot Mini Twin Sandwiches</v>
      </c>
      <c r="E216" s="9" t="s">
        <v>333</v>
      </c>
      <c r="F216" s="9" t="s">
        <v>228</v>
      </c>
      <c r="G216">
        <v>27.8</v>
      </c>
      <c r="H216">
        <v>80</v>
      </c>
      <c r="I216" s="9">
        <f t="shared" si="12"/>
        <v>80</v>
      </c>
      <c r="J216">
        <v>5.56</v>
      </c>
      <c r="K216" s="9" t="s">
        <v>295</v>
      </c>
      <c r="L216" s="9" t="s">
        <v>295</v>
      </c>
      <c r="M216" s="9" t="s">
        <v>295</v>
      </c>
      <c r="N216">
        <v>5.36</v>
      </c>
      <c r="O216">
        <v>3.58</v>
      </c>
    </row>
    <row r="217" spans="1:15" x14ac:dyDescent="0.35">
      <c r="A217">
        <v>10368640928</v>
      </c>
      <c r="B217" s="9" t="str">
        <f>VLOOKUP(A217,'[1]Master Data'!$B$5:$BZ$642,53,FALSE)</f>
        <v>ACT</v>
      </c>
      <c r="C217" t="s">
        <v>275</v>
      </c>
      <c r="D217" s="9" t="str">
        <f>VLOOKUP(A217,'[1]Master Data'!$B$5:$G$642,6,FALSE)</f>
        <v>Breaded Whole Muscle Tenderloin, 1.14 oz.</v>
      </c>
      <c r="E217" s="9" t="s">
        <v>334</v>
      </c>
      <c r="F217" s="9" t="s">
        <v>228</v>
      </c>
      <c r="G217">
        <v>30</v>
      </c>
      <c r="H217" t="s">
        <v>287</v>
      </c>
      <c r="I217" s="9">
        <v>140</v>
      </c>
      <c r="J217" t="s">
        <v>291</v>
      </c>
      <c r="K217" s="9" t="s">
        <v>314</v>
      </c>
      <c r="L217" s="9">
        <v>2</v>
      </c>
      <c r="M217" s="9">
        <v>1</v>
      </c>
      <c r="N217">
        <v>32.28</v>
      </c>
    </row>
    <row r="218" spans="1:15" x14ac:dyDescent="0.35">
      <c r="A218">
        <v>10383000928</v>
      </c>
      <c r="B218" s="9" t="str">
        <f>VLOOKUP(A218,'[1]Master Data'!$B$5:$BZ$642,53,FALSE)</f>
        <v>ACT</v>
      </c>
      <c r="C218" t="s">
        <v>47</v>
      </c>
      <c r="D218" s="9" t="str">
        <f>VLOOKUP(A218,'[1]Master Data'!$B$5:$G$642,6,FALSE)</f>
        <v>Red Label™ Premium Grilled Whole Muscle Filets, 3 oz.</v>
      </c>
      <c r="E218" s="9" t="s">
        <v>334</v>
      </c>
      <c r="F218" s="9" t="s">
        <v>228</v>
      </c>
      <c r="G218">
        <v>10</v>
      </c>
      <c r="H218">
        <v>54</v>
      </c>
      <c r="I218" s="9">
        <f t="shared" ref="I218:I221" si="13">H218</f>
        <v>54</v>
      </c>
      <c r="J218">
        <v>3</v>
      </c>
      <c r="K218" s="9" t="s">
        <v>299</v>
      </c>
      <c r="L218" s="9">
        <v>2.5</v>
      </c>
      <c r="M218" s="9" t="s">
        <v>295</v>
      </c>
      <c r="N218">
        <v>11.75</v>
      </c>
    </row>
    <row r="219" spans="1:15" x14ac:dyDescent="0.35">
      <c r="A219">
        <v>10383500928</v>
      </c>
      <c r="B219" s="9" t="str">
        <f>VLOOKUP(A219,'[1]Master Data'!$B$5:$BZ$642,53,FALSE)</f>
        <v>ACT</v>
      </c>
      <c r="C219" t="s">
        <v>47</v>
      </c>
      <c r="D219" s="9" t="str">
        <f>VLOOKUP(A219,'[1]Master Data'!$B$5:$G$642,6,FALSE)</f>
        <v>Red Label™ Select Cut Grilled Chicken Filets, 3 oz.</v>
      </c>
      <c r="E219" s="9" t="s">
        <v>334</v>
      </c>
      <c r="F219" s="9" t="s">
        <v>228</v>
      </c>
      <c r="G219">
        <v>10</v>
      </c>
      <c r="H219">
        <v>54</v>
      </c>
      <c r="I219" s="9">
        <f t="shared" si="13"/>
        <v>54</v>
      </c>
      <c r="J219">
        <v>3</v>
      </c>
      <c r="K219" s="9" t="s">
        <v>299</v>
      </c>
      <c r="L219" s="9">
        <v>2.5</v>
      </c>
      <c r="M219" s="9" t="s">
        <v>295</v>
      </c>
      <c r="N219">
        <v>11.45</v>
      </c>
    </row>
    <row r="220" spans="1:15" x14ac:dyDescent="0.35">
      <c r="A220">
        <v>10460120928</v>
      </c>
      <c r="B220" s="9" t="str">
        <f>VLOOKUP(A220,'[1]Master Data'!$B$5:$BZ$642,53,FALSE)</f>
        <v>ACT</v>
      </c>
      <c r="C220" t="s">
        <v>182</v>
      </c>
      <c r="D220" s="9" t="str">
        <f>VLOOKUP(A220,'[1]Master Data'!$B$5:$G$642,6,FALSE)</f>
        <v>All Natural Low Sodium Diced Chicken, 2.3 oz.</v>
      </c>
      <c r="E220" s="9" t="s">
        <v>333</v>
      </c>
      <c r="F220" s="9">
        <v>15</v>
      </c>
      <c r="G220">
        <v>10</v>
      </c>
      <c r="H220">
        <v>70</v>
      </c>
      <c r="I220" s="9">
        <f t="shared" si="13"/>
        <v>70</v>
      </c>
      <c r="J220">
        <v>2.2999999999999998</v>
      </c>
      <c r="K220" s="9" t="s">
        <v>310</v>
      </c>
      <c r="L220" s="9">
        <v>2</v>
      </c>
      <c r="M220" s="9" t="s">
        <v>295</v>
      </c>
      <c r="N220">
        <v>8.5299999999999994</v>
      </c>
      <c r="O220">
        <v>5.69</v>
      </c>
    </row>
    <row r="221" spans="1:15" x14ac:dyDescent="0.35">
      <c r="A221">
        <v>10460210928</v>
      </c>
      <c r="B221" s="9" t="str">
        <f>VLOOKUP(A221,'[1]Master Data'!$B$5:$BZ$642,53,FALSE)</f>
        <v>ACT</v>
      </c>
      <c r="C221" t="s">
        <v>276</v>
      </c>
      <c r="D221" s="9" t="str">
        <f>VLOOKUP(A221,'[1]Master Data'!$B$5:$G$642,6,FALSE)</f>
        <v>All Natural Low Sodium Pulled Chicken, 2.2 oz. (65/35 Dark/White)</v>
      </c>
      <c r="E221" s="9" t="s">
        <v>333</v>
      </c>
      <c r="F221" s="9">
        <v>15</v>
      </c>
      <c r="G221">
        <v>10</v>
      </c>
      <c r="H221">
        <v>73</v>
      </c>
      <c r="I221" s="9">
        <f t="shared" si="13"/>
        <v>73</v>
      </c>
      <c r="J221">
        <v>2.2000000000000002</v>
      </c>
      <c r="K221" s="9" t="s">
        <v>311</v>
      </c>
      <c r="L221" s="9">
        <v>2</v>
      </c>
      <c r="M221" s="9" t="s">
        <v>295</v>
      </c>
      <c r="N221">
        <v>4.97</v>
      </c>
      <c r="O221">
        <v>9.24</v>
      </c>
    </row>
    <row r="222" spans="1:15" x14ac:dyDescent="0.35">
      <c r="A222">
        <v>10703000928</v>
      </c>
      <c r="B222" s="9" t="str">
        <f>VLOOKUP(A222,'[1]Master Data'!$B$5:$BZ$642,53,FALSE)</f>
        <v>ACT</v>
      </c>
      <c r="C222" t="s">
        <v>108</v>
      </c>
      <c r="D222" s="9" t="str">
        <f>VLOOKUP(A222,'[1]Master Data'!$B$5:$G$642,6,FALSE)</f>
        <v>Breaded Golden Crispy Whole Muscle Chicken Breast Filets, 4.0 oz.</v>
      </c>
      <c r="E222" s="9" t="s">
        <v>334</v>
      </c>
      <c r="F222" s="9" t="s">
        <v>228</v>
      </c>
      <c r="G222">
        <v>30</v>
      </c>
      <c r="H222" t="s">
        <v>288</v>
      </c>
      <c r="I222" s="63">
        <v>120</v>
      </c>
      <c r="J222">
        <v>4</v>
      </c>
      <c r="K222" s="9" t="s">
        <v>299</v>
      </c>
      <c r="L222" s="9">
        <v>2</v>
      </c>
      <c r="M222" s="9">
        <v>1</v>
      </c>
      <c r="N222">
        <v>30.95</v>
      </c>
    </row>
    <row r="223" spans="1:15" x14ac:dyDescent="0.35">
      <c r="A223">
        <v>10703020928</v>
      </c>
      <c r="B223" s="9" t="str">
        <f>VLOOKUP(A223,'[1]Master Data'!$B$5:$BZ$642,53,FALSE)</f>
        <v>ACT</v>
      </c>
      <c r="C223" t="s">
        <v>48</v>
      </c>
      <c r="D223" s="9" t="str">
        <f>VLOOKUP(A223,'[1]Master Data'!$B$5:$G$642,6,FALSE)</f>
        <v>Breaded Golden Crispy MWWM Chicken Filets, 3.75 oz.</v>
      </c>
      <c r="E223" s="9" t="s">
        <v>334</v>
      </c>
      <c r="F223" s="9">
        <v>25</v>
      </c>
      <c r="G223">
        <v>30.94</v>
      </c>
      <c r="H223">
        <v>132</v>
      </c>
      <c r="I223" s="9">
        <f t="shared" ref="I223:I227" si="14">H223</f>
        <v>132</v>
      </c>
      <c r="J223">
        <v>3.75</v>
      </c>
      <c r="K223" s="9" t="s">
        <v>299</v>
      </c>
      <c r="L223" s="9">
        <v>2</v>
      </c>
      <c r="M223" s="9">
        <v>1</v>
      </c>
      <c r="N223">
        <v>33.74</v>
      </c>
    </row>
    <row r="224" spans="1:15" x14ac:dyDescent="0.35">
      <c r="A224">
        <v>10703030928</v>
      </c>
      <c r="B224" s="9" t="str">
        <f>VLOOKUP(A224,'[1]Master Data'!$B$5:$BZ$642,53,FALSE)</f>
        <v>ACT</v>
      </c>
      <c r="C224" t="s">
        <v>49</v>
      </c>
      <c r="D224" s="9" t="str">
        <f>VLOOKUP(A224,'[1]Master Data'!$B$5:$G$642,6,FALSE)</f>
        <v>Breaded MWWM Chicken Filets, 2.12 oz.</v>
      </c>
      <c r="E224" s="9" t="s">
        <v>334</v>
      </c>
      <c r="F224" s="9" t="s">
        <v>228</v>
      </c>
      <c r="G224">
        <v>30</v>
      </c>
      <c r="H224">
        <v>226</v>
      </c>
      <c r="I224" s="9">
        <f t="shared" si="14"/>
        <v>226</v>
      </c>
      <c r="J224">
        <v>2.12</v>
      </c>
      <c r="K224" s="9" t="s">
        <v>299</v>
      </c>
      <c r="L224" s="9">
        <v>1</v>
      </c>
      <c r="M224" s="9">
        <v>0.5</v>
      </c>
      <c r="N224">
        <v>31.84</v>
      </c>
    </row>
    <row r="225" spans="1:15" x14ac:dyDescent="0.35">
      <c r="A225">
        <v>10703040928</v>
      </c>
      <c r="B225" s="9" t="str">
        <f>VLOOKUP(A225,'[1]Master Data'!$B$5:$BZ$642,53,FALSE)</f>
        <v>ACT</v>
      </c>
      <c r="C225" t="s">
        <v>111</v>
      </c>
      <c r="D225" s="9" t="str">
        <f>VLOOKUP(A225,'[1]Master Data'!$B$5:$G$642,6,FALSE)</f>
        <v xml:space="preserve">Breaded Golden Crispy Patties, 3.00 oz. </v>
      </c>
      <c r="E225" s="9" t="s">
        <v>333</v>
      </c>
      <c r="F225" s="9" t="s">
        <v>228</v>
      </c>
      <c r="G225">
        <v>32.82</v>
      </c>
      <c r="H225">
        <v>175</v>
      </c>
      <c r="I225" s="9">
        <f t="shared" si="14"/>
        <v>175</v>
      </c>
      <c r="J225">
        <v>3</v>
      </c>
      <c r="K225" s="9" t="s">
        <v>299</v>
      </c>
      <c r="L225" s="9">
        <v>2</v>
      </c>
      <c r="M225" s="9">
        <v>1</v>
      </c>
      <c r="N225">
        <v>8.81</v>
      </c>
      <c r="O225">
        <v>5.88</v>
      </c>
    </row>
    <row r="226" spans="1:15" x14ac:dyDescent="0.35">
      <c r="A226">
        <v>10703120928</v>
      </c>
      <c r="B226" s="9" t="str">
        <f>VLOOKUP(A226,'[1]Master Data'!$B$5:$BZ$642,53,FALSE)</f>
        <v>ACT</v>
      </c>
      <c r="C226" t="s">
        <v>50</v>
      </c>
      <c r="D226" s="9" t="str">
        <f>VLOOKUP(A226,'[1]Master Data'!$B$5:$G$642,6,FALSE)</f>
        <v>Breaded Hot 'N Spicy MWWM Chicken Filets, 3.75 oz.</v>
      </c>
      <c r="E226" s="9" t="s">
        <v>334</v>
      </c>
      <c r="F226" s="9">
        <v>25</v>
      </c>
      <c r="G226">
        <v>30.9</v>
      </c>
      <c r="H226">
        <v>132</v>
      </c>
      <c r="I226" s="9">
        <f t="shared" si="14"/>
        <v>132</v>
      </c>
      <c r="J226">
        <v>3.75</v>
      </c>
      <c r="K226" s="9" t="s">
        <v>299</v>
      </c>
      <c r="L226" s="9">
        <v>2</v>
      </c>
      <c r="M226" s="9">
        <v>1</v>
      </c>
      <c r="N226">
        <v>33.74</v>
      </c>
    </row>
    <row r="227" spans="1:15" x14ac:dyDescent="0.35">
      <c r="A227">
        <v>10703140928</v>
      </c>
      <c r="B227" s="9" t="str">
        <f>VLOOKUP(A227,'[1]Master Data'!$B$5:$BZ$642,53,FALSE)</f>
        <v>ACT</v>
      </c>
      <c r="C227" t="s">
        <v>184</v>
      </c>
      <c r="D227" s="9" t="str">
        <f>VLOOKUP(A227,'[1]Master Data'!$B$5:$G$642,6,FALSE)</f>
        <v>Breaded Hot 'N Spicy Chicken Patties, 3.53 oz.</v>
      </c>
      <c r="E227" s="9" t="s">
        <v>333</v>
      </c>
      <c r="F227" s="9" t="s">
        <v>228</v>
      </c>
      <c r="G227">
        <v>32.82</v>
      </c>
      <c r="H227">
        <v>148</v>
      </c>
      <c r="I227" s="9">
        <f t="shared" si="14"/>
        <v>148</v>
      </c>
      <c r="J227">
        <v>3.53</v>
      </c>
      <c r="K227" s="9" t="s">
        <v>299</v>
      </c>
      <c r="L227" s="9">
        <v>2</v>
      </c>
      <c r="M227" s="9">
        <v>1</v>
      </c>
      <c r="N227">
        <v>9.2279999999999998</v>
      </c>
      <c r="O227">
        <v>6.152000000000001</v>
      </c>
    </row>
    <row r="228" spans="1:15" x14ac:dyDescent="0.35">
      <c r="A228">
        <v>10703200928</v>
      </c>
      <c r="B228" s="9" t="str">
        <f>VLOOKUP(A228,'[1]Master Data'!$B$5:$BZ$642,53,FALSE)</f>
        <v>ACT</v>
      </c>
      <c r="C228" t="s">
        <v>410</v>
      </c>
      <c r="D228" s="9" t="str">
        <f>VLOOKUP(A228,'[1]Master Data'!$B$5:$G$642,6,FALSE)</f>
        <v>Grilled Whole Muscle Chicken Breast Filets, 2.5 oz</v>
      </c>
      <c r="E228" s="9" t="s">
        <v>334</v>
      </c>
      <c r="F228" s="9" t="s">
        <v>228</v>
      </c>
      <c r="G228">
        <v>31.25</v>
      </c>
      <c r="H228" t="s">
        <v>420</v>
      </c>
      <c r="I228" s="63">
        <v>200</v>
      </c>
      <c r="J228">
        <v>2.5</v>
      </c>
      <c r="K228" s="9" t="s">
        <v>299</v>
      </c>
      <c r="L228" s="9">
        <v>2</v>
      </c>
      <c r="M228" s="9" t="s">
        <v>295</v>
      </c>
      <c r="N228">
        <v>41.67</v>
      </c>
    </row>
    <row r="229" spans="1:15" x14ac:dyDescent="0.35">
      <c r="A229">
        <v>10703220928</v>
      </c>
      <c r="B229" s="9" t="str">
        <f>VLOOKUP(A229,'[1]Master Data'!$B$5:$BZ$642,53,FALSE)</f>
        <v>ACT</v>
      </c>
      <c r="C229" t="s">
        <v>411</v>
      </c>
      <c r="D229" s="9" t="str">
        <f>VLOOKUP(A229,'[1]Master Data'!$B$5:$G$642,6,FALSE)</f>
        <v>Grilled MWWM Chicken Filets, 2.26 oz.</v>
      </c>
      <c r="E229" s="9" t="s">
        <v>334</v>
      </c>
      <c r="F229" s="9">
        <v>25</v>
      </c>
      <c r="G229">
        <v>30.39</v>
      </c>
      <c r="H229">
        <v>215</v>
      </c>
      <c r="I229" s="9">
        <f t="shared" ref="I229:I243" si="15">H229</f>
        <v>215</v>
      </c>
      <c r="J229">
        <v>2.2599999999999998</v>
      </c>
      <c r="K229" s="9" t="s">
        <v>299</v>
      </c>
      <c r="L229" s="9">
        <v>2</v>
      </c>
      <c r="M229" s="9" t="s">
        <v>295</v>
      </c>
      <c r="N229">
        <v>40.78</v>
      </c>
    </row>
    <row r="230" spans="1:15" x14ac:dyDescent="0.35">
      <c r="A230">
        <v>10703320928</v>
      </c>
      <c r="B230" s="9" t="str">
        <f>VLOOKUP(A230,'[1]Master Data'!$B$5:$BZ$642,53,FALSE)</f>
        <v>ACT</v>
      </c>
      <c r="C230" t="s">
        <v>186</v>
      </c>
      <c r="D230" s="9" t="str">
        <f>VLOOKUP(A230,'[1]Master Data'!$B$5:$G$642,6,FALSE)</f>
        <v>Breaded Golden Crispy MWWM Chicken Tenders, 1.41 oz.</v>
      </c>
      <c r="E230" s="9" t="s">
        <v>334</v>
      </c>
      <c r="F230" s="9">
        <v>25</v>
      </c>
      <c r="G230">
        <v>30.99</v>
      </c>
      <c r="H230">
        <v>117</v>
      </c>
      <c r="I230" s="9">
        <f t="shared" si="15"/>
        <v>117</v>
      </c>
      <c r="J230">
        <v>4.2300000000000004</v>
      </c>
      <c r="K230" s="9" t="s">
        <v>313</v>
      </c>
      <c r="L230" s="9">
        <v>2</v>
      </c>
      <c r="M230" s="9">
        <v>1</v>
      </c>
      <c r="N230">
        <v>34.29</v>
      </c>
    </row>
    <row r="231" spans="1:15" x14ac:dyDescent="0.35">
      <c r="A231">
        <v>10703340928</v>
      </c>
      <c r="B231" s="9" t="str">
        <f>VLOOKUP(A231,'[1]Master Data'!$B$5:$BZ$642,53,FALSE)</f>
        <v>ACT</v>
      </c>
      <c r="C231" t="s">
        <v>187</v>
      </c>
      <c r="D231" s="9" t="str">
        <f>VLOOKUP(A231,'[1]Master Data'!$B$5:$G$642,6,FALSE)</f>
        <v>Breaded Golden Crispy Chicken Tenders, 1.13 oz.</v>
      </c>
      <c r="E231" s="9" t="s">
        <v>333</v>
      </c>
      <c r="F231" s="9" t="s">
        <v>228</v>
      </c>
      <c r="G231">
        <v>31.86</v>
      </c>
      <c r="H231">
        <v>150</v>
      </c>
      <c r="I231" s="9">
        <f t="shared" si="15"/>
        <v>150</v>
      </c>
      <c r="J231">
        <v>3.39</v>
      </c>
      <c r="K231" s="9" t="s">
        <v>313</v>
      </c>
      <c r="L231" s="9">
        <v>2</v>
      </c>
      <c r="M231" s="9">
        <v>1</v>
      </c>
      <c r="N231">
        <v>8.9639999999999986</v>
      </c>
      <c r="O231">
        <v>5.9760000000000009</v>
      </c>
    </row>
    <row r="232" spans="1:15" x14ac:dyDescent="0.35">
      <c r="A232">
        <v>10703420928</v>
      </c>
      <c r="B232" s="9" t="str">
        <f>VLOOKUP(A232,'[1]Master Data'!$B$5:$BZ$642,53,FALSE)</f>
        <v>ACT</v>
      </c>
      <c r="C232" t="s">
        <v>181</v>
      </c>
      <c r="D232" s="9" t="str">
        <f>VLOOKUP(A232,'[1]Master Data'!$B$5:$G$642,6,FALSE)</f>
        <v>Breaded Hot N Spicy MWWM Chicken Tenders, 1.38 oz.</v>
      </c>
      <c r="E232" s="9" t="s">
        <v>334</v>
      </c>
      <c r="F232" s="9">
        <v>25</v>
      </c>
      <c r="G232">
        <v>30.99</v>
      </c>
      <c r="H232">
        <v>119</v>
      </c>
      <c r="I232" s="9">
        <f t="shared" si="15"/>
        <v>119</v>
      </c>
      <c r="J232">
        <v>4.1399999999999997</v>
      </c>
      <c r="K232" s="9" t="s">
        <v>313</v>
      </c>
      <c r="L232" s="9">
        <v>2</v>
      </c>
      <c r="M232" s="9">
        <v>1</v>
      </c>
      <c r="N232">
        <v>34.29</v>
      </c>
    </row>
    <row r="233" spans="1:15" x14ac:dyDescent="0.35">
      <c r="A233">
        <v>10703440928</v>
      </c>
      <c r="B233" s="9" t="str">
        <f>VLOOKUP(A233,'[1]Master Data'!$B$5:$BZ$642,53,FALSE)</f>
        <v>ACT</v>
      </c>
      <c r="C233" t="s">
        <v>188</v>
      </c>
      <c r="D233" s="9" t="str">
        <f>VLOOKUP(A233,'[1]Master Data'!$B$5:$G$642,6,FALSE)</f>
        <v>Breaded Hot 'N Spicy Chicken Tenders, 1.14 oz.</v>
      </c>
      <c r="E233" s="9" t="s">
        <v>333</v>
      </c>
      <c r="F233" s="9" t="s">
        <v>228</v>
      </c>
      <c r="G233">
        <v>31.86</v>
      </c>
      <c r="H233">
        <v>148</v>
      </c>
      <c r="I233" s="9">
        <f t="shared" si="15"/>
        <v>148</v>
      </c>
      <c r="J233">
        <v>3.42</v>
      </c>
      <c r="K233" s="9" t="s">
        <v>313</v>
      </c>
      <c r="L233" s="9">
        <v>2</v>
      </c>
      <c r="M233" s="9">
        <v>1</v>
      </c>
      <c r="N233">
        <v>8.9639999999999986</v>
      </c>
      <c r="O233">
        <v>5.9760000000000009</v>
      </c>
    </row>
    <row r="234" spans="1:15" x14ac:dyDescent="0.35">
      <c r="A234">
        <v>10703620928</v>
      </c>
      <c r="B234" s="9" t="str">
        <f>VLOOKUP(A234,'[1]Master Data'!$B$5:$BZ$642,53,FALSE)</f>
        <v>ACT</v>
      </c>
      <c r="C234" t="s">
        <v>112</v>
      </c>
      <c r="D234" s="9" t="str">
        <f>VLOOKUP(A234,'[1]Master Data'!$B$5:$G$642,6,FALSE)</f>
        <v>Breaded Golden Crispy MWWM Boneless Chicken Wings, 0.79 oz.</v>
      </c>
      <c r="E234" s="9" t="s">
        <v>334</v>
      </c>
      <c r="F234" s="9">
        <v>25</v>
      </c>
      <c r="G234">
        <v>30</v>
      </c>
      <c r="H234">
        <v>121</v>
      </c>
      <c r="I234" s="9">
        <f t="shared" si="15"/>
        <v>121</v>
      </c>
      <c r="J234">
        <v>3.95</v>
      </c>
      <c r="K234" s="9" t="s">
        <v>294</v>
      </c>
      <c r="L234" s="9">
        <v>2</v>
      </c>
      <c r="M234" s="9">
        <v>1</v>
      </c>
      <c r="N234">
        <v>32.74</v>
      </c>
    </row>
    <row r="235" spans="1:15" x14ac:dyDescent="0.35">
      <c r="A235">
        <v>10703640928</v>
      </c>
      <c r="B235" s="9" t="str">
        <f>VLOOKUP(A235,'[1]Master Data'!$B$5:$BZ$642,53,FALSE)</f>
        <v>ACT</v>
      </c>
      <c r="C235" t="s">
        <v>412</v>
      </c>
      <c r="D235" s="9" t="str">
        <f>VLOOKUP(A235,'[1]Master Data'!$B$5:$G$642,6,FALSE)</f>
        <v>Breaded Golden Crispy Chicken Nuggets, 0.6 oz.</v>
      </c>
      <c r="E235" s="9" t="s">
        <v>333</v>
      </c>
      <c r="F235" s="9" t="s">
        <v>228</v>
      </c>
      <c r="G235">
        <v>32.81</v>
      </c>
      <c r="H235">
        <v>175</v>
      </c>
      <c r="I235" s="9">
        <f t="shared" si="15"/>
        <v>175</v>
      </c>
      <c r="J235">
        <v>3</v>
      </c>
      <c r="K235" s="9" t="s">
        <v>294</v>
      </c>
      <c r="L235" s="9">
        <v>2</v>
      </c>
      <c r="M235" s="9">
        <v>1</v>
      </c>
      <c r="N235">
        <v>8.81</v>
      </c>
      <c r="O235">
        <v>5.88</v>
      </c>
    </row>
    <row r="236" spans="1:15" x14ac:dyDescent="0.35">
      <c r="A236">
        <v>10703660928</v>
      </c>
      <c r="B236" s="9" t="str">
        <f>VLOOKUP(A236,'[1]Master Data'!$B$5:$BZ$642,53,FALSE)</f>
        <v>ACT</v>
      </c>
      <c r="C236" t="s">
        <v>413</v>
      </c>
      <c r="D236" s="9" t="str">
        <f>VLOOKUP(A236,'[1]Master Data'!$B$5:$G$642,6,FALSE)</f>
        <v>Breaded Golden Crispy Rings, 0.74 oz.</v>
      </c>
      <c r="E236" s="9" t="s">
        <v>333</v>
      </c>
      <c r="F236" s="9" t="s">
        <v>228</v>
      </c>
      <c r="G236">
        <v>34.840000000000003</v>
      </c>
      <c r="H236">
        <v>150</v>
      </c>
      <c r="I236" s="9">
        <f t="shared" si="15"/>
        <v>150</v>
      </c>
      <c r="J236">
        <v>3.7</v>
      </c>
      <c r="K236" s="9" t="s">
        <v>294</v>
      </c>
      <c r="L236" s="9">
        <v>2</v>
      </c>
      <c r="M236" s="9">
        <v>1</v>
      </c>
      <c r="N236">
        <v>18.606000000000002</v>
      </c>
      <c r="O236">
        <v>12.404</v>
      </c>
    </row>
    <row r="237" spans="1:15" x14ac:dyDescent="0.35">
      <c r="A237">
        <v>10703670928</v>
      </c>
      <c r="B237" s="9" t="str">
        <f>VLOOKUP(A237,'[1]Master Data'!$B$5:$BZ$642,53,FALSE)</f>
        <v>ACT</v>
      </c>
      <c r="C237" t="s">
        <v>31</v>
      </c>
      <c r="D237" s="9" t="str">
        <f>VLOOKUP(A237,'[1]Master Data'!$B$5:$G$642,6,FALSE)</f>
        <v>Breaded Golden Crispy Chicken Fries, 0.43 oz.</v>
      </c>
      <c r="E237" s="9" t="s">
        <v>333</v>
      </c>
      <c r="F237" s="9" t="s">
        <v>228</v>
      </c>
      <c r="G237">
        <v>31.5</v>
      </c>
      <c r="H237">
        <v>146</v>
      </c>
      <c r="I237" s="9">
        <f t="shared" si="15"/>
        <v>146</v>
      </c>
      <c r="J237">
        <v>3.44</v>
      </c>
      <c r="K237" s="9" t="s">
        <v>296</v>
      </c>
      <c r="L237" s="9">
        <v>2</v>
      </c>
      <c r="M237" s="9">
        <v>1</v>
      </c>
      <c r="N237">
        <v>8.8620000000000001</v>
      </c>
      <c r="O237">
        <v>5.9079999999999995</v>
      </c>
    </row>
    <row r="238" spans="1:15" x14ac:dyDescent="0.35">
      <c r="A238">
        <v>10703680928</v>
      </c>
      <c r="B238" s="9" t="str">
        <f>VLOOKUP(A238,'[1]Master Data'!$B$5:$BZ$642,53,FALSE)</f>
        <v>ACT</v>
      </c>
      <c r="C238" t="s">
        <v>189</v>
      </c>
      <c r="D238" s="9" t="str">
        <f>VLOOKUP(A238,'[1]Master Data'!$B$5:$G$642,6,FALSE)</f>
        <v>Breaded Golden Crispy Popcorn Chicken, 0.28 oz.</v>
      </c>
      <c r="E238" s="9" t="s">
        <v>333</v>
      </c>
      <c r="F238" s="9" t="s">
        <v>228</v>
      </c>
      <c r="G238">
        <v>32.79</v>
      </c>
      <c r="H238">
        <v>155</v>
      </c>
      <c r="I238" s="9">
        <f t="shared" si="15"/>
        <v>155</v>
      </c>
      <c r="J238">
        <v>3.36</v>
      </c>
      <c r="K238" s="9" t="s">
        <v>330</v>
      </c>
      <c r="L238" s="9">
        <v>2</v>
      </c>
      <c r="M238" s="9">
        <v>1</v>
      </c>
      <c r="N238">
        <v>9.2219999999999995</v>
      </c>
      <c r="O238">
        <v>6.1479999999999997</v>
      </c>
    </row>
    <row r="239" spans="1:15" x14ac:dyDescent="0.35">
      <c r="A239">
        <v>10703720928</v>
      </c>
      <c r="B239" s="9" t="str">
        <f>VLOOKUP(A239,'[1]Master Data'!$B$5:$BZ$642,53,FALSE)</f>
        <v>ACT</v>
      </c>
      <c r="C239" t="s">
        <v>51</v>
      </c>
      <c r="D239" s="9" t="str">
        <f>VLOOKUP(A239,'[1]Master Data'!$B$5:$G$642,6,FALSE)</f>
        <v>Breaded Hot 'N Spicy MWWM Boneless Chicken Wings, 0.76 oz.</v>
      </c>
      <c r="E239" s="9" t="s">
        <v>334</v>
      </c>
      <c r="F239" s="9">
        <v>25</v>
      </c>
      <c r="G239">
        <v>30</v>
      </c>
      <c r="H239">
        <v>126</v>
      </c>
      <c r="I239" s="9">
        <f t="shared" si="15"/>
        <v>126</v>
      </c>
      <c r="J239">
        <v>3.8</v>
      </c>
      <c r="K239" s="9" t="s">
        <v>294</v>
      </c>
      <c r="L239" s="9">
        <v>2</v>
      </c>
      <c r="M239" s="9">
        <v>1</v>
      </c>
      <c r="N239">
        <v>32.74</v>
      </c>
    </row>
    <row r="240" spans="1:15" x14ac:dyDescent="0.35">
      <c r="A240">
        <v>10703740928</v>
      </c>
      <c r="B240" s="9" t="str">
        <f>VLOOKUP(A240,'[1]Master Data'!$B$5:$BZ$642,53,FALSE)</f>
        <v>ACT</v>
      </c>
      <c r="C240" t="s">
        <v>414</v>
      </c>
      <c r="D240" s="9" t="str">
        <f>VLOOKUP(A240,'[1]Master Data'!$B$5:$G$642,6,FALSE)</f>
        <v>Breaded Hot 'N Spicy Chicken Nuggets, 0.69 oz.</v>
      </c>
      <c r="E240" s="9" t="s">
        <v>333</v>
      </c>
      <c r="F240" s="9" t="s">
        <v>228</v>
      </c>
      <c r="G240">
        <v>32.81</v>
      </c>
      <c r="H240">
        <v>150</v>
      </c>
      <c r="I240" s="9">
        <f t="shared" si="15"/>
        <v>150</v>
      </c>
      <c r="J240">
        <v>3.45</v>
      </c>
      <c r="K240" s="9" t="s">
        <v>294</v>
      </c>
      <c r="L240" s="9">
        <v>2</v>
      </c>
      <c r="M240" s="9">
        <v>1</v>
      </c>
      <c r="N240">
        <v>9.2279999999999998</v>
      </c>
      <c r="O240">
        <v>6.152000000000001</v>
      </c>
    </row>
    <row r="241" spans="1:16" x14ac:dyDescent="0.35">
      <c r="A241">
        <v>10703780928</v>
      </c>
      <c r="B241" s="9" t="str">
        <f>VLOOKUP(A241,'[1]Master Data'!$B$5:$BZ$642,53,FALSE)</f>
        <v>ACT</v>
      </c>
      <c r="C241" t="s">
        <v>415</v>
      </c>
      <c r="D241" s="9" t="str">
        <f>VLOOKUP(A241,'[1]Master Data'!$B$5:$G$642,6,FALSE)</f>
        <v>Breaded Hot 'N Spicy Popcorn Chicken, 0.27 oz.</v>
      </c>
      <c r="E241" s="9" t="s">
        <v>333</v>
      </c>
      <c r="F241" s="9" t="s">
        <v>228</v>
      </c>
      <c r="G241">
        <v>32.79</v>
      </c>
      <c r="H241">
        <v>159</v>
      </c>
      <c r="I241" s="9">
        <f t="shared" si="15"/>
        <v>159</v>
      </c>
      <c r="J241">
        <v>3.3</v>
      </c>
      <c r="K241" s="9" t="s">
        <v>330</v>
      </c>
      <c r="L241" s="9">
        <v>2</v>
      </c>
      <c r="M241" s="9">
        <v>1</v>
      </c>
      <c r="N241">
        <v>9.2219999999999995</v>
      </c>
      <c r="O241">
        <v>6.1479999999999997</v>
      </c>
    </row>
    <row r="242" spans="1:16" x14ac:dyDescent="0.35">
      <c r="A242">
        <v>10703870928</v>
      </c>
      <c r="B242" s="9" t="str">
        <f>VLOOKUP(A242,'[1]Master Data'!$B$5:$BZ$642,53,FALSE)</f>
        <v>DNB SY21-22</v>
      </c>
      <c r="C242" t="s">
        <v>416</v>
      </c>
      <c r="D242" s="9" t="str">
        <f>VLOOKUP(A242,'[1]Master Data'!$B$5:$G$642,6,FALSE)</f>
        <v>Coated MWWM Chicken Chunks, 0.55 oz.</v>
      </c>
      <c r="E242" s="9" t="s">
        <v>334</v>
      </c>
      <c r="F242" s="9">
        <v>40</v>
      </c>
      <c r="G242">
        <v>30.37</v>
      </c>
      <c r="H242">
        <v>176</v>
      </c>
      <c r="I242" s="9">
        <f t="shared" si="15"/>
        <v>176</v>
      </c>
      <c r="J242">
        <v>2.75</v>
      </c>
      <c r="K242" s="9" t="s">
        <v>294</v>
      </c>
      <c r="L242" s="9">
        <v>2</v>
      </c>
      <c r="M242" s="9" t="s">
        <v>295</v>
      </c>
      <c r="N242">
        <v>41.92</v>
      </c>
    </row>
    <row r="243" spans="1:16" x14ac:dyDescent="0.35">
      <c r="A243">
        <v>10838600928</v>
      </c>
      <c r="B243" s="9" t="str">
        <f>VLOOKUP(A243,'[1]Master Data'!$B$5:$BZ$642,53,FALSE)</f>
        <v>DNB SY21-22</v>
      </c>
      <c r="C243" t="s">
        <v>417</v>
      </c>
      <c r="D243" s="9" t="str">
        <f>VLOOKUP(A243,'[1]Master Data'!$B$5:$G$642,6,FALSE)</f>
        <v>All Natural Chicken Burger, 2.4 oz.</v>
      </c>
      <c r="E243" s="9" t="s">
        <v>335</v>
      </c>
      <c r="F243" s="9" t="s">
        <v>228</v>
      </c>
      <c r="G243">
        <v>30</v>
      </c>
      <c r="H243">
        <v>200</v>
      </c>
      <c r="I243" s="9">
        <f t="shared" si="15"/>
        <v>200</v>
      </c>
      <c r="J243">
        <v>2.4</v>
      </c>
      <c r="K243" s="9" t="s">
        <v>299</v>
      </c>
      <c r="L243" s="9">
        <v>2</v>
      </c>
      <c r="M243" s="9" t="s">
        <v>295</v>
      </c>
      <c r="O243">
        <v>51.12</v>
      </c>
    </row>
    <row r="244" spans="1:16" x14ac:dyDescent="0.35">
      <c r="A244">
        <v>16660000928</v>
      </c>
      <c r="B244" s="9" t="str">
        <f>VLOOKUP(A244,'[1]Master Data'!$B$5:$BZ$642,53,FALSE)</f>
        <v>ACT</v>
      </c>
      <c r="C244" t="s">
        <v>32</v>
      </c>
      <c r="D244" s="9" t="str">
        <f>VLOOKUP(A244,'[1]Master Data'!$B$5:$G$642,6,FALSE)</f>
        <v>Breaded Traditional ProPortion® Bone-In Chicken</v>
      </c>
      <c r="E244" s="9" t="s">
        <v>333</v>
      </c>
      <c r="F244" s="9" t="s">
        <v>228</v>
      </c>
      <c r="G244">
        <v>29.64</v>
      </c>
      <c r="H244" t="s">
        <v>191</v>
      </c>
      <c r="I244" s="63">
        <v>78</v>
      </c>
      <c r="J244" t="s">
        <v>198</v>
      </c>
      <c r="K244" s="9" t="s">
        <v>299</v>
      </c>
      <c r="L244" s="9" t="s">
        <v>318</v>
      </c>
      <c r="M244" s="9" t="s">
        <v>318</v>
      </c>
      <c r="N244">
        <v>13.973999999999998</v>
      </c>
      <c r="O244">
        <v>9.3160000000000007</v>
      </c>
    </row>
    <row r="245" spans="1:16" x14ac:dyDescent="0.35">
      <c r="A245">
        <v>16660100928</v>
      </c>
      <c r="B245" s="9" t="str">
        <f>VLOOKUP(A245,'[1]Master Data'!$B$5:$BZ$642,53,FALSE)</f>
        <v>ACT</v>
      </c>
      <c r="C245" t="s">
        <v>42</v>
      </c>
      <c r="D245" s="9" t="str">
        <f>VLOOKUP(A245,'[1]Master Data'!$B$5:$G$642,6,FALSE)</f>
        <v>Breaded Traditional Chicken Drumsticks</v>
      </c>
      <c r="E245" s="9" t="s">
        <v>335</v>
      </c>
      <c r="F245" s="9" t="s">
        <v>228</v>
      </c>
      <c r="G245">
        <v>29.64</v>
      </c>
      <c r="H245" t="s">
        <v>195</v>
      </c>
      <c r="I245" s="63">
        <v>92</v>
      </c>
      <c r="J245" t="s">
        <v>199</v>
      </c>
      <c r="K245" s="9" t="s">
        <v>299</v>
      </c>
      <c r="L245" s="9">
        <v>2</v>
      </c>
      <c r="M245" s="9">
        <v>0.75</v>
      </c>
      <c r="O245">
        <v>23.72</v>
      </c>
    </row>
    <row r="246" spans="1:16" x14ac:dyDescent="0.35">
      <c r="A246">
        <v>17014221120</v>
      </c>
      <c r="B246" s="9" t="str">
        <f>VLOOKUP(A246,'[1]Master Data'!$B$5:$BZ$642,53,FALSE)</f>
        <v>ACT</v>
      </c>
      <c r="C246" t="s">
        <v>53</v>
      </c>
      <c r="D246" s="9" t="str">
        <f>VLOOKUP(A246,'[1]Master Data'!$B$5:$G$642,6,FALSE)</f>
        <v>Stuffed Crust Cheese Pizza, 5.19 oz.</v>
      </c>
      <c r="E246" s="9">
        <v>110244</v>
      </c>
      <c r="F246" s="9">
        <v>20</v>
      </c>
      <c r="G246">
        <v>25.8</v>
      </c>
      <c r="H246">
        <v>80</v>
      </c>
      <c r="I246" s="9">
        <f t="shared" ref="I246:I257" si="16">H246</f>
        <v>80</v>
      </c>
      <c r="J246">
        <v>5.1740000000000004</v>
      </c>
      <c r="K246" s="9" t="s">
        <v>332</v>
      </c>
      <c r="L246" s="9">
        <v>2</v>
      </c>
      <c r="M246" s="9">
        <v>2.25</v>
      </c>
      <c r="P246">
        <v>10</v>
      </c>
    </row>
    <row r="247" spans="1:16" x14ac:dyDescent="0.35">
      <c r="A247">
        <v>17020111120</v>
      </c>
      <c r="B247" s="9" t="str">
        <f>VLOOKUP(A247,'[1]Master Data'!$B$5:$BZ$642,53,FALSE)</f>
        <v>ACT</v>
      </c>
      <c r="C247" t="s">
        <v>54</v>
      </c>
      <c r="D247" s="9" t="str">
        <f>VLOOKUP(A247,'[1]Master Data'!$B$5:$G$642,6,FALSE)</f>
        <v>Reduced Fat Cheese Breadsticks, 2.15 oz.</v>
      </c>
      <c r="E247" s="9">
        <v>110244</v>
      </c>
      <c r="F247" s="9">
        <v>20</v>
      </c>
      <c r="G247">
        <v>19.2</v>
      </c>
      <c r="H247">
        <v>144</v>
      </c>
      <c r="I247" s="9">
        <f t="shared" si="16"/>
        <v>144</v>
      </c>
      <c r="J247">
        <v>2.141</v>
      </c>
      <c r="K247" s="9" t="s">
        <v>298</v>
      </c>
      <c r="L247" s="9">
        <v>1</v>
      </c>
      <c r="M247" s="9">
        <v>1</v>
      </c>
      <c r="P247">
        <v>9</v>
      </c>
    </row>
    <row r="248" spans="1:16" x14ac:dyDescent="0.35">
      <c r="A248">
        <v>17020151120</v>
      </c>
      <c r="B248" s="9" t="str">
        <f>VLOOKUP(A248,'[1]Master Data'!$B$5:$BZ$642,53,FALSE)</f>
        <v>DNB SY21-22</v>
      </c>
      <c r="C248" t="s">
        <v>418</v>
      </c>
      <c r="D248" s="9" t="str">
        <f>VLOOKUP(A248,'[1]Master Data'!$B$5:$G$642,6,FALSE)</f>
        <v xml:space="preserve">Reduced Fat Cheese Breadsticks, 2.90 oz. </v>
      </c>
      <c r="E248" s="9">
        <v>110244</v>
      </c>
      <c r="F248" s="9" t="s">
        <v>228</v>
      </c>
      <c r="G248">
        <v>19.7</v>
      </c>
      <c r="H248">
        <v>108</v>
      </c>
      <c r="I248" s="9">
        <f t="shared" si="16"/>
        <v>108</v>
      </c>
      <c r="J248">
        <v>2.9260000000000002</v>
      </c>
      <c r="K248" s="9" t="s">
        <v>298</v>
      </c>
      <c r="L248" s="9">
        <v>1.5</v>
      </c>
      <c r="M248" s="9">
        <v>1.5</v>
      </c>
      <c r="P248">
        <v>10.125</v>
      </c>
    </row>
    <row r="249" spans="1:16" x14ac:dyDescent="0.35">
      <c r="A249">
        <v>17021081120</v>
      </c>
      <c r="B249" s="9" t="str">
        <f>VLOOKUP(A249,'[1]Master Data'!$B$5:$BZ$642,53,FALSE)</f>
        <v>ACT</v>
      </c>
      <c r="C249" t="s">
        <v>277</v>
      </c>
      <c r="D249" s="9" t="str">
        <f>VLOOKUP(A249,'[1]Master Data'!$B$5:$G$642,6,FALSE)</f>
        <v>Par-baked LMPS Cheese Breadstick, 2.99 oz</v>
      </c>
      <c r="E249" s="9">
        <v>110244</v>
      </c>
      <c r="F249" s="9" t="s">
        <v>228</v>
      </c>
      <c r="G249">
        <v>20.2</v>
      </c>
      <c r="H249">
        <v>108</v>
      </c>
      <c r="I249" s="9">
        <f t="shared" si="16"/>
        <v>108</v>
      </c>
      <c r="J249">
        <v>2.99</v>
      </c>
      <c r="K249" s="9" t="s">
        <v>298</v>
      </c>
      <c r="L249" s="9">
        <v>1</v>
      </c>
      <c r="M249" s="9">
        <v>2</v>
      </c>
      <c r="P249">
        <v>6.75</v>
      </c>
    </row>
    <row r="250" spans="1:16" x14ac:dyDescent="0.35">
      <c r="A250">
        <v>17021101120</v>
      </c>
      <c r="B250" s="9" t="str">
        <f>VLOOKUP(A250,'[1]Master Data'!$B$5:$BZ$642,53,FALSE)</f>
        <v>ACT</v>
      </c>
      <c r="C250" t="s">
        <v>55</v>
      </c>
      <c r="D250" s="9" t="str">
        <f>VLOOKUP(A250,'[1]Master Data'!$B$5:$G$642,6,FALSE)</f>
        <v>Reduced Fat Cheese Breadsticks, 2.82 oz.</v>
      </c>
      <c r="E250" s="9">
        <v>110244</v>
      </c>
      <c r="F250" s="9">
        <v>20</v>
      </c>
      <c r="G250">
        <v>19.2</v>
      </c>
      <c r="H250">
        <v>108</v>
      </c>
      <c r="I250" s="9">
        <f t="shared" si="16"/>
        <v>108</v>
      </c>
      <c r="J250">
        <v>2.8570000000000002</v>
      </c>
      <c r="K250" s="9" t="s">
        <v>298</v>
      </c>
      <c r="L250" s="9">
        <v>1</v>
      </c>
      <c r="M250" s="9">
        <v>2</v>
      </c>
      <c r="P250">
        <v>6.75</v>
      </c>
    </row>
    <row r="251" spans="1:16" x14ac:dyDescent="0.35">
      <c r="A251">
        <v>17022101120</v>
      </c>
      <c r="B251" s="9" t="str">
        <f>VLOOKUP(A251,'[1]Master Data'!$B$5:$BZ$642,53,FALSE)</f>
        <v>ACT</v>
      </c>
      <c r="C251" t="s">
        <v>183</v>
      </c>
      <c r="D251" s="9" t="str">
        <f>VLOOKUP(A251,'[1]Master Data'!$B$5:$G$642,6,FALSE)</f>
        <v xml:space="preserve">100% LMPS Cheese Breadsticks, 2.15 oz. </v>
      </c>
      <c r="E251" s="9">
        <v>110244</v>
      </c>
      <c r="F251" s="9">
        <v>20</v>
      </c>
      <c r="G251">
        <v>19.399999999999999</v>
      </c>
      <c r="H251">
        <v>144</v>
      </c>
      <c r="I251" s="9">
        <f t="shared" si="16"/>
        <v>144</v>
      </c>
      <c r="J251">
        <v>2.16</v>
      </c>
      <c r="K251" s="9" t="s">
        <v>298</v>
      </c>
      <c r="L251" s="9">
        <v>1</v>
      </c>
      <c r="M251" s="9">
        <v>1</v>
      </c>
      <c r="P251">
        <v>9.2200000000000006</v>
      </c>
    </row>
    <row r="252" spans="1:16" x14ac:dyDescent="0.35">
      <c r="A252">
        <v>17023721120</v>
      </c>
      <c r="B252" s="9" t="str">
        <f>VLOOKUP(A252,'[1]Master Data'!$B$5:$BZ$642,53,FALSE)</f>
        <v>ACT</v>
      </c>
      <c r="C252" t="s">
        <v>278</v>
      </c>
      <c r="D252" s="9" t="str">
        <f>VLOOKUP(A252,'[1]Master Data'!$B$5:$G$642,6,FALSE)</f>
        <v>Pepperoni Pizza Sticks, 3.77 oz.</v>
      </c>
      <c r="E252" s="9">
        <v>110244</v>
      </c>
      <c r="F252" s="9">
        <v>20</v>
      </c>
      <c r="G252">
        <v>17.190000000000001</v>
      </c>
      <c r="H252">
        <v>72</v>
      </c>
      <c r="I252" s="9">
        <f t="shared" si="16"/>
        <v>72</v>
      </c>
      <c r="J252">
        <v>3.82</v>
      </c>
      <c r="K252" s="9" t="s">
        <v>298</v>
      </c>
      <c r="L252" s="9">
        <v>1</v>
      </c>
      <c r="M252" s="9">
        <v>2.25</v>
      </c>
      <c r="P252">
        <v>3.4649999999999999</v>
      </c>
    </row>
    <row r="253" spans="1:16" x14ac:dyDescent="0.35">
      <c r="A253">
        <v>17026721120</v>
      </c>
      <c r="B253" s="9" t="str">
        <f>VLOOKUP(A253,'[1]Master Data'!$B$5:$BZ$642,53,FALSE)</f>
        <v>ACT</v>
      </c>
      <c r="C253" t="s">
        <v>56</v>
      </c>
      <c r="D253" s="9" t="str">
        <f>VLOOKUP(A253,'[1]Master Data'!$B$5:$G$642,6,FALSE)</f>
        <v>IW Cheese Stuffed Breadsticks, 2.5 oz.</v>
      </c>
      <c r="E253" s="9">
        <v>110244</v>
      </c>
      <c r="F253" s="9">
        <v>20</v>
      </c>
      <c r="G253">
        <v>11.3</v>
      </c>
      <c r="H253">
        <v>72</v>
      </c>
      <c r="I253" s="9">
        <f t="shared" si="16"/>
        <v>72</v>
      </c>
      <c r="J253">
        <v>2.5099999999999998</v>
      </c>
      <c r="K253" s="9" t="s">
        <v>298</v>
      </c>
      <c r="L253" s="9">
        <v>0.5</v>
      </c>
      <c r="M253" s="9">
        <v>1.75</v>
      </c>
      <c r="P253">
        <v>2.9249999999999998</v>
      </c>
    </row>
    <row r="254" spans="1:16" x14ac:dyDescent="0.35">
      <c r="A254">
        <v>17031121120</v>
      </c>
      <c r="B254" s="9" t="str">
        <f>VLOOKUP(A254,'[1]Master Data'!$B$5:$BZ$642,53,FALSE)</f>
        <v>ACT</v>
      </c>
      <c r="C254" t="s">
        <v>114</v>
      </c>
      <c r="D254" s="9" t="str">
        <f>VLOOKUP(A254,'[1]Master Data'!$B$5:$G$642,6,FALSE)</f>
        <v>Pepperoni Stuffed Breadsticks, 1.55 oz.</v>
      </c>
      <c r="E254" s="9">
        <v>110244</v>
      </c>
      <c r="F254" s="9">
        <v>15</v>
      </c>
      <c r="G254">
        <v>13.9</v>
      </c>
      <c r="H254">
        <v>144</v>
      </c>
      <c r="I254" s="9">
        <f t="shared" si="16"/>
        <v>144</v>
      </c>
      <c r="J254">
        <v>1.5429999999999999</v>
      </c>
      <c r="K254" s="9" t="s">
        <v>298</v>
      </c>
      <c r="L254" s="9">
        <v>0.5</v>
      </c>
      <c r="M254" s="9">
        <v>1</v>
      </c>
      <c r="P254">
        <v>3.5009999999999999</v>
      </c>
    </row>
    <row r="255" spans="1:16" x14ac:dyDescent="0.35">
      <c r="A255">
        <v>17031141120</v>
      </c>
      <c r="B255" s="9" t="str">
        <f>VLOOKUP(A255,'[1]Master Data'!$B$5:$BZ$642,53,FALSE)</f>
        <v>ACT</v>
      </c>
      <c r="C255" t="s">
        <v>57</v>
      </c>
      <c r="D255" s="9" t="str">
        <f>VLOOKUP(A255,'[1]Master Data'!$B$5:$G$642,6,FALSE)</f>
        <v xml:space="preserve">Reduced Fat Cheese Breadsticks, 1.52 oz. </v>
      </c>
      <c r="E255" s="9">
        <v>110244</v>
      </c>
      <c r="F255" s="9">
        <v>20</v>
      </c>
      <c r="G255">
        <v>13.6</v>
      </c>
      <c r="H255">
        <v>144</v>
      </c>
      <c r="I255" s="9">
        <f t="shared" si="16"/>
        <v>144</v>
      </c>
      <c r="J255">
        <v>1.5169999999999999</v>
      </c>
      <c r="K255" s="9" t="s">
        <v>298</v>
      </c>
      <c r="L255" s="9">
        <v>0.5</v>
      </c>
      <c r="M255" s="9">
        <v>1</v>
      </c>
      <c r="P255">
        <v>4.5</v>
      </c>
    </row>
    <row r="256" spans="1:16" x14ac:dyDescent="0.35">
      <c r="A256">
        <v>17033220928</v>
      </c>
      <c r="B256" s="9" t="str">
        <f>VLOOKUP(A256,'[1]Master Data'!$B$5:$BZ$642,53,FALSE)</f>
        <v>ACT</v>
      </c>
      <c r="C256" t="s">
        <v>185</v>
      </c>
      <c r="D256" s="9" t="str">
        <f>VLOOKUP(A256,'[1]Master Data'!$B$5:$G$642,6,FALSE)</f>
        <v>Breaded Homestyle MWWM Chicken Tenders, 1.5 oz.</v>
      </c>
      <c r="E256" s="9" t="s">
        <v>334</v>
      </c>
      <c r="F256" s="9">
        <v>25</v>
      </c>
      <c r="G256">
        <v>30.9</v>
      </c>
      <c r="H256">
        <v>110</v>
      </c>
      <c r="I256" s="9">
        <f t="shared" si="16"/>
        <v>110</v>
      </c>
      <c r="J256">
        <v>4.5</v>
      </c>
      <c r="K256" s="9" t="s">
        <v>313</v>
      </c>
      <c r="L256" s="9">
        <v>2</v>
      </c>
      <c r="M256" s="9">
        <v>1</v>
      </c>
      <c r="N256">
        <v>33.74</v>
      </c>
    </row>
    <row r="257" spans="1:16" x14ac:dyDescent="0.35">
      <c r="A257">
        <v>17056721120</v>
      </c>
      <c r="B257" s="9" t="str">
        <f>VLOOKUP(A257,'[1]Master Data'!$B$5:$BZ$642,53,FALSE)</f>
        <v>ACT</v>
      </c>
      <c r="C257" t="s">
        <v>58</v>
      </c>
      <c r="D257" s="9" t="str">
        <f>VLOOKUP(A257,'[1]Master Data'!$B$5:$G$642,6,FALSE)</f>
        <v>Pretzel Sticks Stuffed with Cheddar Cheese, 2.4 oz.</v>
      </c>
      <c r="E257" s="9">
        <v>110244</v>
      </c>
      <c r="F257" s="9">
        <v>15</v>
      </c>
      <c r="G257">
        <v>10.8</v>
      </c>
      <c r="H257">
        <v>72</v>
      </c>
      <c r="I257" s="9">
        <f t="shared" si="16"/>
        <v>72</v>
      </c>
      <c r="J257">
        <v>2.4</v>
      </c>
      <c r="K257" s="9" t="s">
        <v>298</v>
      </c>
      <c r="L257" s="9">
        <v>0.5</v>
      </c>
      <c r="M257" s="9">
        <v>2</v>
      </c>
      <c r="P257">
        <v>2.25</v>
      </c>
    </row>
  </sheetData>
  <sheetProtection algorithmName="SHA-512" hashValue="S/Q74fvighppbczhfBXhA2aXmANRnwEXYvb53myTbPqhkji4xmyxeUvfm9nfJA4UJuEVHDNJyoRwNhl5CI6ibw==" saltValue="udo33gOvl7vq+OuVd/y1iA==" spinCount="100000" sheet="1" selectLockedCells="1" selectUnlockedCells="1"/>
  <autoFilter ref="A1:R257"/>
  <conditionalFormatting sqref="A1:B1">
    <cfRule type="duplicateValues" dxfId="3" priority="46"/>
  </conditionalFormatting>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E1:V21"/>
  <sheetViews>
    <sheetView topLeftCell="D1" workbookViewId="0">
      <selection activeCell="P5" sqref="P5"/>
    </sheetView>
  </sheetViews>
  <sheetFormatPr defaultRowHeight="14.5" x14ac:dyDescent="0.35"/>
  <cols>
    <col min="6" max="6" width="42.54296875" bestFit="1" customWidth="1"/>
    <col min="7" max="7" width="13.7265625" bestFit="1" customWidth="1"/>
    <col min="16" max="16" width="13.26953125" bestFit="1" customWidth="1"/>
    <col min="20" max="20" width="19.453125" bestFit="1" customWidth="1"/>
  </cols>
  <sheetData>
    <row r="1" spans="5:22" x14ac:dyDescent="0.35">
      <c r="E1" s="335" t="s">
        <v>233</v>
      </c>
      <c r="F1" s="335"/>
      <c r="G1" s="335"/>
      <c r="H1" s="335"/>
      <c r="I1" s="335"/>
    </row>
    <row r="2" spans="5:22" x14ac:dyDescent="0.35">
      <c r="E2" s="14" t="s">
        <v>98</v>
      </c>
      <c r="F2" s="15" t="s">
        <v>2</v>
      </c>
      <c r="G2" s="15" t="s">
        <v>100</v>
      </c>
      <c r="H2" s="15" t="s">
        <v>99</v>
      </c>
      <c r="I2" s="16" t="s">
        <v>200</v>
      </c>
    </row>
    <row r="3" spans="5:22" x14ac:dyDescent="0.35">
      <c r="E3" s="17">
        <v>100103</v>
      </c>
      <c r="F3" s="18" t="s">
        <v>92</v>
      </c>
      <c r="G3" s="18" t="s">
        <v>333</v>
      </c>
      <c r="H3" s="18"/>
      <c r="I3" s="19" t="s">
        <v>207</v>
      </c>
      <c r="J3" s="17"/>
      <c r="O3" t="s">
        <v>98</v>
      </c>
      <c r="P3" t="s">
        <v>361</v>
      </c>
      <c r="Q3" t="s">
        <v>370</v>
      </c>
      <c r="R3" t="s">
        <v>371</v>
      </c>
    </row>
    <row r="4" spans="5:22" x14ac:dyDescent="0.35">
      <c r="E4" s="20" t="s">
        <v>87</v>
      </c>
      <c r="F4" s="21" t="s">
        <v>92</v>
      </c>
      <c r="G4" s="21" t="s">
        <v>335</v>
      </c>
      <c r="H4" s="21"/>
      <c r="I4" s="22" t="s">
        <v>207</v>
      </c>
      <c r="J4" s="20"/>
      <c r="O4">
        <v>100103</v>
      </c>
      <c r="P4" s="62">
        <v>36000</v>
      </c>
      <c r="Q4" s="62">
        <f>P4*0.6</f>
        <v>21600</v>
      </c>
      <c r="R4" s="62">
        <f>P4*0.4</f>
        <v>14400</v>
      </c>
      <c r="T4" t="s">
        <v>432</v>
      </c>
    </row>
    <row r="5" spans="5:22" x14ac:dyDescent="0.35">
      <c r="E5" s="17" t="s">
        <v>88</v>
      </c>
      <c r="F5" s="18" t="s">
        <v>92</v>
      </c>
      <c r="G5" s="18" t="s">
        <v>334</v>
      </c>
      <c r="H5" s="18"/>
      <c r="I5" s="19" t="s">
        <v>207</v>
      </c>
      <c r="J5" s="17"/>
      <c r="O5">
        <v>110244</v>
      </c>
      <c r="P5" s="62">
        <v>41125</v>
      </c>
      <c r="T5" t="s">
        <v>431</v>
      </c>
      <c r="V5" s="62">
        <v>42000</v>
      </c>
    </row>
    <row r="6" spans="5:22" x14ac:dyDescent="0.35">
      <c r="E6" s="20">
        <v>110244</v>
      </c>
      <c r="F6" s="21" t="s">
        <v>91</v>
      </c>
      <c r="G6" s="21">
        <v>110244</v>
      </c>
      <c r="H6" s="21"/>
      <c r="I6" s="22" t="s">
        <v>208</v>
      </c>
      <c r="J6" s="20"/>
      <c r="O6">
        <v>100154</v>
      </c>
      <c r="P6" s="62">
        <v>42000</v>
      </c>
      <c r="T6" t="s">
        <v>430</v>
      </c>
      <c r="V6" s="62">
        <v>40000</v>
      </c>
    </row>
    <row r="7" spans="5:22" x14ac:dyDescent="0.35">
      <c r="E7" s="17">
        <v>100154</v>
      </c>
      <c r="F7" s="18"/>
      <c r="G7" s="18" t="s">
        <v>201</v>
      </c>
      <c r="H7" s="18"/>
      <c r="I7" s="19" t="s">
        <v>209</v>
      </c>
      <c r="J7" s="17"/>
      <c r="O7">
        <v>100155</v>
      </c>
      <c r="P7" s="62">
        <v>40000</v>
      </c>
    </row>
    <row r="8" spans="5:22" x14ac:dyDescent="0.35">
      <c r="E8" s="20">
        <v>100193</v>
      </c>
      <c r="F8" s="21" t="s">
        <v>90</v>
      </c>
      <c r="G8" s="21">
        <v>100193</v>
      </c>
      <c r="H8" s="21"/>
      <c r="I8" s="22" t="s">
        <v>210</v>
      </c>
      <c r="J8" s="20"/>
      <c r="O8">
        <v>100193</v>
      </c>
      <c r="P8" s="62">
        <v>40020</v>
      </c>
    </row>
    <row r="9" spans="5:22" x14ac:dyDescent="0.35">
      <c r="F9" s="21"/>
      <c r="G9" s="21"/>
      <c r="H9" s="21"/>
      <c r="I9" s="22"/>
      <c r="J9" s="20"/>
    </row>
    <row r="14" spans="5:22" ht="18.5" x14ac:dyDescent="0.45">
      <c r="E14" s="334" t="s">
        <v>232</v>
      </c>
      <c r="F14" s="334"/>
      <c r="G14" s="334"/>
      <c r="N14" s="61" t="s">
        <v>348</v>
      </c>
    </row>
    <row r="15" spans="5:22" ht="18.5" x14ac:dyDescent="0.45">
      <c r="E15" s="35" t="s">
        <v>333</v>
      </c>
      <c r="F15" s="35" t="s">
        <v>92</v>
      </c>
      <c r="G15" s="35" t="s">
        <v>93</v>
      </c>
      <c r="N15" s="61" t="s">
        <v>346</v>
      </c>
    </row>
    <row r="16" spans="5:22" ht="18.5" x14ac:dyDescent="0.45">
      <c r="E16" s="35" t="s">
        <v>335</v>
      </c>
      <c r="F16" s="35" t="s">
        <v>92</v>
      </c>
      <c r="G16" s="35" t="s">
        <v>95</v>
      </c>
      <c r="N16" s="61" t="s">
        <v>347</v>
      </c>
    </row>
    <row r="17" spans="5:7" x14ac:dyDescent="0.35">
      <c r="E17" s="35" t="s">
        <v>334</v>
      </c>
      <c r="F17" s="35" t="s">
        <v>92</v>
      </c>
      <c r="G17" s="35" t="s">
        <v>94</v>
      </c>
    </row>
    <row r="18" spans="5:7" x14ac:dyDescent="0.35">
      <c r="E18" s="35">
        <v>110244</v>
      </c>
      <c r="F18" s="35" t="s">
        <v>91</v>
      </c>
      <c r="G18" s="35" t="s">
        <v>11</v>
      </c>
    </row>
    <row r="19" spans="5:7" x14ac:dyDescent="0.35">
      <c r="E19" s="35">
        <v>100154</v>
      </c>
      <c r="F19" s="35" t="s">
        <v>89</v>
      </c>
      <c r="G19" s="35" t="s">
        <v>96</v>
      </c>
    </row>
    <row r="20" spans="5:7" x14ac:dyDescent="0.35">
      <c r="E20" s="35">
        <v>100193</v>
      </c>
      <c r="F20" s="35" t="s">
        <v>90</v>
      </c>
      <c r="G20" s="35" t="s">
        <v>19</v>
      </c>
    </row>
    <row r="21" spans="5:7" x14ac:dyDescent="0.35">
      <c r="E21" s="35" t="s">
        <v>201</v>
      </c>
      <c r="F21" s="35"/>
      <c r="G21" s="35" t="s">
        <v>96</v>
      </c>
    </row>
  </sheetData>
  <mergeCells count="2">
    <mergeCell ref="E14:G14"/>
    <mergeCell ref="E1:I1"/>
  </mergeCells>
  <pageMargins left="0.7" right="0.7" top="0.75" bottom="0.75" header="0.3" footer="0.3"/>
  <pageSetup orientation="portrait" horizontalDpi="4294967293" verticalDpi="0" r:id="rId1"/>
  <customProperties>
    <customPr name="_pios_id" r:id="rId2"/>
  </customProperties>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554"/>
  </sheetPr>
  <dimension ref="A1:U98"/>
  <sheetViews>
    <sheetView tabSelected="1" zoomScale="115" zoomScaleNormal="115" workbookViewId="0">
      <selection activeCell="C13" sqref="C13:C15"/>
    </sheetView>
  </sheetViews>
  <sheetFormatPr defaultColWidth="0" defaultRowHeight="14.5" zeroHeight="1" x14ac:dyDescent="0.35"/>
  <cols>
    <col min="1" max="1" width="9.1796875" customWidth="1"/>
    <col min="2" max="11" width="10.26953125" customWidth="1"/>
    <col min="12" max="14" width="9.1796875" customWidth="1"/>
    <col min="15" max="21" width="0" hidden="1" customWidth="1"/>
    <col min="22" max="16384" width="9.1796875" hidden="1"/>
  </cols>
  <sheetData>
    <row r="1" spans="1:17" x14ac:dyDescent="0.35">
      <c r="A1" s="59"/>
      <c r="B1" s="59"/>
      <c r="C1" s="59"/>
      <c r="D1" s="59"/>
      <c r="E1" s="59"/>
      <c r="F1" s="59"/>
      <c r="G1" s="59"/>
      <c r="H1" s="59"/>
      <c r="I1" s="59"/>
      <c r="J1" s="59"/>
      <c r="K1" s="59"/>
      <c r="L1" s="59"/>
      <c r="M1" s="59"/>
      <c r="N1" s="59"/>
    </row>
    <row r="2" spans="1:17" ht="15" customHeight="1" x14ac:dyDescent="0.35">
      <c r="A2" s="59"/>
      <c r="B2" s="255" t="s">
        <v>350</v>
      </c>
      <c r="C2" s="255"/>
      <c r="D2" s="255"/>
      <c r="E2" s="255"/>
      <c r="F2" s="255"/>
      <c r="G2" s="255"/>
      <c r="H2" s="255"/>
      <c r="I2" s="255"/>
      <c r="J2" s="255"/>
      <c r="K2" s="255"/>
      <c r="L2" s="59"/>
      <c r="M2" s="59"/>
      <c r="N2" s="59"/>
    </row>
    <row r="3" spans="1:17" ht="15" customHeight="1" x14ac:dyDescent="0.35">
      <c r="A3" s="59"/>
      <c r="B3" s="255"/>
      <c r="C3" s="255"/>
      <c r="D3" s="255"/>
      <c r="E3" s="255"/>
      <c r="F3" s="255"/>
      <c r="G3" s="255"/>
      <c r="H3" s="255"/>
      <c r="I3" s="255"/>
      <c r="J3" s="255"/>
      <c r="K3" s="255"/>
      <c r="L3" s="59"/>
      <c r="M3" s="59"/>
      <c r="N3" s="59"/>
    </row>
    <row r="4" spans="1:17" ht="15" customHeight="1" x14ac:dyDescent="0.35">
      <c r="A4" s="59"/>
      <c r="B4" s="255"/>
      <c r="C4" s="255"/>
      <c r="D4" s="255"/>
      <c r="E4" s="255"/>
      <c r="F4" s="255"/>
      <c r="G4" s="255"/>
      <c r="H4" s="255"/>
      <c r="I4" s="255"/>
      <c r="J4" s="255"/>
      <c r="K4" s="255"/>
      <c r="L4" s="59"/>
      <c r="M4" s="59"/>
      <c r="N4" s="59"/>
    </row>
    <row r="5" spans="1:17" ht="9.75" customHeight="1" x14ac:dyDescent="0.35">
      <c r="A5" s="59"/>
      <c r="B5" s="60"/>
      <c r="C5" s="60"/>
      <c r="D5" s="60"/>
      <c r="E5" s="60"/>
      <c r="F5" s="60"/>
      <c r="G5" s="60"/>
      <c r="H5" s="60"/>
      <c r="I5" s="60"/>
      <c r="J5" s="60"/>
      <c r="K5" s="60"/>
      <c r="L5" s="59"/>
      <c r="M5" s="59"/>
      <c r="N5" s="59"/>
    </row>
    <row r="6" spans="1:17" ht="17.149999999999999" customHeight="1" x14ac:dyDescent="0.45">
      <c r="A6" s="59"/>
      <c r="B6" s="253" t="s">
        <v>344</v>
      </c>
      <c r="C6" s="253"/>
      <c r="D6" s="253"/>
      <c r="E6" s="59"/>
      <c r="F6" s="59"/>
      <c r="G6" s="59"/>
      <c r="H6" s="59"/>
      <c r="I6" s="59"/>
      <c r="J6" s="59"/>
      <c r="K6" s="59"/>
      <c r="L6" s="59"/>
      <c r="M6" s="59"/>
      <c r="N6" s="59"/>
    </row>
    <row r="7" spans="1:17" ht="7.5" customHeight="1" x14ac:dyDescent="0.45">
      <c r="A7" s="59"/>
      <c r="B7" s="243"/>
      <c r="C7" s="243"/>
      <c r="D7" s="243"/>
      <c r="E7" s="244"/>
      <c r="F7" s="244"/>
      <c r="G7" s="244"/>
      <c r="H7" s="244"/>
      <c r="I7" s="244"/>
      <c r="J7" s="244"/>
      <c r="K7" s="244"/>
      <c r="L7" s="59"/>
      <c r="M7" s="59"/>
      <c r="N7" s="59"/>
    </row>
    <row r="8" spans="1:17" ht="17.5" customHeight="1" x14ac:dyDescent="0.35">
      <c r="A8" s="59"/>
      <c r="B8" s="258" t="s">
        <v>341</v>
      </c>
      <c r="C8" s="250" t="s">
        <v>472</v>
      </c>
      <c r="D8" s="250"/>
      <c r="E8" s="250"/>
      <c r="F8" s="250"/>
      <c r="G8" s="250"/>
      <c r="H8" s="250"/>
      <c r="I8" s="250"/>
      <c r="J8" s="250"/>
      <c r="K8" s="250"/>
      <c r="L8" s="59"/>
      <c r="M8" s="59"/>
      <c r="N8" s="59"/>
    </row>
    <row r="9" spans="1:17" ht="17.5" customHeight="1" x14ac:dyDescent="0.35">
      <c r="A9" s="59"/>
      <c r="B9" s="258"/>
      <c r="C9" s="250"/>
      <c r="D9" s="250"/>
      <c r="E9" s="250"/>
      <c r="F9" s="250"/>
      <c r="G9" s="250"/>
      <c r="H9" s="250"/>
      <c r="I9" s="250"/>
      <c r="J9" s="250"/>
      <c r="K9" s="250"/>
      <c r="L9" s="59"/>
      <c r="M9" s="59"/>
      <c r="N9" s="59"/>
    </row>
    <row r="10" spans="1:17" ht="17.5" customHeight="1" x14ac:dyDescent="0.35">
      <c r="A10" s="59"/>
      <c r="B10" s="248"/>
      <c r="C10" s="242" t="s">
        <v>459</v>
      </c>
      <c r="D10" s="252" t="s">
        <v>470</v>
      </c>
      <c r="E10" s="252"/>
      <c r="F10" s="252"/>
      <c r="G10" s="252"/>
      <c r="H10" s="249"/>
      <c r="I10" s="241"/>
      <c r="J10" s="241"/>
      <c r="K10" s="241"/>
      <c r="L10" s="59"/>
      <c r="M10" s="59"/>
      <c r="N10" s="59"/>
    </row>
    <row r="11" spans="1:17" ht="17.5" customHeight="1" x14ac:dyDescent="0.35">
      <c r="A11" s="59"/>
      <c r="B11" s="248"/>
      <c r="C11" s="256" t="s">
        <v>460</v>
      </c>
      <c r="D11" s="252" t="s">
        <v>462</v>
      </c>
      <c r="E11" s="252"/>
      <c r="F11" s="252"/>
      <c r="G11" s="252"/>
      <c r="H11" s="252"/>
      <c r="I11" s="252"/>
      <c r="J11" s="252"/>
      <c r="K11" s="252"/>
      <c r="L11" s="59"/>
      <c r="M11" s="59"/>
      <c r="N11" s="59"/>
    </row>
    <row r="12" spans="1:17" ht="17.5" customHeight="1" x14ac:dyDescent="0.35">
      <c r="A12" s="59"/>
      <c r="B12" s="248"/>
      <c r="C12" s="256"/>
      <c r="D12" s="252"/>
      <c r="E12" s="252"/>
      <c r="F12" s="252"/>
      <c r="G12" s="252"/>
      <c r="H12" s="252"/>
      <c r="I12" s="252"/>
      <c r="J12" s="252"/>
      <c r="K12" s="252"/>
      <c r="L12" s="59"/>
      <c r="M12" s="59"/>
      <c r="N12" s="59"/>
    </row>
    <row r="13" spans="1:17" ht="17.5" customHeight="1" x14ac:dyDescent="0.35">
      <c r="A13" s="59"/>
      <c r="B13" s="248"/>
      <c r="C13" s="257" t="s">
        <v>463</v>
      </c>
      <c r="D13" s="252" t="s">
        <v>467</v>
      </c>
      <c r="E13" s="252"/>
      <c r="F13" s="252"/>
      <c r="G13" s="252"/>
      <c r="H13" s="252"/>
      <c r="I13" s="252"/>
      <c r="J13" s="252"/>
      <c r="K13" s="252"/>
      <c r="L13" s="59"/>
      <c r="M13" s="59"/>
      <c r="N13" s="59"/>
    </row>
    <row r="14" spans="1:17" ht="17.5" customHeight="1" x14ac:dyDescent="0.35">
      <c r="A14" s="59"/>
      <c r="B14" s="248"/>
      <c r="C14" s="257"/>
      <c r="D14" s="252"/>
      <c r="E14" s="252"/>
      <c r="F14" s="252"/>
      <c r="G14" s="252"/>
      <c r="H14" s="252"/>
      <c r="I14" s="252"/>
      <c r="J14" s="252"/>
      <c r="K14" s="252"/>
      <c r="L14" s="59"/>
      <c r="M14" s="59"/>
      <c r="N14" s="59"/>
    </row>
    <row r="15" spans="1:17" ht="17.5" customHeight="1" x14ac:dyDescent="0.35">
      <c r="A15" s="59"/>
      <c r="B15" s="248"/>
      <c r="C15" s="257"/>
      <c r="D15" s="252"/>
      <c r="E15" s="252"/>
      <c r="F15" s="252"/>
      <c r="G15" s="252"/>
      <c r="H15" s="252"/>
      <c r="I15" s="252"/>
      <c r="J15" s="252"/>
      <c r="K15" s="252"/>
      <c r="L15" s="59"/>
      <c r="M15" s="59"/>
      <c r="N15" s="59"/>
      <c r="Q15" s="62"/>
    </row>
    <row r="16" spans="1:17" ht="17.5" customHeight="1" x14ac:dyDescent="0.35">
      <c r="A16" s="59"/>
      <c r="B16" s="248"/>
      <c r="C16" s="257" t="s">
        <v>465</v>
      </c>
      <c r="D16" s="252" t="s">
        <v>464</v>
      </c>
      <c r="E16" s="252"/>
      <c r="F16" s="252"/>
      <c r="G16" s="252"/>
      <c r="H16" s="252"/>
      <c r="I16" s="252"/>
      <c r="J16" s="252"/>
      <c r="K16" s="252"/>
      <c r="L16" s="59"/>
      <c r="M16" s="59"/>
      <c r="N16" s="59"/>
    </row>
    <row r="17" spans="1:21" ht="17.5" customHeight="1" x14ac:dyDescent="0.35">
      <c r="A17" s="59"/>
      <c r="B17" s="248"/>
      <c r="C17" s="257"/>
      <c r="D17" s="252"/>
      <c r="E17" s="252"/>
      <c r="F17" s="252"/>
      <c r="G17" s="252"/>
      <c r="H17" s="252"/>
      <c r="I17" s="252"/>
      <c r="J17" s="252"/>
      <c r="K17" s="252"/>
      <c r="L17" s="59"/>
      <c r="M17" s="59"/>
      <c r="N17" s="59"/>
      <c r="U17" s="62"/>
    </row>
    <row r="18" spans="1:21" ht="17.5" customHeight="1" x14ac:dyDescent="0.35">
      <c r="A18" s="59"/>
      <c r="B18" s="248"/>
      <c r="C18" s="257"/>
      <c r="D18" s="252"/>
      <c r="E18" s="252"/>
      <c r="F18" s="252"/>
      <c r="G18" s="252"/>
      <c r="H18" s="252"/>
      <c r="I18" s="252"/>
      <c r="J18" s="252"/>
      <c r="K18" s="252"/>
      <c r="L18" s="59"/>
      <c r="M18" s="59"/>
      <c r="N18" s="59"/>
    </row>
    <row r="19" spans="1:21" ht="17.5" customHeight="1" x14ac:dyDescent="0.35">
      <c r="A19" s="59"/>
      <c r="B19" s="248"/>
      <c r="C19" s="257" t="s">
        <v>466</v>
      </c>
      <c r="D19" s="252" t="s">
        <v>468</v>
      </c>
      <c r="E19" s="252"/>
      <c r="F19" s="252"/>
      <c r="G19" s="252"/>
      <c r="H19" s="252"/>
      <c r="I19" s="252"/>
      <c r="J19" s="252"/>
      <c r="K19" s="252"/>
      <c r="L19" s="59"/>
      <c r="M19" s="59"/>
      <c r="N19" s="59"/>
    </row>
    <row r="20" spans="1:21" ht="17.5" customHeight="1" x14ac:dyDescent="0.35">
      <c r="A20" s="59"/>
      <c r="B20" s="248"/>
      <c r="C20" s="257"/>
      <c r="D20" s="252"/>
      <c r="E20" s="252"/>
      <c r="F20" s="252"/>
      <c r="G20" s="252"/>
      <c r="H20" s="252"/>
      <c r="I20" s="252"/>
      <c r="J20" s="252"/>
      <c r="K20" s="252"/>
      <c r="L20" s="59"/>
      <c r="M20" s="59"/>
      <c r="N20" s="59"/>
    </row>
    <row r="21" spans="1:21" ht="7.5" customHeight="1" x14ac:dyDescent="0.35">
      <c r="A21" s="59"/>
      <c r="B21" s="245"/>
      <c r="C21" s="246"/>
      <c r="D21" s="247"/>
      <c r="E21" s="247"/>
      <c r="F21" s="247"/>
      <c r="G21" s="247"/>
      <c r="H21" s="247"/>
      <c r="I21" s="247"/>
      <c r="J21" s="247"/>
      <c r="K21" s="247"/>
      <c r="L21" s="59"/>
      <c r="M21" s="59"/>
      <c r="N21" s="59"/>
    </row>
    <row r="22" spans="1:21" ht="17.5" customHeight="1" x14ac:dyDescent="0.35">
      <c r="A22" s="59"/>
      <c r="B22" s="254" t="s">
        <v>342</v>
      </c>
      <c r="C22" s="250" t="s">
        <v>471</v>
      </c>
      <c r="D22" s="250"/>
      <c r="E22" s="250"/>
      <c r="F22" s="250"/>
      <c r="G22" s="250"/>
      <c r="H22" s="250"/>
      <c r="I22" s="250"/>
      <c r="J22" s="250"/>
      <c r="K22" s="250"/>
      <c r="L22" s="59"/>
      <c r="M22" s="59"/>
      <c r="N22" s="59"/>
    </row>
    <row r="23" spans="1:21" ht="17.5" customHeight="1" x14ac:dyDescent="0.35">
      <c r="A23" s="59"/>
      <c r="B23" s="254"/>
      <c r="C23" s="250"/>
      <c r="D23" s="250"/>
      <c r="E23" s="250"/>
      <c r="F23" s="250"/>
      <c r="G23" s="250"/>
      <c r="H23" s="250"/>
      <c r="I23" s="250"/>
      <c r="J23" s="250"/>
      <c r="K23" s="250"/>
      <c r="L23" s="59"/>
      <c r="M23" s="59"/>
      <c r="N23" s="59"/>
    </row>
    <row r="24" spans="1:21" ht="17.5" customHeight="1" x14ac:dyDescent="0.35">
      <c r="A24" s="59"/>
      <c r="B24" s="254" t="s">
        <v>343</v>
      </c>
      <c r="C24" s="250" t="s">
        <v>469</v>
      </c>
      <c r="D24" s="250"/>
      <c r="E24" s="250"/>
      <c r="F24" s="250"/>
      <c r="G24" s="250"/>
      <c r="H24" s="250"/>
      <c r="I24" s="250"/>
      <c r="J24" s="250"/>
      <c r="K24" s="250"/>
      <c r="L24" s="59"/>
      <c r="M24" s="59"/>
      <c r="N24" s="59"/>
    </row>
    <row r="25" spans="1:21" ht="17.5" customHeight="1" x14ac:dyDescent="0.35">
      <c r="A25" s="59"/>
      <c r="B25" s="254"/>
      <c r="C25" s="250"/>
      <c r="D25" s="250"/>
      <c r="E25" s="250"/>
      <c r="F25" s="250"/>
      <c r="G25" s="250"/>
      <c r="H25" s="250"/>
      <c r="I25" s="250"/>
      <c r="J25" s="250"/>
      <c r="K25" s="250"/>
      <c r="L25" s="59"/>
      <c r="M25" s="59"/>
      <c r="N25" s="59"/>
    </row>
    <row r="26" spans="1:21" ht="17.149999999999999" customHeight="1" x14ac:dyDescent="0.35">
      <c r="A26" s="59"/>
      <c r="B26" s="59"/>
      <c r="C26" s="59"/>
      <c r="D26" s="59"/>
      <c r="E26" s="59"/>
      <c r="F26" s="59"/>
      <c r="G26" s="59"/>
      <c r="H26" s="59"/>
      <c r="I26" s="59"/>
      <c r="J26" s="59"/>
      <c r="K26" s="59"/>
      <c r="L26" s="59"/>
      <c r="M26" s="59"/>
      <c r="N26" s="59"/>
    </row>
    <row r="27" spans="1:21" ht="9.75" customHeight="1" x14ac:dyDescent="0.35">
      <c r="A27" s="59"/>
      <c r="B27" s="60"/>
      <c r="C27" s="60"/>
      <c r="D27" s="60"/>
      <c r="E27" s="60"/>
      <c r="F27" s="60"/>
      <c r="G27" s="60"/>
      <c r="H27" s="60"/>
      <c r="I27" s="60"/>
      <c r="J27" s="60"/>
      <c r="K27" s="60"/>
      <c r="L27" s="59"/>
      <c r="M27" s="59"/>
      <c r="N27" s="59"/>
    </row>
    <row r="28" spans="1:21" ht="18.5" x14ac:dyDescent="0.45">
      <c r="A28" s="59"/>
      <c r="B28" s="253"/>
      <c r="C28" s="253"/>
      <c r="D28" s="253"/>
      <c r="E28" s="59"/>
      <c r="F28" s="59"/>
      <c r="G28" s="59"/>
      <c r="H28" s="59"/>
      <c r="I28" s="59"/>
      <c r="J28" s="59"/>
      <c r="K28" s="59"/>
      <c r="L28" s="59"/>
      <c r="M28" s="59"/>
      <c r="N28" s="59"/>
    </row>
    <row r="29" spans="1:21" x14ac:dyDescent="0.35">
      <c r="A29" s="59"/>
      <c r="B29" s="251" t="s">
        <v>461</v>
      </c>
      <c r="C29" s="251"/>
      <c r="D29" s="251"/>
      <c r="E29" s="251"/>
      <c r="F29" s="251"/>
      <c r="G29" s="251"/>
      <c r="H29" s="251"/>
      <c r="I29" s="251"/>
      <c r="J29" s="251"/>
      <c r="K29" s="251"/>
      <c r="L29" s="59"/>
      <c r="M29" s="59"/>
      <c r="N29" s="59"/>
    </row>
    <row r="30" spans="1:21" ht="9.75" customHeight="1" x14ac:dyDescent="0.35">
      <c r="A30" s="59"/>
      <c r="B30" s="59"/>
      <c r="C30" s="59"/>
      <c r="D30" s="59"/>
      <c r="E30" s="59"/>
      <c r="F30" s="59"/>
      <c r="G30" s="59"/>
      <c r="H30" s="59"/>
      <c r="I30" s="59"/>
      <c r="J30" s="59"/>
      <c r="K30" s="59"/>
      <c r="L30" s="59"/>
      <c r="M30" s="59"/>
      <c r="N30" s="59"/>
    </row>
    <row r="31" spans="1:21" x14ac:dyDescent="0.35">
      <c r="A31" s="59"/>
      <c r="B31" s="59"/>
      <c r="C31" s="59"/>
      <c r="D31" s="59"/>
      <c r="E31" s="59"/>
      <c r="F31" s="59"/>
      <c r="G31" s="59"/>
      <c r="H31" s="59"/>
      <c r="I31" s="59"/>
      <c r="J31" s="59"/>
      <c r="K31" s="59"/>
      <c r="L31" s="59"/>
      <c r="M31" s="59"/>
      <c r="N31" s="59"/>
    </row>
    <row r="32" spans="1:21" hidden="1" x14ac:dyDescent="0.35">
      <c r="A32" s="58"/>
      <c r="B32" s="58"/>
      <c r="C32" s="58"/>
      <c r="D32" s="58"/>
      <c r="E32" s="58"/>
      <c r="F32" s="58"/>
      <c r="G32" s="58"/>
      <c r="H32" s="58"/>
      <c r="I32" s="58"/>
      <c r="J32" s="58"/>
      <c r="K32" s="58"/>
      <c r="L32" s="58"/>
      <c r="M32" s="58"/>
      <c r="N32" s="58"/>
    </row>
    <row r="33" spans="1:14" hidden="1" x14ac:dyDescent="0.35">
      <c r="A33" s="56"/>
      <c r="B33" s="56"/>
      <c r="C33" s="56"/>
      <c r="D33" s="56"/>
      <c r="E33" s="56"/>
      <c r="F33" s="56"/>
      <c r="G33" s="56"/>
      <c r="H33" s="56"/>
      <c r="I33" s="56"/>
      <c r="J33" s="56"/>
      <c r="K33" s="56"/>
      <c r="L33" s="56"/>
      <c r="M33" s="56"/>
      <c r="N33" s="56"/>
    </row>
    <row r="34" spans="1:14" hidden="1" x14ac:dyDescent="0.35">
      <c r="A34" s="56"/>
      <c r="B34" s="56"/>
      <c r="C34" s="56"/>
      <c r="D34" s="56"/>
      <c r="E34" s="56"/>
      <c r="F34" s="56"/>
      <c r="G34" s="56"/>
      <c r="H34" s="56"/>
      <c r="I34" s="56"/>
      <c r="J34" s="56"/>
      <c r="K34" s="56"/>
      <c r="L34" s="56"/>
      <c r="M34" s="56"/>
      <c r="N34" s="56"/>
    </row>
    <row r="35" spans="1:14" hidden="1" x14ac:dyDescent="0.35">
      <c r="A35" s="56"/>
      <c r="B35" s="56"/>
      <c r="C35" s="56"/>
      <c r="D35" s="56"/>
      <c r="E35" s="56"/>
      <c r="F35" s="56"/>
      <c r="G35" s="56"/>
      <c r="H35" s="56"/>
      <c r="I35" s="56"/>
      <c r="J35" s="56"/>
      <c r="K35" s="56"/>
      <c r="L35" s="56"/>
      <c r="M35" s="56"/>
      <c r="N35" s="56"/>
    </row>
    <row r="36" spans="1:14" hidden="1" x14ac:dyDescent="0.35">
      <c r="A36" s="56"/>
      <c r="B36" s="56"/>
      <c r="C36" s="56"/>
      <c r="D36" s="56"/>
      <c r="E36" s="56"/>
      <c r="F36" s="56"/>
      <c r="G36" s="56"/>
      <c r="H36" s="56"/>
      <c r="I36" s="56"/>
      <c r="J36" s="56"/>
      <c r="K36" s="56"/>
      <c r="L36" s="56"/>
      <c r="M36" s="56"/>
      <c r="N36" s="56"/>
    </row>
    <row r="37" spans="1:14" hidden="1" x14ac:dyDescent="0.35"/>
    <row r="38" spans="1:14" hidden="1" x14ac:dyDescent="0.35"/>
    <row r="39" spans="1:14" hidden="1" x14ac:dyDescent="0.35"/>
    <row r="40" spans="1:14" hidden="1" x14ac:dyDescent="0.35"/>
    <row r="41" spans="1:14" hidden="1" x14ac:dyDescent="0.35"/>
    <row r="42" spans="1:14" hidden="1" x14ac:dyDescent="0.35"/>
    <row r="43" spans="1:14" hidden="1" x14ac:dyDescent="0.35"/>
    <row r="44" spans="1:14" hidden="1" x14ac:dyDescent="0.35"/>
    <row r="45" spans="1:14" hidden="1"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sheetData>
  <sheetProtection algorithmName="SHA-512" hashValue="HNeIz6bBp5w6X4LqZUVyJlPOy8g2SFciveyqI9/4xn4gYdZESV7nvpzA/uACPLzwV3uxFh4Ql2sQzUP31M88Zg==" saltValue="9EnEf4vPaT6Lvbwp+iB8Uw==" spinCount="100000" sheet="1" objects="1" scenarios="1"/>
  <mergeCells count="19">
    <mergeCell ref="B2:K4"/>
    <mergeCell ref="D10:G10"/>
    <mergeCell ref="D19:K20"/>
    <mergeCell ref="D16:K18"/>
    <mergeCell ref="C11:C12"/>
    <mergeCell ref="C13:C15"/>
    <mergeCell ref="C16:C18"/>
    <mergeCell ref="C19:C20"/>
    <mergeCell ref="B8:B9"/>
    <mergeCell ref="B6:D6"/>
    <mergeCell ref="C8:K9"/>
    <mergeCell ref="D13:K15"/>
    <mergeCell ref="C22:K23"/>
    <mergeCell ref="C24:K25"/>
    <mergeCell ref="B29:K29"/>
    <mergeCell ref="D11:K12"/>
    <mergeCell ref="B28:D28"/>
    <mergeCell ref="B22:B23"/>
    <mergeCell ref="B24:B25"/>
  </mergeCells>
  <pageMargins left="0.7" right="0.7" top="0.75" bottom="0.75" header="0.3" footer="0.3"/>
  <pageSetup orientation="portrait"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39997558519241921"/>
  </sheetPr>
  <dimension ref="A1:AJ126"/>
  <sheetViews>
    <sheetView zoomScale="70" zoomScaleNormal="70" zoomScaleSheetLayoutView="50" workbookViewId="0">
      <pane xSplit="3" ySplit="8" topLeftCell="D9" activePane="bottomRight" state="frozen"/>
      <selection activeCell="C7" sqref="C7:I8"/>
      <selection pane="topRight" activeCell="C7" sqref="C7:I8"/>
      <selection pane="bottomLeft" activeCell="C7" sqref="C7:I8"/>
      <selection pane="bottomRight" activeCell="A126" sqref="A126:XFD126"/>
    </sheetView>
  </sheetViews>
  <sheetFormatPr defaultColWidth="0" defaultRowHeight="14.5" zeroHeight="1" x14ac:dyDescent="0.35"/>
  <cols>
    <col min="1" max="1" width="26.81640625" customWidth="1"/>
    <col min="2" max="2" width="23.1796875" hidden="1" customWidth="1"/>
    <col min="3" max="3" width="79.7265625" customWidth="1"/>
    <col min="4" max="4" width="21.81640625" customWidth="1"/>
    <col min="5" max="5" width="17.1796875" customWidth="1"/>
    <col min="6" max="6" width="24.81640625" customWidth="1"/>
    <col min="7" max="7" width="27.453125" hidden="1" customWidth="1"/>
    <col min="8" max="9" width="20" customWidth="1"/>
    <col min="10" max="10" width="19.26953125" customWidth="1"/>
    <col min="11" max="12" width="12.54296875" customWidth="1"/>
    <col min="13" max="13" width="13.7265625" customWidth="1"/>
    <col min="14" max="14" width="14.26953125" customWidth="1"/>
    <col min="15" max="15" width="27.453125" customWidth="1"/>
    <col min="16" max="18" width="22.7265625" style="6" customWidth="1"/>
    <col min="19" max="19" width="23.26953125" style="6" customWidth="1"/>
    <col min="20" max="20" width="24.54296875" style="6" customWidth="1"/>
    <col min="21" max="21" width="22.7265625" style="6" customWidth="1"/>
    <col min="22" max="22" width="4.81640625" style="9" customWidth="1"/>
    <col min="23" max="23" width="19.7265625" style="9" customWidth="1"/>
    <col min="24" max="35" width="19" style="9" customWidth="1"/>
    <col min="36" max="36" width="8.81640625" style="9" customWidth="1"/>
    <col min="37" max="16384" width="8.81640625" style="9" hidden="1"/>
  </cols>
  <sheetData>
    <row r="1" spans="1:36" ht="15" thickBot="1" x14ac:dyDescent="0.4">
      <c r="A1" s="7"/>
      <c r="B1" s="7"/>
      <c r="C1" s="8"/>
      <c r="D1" s="7"/>
      <c r="E1" s="7"/>
      <c r="F1" s="7"/>
      <c r="G1" s="8"/>
      <c r="H1" s="7"/>
      <c r="I1" s="7"/>
      <c r="J1" s="7"/>
      <c r="K1" s="7"/>
      <c r="L1" s="7"/>
      <c r="M1" s="7"/>
      <c r="N1" s="10"/>
      <c r="O1" s="7"/>
      <c r="P1" s="7"/>
      <c r="Q1" s="7"/>
      <c r="R1" s="7"/>
      <c r="S1" s="7"/>
      <c r="T1" s="7"/>
      <c r="U1" s="7"/>
      <c r="V1" s="13"/>
      <c r="W1" s="13"/>
      <c r="X1" s="13"/>
      <c r="Y1" s="13"/>
      <c r="Z1" s="13"/>
      <c r="AA1" s="13"/>
      <c r="AB1" s="13"/>
      <c r="AC1" s="13"/>
      <c r="AD1" s="13"/>
      <c r="AE1" s="13"/>
      <c r="AF1" s="13"/>
      <c r="AG1" s="13"/>
      <c r="AH1" s="13"/>
      <c r="AI1" s="13"/>
      <c r="AJ1" s="13"/>
    </row>
    <row r="2" spans="1:36" ht="80.25" customHeight="1" thickBot="1" x14ac:dyDescent="0.4">
      <c r="A2" s="65"/>
      <c r="B2" s="66"/>
      <c r="C2" s="67"/>
      <c r="D2" s="269" t="s">
        <v>351</v>
      </c>
      <c r="E2" s="269"/>
      <c r="F2" s="269"/>
      <c r="G2" s="269"/>
      <c r="H2" s="269"/>
      <c r="I2" s="269"/>
      <c r="J2" s="269"/>
      <c r="K2" s="269"/>
      <c r="L2" s="269"/>
      <c r="M2" s="269"/>
      <c r="N2" s="269"/>
      <c r="O2" s="68" t="s">
        <v>366</v>
      </c>
      <c r="P2" s="69"/>
      <c r="Q2" s="68" t="s">
        <v>358</v>
      </c>
      <c r="R2" s="70">
        <f>P2*Lists!P4</f>
        <v>0</v>
      </c>
      <c r="S2" s="271" t="s">
        <v>364</v>
      </c>
      <c r="T2" s="272"/>
      <c r="U2" s="71">
        <f>IF(OR(T5&lt;0,T6&lt;0)=TRUE,IF(V5&gt;V6,V5,V6),IF(OR(T5&gt;0,T6&gt;0)=TRUE,IF(V5&gt;V6,V5,V6),0))</f>
        <v>0</v>
      </c>
      <c r="V2" s="72"/>
      <c r="W2" s="259" t="s">
        <v>441</v>
      </c>
      <c r="X2" s="260"/>
      <c r="Y2" s="260"/>
      <c r="Z2" s="260"/>
      <c r="AA2" s="260"/>
      <c r="AB2" s="260"/>
      <c r="AC2" s="260"/>
      <c r="AD2" s="260"/>
      <c r="AE2" s="260"/>
      <c r="AF2" s="260"/>
      <c r="AG2" s="260"/>
      <c r="AH2" s="260"/>
      <c r="AI2" s="261"/>
      <c r="AJ2" s="13"/>
    </row>
    <row r="3" spans="1:36" ht="60.75" customHeight="1" thickBot="1" x14ac:dyDescent="0.4">
      <c r="A3" s="73"/>
      <c r="B3" s="74"/>
      <c r="C3" s="74"/>
      <c r="D3" s="270"/>
      <c r="E3" s="270"/>
      <c r="F3" s="270"/>
      <c r="G3" s="270"/>
      <c r="H3" s="270"/>
      <c r="I3" s="270"/>
      <c r="J3" s="270"/>
      <c r="K3" s="270"/>
      <c r="L3" s="270"/>
      <c r="M3" s="270"/>
      <c r="N3" s="270"/>
      <c r="O3" s="68" t="s">
        <v>359</v>
      </c>
      <c r="P3" s="75"/>
      <c r="Q3" s="68" t="s">
        <v>362</v>
      </c>
      <c r="R3" s="70">
        <f>R2*0.6</f>
        <v>0</v>
      </c>
      <c r="S3" s="68" t="s">
        <v>368</v>
      </c>
      <c r="T3" s="275">
        <f>R3+P3</f>
        <v>0</v>
      </c>
      <c r="U3" s="276"/>
      <c r="V3" s="72"/>
      <c r="W3" s="262"/>
      <c r="X3" s="263"/>
      <c r="Y3" s="263"/>
      <c r="Z3" s="263"/>
      <c r="AA3" s="263"/>
      <c r="AB3" s="263"/>
      <c r="AC3" s="263"/>
      <c r="AD3" s="263"/>
      <c r="AE3" s="263"/>
      <c r="AF3" s="263"/>
      <c r="AG3" s="263"/>
      <c r="AH3" s="263"/>
      <c r="AI3" s="264"/>
      <c r="AJ3" s="13"/>
    </row>
    <row r="4" spans="1:36" ht="60.75" customHeight="1" thickBot="1" x14ac:dyDescent="0.4">
      <c r="A4" s="73"/>
      <c r="B4" s="74"/>
      <c r="C4" s="74"/>
      <c r="D4" s="270"/>
      <c r="E4" s="270"/>
      <c r="F4" s="270"/>
      <c r="G4" s="270"/>
      <c r="H4" s="270"/>
      <c r="I4" s="270"/>
      <c r="J4" s="270"/>
      <c r="K4" s="270"/>
      <c r="L4" s="270"/>
      <c r="M4" s="270"/>
      <c r="N4" s="270"/>
      <c r="O4" s="68" t="s">
        <v>360</v>
      </c>
      <c r="P4" s="75"/>
      <c r="Q4" s="68" t="s">
        <v>363</v>
      </c>
      <c r="R4" s="70">
        <f>R2*0.4</f>
        <v>0</v>
      </c>
      <c r="S4" s="68" t="s">
        <v>369</v>
      </c>
      <c r="T4" s="275">
        <f>R4+P4</f>
        <v>0</v>
      </c>
      <c r="U4" s="276"/>
      <c r="V4" s="72"/>
      <c r="W4" s="262"/>
      <c r="X4" s="263"/>
      <c r="Y4" s="263"/>
      <c r="Z4" s="263"/>
      <c r="AA4" s="263"/>
      <c r="AB4" s="263"/>
      <c r="AC4" s="263"/>
      <c r="AD4" s="263"/>
      <c r="AE4" s="263"/>
      <c r="AF4" s="263"/>
      <c r="AG4" s="263"/>
      <c r="AH4" s="263"/>
      <c r="AI4" s="264"/>
      <c r="AJ4" s="13"/>
    </row>
    <row r="5" spans="1:36" ht="45" customHeight="1" thickBot="1" x14ac:dyDescent="0.4">
      <c r="A5" s="73"/>
      <c r="B5" s="74"/>
      <c r="C5" s="74"/>
      <c r="D5" s="270"/>
      <c r="E5" s="270"/>
      <c r="F5" s="270"/>
      <c r="G5" s="270"/>
      <c r="H5" s="270"/>
      <c r="I5" s="270"/>
      <c r="J5" s="270"/>
      <c r="K5" s="270"/>
      <c r="L5" s="270"/>
      <c r="M5" s="270"/>
      <c r="N5" s="270"/>
      <c r="O5" s="279" t="s">
        <v>428</v>
      </c>
      <c r="P5" s="68" t="s">
        <v>372</v>
      </c>
      <c r="Q5" s="277">
        <f>SUM(T10:T118)</f>
        <v>0</v>
      </c>
      <c r="R5" s="278"/>
      <c r="S5" s="76" t="s">
        <v>365</v>
      </c>
      <c r="T5" s="273">
        <f>T3-Q5</f>
        <v>0</v>
      </c>
      <c r="U5" s="274"/>
      <c r="V5" s="77">
        <f>IF(T5&lt;-0.001,ROUNDUP((ABS(T5)/Lists!Q4),0),ROUNDDOWN((ABS(T5)/-Lists!Q4),0))</f>
        <v>0</v>
      </c>
      <c r="W5" s="262"/>
      <c r="X5" s="263"/>
      <c r="Y5" s="263"/>
      <c r="Z5" s="263"/>
      <c r="AA5" s="263"/>
      <c r="AB5" s="263"/>
      <c r="AC5" s="263"/>
      <c r="AD5" s="263"/>
      <c r="AE5" s="263"/>
      <c r="AF5" s="263"/>
      <c r="AG5" s="263"/>
      <c r="AH5" s="263"/>
      <c r="AI5" s="264"/>
      <c r="AJ5" s="13"/>
    </row>
    <row r="6" spans="1:36" ht="45" customHeight="1" thickBot="1" x14ac:dyDescent="0.4">
      <c r="A6" s="73"/>
      <c r="B6" s="74"/>
      <c r="C6" s="74"/>
      <c r="D6" s="270"/>
      <c r="E6" s="270"/>
      <c r="F6" s="270"/>
      <c r="G6" s="270"/>
      <c r="H6" s="270"/>
      <c r="I6" s="270"/>
      <c r="J6" s="270"/>
      <c r="K6" s="270"/>
      <c r="L6" s="270"/>
      <c r="M6" s="270"/>
      <c r="N6" s="270"/>
      <c r="O6" s="280"/>
      <c r="P6" s="68" t="s">
        <v>373</v>
      </c>
      <c r="Q6" s="277">
        <f>SUM(U9:U118)</f>
        <v>0</v>
      </c>
      <c r="R6" s="278"/>
      <c r="S6" s="76" t="s">
        <v>367</v>
      </c>
      <c r="T6" s="273">
        <f>T4-Q6</f>
        <v>0</v>
      </c>
      <c r="U6" s="274"/>
      <c r="V6" s="77">
        <f>IF(T6&lt;-0.001,ROUNDUP((ABS(T6)/Lists!R4),0),ROUNDDOWN((ABS(T6)/-Lists!R4),0))</f>
        <v>0</v>
      </c>
      <c r="W6" s="262"/>
      <c r="X6" s="263"/>
      <c r="Y6" s="263"/>
      <c r="Z6" s="263"/>
      <c r="AA6" s="263"/>
      <c r="AB6" s="263"/>
      <c r="AC6" s="263"/>
      <c r="AD6" s="263"/>
      <c r="AE6" s="263"/>
      <c r="AF6" s="263"/>
      <c r="AG6" s="263"/>
      <c r="AH6" s="263"/>
      <c r="AI6" s="264"/>
      <c r="AJ6" s="13"/>
    </row>
    <row r="7" spans="1:36" ht="27" customHeight="1" thickBot="1" x14ac:dyDescent="0.4">
      <c r="A7" s="73"/>
      <c r="B7" s="74"/>
      <c r="C7" s="78"/>
      <c r="D7" s="79"/>
      <c r="E7" s="79"/>
      <c r="F7" s="79"/>
      <c r="G7" s="79"/>
      <c r="H7" s="79"/>
      <c r="I7" s="79"/>
      <c r="J7" s="79"/>
      <c r="K7" s="79"/>
      <c r="L7" s="79"/>
      <c r="M7" s="79"/>
      <c r="N7" s="79"/>
      <c r="O7" s="281"/>
      <c r="P7" s="268" t="s">
        <v>204</v>
      </c>
      <c r="Q7" s="268"/>
      <c r="R7" s="268"/>
      <c r="S7" s="80"/>
      <c r="T7" s="81"/>
      <c r="U7" s="81"/>
      <c r="V7" s="82"/>
      <c r="W7" s="265"/>
      <c r="X7" s="266"/>
      <c r="Y7" s="266"/>
      <c r="Z7" s="266"/>
      <c r="AA7" s="266"/>
      <c r="AB7" s="266"/>
      <c r="AC7" s="266"/>
      <c r="AD7" s="266"/>
      <c r="AE7" s="266"/>
      <c r="AF7" s="266"/>
      <c r="AG7" s="266"/>
      <c r="AH7" s="266"/>
      <c r="AI7" s="267"/>
      <c r="AJ7" s="13"/>
    </row>
    <row r="8" spans="1:36" ht="75" customHeight="1" thickBot="1" x14ac:dyDescent="0.4">
      <c r="A8" s="125" t="s">
        <v>206</v>
      </c>
      <c r="B8" s="125" t="s">
        <v>292</v>
      </c>
      <c r="C8" s="128" t="s">
        <v>2</v>
      </c>
      <c r="D8" s="129" t="s">
        <v>12</v>
      </c>
      <c r="E8" s="126" t="s">
        <v>211</v>
      </c>
      <c r="F8" s="126" t="s">
        <v>9</v>
      </c>
      <c r="G8" s="126" t="s">
        <v>20</v>
      </c>
      <c r="H8" s="126" t="s">
        <v>3</v>
      </c>
      <c r="I8" s="126" t="s">
        <v>339</v>
      </c>
      <c r="J8" s="126" t="s">
        <v>4</v>
      </c>
      <c r="K8" s="126" t="s">
        <v>5</v>
      </c>
      <c r="L8" s="126" t="s">
        <v>6</v>
      </c>
      <c r="M8" s="126" t="s">
        <v>7</v>
      </c>
      <c r="N8" s="127" t="s">
        <v>8</v>
      </c>
      <c r="O8" s="83" t="s">
        <v>13</v>
      </c>
      <c r="P8" s="83" t="s">
        <v>0</v>
      </c>
      <c r="Q8" s="83" t="s">
        <v>203</v>
      </c>
      <c r="R8" s="83" t="s">
        <v>205</v>
      </c>
      <c r="S8" s="83" t="s">
        <v>374</v>
      </c>
      <c r="T8" s="83" t="s">
        <v>105</v>
      </c>
      <c r="U8" s="83" t="s">
        <v>106</v>
      </c>
      <c r="V8" s="84"/>
      <c r="W8" s="85" t="s">
        <v>227</v>
      </c>
      <c r="X8" s="86" t="s">
        <v>215</v>
      </c>
      <c r="Y8" s="86" t="s">
        <v>216</v>
      </c>
      <c r="Z8" s="86" t="s">
        <v>217</v>
      </c>
      <c r="AA8" s="86" t="s">
        <v>218</v>
      </c>
      <c r="AB8" s="86" t="s">
        <v>219</v>
      </c>
      <c r="AC8" s="86" t="s">
        <v>220</v>
      </c>
      <c r="AD8" s="86" t="s">
        <v>221</v>
      </c>
      <c r="AE8" s="86" t="s">
        <v>222</v>
      </c>
      <c r="AF8" s="86" t="s">
        <v>223</v>
      </c>
      <c r="AG8" s="86" t="s">
        <v>224</v>
      </c>
      <c r="AH8" s="86" t="s">
        <v>225</v>
      </c>
      <c r="AI8" s="87" t="s">
        <v>226</v>
      </c>
      <c r="AJ8" s="13"/>
    </row>
    <row r="9" spans="1:36" ht="18.5" thickBot="1" x14ac:dyDescent="0.4">
      <c r="A9" s="88"/>
      <c r="B9" s="89"/>
      <c r="C9" s="90" t="s">
        <v>14</v>
      </c>
      <c r="D9" s="91"/>
      <c r="E9" s="89"/>
      <c r="F9" s="89"/>
      <c r="G9" s="89"/>
      <c r="H9" s="92"/>
      <c r="I9" s="92"/>
      <c r="J9" s="89"/>
      <c r="K9" s="92"/>
      <c r="L9" s="92"/>
      <c r="M9" s="89"/>
      <c r="N9" s="93"/>
      <c r="O9" s="94"/>
      <c r="P9" s="94"/>
      <c r="Q9" s="95"/>
      <c r="R9" s="96"/>
      <c r="S9" s="97"/>
      <c r="T9" s="95"/>
      <c r="U9" s="96"/>
      <c r="V9" s="72"/>
      <c r="W9" s="98"/>
      <c r="X9" s="99"/>
      <c r="Y9" s="99"/>
      <c r="Z9" s="99"/>
      <c r="AA9" s="99"/>
      <c r="AB9" s="99"/>
      <c r="AC9" s="99"/>
      <c r="AD9" s="99"/>
      <c r="AE9" s="99"/>
      <c r="AF9" s="99"/>
      <c r="AG9" s="99"/>
      <c r="AH9" s="99"/>
      <c r="AI9" s="100"/>
      <c r="AJ9" s="13"/>
    </row>
    <row r="10" spans="1:36" ht="17.5" x14ac:dyDescent="0.35">
      <c r="A10" s="101">
        <v>10021540928</v>
      </c>
      <c r="B10" s="102" t="e">
        <f>INDEX('Roll Up - SY21-22 Calculator'!$A$3:$Q$200,MATCH($A10,'Roll Up - SY21-22 Calculator'!$A$3:$A$200,0),MATCH(B$8,'Roll Up - SY21-22 Calculator'!$A$3:$Q$3,0))</f>
        <v>#N/A</v>
      </c>
      <c r="C10" s="103" t="str">
        <f>INDEX('Roll Up - SY21-22 Calculator'!$A$3:$Q$200,MATCH($A10,'Roll Up - SY21-22 Calculator'!$A$3:$A$200,0),MATCH(C$8,'Roll Up - SY21-22 Calculator'!$A$3:$Q$3,0))</f>
        <v>Breaded Chicken Patties, 3.29 oz.</v>
      </c>
      <c r="D10" s="102" t="str">
        <f>INDEX('Roll Up - SY21-22 Calculator'!$A$3:$Q$200,MATCH($A10,'Roll Up - SY21-22 Calculator'!$A$3:$A$200,0),MATCH(D$8,'Roll Up - SY21-22 Calculator'!$A$3:$Q$3,0))</f>
        <v>100103 W/D</v>
      </c>
      <c r="E10" s="102">
        <f>INDEX('Roll Up - SY21-22 Calculator'!$A$3:$Q$200,MATCH($A10,'Roll Up - SY21-22 Calculator'!$A$3:$A$200,0),MATCH(E$8,'Roll Up - SY21-22 Calculator'!$A$3:$Q$3,0))</f>
        <v>30.8</v>
      </c>
      <c r="F10" s="102">
        <f>INDEX('Roll Up - SY21-22 Calculator'!$A$3:$Q$200,MATCH($A10,'Roll Up - SY21-22 Calculator'!$A$3:$A$200,0),MATCH(F$8,'Roll Up - SY21-22 Calculator'!$A$3:$Q$3,0))</f>
        <v>150</v>
      </c>
      <c r="G10" s="102">
        <f>INDEX('Roll Up - SY21-22 Calculator'!$A$3:$Q$200,MATCH($A10,'Roll Up - SY21-22 Calculator'!$A$3:$A$200,0),MATCH(G$8,'Roll Up - SY21-22 Calculator'!$A$3:$Q$3,0))</f>
        <v>150</v>
      </c>
      <c r="H10" s="102">
        <f>INDEX('Roll Up - SY21-22 Calculator'!$A$3:$Q$200,MATCH($A10,'Roll Up - SY21-22 Calculator'!$A$3:$A$200,0),MATCH(H$8,'Roll Up - SY21-22 Calculator'!$A$3:$Q$3,0))</f>
        <v>3.29</v>
      </c>
      <c r="I10" s="102" t="str">
        <f>INDEX('Roll Up - SY21-22 Calculator'!$A$3:$Q$200,MATCH($A10,'Roll Up - SY21-22 Calculator'!$A$3:$A$200,0),MATCH(I$8,'Roll Up - SY21-22 Calculator'!$A$3:$Q$3,0))</f>
        <v/>
      </c>
      <c r="J10" s="102" t="str">
        <f>INDEX('Roll Up - SY21-22 Calculator'!$A$3:$Q$200,MATCH($A10,'Roll Up - SY21-22 Calculator'!$A$3:$A$200,0),MATCH(J$8,'Roll Up - SY21-22 Calculator'!$A$3:$Q$3,0))</f>
        <v>1 piece</v>
      </c>
      <c r="K10" s="102">
        <f>INDEX('Roll Up - SY21-22 Calculator'!$A$3:$Q$200,MATCH($A10,'Roll Up - SY21-22 Calculator'!$A$3:$A$200,0),MATCH(K$8,'Roll Up - SY21-22 Calculator'!$A$3:$Q$3,0))</f>
        <v>2</v>
      </c>
      <c r="L10" s="102">
        <f>INDEX('Roll Up - SY21-22 Calculator'!$A$3:$Q$200,MATCH($A10,'Roll Up - SY21-22 Calculator'!$A$3:$A$200,0),MATCH(L$8,'Roll Up - SY21-22 Calculator'!$A$3:$Q$3,0))</f>
        <v>1</v>
      </c>
      <c r="M10" s="102">
        <f>INDEX('Roll Up - SY21-22 Calculator'!$A$3:$Q$200,MATCH($A10,'Roll Up - SY21-22 Calculator'!$A$3:$A$200,0),MATCH(M$8,'Roll Up - SY21-22 Calculator'!$A$3:$Q$3,0))</f>
        <v>8.7899999999999991</v>
      </c>
      <c r="N10" s="102">
        <f>INDEX('Roll Up - SY21-22 Calculator'!$A$3:$Q$200,MATCH($A10,'Roll Up - SY21-22 Calculator'!$A$3:$A$200,0),MATCH(N$8,'Roll Up - SY21-22 Calculator'!$A$3:$Q$3,0))</f>
        <v>5.8600000000000012</v>
      </c>
      <c r="O10" s="104" t="str">
        <f>IF(IF(P10&gt;0,P10*G10,Q10*R10)=0,"",IF(P10&gt;0,P10*G10,Q10*R10))</f>
        <v/>
      </c>
      <c r="P10" s="105"/>
      <c r="Q10" s="106"/>
      <c r="R10" s="107"/>
      <c r="S10" s="105"/>
      <c r="T10" s="108" t="str">
        <f>IFERROR(ROUNDUP(O10/G10,0)*M10,"")</f>
        <v/>
      </c>
      <c r="U10" s="109" t="str">
        <f>IFERROR(ROUNDUP(O10/G10,0)*N10,"")</f>
        <v/>
      </c>
      <c r="V10" s="72"/>
      <c r="W10" s="110" t="str">
        <f t="shared" ref="W10:W69" si="0">IF(IFERROR(ROUNDUP(O10/G10,0)-SUM(X10:AI10),SUM(X10:AI10)*-1)=0,"",(IFERROR(ROUNDUP(O10/G10,0)-SUM(X10:AI10),SUM(X10:AI10)*-1)))</f>
        <v/>
      </c>
      <c r="X10" s="111"/>
      <c r="Y10" s="111"/>
      <c r="Z10" s="111"/>
      <c r="AA10" s="111"/>
      <c r="AB10" s="111"/>
      <c r="AC10" s="111"/>
      <c r="AD10" s="111"/>
      <c r="AE10" s="111"/>
      <c r="AF10" s="111"/>
      <c r="AG10" s="111"/>
      <c r="AH10" s="111"/>
      <c r="AI10" s="107"/>
      <c r="AJ10" s="13"/>
    </row>
    <row r="11" spans="1:36" ht="17.5" x14ac:dyDescent="0.35">
      <c r="A11" s="112">
        <v>10037310928</v>
      </c>
      <c r="B11" s="113" t="e">
        <f>INDEX('Roll Up - SY21-22 Calculator'!$A$3:$Q$200,MATCH($A11,'Roll Up - SY21-22 Calculator'!$A$3:$A$200,0),MATCH(B$8,'Roll Up - SY21-22 Calculator'!$A$3:$Q$3,0))</f>
        <v>#N/A</v>
      </c>
      <c r="C11" s="240" t="str">
        <f>INDEX('Roll Up - SY21-22 Calculator'!$A$3:$Q$200,MATCH($A11,'Roll Up - SY21-22 Calculator'!$A$3:$A$200,0),MATCH(C$8,'Roll Up - SY21-22 Calculator'!$A$3:$Q$3,0))</f>
        <v>All Natural Breaded Homestyle Chicken Patties, 4.07 oz.</v>
      </c>
      <c r="D11" s="113" t="str">
        <f>INDEX('Roll Up - SY21-22 Calculator'!$A$3:$Q$200,MATCH($A11,'Roll Up - SY21-22 Calculator'!$A$3:$A$200,0),MATCH(D$8,'Roll Up - SY21-22 Calculator'!$A$3:$Q$3,0))</f>
        <v>100103 W/D</v>
      </c>
      <c r="E11" s="113">
        <f>INDEX('Roll Up - SY21-22 Calculator'!$A$3:$Q$200,MATCH($A11,'Roll Up - SY21-22 Calculator'!$A$3:$A$200,0),MATCH(E$8,'Roll Up - SY21-22 Calculator'!$A$3:$Q$3,0))</f>
        <v>26.25</v>
      </c>
      <c r="F11" s="113">
        <f>INDEX('Roll Up - SY21-22 Calculator'!$A$3:$Q$200,MATCH($A11,'Roll Up - SY21-22 Calculator'!$A$3:$A$200,0),MATCH(F$8,'Roll Up - SY21-22 Calculator'!$A$3:$Q$3,0))</f>
        <v>103</v>
      </c>
      <c r="G11" s="113">
        <f>INDEX('Roll Up - SY21-22 Calculator'!$A$3:$Q$200,MATCH($A11,'Roll Up - SY21-22 Calculator'!$A$3:$A$200,0),MATCH(G$8,'Roll Up - SY21-22 Calculator'!$A$3:$Q$3,0))</f>
        <v>103</v>
      </c>
      <c r="H11" s="113">
        <f>INDEX('Roll Up - SY21-22 Calculator'!$A$3:$Q$200,MATCH($A11,'Roll Up - SY21-22 Calculator'!$A$3:$A$200,0),MATCH(H$8,'Roll Up - SY21-22 Calculator'!$A$3:$Q$3,0))</f>
        <v>4.07</v>
      </c>
      <c r="I11" s="113" t="str">
        <f>INDEX('Roll Up - SY21-22 Calculator'!$A$3:$Q$200,MATCH($A11,'Roll Up - SY21-22 Calculator'!$A$3:$A$200,0),MATCH(I$8,'Roll Up - SY21-22 Calculator'!$A$3:$Q$3,0))</f>
        <v/>
      </c>
      <c r="J11" s="113" t="str">
        <f>INDEX('Roll Up - SY21-22 Calculator'!$A$3:$Q$200,MATCH($A11,'Roll Up - SY21-22 Calculator'!$A$3:$A$200,0),MATCH(J$8,'Roll Up - SY21-22 Calculator'!$A$3:$Q$3,0))</f>
        <v>1 piece</v>
      </c>
      <c r="K11" s="113">
        <f>INDEX('Roll Up - SY21-22 Calculator'!$A$3:$Q$200,MATCH($A11,'Roll Up - SY21-22 Calculator'!$A$3:$A$200,0),MATCH(K$8,'Roll Up - SY21-22 Calculator'!$A$3:$Q$3,0))</f>
        <v>2</v>
      </c>
      <c r="L11" s="113">
        <f>INDEX('Roll Up - SY21-22 Calculator'!$A$3:$Q$200,MATCH($A11,'Roll Up - SY21-22 Calculator'!$A$3:$A$200,0),MATCH(L$8,'Roll Up - SY21-22 Calculator'!$A$3:$Q$3,0))</f>
        <v>1</v>
      </c>
      <c r="M11" s="113">
        <f>INDEX('Roll Up - SY21-22 Calculator'!$A$3:$Q$200,MATCH($A11,'Roll Up - SY21-22 Calculator'!$A$3:$A$200,0),MATCH(M$8,'Roll Up - SY21-22 Calculator'!$A$3:$Q$3,0))</f>
        <v>16.925999999999998</v>
      </c>
      <c r="N11" s="115">
        <f>INDEX('Roll Up - SY21-22 Calculator'!$A$3:$Q$200,MATCH($A11,'Roll Up - SY21-22 Calculator'!$A$3:$A$200,0),MATCH(N$8,'Roll Up - SY21-22 Calculator'!$A$3:$Q$3,0))</f>
        <v>11.284000000000002</v>
      </c>
      <c r="O11" s="116" t="str">
        <f t="shared" ref="O11:O53" si="1">IF(IF(P11&gt;0,P11*G11,Q11*R11)=0,"",IF(P11&gt;0,P11*G11,Q11*R11))</f>
        <v/>
      </c>
      <c r="P11" s="105"/>
      <c r="Q11" s="106"/>
      <c r="R11" s="107"/>
      <c r="S11" s="105"/>
      <c r="T11" s="117" t="str">
        <f t="shared" ref="T11:T53" si="2">IFERROR(ROUNDUP(O11/G11,0)*M11,"")</f>
        <v/>
      </c>
      <c r="U11" s="118" t="str">
        <f t="shared" ref="U11:U53" si="3">IFERROR(ROUNDUP(O11/G11,0)*N11,"")</f>
        <v/>
      </c>
      <c r="V11" s="72"/>
      <c r="W11" s="119" t="str">
        <f t="shared" si="0"/>
        <v/>
      </c>
      <c r="X11" s="120"/>
      <c r="Y11" s="120"/>
      <c r="Z11" s="120"/>
      <c r="AA11" s="120"/>
      <c r="AB11" s="120"/>
      <c r="AC11" s="120"/>
      <c r="AD11" s="120"/>
      <c r="AE11" s="120"/>
      <c r="AF11" s="120"/>
      <c r="AG11" s="120"/>
      <c r="AH11" s="120"/>
      <c r="AI11" s="121"/>
      <c r="AJ11" s="13"/>
    </row>
    <row r="12" spans="1:36" ht="17.5" x14ac:dyDescent="0.35">
      <c r="A12" s="101">
        <v>10038570928</v>
      </c>
      <c r="B12" s="102" t="e">
        <f>INDEX('Roll Up - SY21-22 Calculator'!$A$3:$Q$200,MATCH($A12,'Roll Up - SY21-22 Calculator'!$A$3:$A$200,0),MATCH(B$8,'Roll Up - SY21-22 Calculator'!$A$3:$Q$3,0))</f>
        <v>#N/A</v>
      </c>
      <c r="C12" s="103" t="str">
        <f>INDEX('Roll Up - SY21-22 Calculator'!$A$3:$Q$200,MATCH($A12,'Roll Up - SY21-22 Calculator'!$A$3:$A$200,0),MATCH(C$8,'Roll Up - SY21-22 Calculator'!$A$3:$Q$3,0))</f>
        <v>Krisp N Krunchy™ Breaded Chicken Patties Fritter, 3.53 oz.</v>
      </c>
      <c r="D12" s="102" t="str">
        <f>INDEX('Roll Up - SY21-22 Calculator'!$A$3:$Q$200,MATCH($A12,'Roll Up - SY21-22 Calculator'!$A$3:$A$200,0),MATCH(D$8,'Roll Up - SY21-22 Calculator'!$A$3:$Q$3,0))</f>
        <v>100103 W/D</v>
      </c>
      <c r="E12" s="102">
        <f>INDEX('Roll Up - SY21-22 Calculator'!$A$3:$Q$200,MATCH($A12,'Roll Up - SY21-22 Calculator'!$A$3:$A$200,0),MATCH(E$8,'Roll Up - SY21-22 Calculator'!$A$3:$Q$3,0))</f>
        <v>31.05</v>
      </c>
      <c r="F12" s="102">
        <f>INDEX('Roll Up - SY21-22 Calculator'!$A$3:$Q$200,MATCH($A12,'Roll Up - SY21-22 Calculator'!$A$3:$A$200,0),MATCH(F$8,'Roll Up - SY21-22 Calculator'!$A$3:$Q$3,0))</f>
        <v>140</v>
      </c>
      <c r="G12" s="102">
        <f>INDEX('Roll Up - SY21-22 Calculator'!$A$3:$Q$200,MATCH($A12,'Roll Up - SY21-22 Calculator'!$A$3:$A$200,0),MATCH(G$8,'Roll Up - SY21-22 Calculator'!$A$3:$Q$3,0))</f>
        <v>140</v>
      </c>
      <c r="H12" s="102">
        <f>INDEX('Roll Up - SY21-22 Calculator'!$A$3:$Q$200,MATCH($A12,'Roll Up - SY21-22 Calculator'!$A$3:$A$200,0),MATCH(H$8,'Roll Up - SY21-22 Calculator'!$A$3:$Q$3,0))</f>
        <v>3.53</v>
      </c>
      <c r="I12" s="102" t="str">
        <f>INDEX('Roll Up - SY21-22 Calculator'!$A$3:$Q$200,MATCH($A12,'Roll Up - SY21-22 Calculator'!$A$3:$A$200,0),MATCH(I$8,'Roll Up - SY21-22 Calculator'!$A$3:$Q$3,0))</f>
        <v/>
      </c>
      <c r="J12" s="102" t="str">
        <f>INDEX('Roll Up - SY21-22 Calculator'!$A$3:$Q$200,MATCH($A12,'Roll Up - SY21-22 Calculator'!$A$3:$A$200,0),MATCH(J$8,'Roll Up - SY21-22 Calculator'!$A$3:$Q$3,0))</f>
        <v>1 piece</v>
      </c>
      <c r="K12" s="102">
        <f>INDEX('Roll Up - SY21-22 Calculator'!$A$3:$Q$200,MATCH($A12,'Roll Up - SY21-22 Calculator'!$A$3:$A$200,0),MATCH(K$8,'Roll Up - SY21-22 Calculator'!$A$3:$Q$3,0))</f>
        <v>2</v>
      </c>
      <c r="L12" s="102">
        <f>INDEX('Roll Up - SY21-22 Calculator'!$A$3:$Q$200,MATCH($A12,'Roll Up - SY21-22 Calculator'!$A$3:$A$200,0),MATCH(L$8,'Roll Up - SY21-22 Calculator'!$A$3:$Q$3,0))</f>
        <v>1</v>
      </c>
      <c r="M12" s="102">
        <f>INDEX('Roll Up - SY21-22 Calculator'!$A$3:$Q$200,MATCH($A12,'Roll Up - SY21-22 Calculator'!$A$3:$A$200,0),MATCH(M$8,'Roll Up - SY21-22 Calculator'!$A$3:$Q$3,0))</f>
        <v>11.514000000000001</v>
      </c>
      <c r="N12" s="102">
        <f>INDEX('Roll Up - SY21-22 Calculator'!$A$3:$Q$200,MATCH($A12,'Roll Up - SY21-22 Calculator'!$A$3:$A$200,0),MATCH(N$8,'Roll Up - SY21-22 Calculator'!$A$3:$Q$3,0))</f>
        <v>7.6760000000000002</v>
      </c>
      <c r="O12" s="104" t="str">
        <f t="shared" si="1"/>
        <v/>
      </c>
      <c r="P12" s="105"/>
      <c r="Q12" s="106"/>
      <c r="R12" s="107"/>
      <c r="S12" s="105"/>
      <c r="T12" s="108" t="str">
        <f t="shared" si="2"/>
        <v/>
      </c>
      <c r="U12" s="109" t="str">
        <f t="shared" si="3"/>
        <v/>
      </c>
      <c r="V12" s="72"/>
      <c r="W12" s="110" t="str">
        <f t="shared" si="0"/>
        <v/>
      </c>
      <c r="X12" s="111"/>
      <c r="Y12" s="111"/>
      <c r="Z12" s="111"/>
      <c r="AA12" s="111"/>
      <c r="AB12" s="111"/>
      <c r="AC12" s="111"/>
      <c r="AD12" s="111"/>
      <c r="AE12" s="111"/>
      <c r="AF12" s="111"/>
      <c r="AG12" s="111"/>
      <c r="AH12" s="111"/>
      <c r="AI12" s="107"/>
      <c r="AJ12" s="13"/>
    </row>
    <row r="13" spans="1:36" ht="17.5" x14ac:dyDescent="0.35">
      <c r="A13" s="112">
        <v>10055670928</v>
      </c>
      <c r="B13" s="113" t="e">
        <f>INDEX('Roll Up - SY21-22 Calculator'!$A$3:$Q$200,MATCH($A13,'Roll Up - SY21-22 Calculator'!$A$3:$A$200,0),MATCH(B$8,'Roll Up - SY21-22 Calculator'!$A$3:$Q$3,0))</f>
        <v>#N/A</v>
      </c>
      <c r="C13" s="240" t="str">
        <f>INDEX('Roll Up - SY21-22 Calculator'!$A$3:$Q$200,MATCH($A13,'Roll Up - SY21-22 Calculator'!$A$3:$A$200,0),MATCH(C$8,'Roll Up - SY21-22 Calculator'!$A$3:$Q$3,0))</f>
        <v>Breaded Hot 'N Spicy Chicken Patties with foil wrapper, 3.26 oz.</v>
      </c>
      <c r="D13" s="113" t="str">
        <f>INDEX('Roll Up - SY21-22 Calculator'!$A$3:$Q$200,MATCH($A13,'Roll Up - SY21-22 Calculator'!$A$3:$A$200,0),MATCH(D$8,'Roll Up - SY21-22 Calculator'!$A$3:$Q$3,0))</f>
        <v>100103 W/D</v>
      </c>
      <c r="E13" s="113">
        <f>INDEX('Roll Up - SY21-22 Calculator'!$A$3:$Q$200,MATCH($A13,'Roll Up - SY21-22 Calculator'!$A$3:$A$200,0),MATCH(E$8,'Roll Up - SY21-22 Calculator'!$A$3:$Q$3,0))</f>
        <v>30.28</v>
      </c>
      <c r="F13" s="113">
        <f>INDEX('Roll Up - SY21-22 Calculator'!$A$3:$Q$200,MATCH($A13,'Roll Up - SY21-22 Calculator'!$A$3:$A$200,0),MATCH(F$8,'Roll Up - SY21-22 Calculator'!$A$3:$Q$3,0))</f>
        <v>148</v>
      </c>
      <c r="G13" s="113">
        <f>INDEX('Roll Up - SY21-22 Calculator'!$A$3:$Q$200,MATCH($A13,'Roll Up - SY21-22 Calculator'!$A$3:$A$200,0),MATCH(G$8,'Roll Up - SY21-22 Calculator'!$A$3:$Q$3,0))</f>
        <v>148</v>
      </c>
      <c r="H13" s="113">
        <f>INDEX('Roll Up - SY21-22 Calculator'!$A$3:$Q$200,MATCH($A13,'Roll Up - SY21-22 Calculator'!$A$3:$A$200,0),MATCH(H$8,'Roll Up - SY21-22 Calculator'!$A$3:$Q$3,0))</f>
        <v>3.26</v>
      </c>
      <c r="I13" s="113" t="str">
        <f>INDEX('Roll Up - SY21-22 Calculator'!$A$3:$Q$200,MATCH($A13,'Roll Up - SY21-22 Calculator'!$A$3:$A$200,0),MATCH(I$8,'Roll Up - SY21-22 Calculator'!$A$3:$Q$3,0))</f>
        <v/>
      </c>
      <c r="J13" s="113" t="str">
        <f>INDEX('Roll Up - SY21-22 Calculator'!$A$3:$Q$200,MATCH($A13,'Roll Up - SY21-22 Calculator'!$A$3:$A$200,0),MATCH(J$8,'Roll Up - SY21-22 Calculator'!$A$3:$Q$3,0))</f>
        <v>1 piece</v>
      </c>
      <c r="K13" s="113">
        <f>INDEX('Roll Up - SY21-22 Calculator'!$A$3:$Q$200,MATCH($A13,'Roll Up - SY21-22 Calculator'!$A$3:$A$200,0),MATCH(K$8,'Roll Up - SY21-22 Calculator'!$A$3:$Q$3,0))</f>
        <v>2</v>
      </c>
      <c r="L13" s="113">
        <f>INDEX('Roll Up - SY21-22 Calculator'!$A$3:$Q$200,MATCH($A13,'Roll Up - SY21-22 Calculator'!$A$3:$A$200,0),MATCH(L$8,'Roll Up - SY21-22 Calculator'!$A$3:$Q$3,0))</f>
        <v>0.75</v>
      </c>
      <c r="M13" s="113">
        <f>INDEX('Roll Up - SY21-22 Calculator'!$A$3:$Q$200,MATCH($A13,'Roll Up - SY21-22 Calculator'!$A$3:$A$200,0),MATCH(M$8,'Roll Up - SY21-22 Calculator'!$A$3:$Q$3,0))</f>
        <v>16.074000000000002</v>
      </c>
      <c r="N13" s="115">
        <f>INDEX('Roll Up - SY21-22 Calculator'!$A$3:$Q$200,MATCH($A13,'Roll Up - SY21-22 Calculator'!$A$3:$A$200,0),MATCH(N$8,'Roll Up - SY21-22 Calculator'!$A$3:$Q$3,0))</f>
        <v>10.715999999999999</v>
      </c>
      <c r="O13" s="116" t="str">
        <f t="shared" si="1"/>
        <v/>
      </c>
      <c r="P13" s="105"/>
      <c r="Q13" s="106"/>
      <c r="R13" s="107"/>
      <c r="S13" s="105"/>
      <c r="T13" s="117" t="str">
        <f t="shared" si="2"/>
        <v/>
      </c>
      <c r="U13" s="118" t="str">
        <f t="shared" si="3"/>
        <v/>
      </c>
      <c r="V13" s="72"/>
      <c r="W13" s="119" t="str">
        <f t="shared" si="0"/>
        <v/>
      </c>
      <c r="X13" s="120"/>
      <c r="Y13" s="120"/>
      <c r="Z13" s="120"/>
      <c r="AA13" s="120"/>
      <c r="AB13" s="120"/>
      <c r="AC13" s="120"/>
      <c r="AD13" s="120"/>
      <c r="AE13" s="120"/>
      <c r="AF13" s="120"/>
      <c r="AG13" s="120"/>
      <c r="AH13" s="120"/>
      <c r="AI13" s="121"/>
      <c r="AJ13" s="13"/>
    </row>
    <row r="14" spans="1:36" ht="17.5" x14ac:dyDescent="0.35">
      <c r="A14" s="101">
        <v>10057780928</v>
      </c>
      <c r="B14" s="102" t="e">
        <f>INDEX('Roll Up - SY21-22 Calculator'!$A$3:$Q$200,MATCH($A14,'Roll Up - SY21-22 Calculator'!$A$3:$A$200,0),MATCH(B$8,'Roll Up - SY21-22 Calculator'!$A$3:$Q$3,0))</f>
        <v>#N/A</v>
      </c>
      <c r="C14" s="103" t="str">
        <f>INDEX('Roll Up - SY21-22 Calculator'!$A$3:$Q$200,MATCH($A14,'Roll Up - SY21-22 Calculator'!$A$3:$A$200,0),MATCH(C$8,'Roll Up - SY21-22 Calculator'!$A$3:$Q$3,0))</f>
        <v>Breaded Chicken Patties, 1.6 oz.</v>
      </c>
      <c r="D14" s="102" t="str">
        <f>INDEX('Roll Up - SY21-22 Calculator'!$A$3:$Q$200,MATCH($A14,'Roll Up - SY21-22 Calculator'!$A$3:$A$200,0),MATCH(D$8,'Roll Up - SY21-22 Calculator'!$A$3:$Q$3,0))</f>
        <v>100103 W/D</v>
      </c>
      <c r="E14" s="102">
        <f>INDEX('Roll Up - SY21-22 Calculator'!$A$3:$Q$200,MATCH($A14,'Roll Up - SY21-22 Calculator'!$A$3:$A$200,0),MATCH(E$8,'Roll Up - SY21-22 Calculator'!$A$3:$Q$3,0))</f>
        <v>20</v>
      </c>
      <c r="F14" s="102">
        <f>INDEX('Roll Up - SY21-22 Calculator'!$A$3:$Q$200,MATCH($A14,'Roll Up - SY21-22 Calculator'!$A$3:$A$200,0),MATCH(F$8,'Roll Up - SY21-22 Calculator'!$A$3:$Q$3,0))</f>
        <v>200</v>
      </c>
      <c r="G14" s="102">
        <f>INDEX('Roll Up - SY21-22 Calculator'!$A$3:$Q$200,MATCH($A14,'Roll Up - SY21-22 Calculator'!$A$3:$A$200,0),MATCH(G$8,'Roll Up - SY21-22 Calculator'!$A$3:$Q$3,0))</f>
        <v>200</v>
      </c>
      <c r="H14" s="102">
        <f>INDEX('Roll Up - SY21-22 Calculator'!$A$3:$Q$200,MATCH($A14,'Roll Up - SY21-22 Calculator'!$A$3:$A$200,0),MATCH(H$8,'Roll Up - SY21-22 Calculator'!$A$3:$Q$3,0))</f>
        <v>1.6</v>
      </c>
      <c r="I14" s="102" t="str">
        <f>INDEX('Roll Up - SY21-22 Calculator'!$A$3:$Q$200,MATCH($A14,'Roll Up - SY21-22 Calculator'!$A$3:$A$200,0),MATCH(I$8,'Roll Up - SY21-22 Calculator'!$A$3:$Q$3,0))</f>
        <v/>
      </c>
      <c r="J14" s="102" t="str">
        <f>INDEX('Roll Up - SY21-22 Calculator'!$A$3:$Q$200,MATCH($A14,'Roll Up - SY21-22 Calculator'!$A$3:$A$200,0),MATCH(J$8,'Roll Up - SY21-22 Calculator'!$A$3:$Q$3,0))</f>
        <v>1 piece</v>
      </c>
      <c r="K14" s="102">
        <f>INDEX('Roll Up - SY21-22 Calculator'!$A$3:$Q$200,MATCH($A14,'Roll Up - SY21-22 Calculator'!$A$3:$A$200,0),MATCH(K$8,'Roll Up - SY21-22 Calculator'!$A$3:$Q$3,0))</f>
        <v>1</v>
      </c>
      <c r="L14" s="102">
        <f>INDEX('Roll Up - SY21-22 Calculator'!$A$3:$Q$200,MATCH($A14,'Roll Up - SY21-22 Calculator'!$A$3:$A$200,0),MATCH(L$8,'Roll Up - SY21-22 Calculator'!$A$3:$Q$3,0))</f>
        <v>0.25</v>
      </c>
      <c r="M14" s="102">
        <f>INDEX('Roll Up - SY21-22 Calculator'!$A$3:$Q$200,MATCH($A14,'Roll Up - SY21-22 Calculator'!$A$3:$A$200,0),MATCH(M$8,'Roll Up - SY21-22 Calculator'!$A$3:$Q$3,0))</f>
        <v>7.9559999999999995</v>
      </c>
      <c r="N14" s="102">
        <f>INDEX('Roll Up - SY21-22 Calculator'!$A$3:$Q$200,MATCH($A14,'Roll Up - SY21-22 Calculator'!$A$3:$A$200,0),MATCH(N$8,'Roll Up - SY21-22 Calculator'!$A$3:$Q$3,0))</f>
        <v>5.3040000000000003</v>
      </c>
      <c r="O14" s="104" t="str">
        <f t="shared" si="1"/>
        <v/>
      </c>
      <c r="P14" s="105"/>
      <c r="Q14" s="106"/>
      <c r="R14" s="107"/>
      <c r="S14" s="105"/>
      <c r="T14" s="108" t="str">
        <f t="shared" si="2"/>
        <v/>
      </c>
      <c r="U14" s="109" t="str">
        <f t="shared" si="3"/>
        <v/>
      </c>
      <c r="V14" s="72"/>
      <c r="W14" s="110" t="str">
        <f t="shared" si="0"/>
        <v/>
      </c>
      <c r="X14" s="111"/>
      <c r="Y14" s="111"/>
      <c r="Z14" s="111"/>
      <c r="AA14" s="111"/>
      <c r="AB14" s="111"/>
      <c r="AC14" s="111"/>
      <c r="AD14" s="111"/>
      <c r="AE14" s="111"/>
      <c r="AF14" s="111"/>
      <c r="AG14" s="111"/>
      <c r="AH14" s="111"/>
      <c r="AI14" s="107"/>
      <c r="AJ14" s="13"/>
    </row>
    <row r="15" spans="1:36" ht="17.5" x14ac:dyDescent="0.35">
      <c r="A15" s="112">
        <v>10299010928</v>
      </c>
      <c r="B15" s="113" t="e">
        <f>INDEX('Roll Up - SY21-22 Calculator'!$A$3:$Q$200,MATCH($A15,'Roll Up - SY21-22 Calculator'!$A$3:$A$200,0),MATCH(B$8,'Roll Up - SY21-22 Calculator'!$A$3:$Q$3,0))</f>
        <v>#N/A</v>
      </c>
      <c r="C15" s="240" t="str">
        <f>INDEX('Roll Up - SY21-22 Calculator'!$A$3:$Q$200,MATCH($A15,'Roll Up - SY21-22 Calculator'!$A$3:$A$200,0),MATCH(C$8,'Roll Up - SY21-22 Calculator'!$A$3:$Q$3,0))</f>
        <v>All Natural Grilled Patties, 2.47 oz.</v>
      </c>
      <c r="D15" s="113" t="str">
        <f>INDEX('Roll Up - SY21-22 Calculator'!$A$3:$Q$200,MATCH($A15,'Roll Up - SY21-22 Calculator'!$A$3:$A$200,0),MATCH(D$8,'Roll Up - SY21-22 Calculator'!$A$3:$Q$3,0))</f>
        <v>100103 W/D</v>
      </c>
      <c r="E15" s="113">
        <f>INDEX('Roll Up - SY21-22 Calculator'!$A$3:$Q$200,MATCH($A15,'Roll Up - SY21-22 Calculator'!$A$3:$A$200,0),MATCH(E$8,'Roll Up - SY21-22 Calculator'!$A$3:$Q$3,0))</f>
        <v>30</v>
      </c>
      <c r="F15" s="113">
        <f>INDEX('Roll Up - SY21-22 Calculator'!$A$3:$Q$200,MATCH($A15,'Roll Up - SY21-22 Calculator'!$A$3:$A$200,0),MATCH(F$8,'Roll Up - SY21-22 Calculator'!$A$3:$Q$3,0))</f>
        <v>192</v>
      </c>
      <c r="G15" s="113">
        <f>INDEX('Roll Up - SY21-22 Calculator'!$A$3:$Q$200,MATCH($A15,'Roll Up - SY21-22 Calculator'!$A$3:$A$200,0),MATCH(G$8,'Roll Up - SY21-22 Calculator'!$A$3:$Q$3,0))</f>
        <v>192</v>
      </c>
      <c r="H15" s="113">
        <f>INDEX('Roll Up - SY21-22 Calculator'!$A$3:$Q$200,MATCH($A15,'Roll Up - SY21-22 Calculator'!$A$3:$A$200,0),MATCH(H$8,'Roll Up - SY21-22 Calculator'!$A$3:$Q$3,0))</f>
        <v>2.4700000000000002</v>
      </c>
      <c r="I15" s="113" t="str">
        <f>INDEX('Roll Up - SY21-22 Calculator'!$A$3:$Q$200,MATCH($A15,'Roll Up - SY21-22 Calculator'!$A$3:$A$200,0),MATCH(I$8,'Roll Up - SY21-22 Calculator'!$A$3:$Q$3,0))</f>
        <v/>
      </c>
      <c r="J15" s="113" t="str">
        <f>INDEX('Roll Up - SY21-22 Calculator'!$A$3:$Q$200,MATCH($A15,'Roll Up - SY21-22 Calculator'!$A$3:$A$200,0),MATCH(J$8,'Roll Up - SY21-22 Calculator'!$A$3:$Q$3,0))</f>
        <v>1 piece</v>
      </c>
      <c r="K15" s="113">
        <f>INDEX('Roll Up - SY21-22 Calculator'!$A$3:$Q$200,MATCH($A15,'Roll Up - SY21-22 Calculator'!$A$3:$A$200,0),MATCH(K$8,'Roll Up - SY21-22 Calculator'!$A$3:$Q$3,0))</f>
        <v>2</v>
      </c>
      <c r="L15" s="113" t="str">
        <f>INDEX('Roll Up - SY21-22 Calculator'!$A$3:$Q$200,MATCH($A15,'Roll Up - SY21-22 Calculator'!$A$3:$A$200,0),MATCH(L$8,'Roll Up - SY21-22 Calculator'!$A$3:$Q$3,0))</f>
        <v>-</v>
      </c>
      <c r="M15" s="113">
        <f>INDEX('Roll Up - SY21-22 Calculator'!$A$3:$Q$200,MATCH($A15,'Roll Up - SY21-22 Calculator'!$A$3:$A$200,0),MATCH(M$8,'Roll Up - SY21-22 Calculator'!$A$3:$Q$3,0))</f>
        <v>23.58</v>
      </c>
      <c r="N15" s="115">
        <f>INDEX('Roll Up - SY21-22 Calculator'!$A$3:$Q$200,MATCH($A15,'Roll Up - SY21-22 Calculator'!$A$3:$A$200,0),MATCH(N$8,'Roll Up - SY21-22 Calculator'!$A$3:$Q$3,0))</f>
        <v>15.72</v>
      </c>
      <c r="O15" s="116" t="str">
        <f t="shared" si="1"/>
        <v/>
      </c>
      <c r="P15" s="105"/>
      <c r="Q15" s="106"/>
      <c r="R15" s="107"/>
      <c r="S15" s="105"/>
      <c r="T15" s="117" t="str">
        <f t="shared" si="2"/>
        <v/>
      </c>
      <c r="U15" s="118" t="str">
        <f t="shared" si="3"/>
        <v/>
      </c>
      <c r="V15" s="72"/>
      <c r="W15" s="119" t="str">
        <f t="shared" si="0"/>
        <v/>
      </c>
      <c r="X15" s="120"/>
      <c r="Y15" s="120"/>
      <c r="Z15" s="120"/>
      <c r="AA15" s="120"/>
      <c r="AB15" s="120"/>
      <c r="AC15" s="120"/>
      <c r="AD15" s="120"/>
      <c r="AE15" s="120"/>
      <c r="AF15" s="120"/>
      <c r="AG15" s="120"/>
      <c r="AH15" s="120"/>
      <c r="AI15" s="121"/>
      <c r="AJ15" s="13"/>
    </row>
    <row r="16" spans="1:36" ht="17.5" x14ac:dyDescent="0.35">
      <c r="A16" s="101">
        <v>10703040928</v>
      </c>
      <c r="B16" s="102" t="e">
        <f>INDEX('Roll Up - SY21-22 Calculator'!$A$3:$Q$200,MATCH($A16,'Roll Up - SY21-22 Calculator'!$A$3:$A$200,0),MATCH(B$8,'Roll Up - SY21-22 Calculator'!$A$3:$Q$3,0))</f>
        <v>#N/A</v>
      </c>
      <c r="C16" s="103" t="str">
        <f>INDEX('Roll Up - SY21-22 Calculator'!$A$3:$Q$200,MATCH($A16,'Roll Up - SY21-22 Calculator'!$A$3:$A$200,0),MATCH(C$8,'Roll Up - SY21-22 Calculator'!$A$3:$Q$3,0))</f>
        <v xml:space="preserve">Breaded Golden Crispy Patties, 3.00 oz. </v>
      </c>
      <c r="D16" s="102" t="str">
        <f>INDEX('Roll Up - SY21-22 Calculator'!$A$3:$Q$200,MATCH($A16,'Roll Up - SY21-22 Calculator'!$A$3:$A$200,0),MATCH(D$8,'Roll Up - SY21-22 Calculator'!$A$3:$Q$3,0))</f>
        <v>100103 W/D</v>
      </c>
      <c r="E16" s="102">
        <f>INDEX('Roll Up - SY21-22 Calculator'!$A$3:$Q$200,MATCH($A16,'Roll Up - SY21-22 Calculator'!$A$3:$A$200,0),MATCH(E$8,'Roll Up - SY21-22 Calculator'!$A$3:$Q$3,0))</f>
        <v>32.82</v>
      </c>
      <c r="F16" s="102">
        <f>INDEX('Roll Up - SY21-22 Calculator'!$A$3:$Q$200,MATCH($A16,'Roll Up - SY21-22 Calculator'!$A$3:$A$200,0),MATCH(F$8,'Roll Up - SY21-22 Calculator'!$A$3:$Q$3,0))</f>
        <v>175</v>
      </c>
      <c r="G16" s="102">
        <f>INDEX('Roll Up - SY21-22 Calculator'!$A$3:$Q$200,MATCH($A16,'Roll Up - SY21-22 Calculator'!$A$3:$A$200,0),MATCH(G$8,'Roll Up - SY21-22 Calculator'!$A$3:$Q$3,0))</f>
        <v>175</v>
      </c>
      <c r="H16" s="102">
        <f>INDEX('Roll Up - SY21-22 Calculator'!$A$3:$Q$200,MATCH($A16,'Roll Up - SY21-22 Calculator'!$A$3:$A$200,0),MATCH(H$8,'Roll Up - SY21-22 Calculator'!$A$3:$Q$3,0))</f>
        <v>3</v>
      </c>
      <c r="I16" s="102" t="str">
        <f>INDEX('Roll Up - SY21-22 Calculator'!$A$3:$Q$200,MATCH($A16,'Roll Up - SY21-22 Calculator'!$A$3:$A$200,0),MATCH(I$8,'Roll Up - SY21-22 Calculator'!$A$3:$Q$3,0))</f>
        <v/>
      </c>
      <c r="J16" s="102" t="str">
        <f>INDEX('Roll Up - SY21-22 Calculator'!$A$3:$Q$200,MATCH($A16,'Roll Up - SY21-22 Calculator'!$A$3:$A$200,0),MATCH(J$8,'Roll Up - SY21-22 Calculator'!$A$3:$Q$3,0))</f>
        <v>1 piece</v>
      </c>
      <c r="K16" s="102">
        <f>INDEX('Roll Up - SY21-22 Calculator'!$A$3:$Q$200,MATCH($A16,'Roll Up - SY21-22 Calculator'!$A$3:$A$200,0),MATCH(K$8,'Roll Up - SY21-22 Calculator'!$A$3:$Q$3,0))</f>
        <v>2</v>
      </c>
      <c r="L16" s="102">
        <f>INDEX('Roll Up - SY21-22 Calculator'!$A$3:$Q$200,MATCH($A16,'Roll Up - SY21-22 Calculator'!$A$3:$A$200,0),MATCH(L$8,'Roll Up - SY21-22 Calculator'!$A$3:$Q$3,0))</f>
        <v>1</v>
      </c>
      <c r="M16" s="102">
        <f>INDEX('Roll Up - SY21-22 Calculator'!$A$3:$Q$200,MATCH($A16,'Roll Up - SY21-22 Calculator'!$A$3:$A$200,0),MATCH(M$8,'Roll Up - SY21-22 Calculator'!$A$3:$Q$3,0))</f>
        <v>8.81</v>
      </c>
      <c r="N16" s="102">
        <f>INDEX('Roll Up - SY21-22 Calculator'!$A$3:$Q$200,MATCH($A16,'Roll Up - SY21-22 Calculator'!$A$3:$A$200,0),MATCH(N$8,'Roll Up - SY21-22 Calculator'!$A$3:$Q$3,0))</f>
        <v>5.88</v>
      </c>
      <c r="O16" s="104" t="str">
        <f t="shared" si="1"/>
        <v/>
      </c>
      <c r="P16" s="105"/>
      <c r="Q16" s="106"/>
      <c r="R16" s="107"/>
      <c r="S16" s="105"/>
      <c r="T16" s="108" t="str">
        <f t="shared" si="2"/>
        <v/>
      </c>
      <c r="U16" s="109" t="str">
        <f t="shared" si="3"/>
        <v/>
      </c>
      <c r="V16" s="72"/>
      <c r="W16" s="110" t="str">
        <f t="shared" si="0"/>
        <v/>
      </c>
      <c r="X16" s="111"/>
      <c r="Y16" s="111"/>
      <c r="Z16" s="111"/>
      <c r="AA16" s="111"/>
      <c r="AB16" s="111"/>
      <c r="AC16" s="111"/>
      <c r="AD16" s="111"/>
      <c r="AE16" s="111"/>
      <c r="AF16" s="111"/>
      <c r="AG16" s="111"/>
      <c r="AH16" s="111"/>
      <c r="AI16" s="107"/>
      <c r="AJ16" s="13"/>
    </row>
    <row r="17" spans="1:36" ht="17.5" x14ac:dyDescent="0.35">
      <c r="A17" s="112">
        <v>10703140928</v>
      </c>
      <c r="B17" s="113" t="e">
        <f>INDEX('Roll Up - SY21-22 Calculator'!$A$3:$Q$200,MATCH($A17,'Roll Up - SY21-22 Calculator'!$A$3:$A$200,0),MATCH(B$8,'Roll Up - SY21-22 Calculator'!$A$3:$Q$3,0))</f>
        <v>#N/A</v>
      </c>
      <c r="C17" s="240" t="str">
        <f>INDEX('Roll Up - SY21-22 Calculator'!$A$3:$Q$200,MATCH($A17,'Roll Up - SY21-22 Calculator'!$A$3:$A$200,0),MATCH(C$8,'Roll Up - SY21-22 Calculator'!$A$3:$Q$3,0))</f>
        <v>Breaded Hot 'N Spicy Chicken Patties, 3.53 oz.</v>
      </c>
      <c r="D17" s="113" t="str">
        <f>INDEX('Roll Up - SY21-22 Calculator'!$A$3:$Q$200,MATCH($A17,'Roll Up - SY21-22 Calculator'!$A$3:$A$200,0),MATCH(D$8,'Roll Up - SY21-22 Calculator'!$A$3:$Q$3,0))</f>
        <v>100103 W/D</v>
      </c>
      <c r="E17" s="113">
        <f>INDEX('Roll Up - SY21-22 Calculator'!$A$3:$Q$200,MATCH($A17,'Roll Up - SY21-22 Calculator'!$A$3:$A$200,0),MATCH(E$8,'Roll Up - SY21-22 Calculator'!$A$3:$Q$3,0))</f>
        <v>32.82</v>
      </c>
      <c r="F17" s="113">
        <f>INDEX('Roll Up - SY21-22 Calculator'!$A$3:$Q$200,MATCH($A17,'Roll Up - SY21-22 Calculator'!$A$3:$A$200,0),MATCH(F$8,'Roll Up - SY21-22 Calculator'!$A$3:$Q$3,0))</f>
        <v>148</v>
      </c>
      <c r="G17" s="113">
        <f>INDEX('Roll Up - SY21-22 Calculator'!$A$3:$Q$200,MATCH($A17,'Roll Up - SY21-22 Calculator'!$A$3:$A$200,0),MATCH(G$8,'Roll Up - SY21-22 Calculator'!$A$3:$Q$3,0))</f>
        <v>148</v>
      </c>
      <c r="H17" s="113">
        <f>INDEX('Roll Up - SY21-22 Calculator'!$A$3:$Q$200,MATCH($A17,'Roll Up - SY21-22 Calculator'!$A$3:$A$200,0),MATCH(H$8,'Roll Up - SY21-22 Calculator'!$A$3:$Q$3,0))</f>
        <v>3.53</v>
      </c>
      <c r="I17" s="113" t="str">
        <f>INDEX('Roll Up - SY21-22 Calculator'!$A$3:$Q$200,MATCH($A17,'Roll Up - SY21-22 Calculator'!$A$3:$A$200,0),MATCH(I$8,'Roll Up - SY21-22 Calculator'!$A$3:$Q$3,0))</f>
        <v/>
      </c>
      <c r="J17" s="113" t="str">
        <f>INDEX('Roll Up - SY21-22 Calculator'!$A$3:$Q$200,MATCH($A17,'Roll Up - SY21-22 Calculator'!$A$3:$A$200,0),MATCH(J$8,'Roll Up - SY21-22 Calculator'!$A$3:$Q$3,0))</f>
        <v>1 piece</v>
      </c>
      <c r="K17" s="113">
        <f>INDEX('Roll Up - SY21-22 Calculator'!$A$3:$Q$200,MATCH($A17,'Roll Up - SY21-22 Calculator'!$A$3:$A$200,0),MATCH(K$8,'Roll Up - SY21-22 Calculator'!$A$3:$Q$3,0))</f>
        <v>2</v>
      </c>
      <c r="L17" s="113">
        <f>INDEX('Roll Up - SY21-22 Calculator'!$A$3:$Q$200,MATCH($A17,'Roll Up - SY21-22 Calculator'!$A$3:$A$200,0),MATCH(L$8,'Roll Up - SY21-22 Calculator'!$A$3:$Q$3,0))</f>
        <v>1</v>
      </c>
      <c r="M17" s="113">
        <f>INDEX('Roll Up - SY21-22 Calculator'!$A$3:$Q$200,MATCH($A17,'Roll Up - SY21-22 Calculator'!$A$3:$A$200,0),MATCH(M$8,'Roll Up - SY21-22 Calculator'!$A$3:$Q$3,0))</f>
        <v>9.2279999999999998</v>
      </c>
      <c r="N17" s="115">
        <f>INDEX('Roll Up - SY21-22 Calculator'!$A$3:$Q$200,MATCH($A17,'Roll Up - SY21-22 Calculator'!$A$3:$A$200,0),MATCH(N$8,'Roll Up - SY21-22 Calculator'!$A$3:$Q$3,0))</f>
        <v>6.152000000000001</v>
      </c>
      <c r="O17" s="116" t="str">
        <f t="shared" si="1"/>
        <v/>
      </c>
      <c r="P17" s="105"/>
      <c r="Q17" s="106"/>
      <c r="R17" s="107"/>
      <c r="S17" s="105"/>
      <c r="T17" s="117" t="str">
        <f t="shared" si="2"/>
        <v/>
      </c>
      <c r="U17" s="118" t="str">
        <f t="shared" si="3"/>
        <v/>
      </c>
      <c r="V17" s="72"/>
      <c r="W17" s="119" t="str">
        <f t="shared" si="0"/>
        <v/>
      </c>
      <c r="X17" s="120"/>
      <c r="Y17" s="120"/>
      <c r="Z17" s="120"/>
      <c r="AA17" s="120"/>
      <c r="AB17" s="120"/>
      <c r="AC17" s="120"/>
      <c r="AD17" s="120"/>
      <c r="AE17" s="120"/>
      <c r="AF17" s="120"/>
      <c r="AG17" s="120"/>
      <c r="AH17" s="120"/>
      <c r="AI17" s="121"/>
      <c r="AJ17" s="13"/>
    </row>
    <row r="18" spans="1:36" ht="17.5" x14ac:dyDescent="0.35">
      <c r="A18" s="101">
        <v>10164770928</v>
      </c>
      <c r="B18" s="102" t="e">
        <f>INDEX('Roll Up - SY21-22 Calculator'!$A$3:$Q$200,MATCH($A18,'Roll Up - SY21-22 Calculator'!$A$3:$A$200,0),MATCH(B$8,'Roll Up - SY21-22 Calculator'!$A$3:$Q$3,0))</f>
        <v>#N/A</v>
      </c>
      <c r="C18" s="103" t="str">
        <f>INDEX('Roll Up - SY21-22 Calculator'!$A$3:$Q$200,MATCH($A18,'Roll Up - SY21-22 Calculator'!$A$3:$A$200,0),MATCH(C$8,'Roll Up - SY21-22 Calculator'!$A$3:$Q$3,0))</f>
        <v>Whole Grain Breaded Homestyle Patties, 3.4 oz.</v>
      </c>
      <c r="D18" s="102" t="str">
        <f>INDEX('Roll Up - SY21-22 Calculator'!$A$3:$Q$200,MATCH($A18,'Roll Up - SY21-22 Calculator'!$A$3:$A$200,0),MATCH(D$8,'Roll Up - SY21-22 Calculator'!$A$3:$Q$3,0))</f>
        <v>100103 W/D</v>
      </c>
      <c r="E18" s="102">
        <f>INDEX('Roll Up - SY21-22 Calculator'!$A$3:$Q$200,MATCH($A18,'Roll Up - SY21-22 Calculator'!$A$3:$A$200,0),MATCH(E$8,'Roll Up - SY21-22 Calculator'!$A$3:$Q$3,0))</f>
        <v>30.6</v>
      </c>
      <c r="F18" s="102">
        <f>INDEX('Roll Up - SY21-22 Calculator'!$A$3:$Q$200,MATCH($A18,'Roll Up - SY21-22 Calculator'!$A$3:$A$200,0),MATCH(F$8,'Roll Up - SY21-22 Calculator'!$A$3:$Q$3,0))</f>
        <v>144</v>
      </c>
      <c r="G18" s="102">
        <f>INDEX('Roll Up - SY21-22 Calculator'!$A$3:$Q$200,MATCH($A18,'Roll Up - SY21-22 Calculator'!$A$3:$A$200,0),MATCH(G$8,'Roll Up - SY21-22 Calculator'!$A$3:$Q$3,0))</f>
        <v>144</v>
      </c>
      <c r="H18" s="102">
        <f>INDEX('Roll Up - SY21-22 Calculator'!$A$3:$Q$200,MATCH($A18,'Roll Up - SY21-22 Calculator'!$A$3:$A$200,0),MATCH(H$8,'Roll Up - SY21-22 Calculator'!$A$3:$Q$3,0))</f>
        <v>3.4</v>
      </c>
      <c r="I18" s="102" t="str">
        <f>INDEX('Roll Up - SY21-22 Calculator'!$A$3:$Q$200,MATCH($A18,'Roll Up - SY21-22 Calculator'!$A$3:$A$200,0),MATCH(I$8,'Roll Up - SY21-22 Calculator'!$A$3:$Q$3,0))</f>
        <v/>
      </c>
      <c r="J18" s="102" t="str">
        <f>INDEX('Roll Up - SY21-22 Calculator'!$A$3:$Q$200,MATCH($A18,'Roll Up - SY21-22 Calculator'!$A$3:$A$200,0),MATCH(J$8,'Roll Up - SY21-22 Calculator'!$A$3:$Q$3,0))</f>
        <v>1 piece</v>
      </c>
      <c r="K18" s="102">
        <f>INDEX('Roll Up - SY21-22 Calculator'!$A$3:$Q$200,MATCH($A18,'Roll Up - SY21-22 Calculator'!$A$3:$A$200,0),MATCH(K$8,'Roll Up - SY21-22 Calculator'!$A$3:$Q$3,0))</f>
        <v>2</v>
      </c>
      <c r="L18" s="102">
        <f>INDEX('Roll Up - SY21-22 Calculator'!$A$3:$Q$200,MATCH($A18,'Roll Up - SY21-22 Calculator'!$A$3:$A$200,0),MATCH(L$8,'Roll Up - SY21-22 Calculator'!$A$3:$Q$3,0))</f>
        <v>1</v>
      </c>
      <c r="M18" s="102">
        <f>INDEX('Roll Up - SY21-22 Calculator'!$A$3:$Q$200,MATCH($A18,'Roll Up - SY21-22 Calculator'!$A$3:$A$200,0),MATCH(M$8,'Roll Up - SY21-22 Calculator'!$A$3:$Q$3,0))</f>
        <v>9.65</v>
      </c>
      <c r="N18" s="102">
        <f>INDEX('Roll Up - SY21-22 Calculator'!$A$3:$Q$200,MATCH($A18,'Roll Up - SY21-22 Calculator'!$A$3:$A$200,0),MATCH(N$8,'Roll Up - SY21-22 Calculator'!$A$3:$Q$3,0))</f>
        <v>6.4429816718819861</v>
      </c>
      <c r="O18" s="104" t="str">
        <f t="shared" si="1"/>
        <v/>
      </c>
      <c r="P18" s="105"/>
      <c r="Q18" s="106"/>
      <c r="R18" s="107"/>
      <c r="S18" s="105"/>
      <c r="T18" s="108" t="str">
        <f t="shared" si="2"/>
        <v/>
      </c>
      <c r="U18" s="109" t="str">
        <f t="shared" si="3"/>
        <v/>
      </c>
      <c r="V18" s="72"/>
      <c r="W18" s="110" t="str">
        <f t="shared" si="0"/>
        <v/>
      </c>
      <c r="X18" s="111"/>
      <c r="Y18" s="111"/>
      <c r="Z18" s="111"/>
      <c r="AA18" s="111"/>
      <c r="AB18" s="111"/>
      <c r="AC18" s="111"/>
      <c r="AD18" s="111"/>
      <c r="AE18" s="111"/>
      <c r="AF18" s="111"/>
      <c r="AG18" s="111"/>
      <c r="AH18" s="111"/>
      <c r="AI18" s="107"/>
      <c r="AJ18" s="13"/>
    </row>
    <row r="19" spans="1:36" ht="17.5" x14ac:dyDescent="0.35">
      <c r="A19" s="112">
        <v>10029400928</v>
      </c>
      <c r="B19" s="113" t="e">
        <f>INDEX('Roll Up - SY21-22 Calculator'!$A$3:$Q$200,MATCH($A19,'Roll Up - SY21-22 Calculator'!$A$3:$A$200,0),MATCH(B$8,'Roll Up - SY21-22 Calculator'!$A$3:$Q$3,0))</f>
        <v>#N/A</v>
      </c>
      <c r="C19" s="240" t="str">
        <f>INDEX('Roll Up - SY21-22 Calculator'!$A$3:$Q$200,MATCH($A19,'Roll Up - SY21-22 Calculator'!$A$3:$A$200,0),MATCH(C$8,'Roll Up - SY21-22 Calculator'!$A$3:$Q$3,0))</f>
        <v>Breaded Homestyle Popcorn Chicken with bag, 0.257 oz.</v>
      </c>
      <c r="D19" s="113" t="str">
        <f>INDEX('Roll Up - SY21-22 Calculator'!$A$3:$Q$200,MATCH($A19,'Roll Up - SY21-22 Calculator'!$A$3:$A$200,0),MATCH(D$8,'Roll Up - SY21-22 Calculator'!$A$3:$Q$3,0))</f>
        <v>100103 W/D</v>
      </c>
      <c r="E19" s="113">
        <f>INDEX('Roll Up - SY21-22 Calculator'!$A$3:$Q$200,MATCH($A19,'Roll Up - SY21-22 Calculator'!$A$3:$A$200,0),MATCH(E$8,'Roll Up - SY21-22 Calculator'!$A$3:$Q$3,0))</f>
        <v>30</v>
      </c>
      <c r="F19" s="113">
        <f>INDEX('Roll Up - SY21-22 Calculator'!$A$3:$Q$200,MATCH($A19,'Roll Up - SY21-22 Calculator'!$A$3:$A$200,0),MATCH(F$8,'Roll Up - SY21-22 Calculator'!$A$3:$Q$3,0))</f>
        <v>124</v>
      </c>
      <c r="G19" s="113">
        <f>INDEX('Roll Up - SY21-22 Calculator'!$A$3:$Q$200,MATCH($A19,'Roll Up - SY21-22 Calculator'!$A$3:$A$200,0),MATCH(G$8,'Roll Up - SY21-22 Calculator'!$A$3:$Q$3,0))</f>
        <v>124</v>
      </c>
      <c r="H19" s="113">
        <f>INDEX('Roll Up - SY21-22 Calculator'!$A$3:$Q$200,MATCH($A19,'Roll Up - SY21-22 Calculator'!$A$3:$A$200,0),MATCH(H$8,'Roll Up - SY21-22 Calculator'!$A$3:$Q$3,0))</f>
        <v>3.85</v>
      </c>
      <c r="I19" s="113" t="str">
        <f>INDEX('Roll Up - SY21-22 Calculator'!$A$3:$Q$200,MATCH($A19,'Roll Up - SY21-22 Calculator'!$A$3:$A$200,0),MATCH(I$8,'Roll Up - SY21-22 Calculator'!$A$3:$Q$3,0))</f>
        <v/>
      </c>
      <c r="J19" s="113" t="str">
        <f>INDEX('Roll Up - SY21-22 Calculator'!$A$3:$Q$200,MATCH($A19,'Roll Up - SY21-22 Calculator'!$A$3:$A$200,0),MATCH(J$8,'Roll Up - SY21-22 Calculator'!$A$3:$Q$3,0))</f>
        <v>15 pieces</v>
      </c>
      <c r="K19" s="113">
        <f>INDEX('Roll Up - SY21-22 Calculator'!$A$3:$Q$200,MATCH($A19,'Roll Up - SY21-22 Calculator'!$A$3:$A$200,0),MATCH(K$8,'Roll Up - SY21-22 Calculator'!$A$3:$Q$3,0))</f>
        <v>2</v>
      </c>
      <c r="L19" s="113">
        <f>INDEX('Roll Up - SY21-22 Calculator'!$A$3:$Q$200,MATCH($A19,'Roll Up - SY21-22 Calculator'!$A$3:$A$200,0),MATCH(L$8,'Roll Up - SY21-22 Calculator'!$A$3:$Q$3,0))</f>
        <v>1</v>
      </c>
      <c r="M19" s="113">
        <f>INDEX('Roll Up - SY21-22 Calculator'!$A$3:$Q$200,MATCH($A19,'Roll Up - SY21-22 Calculator'!$A$3:$A$200,0),MATCH(M$8,'Roll Up - SY21-22 Calculator'!$A$3:$Q$3,0))</f>
        <v>15.102</v>
      </c>
      <c r="N19" s="115">
        <f>INDEX('Roll Up - SY21-22 Calculator'!$A$3:$Q$200,MATCH($A19,'Roll Up - SY21-22 Calculator'!$A$3:$A$200,0),MATCH(N$8,'Roll Up - SY21-22 Calculator'!$A$3:$Q$3,0))</f>
        <v>10.068000000000001</v>
      </c>
      <c r="O19" s="116" t="str">
        <f t="shared" si="1"/>
        <v/>
      </c>
      <c r="P19" s="105"/>
      <c r="Q19" s="106"/>
      <c r="R19" s="107"/>
      <c r="S19" s="105"/>
      <c r="T19" s="117" t="str">
        <f t="shared" si="2"/>
        <v/>
      </c>
      <c r="U19" s="118" t="str">
        <f t="shared" si="3"/>
        <v/>
      </c>
      <c r="V19" s="72"/>
      <c r="W19" s="119" t="str">
        <f t="shared" si="0"/>
        <v/>
      </c>
      <c r="X19" s="120"/>
      <c r="Y19" s="120"/>
      <c r="Z19" s="120"/>
      <c r="AA19" s="120"/>
      <c r="AB19" s="120"/>
      <c r="AC19" s="120"/>
      <c r="AD19" s="120"/>
      <c r="AE19" s="120"/>
      <c r="AF19" s="120"/>
      <c r="AG19" s="120"/>
      <c r="AH19" s="120"/>
      <c r="AI19" s="121"/>
      <c r="AJ19" s="13"/>
    </row>
    <row r="20" spans="1:36" ht="17.5" x14ac:dyDescent="0.35">
      <c r="A20" s="101">
        <v>10703660928</v>
      </c>
      <c r="B20" s="102" t="e">
        <f>INDEX('Roll Up - SY21-22 Calculator'!$A$3:$Q$200,MATCH($A20,'Roll Up - SY21-22 Calculator'!$A$3:$A$200,0),MATCH(B$8,'Roll Up - SY21-22 Calculator'!$A$3:$Q$3,0))</f>
        <v>#N/A</v>
      </c>
      <c r="C20" s="103" t="str">
        <f>INDEX('Roll Up - SY21-22 Calculator'!$A$3:$Q$200,MATCH($A20,'Roll Up - SY21-22 Calculator'!$A$3:$A$200,0),MATCH(C$8,'Roll Up - SY21-22 Calculator'!$A$3:$Q$3,0))</f>
        <v>Breaded Golden Crispy Rings, 0.74 oz.</v>
      </c>
      <c r="D20" s="102" t="str">
        <f>INDEX('Roll Up - SY21-22 Calculator'!$A$3:$Q$200,MATCH($A20,'Roll Up - SY21-22 Calculator'!$A$3:$A$200,0),MATCH(D$8,'Roll Up - SY21-22 Calculator'!$A$3:$Q$3,0))</f>
        <v>100103 W/D</v>
      </c>
      <c r="E20" s="102">
        <f>INDEX('Roll Up - SY21-22 Calculator'!$A$3:$Q$200,MATCH($A20,'Roll Up - SY21-22 Calculator'!$A$3:$A$200,0),MATCH(E$8,'Roll Up - SY21-22 Calculator'!$A$3:$Q$3,0))</f>
        <v>34.840000000000003</v>
      </c>
      <c r="F20" s="102">
        <f>INDEX('Roll Up - SY21-22 Calculator'!$A$3:$Q$200,MATCH($A20,'Roll Up - SY21-22 Calculator'!$A$3:$A$200,0),MATCH(F$8,'Roll Up - SY21-22 Calculator'!$A$3:$Q$3,0))</f>
        <v>150</v>
      </c>
      <c r="G20" s="102">
        <f>INDEX('Roll Up - SY21-22 Calculator'!$A$3:$Q$200,MATCH($A20,'Roll Up - SY21-22 Calculator'!$A$3:$A$200,0),MATCH(G$8,'Roll Up - SY21-22 Calculator'!$A$3:$Q$3,0))</f>
        <v>150</v>
      </c>
      <c r="H20" s="102">
        <f>INDEX('Roll Up - SY21-22 Calculator'!$A$3:$Q$200,MATCH($A20,'Roll Up - SY21-22 Calculator'!$A$3:$A$200,0),MATCH(H$8,'Roll Up - SY21-22 Calculator'!$A$3:$Q$3,0))</f>
        <v>3.7</v>
      </c>
      <c r="I20" s="102" t="str">
        <f>INDEX('Roll Up - SY21-22 Calculator'!$A$3:$Q$200,MATCH($A20,'Roll Up - SY21-22 Calculator'!$A$3:$A$200,0),MATCH(I$8,'Roll Up - SY21-22 Calculator'!$A$3:$Q$3,0))</f>
        <v/>
      </c>
      <c r="J20" s="102" t="str">
        <f>INDEX('Roll Up - SY21-22 Calculator'!$A$3:$Q$200,MATCH($A20,'Roll Up - SY21-22 Calculator'!$A$3:$A$200,0),MATCH(J$8,'Roll Up - SY21-22 Calculator'!$A$3:$Q$3,0))</f>
        <v>5 pieces</v>
      </c>
      <c r="K20" s="102">
        <f>INDEX('Roll Up - SY21-22 Calculator'!$A$3:$Q$200,MATCH($A20,'Roll Up - SY21-22 Calculator'!$A$3:$A$200,0),MATCH(K$8,'Roll Up - SY21-22 Calculator'!$A$3:$Q$3,0))</f>
        <v>2</v>
      </c>
      <c r="L20" s="102">
        <f>INDEX('Roll Up - SY21-22 Calculator'!$A$3:$Q$200,MATCH($A20,'Roll Up - SY21-22 Calculator'!$A$3:$A$200,0),MATCH(L$8,'Roll Up - SY21-22 Calculator'!$A$3:$Q$3,0))</f>
        <v>1</v>
      </c>
      <c r="M20" s="102">
        <f>INDEX('Roll Up - SY21-22 Calculator'!$A$3:$Q$200,MATCH($A20,'Roll Up - SY21-22 Calculator'!$A$3:$A$200,0),MATCH(M$8,'Roll Up - SY21-22 Calculator'!$A$3:$Q$3,0))</f>
        <v>18.606000000000002</v>
      </c>
      <c r="N20" s="102">
        <f>INDEX('Roll Up - SY21-22 Calculator'!$A$3:$Q$200,MATCH($A20,'Roll Up - SY21-22 Calculator'!$A$3:$A$200,0),MATCH(N$8,'Roll Up - SY21-22 Calculator'!$A$3:$Q$3,0))</f>
        <v>12.404</v>
      </c>
      <c r="O20" s="104" t="str">
        <f t="shared" si="1"/>
        <v/>
      </c>
      <c r="P20" s="105"/>
      <c r="Q20" s="106"/>
      <c r="R20" s="107"/>
      <c r="S20" s="105"/>
      <c r="T20" s="108" t="str">
        <f t="shared" si="2"/>
        <v/>
      </c>
      <c r="U20" s="109" t="str">
        <f t="shared" si="3"/>
        <v/>
      </c>
      <c r="V20" s="72"/>
      <c r="W20" s="110" t="str">
        <f t="shared" si="0"/>
        <v/>
      </c>
      <c r="X20" s="111"/>
      <c r="Y20" s="111"/>
      <c r="Z20" s="111"/>
      <c r="AA20" s="111"/>
      <c r="AB20" s="111"/>
      <c r="AC20" s="111"/>
      <c r="AD20" s="111"/>
      <c r="AE20" s="111"/>
      <c r="AF20" s="111"/>
      <c r="AG20" s="111"/>
      <c r="AH20" s="111"/>
      <c r="AI20" s="107"/>
      <c r="AJ20" s="13"/>
    </row>
    <row r="21" spans="1:36" ht="17.5" x14ac:dyDescent="0.35">
      <c r="A21" s="112">
        <v>10703670928</v>
      </c>
      <c r="B21" s="113" t="e">
        <f>INDEX('Roll Up - SY21-22 Calculator'!$A$3:$Q$200,MATCH($A21,'Roll Up - SY21-22 Calculator'!$A$3:$A$200,0),MATCH(B$8,'Roll Up - SY21-22 Calculator'!$A$3:$Q$3,0))</f>
        <v>#N/A</v>
      </c>
      <c r="C21" s="240" t="str">
        <f>INDEX('Roll Up - SY21-22 Calculator'!$A$3:$Q$200,MATCH($A21,'Roll Up - SY21-22 Calculator'!$A$3:$A$200,0),MATCH(C$8,'Roll Up - SY21-22 Calculator'!$A$3:$Q$3,0))</f>
        <v>Breaded Golden Crispy Chicken Fries, 0.43 oz.</v>
      </c>
      <c r="D21" s="113" t="str">
        <f>INDEX('Roll Up - SY21-22 Calculator'!$A$3:$Q$200,MATCH($A21,'Roll Up - SY21-22 Calculator'!$A$3:$A$200,0),MATCH(D$8,'Roll Up - SY21-22 Calculator'!$A$3:$Q$3,0))</f>
        <v>100103 W/D</v>
      </c>
      <c r="E21" s="113">
        <f>INDEX('Roll Up - SY21-22 Calculator'!$A$3:$Q$200,MATCH($A21,'Roll Up - SY21-22 Calculator'!$A$3:$A$200,0),MATCH(E$8,'Roll Up - SY21-22 Calculator'!$A$3:$Q$3,0))</f>
        <v>31.5</v>
      </c>
      <c r="F21" s="113">
        <f>INDEX('Roll Up - SY21-22 Calculator'!$A$3:$Q$200,MATCH($A21,'Roll Up - SY21-22 Calculator'!$A$3:$A$200,0),MATCH(F$8,'Roll Up - SY21-22 Calculator'!$A$3:$Q$3,0))</f>
        <v>146</v>
      </c>
      <c r="G21" s="113">
        <f>INDEX('Roll Up - SY21-22 Calculator'!$A$3:$Q$200,MATCH($A21,'Roll Up - SY21-22 Calculator'!$A$3:$A$200,0),MATCH(G$8,'Roll Up - SY21-22 Calculator'!$A$3:$Q$3,0))</f>
        <v>146</v>
      </c>
      <c r="H21" s="113">
        <f>INDEX('Roll Up - SY21-22 Calculator'!$A$3:$Q$200,MATCH($A21,'Roll Up - SY21-22 Calculator'!$A$3:$A$200,0),MATCH(H$8,'Roll Up - SY21-22 Calculator'!$A$3:$Q$3,0))</f>
        <v>3.44</v>
      </c>
      <c r="I21" s="113" t="str">
        <f>INDEX('Roll Up - SY21-22 Calculator'!$A$3:$Q$200,MATCH($A21,'Roll Up - SY21-22 Calculator'!$A$3:$A$200,0),MATCH(I$8,'Roll Up - SY21-22 Calculator'!$A$3:$Q$3,0))</f>
        <v/>
      </c>
      <c r="J21" s="113" t="str">
        <f>INDEX('Roll Up - SY21-22 Calculator'!$A$3:$Q$200,MATCH($A21,'Roll Up - SY21-22 Calculator'!$A$3:$A$200,0),MATCH(J$8,'Roll Up - SY21-22 Calculator'!$A$3:$Q$3,0))</f>
        <v>8 pieces</v>
      </c>
      <c r="K21" s="113">
        <f>INDEX('Roll Up - SY21-22 Calculator'!$A$3:$Q$200,MATCH($A21,'Roll Up - SY21-22 Calculator'!$A$3:$A$200,0),MATCH(K$8,'Roll Up - SY21-22 Calculator'!$A$3:$Q$3,0))</f>
        <v>2</v>
      </c>
      <c r="L21" s="113">
        <f>INDEX('Roll Up - SY21-22 Calculator'!$A$3:$Q$200,MATCH($A21,'Roll Up - SY21-22 Calculator'!$A$3:$A$200,0),MATCH(L$8,'Roll Up - SY21-22 Calculator'!$A$3:$Q$3,0))</f>
        <v>1</v>
      </c>
      <c r="M21" s="113">
        <f>INDEX('Roll Up - SY21-22 Calculator'!$A$3:$Q$200,MATCH($A21,'Roll Up - SY21-22 Calculator'!$A$3:$A$200,0),MATCH(M$8,'Roll Up - SY21-22 Calculator'!$A$3:$Q$3,0))</f>
        <v>8.8620000000000001</v>
      </c>
      <c r="N21" s="115">
        <f>INDEX('Roll Up - SY21-22 Calculator'!$A$3:$Q$200,MATCH($A21,'Roll Up - SY21-22 Calculator'!$A$3:$A$200,0),MATCH(N$8,'Roll Up - SY21-22 Calculator'!$A$3:$Q$3,0))</f>
        <v>5.9079999999999995</v>
      </c>
      <c r="O21" s="116" t="str">
        <f t="shared" si="1"/>
        <v/>
      </c>
      <c r="P21" s="105"/>
      <c r="Q21" s="106"/>
      <c r="R21" s="107"/>
      <c r="S21" s="105"/>
      <c r="T21" s="117" t="str">
        <f t="shared" si="2"/>
        <v/>
      </c>
      <c r="U21" s="118" t="str">
        <f t="shared" si="3"/>
        <v/>
      </c>
      <c r="V21" s="72"/>
      <c r="W21" s="119" t="str">
        <f t="shared" si="0"/>
        <v/>
      </c>
      <c r="X21" s="120"/>
      <c r="Y21" s="120"/>
      <c r="Z21" s="120"/>
      <c r="AA21" s="120"/>
      <c r="AB21" s="120"/>
      <c r="AC21" s="120"/>
      <c r="AD21" s="120"/>
      <c r="AE21" s="120"/>
      <c r="AF21" s="120"/>
      <c r="AG21" s="120"/>
      <c r="AH21" s="120"/>
      <c r="AI21" s="121"/>
      <c r="AJ21" s="13"/>
    </row>
    <row r="22" spans="1:36" ht="17.5" x14ac:dyDescent="0.35">
      <c r="A22" s="101">
        <v>10703680928</v>
      </c>
      <c r="B22" s="102" t="e">
        <f>INDEX('Roll Up - SY21-22 Calculator'!$A$3:$Q$200,MATCH($A22,'Roll Up - SY21-22 Calculator'!$A$3:$A$200,0),MATCH(B$8,'Roll Up - SY21-22 Calculator'!$A$3:$Q$3,0))</f>
        <v>#N/A</v>
      </c>
      <c r="C22" s="103" t="str">
        <f>INDEX('Roll Up - SY21-22 Calculator'!$A$3:$Q$200,MATCH($A22,'Roll Up - SY21-22 Calculator'!$A$3:$A$200,0),MATCH(C$8,'Roll Up - SY21-22 Calculator'!$A$3:$Q$3,0))</f>
        <v>Breaded Golden Crispy Popcorn Chicken, 0.28 oz.</v>
      </c>
      <c r="D22" s="102" t="str">
        <f>INDEX('Roll Up - SY21-22 Calculator'!$A$3:$Q$200,MATCH($A22,'Roll Up - SY21-22 Calculator'!$A$3:$A$200,0),MATCH(D$8,'Roll Up - SY21-22 Calculator'!$A$3:$Q$3,0))</f>
        <v>100103 W/D</v>
      </c>
      <c r="E22" s="102">
        <f>INDEX('Roll Up - SY21-22 Calculator'!$A$3:$Q$200,MATCH($A22,'Roll Up - SY21-22 Calculator'!$A$3:$A$200,0),MATCH(E$8,'Roll Up - SY21-22 Calculator'!$A$3:$Q$3,0))</f>
        <v>32.79</v>
      </c>
      <c r="F22" s="102">
        <f>INDEX('Roll Up - SY21-22 Calculator'!$A$3:$Q$200,MATCH($A22,'Roll Up - SY21-22 Calculator'!$A$3:$A$200,0),MATCH(F$8,'Roll Up - SY21-22 Calculator'!$A$3:$Q$3,0))</f>
        <v>155</v>
      </c>
      <c r="G22" s="102">
        <f>INDEX('Roll Up - SY21-22 Calculator'!$A$3:$Q$200,MATCH($A22,'Roll Up - SY21-22 Calculator'!$A$3:$A$200,0),MATCH(G$8,'Roll Up - SY21-22 Calculator'!$A$3:$Q$3,0))</f>
        <v>155</v>
      </c>
      <c r="H22" s="102">
        <f>INDEX('Roll Up - SY21-22 Calculator'!$A$3:$Q$200,MATCH($A22,'Roll Up - SY21-22 Calculator'!$A$3:$A$200,0),MATCH(H$8,'Roll Up - SY21-22 Calculator'!$A$3:$Q$3,0))</f>
        <v>3.36</v>
      </c>
      <c r="I22" s="102" t="str">
        <f>INDEX('Roll Up - SY21-22 Calculator'!$A$3:$Q$200,MATCH($A22,'Roll Up - SY21-22 Calculator'!$A$3:$A$200,0),MATCH(I$8,'Roll Up - SY21-22 Calculator'!$A$3:$Q$3,0))</f>
        <v/>
      </c>
      <c r="J22" s="102" t="str">
        <f>INDEX('Roll Up - SY21-22 Calculator'!$A$3:$Q$200,MATCH($A22,'Roll Up - SY21-22 Calculator'!$A$3:$A$200,0),MATCH(J$8,'Roll Up - SY21-22 Calculator'!$A$3:$Q$3,0))</f>
        <v>12 pieces</v>
      </c>
      <c r="K22" s="102">
        <f>INDEX('Roll Up - SY21-22 Calculator'!$A$3:$Q$200,MATCH($A22,'Roll Up - SY21-22 Calculator'!$A$3:$A$200,0),MATCH(K$8,'Roll Up - SY21-22 Calculator'!$A$3:$Q$3,0))</f>
        <v>2</v>
      </c>
      <c r="L22" s="102">
        <f>INDEX('Roll Up - SY21-22 Calculator'!$A$3:$Q$200,MATCH($A22,'Roll Up - SY21-22 Calculator'!$A$3:$A$200,0),MATCH(L$8,'Roll Up - SY21-22 Calculator'!$A$3:$Q$3,0))</f>
        <v>1</v>
      </c>
      <c r="M22" s="102">
        <f>INDEX('Roll Up - SY21-22 Calculator'!$A$3:$Q$200,MATCH($A22,'Roll Up - SY21-22 Calculator'!$A$3:$A$200,0),MATCH(M$8,'Roll Up - SY21-22 Calculator'!$A$3:$Q$3,0))</f>
        <v>9.2219999999999995</v>
      </c>
      <c r="N22" s="102">
        <f>INDEX('Roll Up - SY21-22 Calculator'!$A$3:$Q$200,MATCH($A22,'Roll Up - SY21-22 Calculator'!$A$3:$A$200,0),MATCH(N$8,'Roll Up - SY21-22 Calculator'!$A$3:$Q$3,0))</f>
        <v>6.1479999999999997</v>
      </c>
      <c r="O22" s="104" t="str">
        <f t="shared" si="1"/>
        <v/>
      </c>
      <c r="P22" s="105"/>
      <c r="Q22" s="106"/>
      <c r="R22" s="107"/>
      <c r="S22" s="105"/>
      <c r="T22" s="108" t="str">
        <f t="shared" si="2"/>
        <v/>
      </c>
      <c r="U22" s="109" t="str">
        <f t="shared" si="3"/>
        <v/>
      </c>
      <c r="V22" s="72"/>
      <c r="W22" s="110" t="str">
        <f t="shared" si="0"/>
        <v/>
      </c>
      <c r="X22" s="111"/>
      <c r="Y22" s="111"/>
      <c r="Z22" s="111"/>
      <c r="AA22" s="111"/>
      <c r="AB22" s="111"/>
      <c r="AC22" s="111"/>
      <c r="AD22" s="111"/>
      <c r="AE22" s="111"/>
      <c r="AF22" s="111"/>
      <c r="AG22" s="111"/>
      <c r="AH22" s="111"/>
      <c r="AI22" s="107"/>
      <c r="AJ22" s="13"/>
    </row>
    <row r="23" spans="1:36" ht="17.5" x14ac:dyDescent="0.35">
      <c r="A23" s="112">
        <v>10703780928</v>
      </c>
      <c r="B23" s="113" t="e">
        <f>INDEX('Roll Up - SY21-22 Calculator'!$A$3:$Q$200,MATCH($A23,'Roll Up - SY21-22 Calculator'!$A$3:$A$200,0),MATCH(B$8,'Roll Up - SY21-22 Calculator'!$A$3:$Q$3,0))</f>
        <v>#N/A</v>
      </c>
      <c r="C23" s="240" t="str">
        <f>INDEX('Roll Up - SY21-22 Calculator'!$A$3:$Q$200,MATCH($A23,'Roll Up - SY21-22 Calculator'!$A$3:$A$200,0),MATCH(C$8,'Roll Up - SY21-22 Calculator'!$A$3:$Q$3,0))</f>
        <v>Breaded Hot 'N Spicy Popcorn Chicken, 0.27 oz.</v>
      </c>
      <c r="D23" s="113" t="str">
        <f>INDEX('Roll Up - SY21-22 Calculator'!$A$3:$Q$200,MATCH($A23,'Roll Up - SY21-22 Calculator'!$A$3:$A$200,0),MATCH(D$8,'Roll Up - SY21-22 Calculator'!$A$3:$Q$3,0))</f>
        <v>100103 W/D</v>
      </c>
      <c r="E23" s="113">
        <f>INDEX('Roll Up - SY21-22 Calculator'!$A$3:$Q$200,MATCH($A23,'Roll Up - SY21-22 Calculator'!$A$3:$A$200,0),MATCH(E$8,'Roll Up - SY21-22 Calculator'!$A$3:$Q$3,0))</f>
        <v>32.79</v>
      </c>
      <c r="F23" s="113">
        <f>INDEX('Roll Up - SY21-22 Calculator'!$A$3:$Q$200,MATCH($A23,'Roll Up - SY21-22 Calculator'!$A$3:$A$200,0),MATCH(F$8,'Roll Up - SY21-22 Calculator'!$A$3:$Q$3,0))</f>
        <v>159</v>
      </c>
      <c r="G23" s="113">
        <f>INDEX('Roll Up - SY21-22 Calculator'!$A$3:$Q$200,MATCH($A23,'Roll Up - SY21-22 Calculator'!$A$3:$A$200,0),MATCH(G$8,'Roll Up - SY21-22 Calculator'!$A$3:$Q$3,0))</f>
        <v>159</v>
      </c>
      <c r="H23" s="113">
        <f>INDEX('Roll Up - SY21-22 Calculator'!$A$3:$Q$200,MATCH($A23,'Roll Up - SY21-22 Calculator'!$A$3:$A$200,0),MATCH(H$8,'Roll Up - SY21-22 Calculator'!$A$3:$Q$3,0))</f>
        <v>3.3</v>
      </c>
      <c r="I23" s="113" t="str">
        <f>INDEX('Roll Up - SY21-22 Calculator'!$A$3:$Q$200,MATCH($A23,'Roll Up - SY21-22 Calculator'!$A$3:$A$200,0),MATCH(I$8,'Roll Up - SY21-22 Calculator'!$A$3:$Q$3,0))</f>
        <v/>
      </c>
      <c r="J23" s="113" t="str">
        <f>INDEX('Roll Up - SY21-22 Calculator'!$A$3:$Q$200,MATCH($A23,'Roll Up - SY21-22 Calculator'!$A$3:$A$200,0),MATCH(J$8,'Roll Up - SY21-22 Calculator'!$A$3:$Q$3,0))</f>
        <v>12 pieces</v>
      </c>
      <c r="K23" s="113">
        <f>INDEX('Roll Up - SY21-22 Calculator'!$A$3:$Q$200,MATCH($A23,'Roll Up - SY21-22 Calculator'!$A$3:$A$200,0),MATCH(K$8,'Roll Up - SY21-22 Calculator'!$A$3:$Q$3,0))</f>
        <v>2</v>
      </c>
      <c r="L23" s="113">
        <f>INDEX('Roll Up - SY21-22 Calculator'!$A$3:$Q$200,MATCH($A23,'Roll Up - SY21-22 Calculator'!$A$3:$A$200,0),MATCH(L$8,'Roll Up - SY21-22 Calculator'!$A$3:$Q$3,0))</f>
        <v>1</v>
      </c>
      <c r="M23" s="113">
        <f>INDEX('Roll Up - SY21-22 Calculator'!$A$3:$Q$200,MATCH($A23,'Roll Up - SY21-22 Calculator'!$A$3:$A$200,0),MATCH(M$8,'Roll Up - SY21-22 Calculator'!$A$3:$Q$3,0))</f>
        <v>9.2219999999999995</v>
      </c>
      <c r="N23" s="115">
        <f>INDEX('Roll Up - SY21-22 Calculator'!$A$3:$Q$200,MATCH($A23,'Roll Up - SY21-22 Calculator'!$A$3:$A$200,0),MATCH(N$8,'Roll Up - SY21-22 Calculator'!$A$3:$Q$3,0))</f>
        <v>6.1479999999999997</v>
      </c>
      <c r="O23" s="116" t="str">
        <f t="shared" si="1"/>
        <v/>
      </c>
      <c r="P23" s="105"/>
      <c r="Q23" s="106"/>
      <c r="R23" s="107"/>
      <c r="S23" s="105"/>
      <c r="T23" s="117" t="str">
        <f t="shared" si="2"/>
        <v/>
      </c>
      <c r="U23" s="118" t="str">
        <f t="shared" si="3"/>
        <v/>
      </c>
      <c r="V23" s="72"/>
      <c r="W23" s="119" t="str">
        <f t="shared" si="0"/>
        <v/>
      </c>
      <c r="X23" s="120"/>
      <c r="Y23" s="120"/>
      <c r="Z23" s="120"/>
      <c r="AA23" s="120"/>
      <c r="AB23" s="120"/>
      <c r="AC23" s="120"/>
      <c r="AD23" s="120"/>
      <c r="AE23" s="120"/>
      <c r="AF23" s="120"/>
      <c r="AG23" s="120"/>
      <c r="AH23" s="120"/>
      <c r="AI23" s="121"/>
      <c r="AJ23" s="13"/>
    </row>
    <row r="24" spans="1:36" ht="17.5" x14ac:dyDescent="0.35">
      <c r="A24" s="101">
        <v>10218790928</v>
      </c>
      <c r="B24" s="102" t="e">
        <f>INDEX('Roll Up - SY21-22 Calculator'!$A$3:$Q$200,MATCH($A24,'Roll Up - SY21-22 Calculator'!$A$3:$A$200,0),MATCH(B$8,'Roll Up - SY21-22 Calculator'!$A$3:$Q$3,0))</f>
        <v>#N/A</v>
      </c>
      <c r="C24" s="103" t="str">
        <f>INDEX('Roll Up - SY21-22 Calculator'!$A$3:$Q$200,MATCH($A24,'Roll Up - SY21-22 Calculator'!$A$3:$A$200,0),MATCH(C$8,'Roll Up - SY21-22 Calculator'!$A$3:$Q$3,0))</f>
        <v>Seasoned, Glazed, Mesquite &amp; Smoke Flavored ProPortion® Bone-In Chicken</v>
      </c>
      <c r="D24" s="102" t="str">
        <f>INDEX('Roll Up - SY21-22 Calculator'!$A$3:$Q$200,MATCH($A24,'Roll Up - SY21-22 Calculator'!$A$3:$A$200,0),MATCH(D$8,'Roll Up - SY21-22 Calculator'!$A$3:$Q$3,0))</f>
        <v>100103 W/D</v>
      </c>
      <c r="E24" s="102">
        <f>INDEX('Roll Up - SY21-22 Calculator'!$A$3:$Q$200,MATCH($A24,'Roll Up - SY21-22 Calculator'!$A$3:$A$200,0),MATCH(E$8,'Roll Up - SY21-22 Calculator'!$A$3:$Q$3,0))</f>
        <v>23.08</v>
      </c>
      <c r="F24" s="102" t="str">
        <f>INDEX('Roll Up - SY21-22 Calculator'!$A$3:$Q$200,MATCH($A24,'Roll Up - SY21-22 Calculator'!$A$3:$A$200,0),MATCH(F$8,'Roll Up - SY21-22 Calculator'!$A$3:$Q$3,0))</f>
        <v>57 - 100</v>
      </c>
      <c r="G24" s="102">
        <f>INDEX('Roll Up - SY21-22 Calculator'!$A$3:$Q$200,MATCH($A24,'Roll Up - SY21-22 Calculator'!$A$3:$A$200,0),MATCH(G$8,'Roll Up - SY21-22 Calculator'!$A$3:$Q$3,0))</f>
        <v>78</v>
      </c>
      <c r="H24" s="102" t="str">
        <f>INDEX('Roll Up - SY21-22 Calculator'!$A$3:$Q$200,MATCH($A24,'Roll Up - SY21-22 Calculator'!$A$3:$A$200,0),MATCH(H$8,'Roll Up - SY21-22 Calculator'!$A$3:$Q$3,0))</f>
        <v>3.7-6.5</v>
      </c>
      <c r="I24" s="102">
        <f>INDEX('Roll Up - SY21-22 Calculator'!$A$3:$Q$200,MATCH($A24,'Roll Up - SY21-22 Calculator'!$A$3:$A$200,0),MATCH(I$8,'Roll Up - SY21-22 Calculator'!$A$3:$Q$3,0))</f>
        <v>40</v>
      </c>
      <c r="J24" s="102" t="str">
        <f>INDEX('Roll Up - SY21-22 Calculator'!$A$3:$Q$200,MATCH($A24,'Roll Up - SY21-22 Calculator'!$A$3:$A$200,0),MATCH(J$8,'Roll Up - SY21-22 Calculator'!$A$3:$Q$3,0))</f>
        <v>1 piece</v>
      </c>
      <c r="K24" s="102" t="str">
        <f>INDEX('Roll Up - SY21-22 Calculator'!$A$3:$Q$200,MATCH($A24,'Roll Up - SY21-22 Calculator'!$A$3:$A$200,0),MATCH(K$8,'Roll Up - SY21-22 Calculator'!$A$3:$Q$3,0))</f>
        <v>Varies</v>
      </c>
      <c r="L24" s="102" t="str">
        <f>INDEX('Roll Up - SY21-22 Calculator'!$A$3:$Q$200,MATCH($A24,'Roll Up - SY21-22 Calculator'!$A$3:$A$200,0),MATCH(L$8,'Roll Up - SY21-22 Calculator'!$A$3:$Q$3,0))</f>
        <v>-</v>
      </c>
      <c r="M24" s="102">
        <f>INDEX('Roll Up - SY21-22 Calculator'!$A$3:$Q$200,MATCH($A24,'Roll Up - SY21-22 Calculator'!$A$3:$A$200,0),MATCH(M$8,'Roll Up - SY21-22 Calculator'!$A$3:$Q$3,0))</f>
        <v>11.52</v>
      </c>
      <c r="N24" s="102">
        <f>INDEX('Roll Up - SY21-22 Calculator'!$A$3:$Q$200,MATCH($A24,'Roll Up - SY21-22 Calculator'!$A$3:$A$200,0),MATCH(N$8,'Roll Up - SY21-22 Calculator'!$A$3:$Q$3,0))</f>
        <v>7.68</v>
      </c>
      <c r="O24" s="104" t="str">
        <f t="shared" si="1"/>
        <v/>
      </c>
      <c r="P24" s="105"/>
      <c r="Q24" s="106"/>
      <c r="R24" s="107"/>
      <c r="S24" s="105"/>
      <c r="T24" s="108" t="str">
        <f t="shared" si="2"/>
        <v/>
      </c>
      <c r="U24" s="109" t="str">
        <f t="shared" si="3"/>
        <v/>
      </c>
      <c r="V24" s="72"/>
      <c r="W24" s="110" t="str">
        <f t="shared" si="0"/>
        <v/>
      </c>
      <c r="X24" s="111"/>
      <c r="Y24" s="111"/>
      <c r="Z24" s="111"/>
      <c r="AA24" s="111"/>
      <c r="AB24" s="111"/>
      <c r="AC24" s="111"/>
      <c r="AD24" s="111"/>
      <c r="AE24" s="111"/>
      <c r="AF24" s="111"/>
      <c r="AG24" s="111"/>
      <c r="AH24" s="111"/>
      <c r="AI24" s="107"/>
      <c r="AJ24" s="13"/>
    </row>
    <row r="25" spans="1:36" ht="17.5" x14ac:dyDescent="0.35">
      <c r="A25" s="112">
        <v>16660000928</v>
      </c>
      <c r="B25" s="113" t="e">
        <f>INDEX('Roll Up - SY21-22 Calculator'!$A$3:$Q$200,MATCH($A25,'Roll Up - SY21-22 Calculator'!$A$3:$A$200,0),MATCH(B$8,'Roll Up - SY21-22 Calculator'!$A$3:$Q$3,0))</f>
        <v>#N/A</v>
      </c>
      <c r="C25" s="240" t="str">
        <f>INDEX('Roll Up - SY21-22 Calculator'!$A$3:$Q$200,MATCH($A25,'Roll Up - SY21-22 Calculator'!$A$3:$A$200,0),MATCH(C$8,'Roll Up - SY21-22 Calculator'!$A$3:$Q$3,0))</f>
        <v>Breaded Traditional ProPortion® Bone-In Chicken</v>
      </c>
      <c r="D25" s="113" t="str">
        <f>INDEX('Roll Up - SY21-22 Calculator'!$A$3:$Q$200,MATCH($A25,'Roll Up - SY21-22 Calculator'!$A$3:$A$200,0),MATCH(D$8,'Roll Up - SY21-22 Calculator'!$A$3:$Q$3,0))</f>
        <v>100103 W/D</v>
      </c>
      <c r="E25" s="113">
        <f>INDEX('Roll Up - SY21-22 Calculator'!$A$3:$Q$200,MATCH($A25,'Roll Up - SY21-22 Calculator'!$A$3:$A$200,0),MATCH(E$8,'Roll Up - SY21-22 Calculator'!$A$3:$Q$3,0))</f>
        <v>29.64</v>
      </c>
      <c r="F25" s="113" t="str">
        <f>INDEX('Roll Up - SY21-22 Calculator'!$A$3:$Q$200,MATCH($A25,'Roll Up - SY21-22 Calculator'!$A$3:$A$200,0),MATCH(F$8,'Roll Up - SY21-22 Calculator'!$A$3:$Q$3,0))</f>
        <v>57 - 100</v>
      </c>
      <c r="G25" s="113">
        <f>INDEX('Roll Up - SY21-22 Calculator'!$A$3:$Q$200,MATCH($A25,'Roll Up - SY21-22 Calculator'!$A$3:$A$200,0),MATCH(G$8,'Roll Up - SY21-22 Calculator'!$A$3:$Q$3,0))</f>
        <v>78</v>
      </c>
      <c r="H25" s="113" t="str">
        <f>INDEX('Roll Up - SY21-22 Calculator'!$A$3:$Q$200,MATCH($A25,'Roll Up - SY21-22 Calculator'!$A$3:$A$200,0),MATCH(H$8,'Roll Up - SY21-22 Calculator'!$A$3:$Q$3,0))</f>
        <v>4.7-8.4</v>
      </c>
      <c r="I25" s="113" t="str">
        <f>INDEX('Roll Up - SY21-22 Calculator'!$A$3:$Q$200,MATCH($A25,'Roll Up - SY21-22 Calculator'!$A$3:$A$200,0),MATCH(I$8,'Roll Up - SY21-22 Calculator'!$A$3:$Q$3,0))</f>
        <v/>
      </c>
      <c r="J25" s="113" t="str">
        <f>INDEX('Roll Up - SY21-22 Calculator'!$A$3:$Q$200,MATCH($A25,'Roll Up - SY21-22 Calculator'!$A$3:$A$200,0),MATCH(J$8,'Roll Up - SY21-22 Calculator'!$A$3:$Q$3,0))</f>
        <v>1 piece</v>
      </c>
      <c r="K25" s="113" t="str">
        <f>INDEX('Roll Up - SY21-22 Calculator'!$A$3:$Q$200,MATCH($A25,'Roll Up - SY21-22 Calculator'!$A$3:$A$200,0),MATCH(K$8,'Roll Up - SY21-22 Calculator'!$A$3:$Q$3,0))</f>
        <v>Varies</v>
      </c>
      <c r="L25" s="113" t="str">
        <f>INDEX('Roll Up - SY21-22 Calculator'!$A$3:$Q$200,MATCH($A25,'Roll Up - SY21-22 Calculator'!$A$3:$A$200,0),MATCH(L$8,'Roll Up - SY21-22 Calculator'!$A$3:$Q$3,0))</f>
        <v>Varies</v>
      </c>
      <c r="M25" s="113">
        <f>INDEX('Roll Up - SY21-22 Calculator'!$A$3:$Q$200,MATCH($A25,'Roll Up - SY21-22 Calculator'!$A$3:$A$200,0),MATCH(M$8,'Roll Up - SY21-22 Calculator'!$A$3:$Q$3,0))</f>
        <v>13.973999999999998</v>
      </c>
      <c r="N25" s="115">
        <f>INDEX('Roll Up - SY21-22 Calculator'!$A$3:$Q$200,MATCH($A25,'Roll Up - SY21-22 Calculator'!$A$3:$A$200,0),MATCH(N$8,'Roll Up - SY21-22 Calculator'!$A$3:$Q$3,0))</f>
        <v>9.3160000000000007</v>
      </c>
      <c r="O25" s="116" t="str">
        <f t="shared" si="1"/>
        <v/>
      </c>
      <c r="P25" s="105"/>
      <c r="Q25" s="106"/>
      <c r="R25" s="107"/>
      <c r="S25" s="105"/>
      <c r="T25" s="117" t="str">
        <f t="shared" si="2"/>
        <v/>
      </c>
      <c r="U25" s="118" t="str">
        <f t="shared" si="3"/>
        <v/>
      </c>
      <c r="V25" s="72"/>
      <c r="W25" s="119" t="str">
        <f t="shared" si="0"/>
        <v/>
      </c>
      <c r="X25" s="120"/>
      <c r="Y25" s="120"/>
      <c r="Z25" s="120"/>
      <c r="AA25" s="120"/>
      <c r="AB25" s="120"/>
      <c r="AC25" s="120"/>
      <c r="AD25" s="120"/>
      <c r="AE25" s="120"/>
      <c r="AF25" s="120"/>
      <c r="AG25" s="120"/>
      <c r="AH25" s="120"/>
      <c r="AI25" s="121"/>
      <c r="AJ25" s="13"/>
    </row>
    <row r="26" spans="1:36" ht="17.5" x14ac:dyDescent="0.35">
      <c r="A26" s="101">
        <v>10021550928</v>
      </c>
      <c r="B26" s="102" t="e">
        <f>INDEX('Roll Up - SY21-22 Calculator'!$A$3:$Q$200,MATCH($A26,'Roll Up - SY21-22 Calculator'!$A$3:$A$200,0),MATCH(B$8,'Roll Up - SY21-22 Calculator'!$A$3:$Q$3,0))</f>
        <v>#N/A</v>
      </c>
      <c r="C26" s="103" t="str">
        <f>INDEX('Roll Up - SY21-22 Calculator'!$A$3:$Q$200,MATCH($A26,'Roll Up - SY21-22 Calculator'!$A$3:$A$200,0),MATCH(C$8,'Roll Up - SY21-22 Calculator'!$A$3:$Q$3,0))</f>
        <v>Breaded Chicken Nuggets, 0.66 oz.</v>
      </c>
      <c r="D26" s="102" t="str">
        <f>INDEX('Roll Up - SY21-22 Calculator'!$A$3:$Q$200,MATCH($A26,'Roll Up - SY21-22 Calculator'!$A$3:$A$200,0),MATCH(D$8,'Roll Up - SY21-22 Calculator'!$A$3:$Q$3,0))</f>
        <v>100103 W/D</v>
      </c>
      <c r="E26" s="102">
        <f>INDEX('Roll Up - SY21-22 Calculator'!$A$3:$Q$200,MATCH($A26,'Roll Up - SY21-22 Calculator'!$A$3:$A$200,0),MATCH(E$8,'Roll Up - SY21-22 Calculator'!$A$3:$Q$3,0))</f>
        <v>28.35</v>
      </c>
      <c r="F26" s="102">
        <f>INDEX('Roll Up - SY21-22 Calculator'!$A$3:$Q$200,MATCH($A26,'Roll Up - SY21-22 Calculator'!$A$3:$A$200,0),MATCH(F$8,'Roll Up - SY21-22 Calculator'!$A$3:$Q$3,0))</f>
        <v>137</v>
      </c>
      <c r="G26" s="102">
        <f>INDEX('Roll Up - SY21-22 Calculator'!$A$3:$Q$200,MATCH($A26,'Roll Up - SY21-22 Calculator'!$A$3:$A$200,0),MATCH(G$8,'Roll Up - SY21-22 Calculator'!$A$3:$Q$3,0))</f>
        <v>137</v>
      </c>
      <c r="H26" s="102">
        <f>INDEX('Roll Up - SY21-22 Calculator'!$A$3:$Q$200,MATCH($A26,'Roll Up - SY21-22 Calculator'!$A$3:$A$200,0),MATCH(H$8,'Roll Up - SY21-22 Calculator'!$A$3:$Q$3,0))</f>
        <v>3.3</v>
      </c>
      <c r="I26" s="102" t="str">
        <f>INDEX('Roll Up - SY21-22 Calculator'!$A$3:$Q$200,MATCH($A26,'Roll Up - SY21-22 Calculator'!$A$3:$A$200,0),MATCH(I$8,'Roll Up - SY21-22 Calculator'!$A$3:$Q$3,0))</f>
        <v/>
      </c>
      <c r="J26" s="102" t="str">
        <f>INDEX('Roll Up - SY21-22 Calculator'!$A$3:$Q$200,MATCH($A26,'Roll Up - SY21-22 Calculator'!$A$3:$A$200,0),MATCH(J$8,'Roll Up - SY21-22 Calculator'!$A$3:$Q$3,0))</f>
        <v>5 pieces</v>
      </c>
      <c r="K26" s="102">
        <f>INDEX('Roll Up - SY21-22 Calculator'!$A$3:$Q$200,MATCH($A26,'Roll Up - SY21-22 Calculator'!$A$3:$A$200,0),MATCH(K$8,'Roll Up - SY21-22 Calculator'!$A$3:$Q$3,0))</f>
        <v>2</v>
      </c>
      <c r="L26" s="102">
        <f>INDEX('Roll Up - SY21-22 Calculator'!$A$3:$Q$200,MATCH($A26,'Roll Up - SY21-22 Calculator'!$A$3:$A$200,0),MATCH(L$8,'Roll Up - SY21-22 Calculator'!$A$3:$Q$3,0))</f>
        <v>1</v>
      </c>
      <c r="M26" s="102">
        <f>INDEX('Roll Up - SY21-22 Calculator'!$A$3:$Q$200,MATCH($A26,'Roll Up - SY21-22 Calculator'!$A$3:$A$200,0),MATCH(M$8,'Roll Up - SY21-22 Calculator'!$A$3:$Q$3,0))</f>
        <v>8.0879999999999992</v>
      </c>
      <c r="N26" s="102">
        <f>INDEX('Roll Up - SY21-22 Calculator'!$A$3:$Q$200,MATCH($A26,'Roll Up - SY21-22 Calculator'!$A$3:$A$200,0),MATCH(N$8,'Roll Up - SY21-22 Calculator'!$A$3:$Q$3,0))</f>
        <v>5.3920000000000012</v>
      </c>
      <c r="O26" s="104" t="str">
        <f t="shared" si="1"/>
        <v/>
      </c>
      <c r="P26" s="105"/>
      <c r="Q26" s="106"/>
      <c r="R26" s="107"/>
      <c r="S26" s="105"/>
      <c r="T26" s="108" t="str">
        <f t="shared" si="2"/>
        <v/>
      </c>
      <c r="U26" s="109" t="str">
        <f t="shared" si="3"/>
        <v/>
      </c>
      <c r="V26" s="72"/>
      <c r="W26" s="110" t="str">
        <f t="shared" si="0"/>
        <v/>
      </c>
      <c r="X26" s="111"/>
      <c r="Y26" s="111"/>
      <c r="Z26" s="111"/>
      <c r="AA26" s="111"/>
      <c r="AB26" s="111"/>
      <c r="AC26" s="111"/>
      <c r="AD26" s="111"/>
      <c r="AE26" s="111"/>
      <c r="AF26" s="111"/>
      <c r="AG26" s="111"/>
      <c r="AH26" s="111"/>
      <c r="AI26" s="107"/>
      <c r="AJ26" s="13"/>
    </row>
    <row r="27" spans="1:36" ht="17.5" x14ac:dyDescent="0.35">
      <c r="A27" s="112">
        <v>10037320928</v>
      </c>
      <c r="B27" s="113" t="e">
        <f>INDEX('Roll Up - SY21-22 Calculator'!$A$3:$Q$200,MATCH($A27,'Roll Up - SY21-22 Calculator'!$A$3:$A$200,0),MATCH(B$8,'Roll Up - SY21-22 Calculator'!$A$3:$Q$3,0))</f>
        <v>#N/A</v>
      </c>
      <c r="C27" s="240" t="str">
        <f>INDEX('Roll Up - SY21-22 Calculator'!$A$3:$Q$200,MATCH($A27,'Roll Up - SY21-22 Calculator'!$A$3:$A$200,0),MATCH(C$8,'Roll Up - SY21-22 Calculator'!$A$3:$Q$3,0))</f>
        <v>Breaded Homestyle Chicken Nuggets, 0.79 oz.</v>
      </c>
      <c r="D27" s="113" t="str">
        <f>INDEX('Roll Up - SY21-22 Calculator'!$A$3:$Q$200,MATCH($A27,'Roll Up - SY21-22 Calculator'!$A$3:$A$200,0),MATCH(D$8,'Roll Up - SY21-22 Calculator'!$A$3:$Q$3,0))</f>
        <v>100103 W/D</v>
      </c>
      <c r="E27" s="113">
        <f>INDEX('Roll Up - SY21-22 Calculator'!$A$3:$Q$200,MATCH($A27,'Roll Up - SY21-22 Calculator'!$A$3:$A$200,0),MATCH(E$8,'Roll Up - SY21-22 Calculator'!$A$3:$Q$3,0))</f>
        <v>26.42</v>
      </c>
      <c r="F27" s="113">
        <f>INDEX('Roll Up - SY21-22 Calculator'!$A$3:$Q$200,MATCH($A27,'Roll Up - SY21-22 Calculator'!$A$3:$A$200,0),MATCH(F$8,'Roll Up - SY21-22 Calculator'!$A$3:$Q$3,0))</f>
        <v>107</v>
      </c>
      <c r="G27" s="113">
        <f>INDEX('Roll Up - SY21-22 Calculator'!$A$3:$Q$200,MATCH($A27,'Roll Up - SY21-22 Calculator'!$A$3:$A$200,0),MATCH(G$8,'Roll Up - SY21-22 Calculator'!$A$3:$Q$3,0))</f>
        <v>107</v>
      </c>
      <c r="H27" s="113">
        <f>INDEX('Roll Up - SY21-22 Calculator'!$A$3:$Q$200,MATCH($A27,'Roll Up - SY21-22 Calculator'!$A$3:$A$200,0),MATCH(H$8,'Roll Up - SY21-22 Calculator'!$A$3:$Q$3,0))</f>
        <v>3.95</v>
      </c>
      <c r="I27" s="113" t="str">
        <f>INDEX('Roll Up - SY21-22 Calculator'!$A$3:$Q$200,MATCH($A27,'Roll Up - SY21-22 Calculator'!$A$3:$A$200,0),MATCH(I$8,'Roll Up - SY21-22 Calculator'!$A$3:$Q$3,0))</f>
        <v/>
      </c>
      <c r="J27" s="113" t="str">
        <f>INDEX('Roll Up - SY21-22 Calculator'!$A$3:$Q$200,MATCH($A27,'Roll Up - SY21-22 Calculator'!$A$3:$A$200,0),MATCH(J$8,'Roll Up - SY21-22 Calculator'!$A$3:$Q$3,0))</f>
        <v>5 pieces</v>
      </c>
      <c r="K27" s="113">
        <f>INDEX('Roll Up - SY21-22 Calculator'!$A$3:$Q$200,MATCH($A27,'Roll Up - SY21-22 Calculator'!$A$3:$A$200,0),MATCH(K$8,'Roll Up - SY21-22 Calculator'!$A$3:$Q$3,0))</f>
        <v>2</v>
      </c>
      <c r="L27" s="113">
        <f>INDEX('Roll Up - SY21-22 Calculator'!$A$3:$Q$200,MATCH($A27,'Roll Up - SY21-22 Calculator'!$A$3:$A$200,0),MATCH(L$8,'Roll Up - SY21-22 Calculator'!$A$3:$Q$3,0))</f>
        <v>1</v>
      </c>
      <c r="M27" s="113">
        <f>INDEX('Roll Up - SY21-22 Calculator'!$A$3:$Q$200,MATCH($A27,'Roll Up - SY21-22 Calculator'!$A$3:$A$200,0),MATCH(M$8,'Roll Up - SY21-22 Calculator'!$A$3:$Q$3,0))</f>
        <v>16.811999999999998</v>
      </c>
      <c r="N27" s="115">
        <f>INDEX('Roll Up - SY21-22 Calculator'!$A$3:$Q$200,MATCH($A27,'Roll Up - SY21-22 Calculator'!$A$3:$A$200,0),MATCH(N$8,'Roll Up - SY21-22 Calculator'!$A$3:$Q$3,0))</f>
        <v>11.208000000000002</v>
      </c>
      <c r="O27" s="116" t="str">
        <f t="shared" si="1"/>
        <v/>
      </c>
      <c r="P27" s="105"/>
      <c r="Q27" s="106"/>
      <c r="R27" s="107"/>
      <c r="S27" s="105"/>
      <c r="T27" s="117" t="str">
        <f t="shared" si="2"/>
        <v/>
      </c>
      <c r="U27" s="118" t="str">
        <f t="shared" si="3"/>
        <v/>
      </c>
      <c r="V27" s="72"/>
      <c r="W27" s="119" t="str">
        <f t="shared" si="0"/>
        <v/>
      </c>
      <c r="X27" s="120"/>
      <c r="Y27" s="120"/>
      <c r="Z27" s="120"/>
      <c r="AA27" s="120"/>
      <c r="AB27" s="120"/>
      <c r="AC27" s="120"/>
      <c r="AD27" s="120"/>
      <c r="AE27" s="120"/>
      <c r="AF27" s="120"/>
      <c r="AG27" s="120"/>
      <c r="AH27" s="120"/>
      <c r="AI27" s="121"/>
      <c r="AJ27" s="13"/>
    </row>
    <row r="28" spans="1:36" ht="17.5" x14ac:dyDescent="0.35">
      <c r="A28" s="101">
        <v>10703640928</v>
      </c>
      <c r="B28" s="102" t="e">
        <f>INDEX('Roll Up - SY21-22 Calculator'!$A$3:$Q$200,MATCH($A28,'Roll Up - SY21-22 Calculator'!$A$3:$A$200,0),MATCH(B$8,'Roll Up - SY21-22 Calculator'!$A$3:$Q$3,0))</f>
        <v>#N/A</v>
      </c>
      <c r="C28" s="103" t="str">
        <f>INDEX('Roll Up - SY21-22 Calculator'!$A$3:$Q$200,MATCH($A28,'Roll Up - SY21-22 Calculator'!$A$3:$A$200,0),MATCH(C$8,'Roll Up - SY21-22 Calculator'!$A$3:$Q$3,0))</f>
        <v>Breaded Golden Crispy Chicken Nuggets, 0.6 oz.</v>
      </c>
      <c r="D28" s="102" t="str">
        <f>INDEX('Roll Up - SY21-22 Calculator'!$A$3:$Q$200,MATCH($A28,'Roll Up - SY21-22 Calculator'!$A$3:$A$200,0),MATCH(D$8,'Roll Up - SY21-22 Calculator'!$A$3:$Q$3,0))</f>
        <v>100103 W/D</v>
      </c>
      <c r="E28" s="102">
        <f>INDEX('Roll Up - SY21-22 Calculator'!$A$3:$Q$200,MATCH($A28,'Roll Up - SY21-22 Calculator'!$A$3:$A$200,0),MATCH(E$8,'Roll Up - SY21-22 Calculator'!$A$3:$Q$3,0))</f>
        <v>32.81</v>
      </c>
      <c r="F28" s="102">
        <f>INDEX('Roll Up - SY21-22 Calculator'!$A$3:$Q$200,MATCH($A28,'Roll Up - SY21-22 Calculator'!$A$3:$A$200,0),MATCH(F$8,'Roll Up - SY21-22 Calculator'!$A$3:$Q$3,0))</f>
        <v>175</v>
      </c>
      <c r="G28" s="102">
        <f>INDEX('Roll Up - SY21-22 Calculator'!$A$3:$Q$200,MATCH($A28,'Roll Up - SY21-22 Calculator'!$A$3:$A$200,0),MATCH(G$8,'Roll Up - SY21-22 Calculator'!$A$3:$Q$3,0))</f>
        <v>175</v>
      </c>
      <c r="H28" s="102">
        <f>INDEX('Roll Up - SY21-22 Calculator'!$A$3:$Q$200,MATCH($A28,'Roll Up - SY21-22 Calculator'!$A$3:$A$200,0),MATCH(H$8,'Roll Up - SY21-22 Calculator'!$A$3:$Q$3,0))</f>
        <v>3</v>
      </c>
      <c r="I28" s="102" t="str">
        <f>INDEX('Roll Up - SY21-22 Calculator'!$A$3:$Q$200,MATCH($A28,'Roll Up - SY21-22 Calculator'!$A$3:$A$200,0),MATCH(I$8,'Roll Up - SY21-22 Calculator'!$A$3:$Q$3,0))</f>
        <v/>
      </c>
      <c r="J28" s="102" t="str">
        <f>INDEX('Roll Up - SY21-22 Calculator'!$A$3:$Q$200,MATCH($A28,'Roll Up - SY21-22 Calculator'!$A$3:$A$200,0),MATCH(J$8,'Roll Up - SY21-22 Calculator'!$A$3:$Q$3,0))</f>
        <v>5 pieces</v>
      </c>
      <c r="K28" s="102">
        <f>INDEX('Roll Up - SY21-22 Calculator'!$A$3:$Q$200,MATCH($A28,'Roll Up - SY21-22 Calculator'!$A$3:$A$200,0),MATCH(K$8,'Roll Up - SY21-22 Calculator'!$A$3:$Q$3,0))</f>
        <v>2</v>
      </c>
      <c r="L28" s="102">
        <f>INDEX('Roll Up - SY21-22 Calculator'!$A$3:$Q$200,MATCH($A28,'Roll Up - SY21-22 Calculator'!$A$3:$A$200,0),MATCH(L$8,'Roll Up - SY21-22 Calculator'!$A$3:$Q$3,0))</f>
        <v>1</v>
      </c>
      <c r="M28" s="102">
        <f>INDEX('Roll Up - SY21-22 Calculator'!$A$3:$Q$200,MATCH($A28,'Roll Up - SY21-22 Calculator'!$A$3:$A$200,0),MATCH(M$8,'Roll Up - SY21-22 Calculator'!$A$3:$Q$3,0))</f>
        <v>8.81</v>
      </c>
      <c r="N28" s="102">
        <f>INDEX('Roll Up - SY21-22 Calculator'!$A$3:$Q$200,MATCH($A28,'Roll Up - SY21-22 Calculator'!$A$3:$A$200,0),MATCH(N$8,'Roll Up - SY21-22 Calculator'!$A$3:$Q$3,0))</f>
        <v>5.88</v>
      </c>
      <c r="O28" s="104" t="str">
        <f t="shared" si="1"/>
        <v/>
      </c>
      <c r="P28" s="105"/>
      <c r="Q28" s="106"/>
      <c r="R28" s="107"/>
      <c r="S28" s="105"/>
      <c r="T28" s="108" t="str">
        <f t="shared" si="2"/>
        <v/>
      </c>
      <c r="U28" s="109" t="str">
        <f t="shared" si="3"/>
        <v/>
      </c>
      <c r="V28" s="72"/>
      <c r="W28" s="110" t="str">
        <f t="shared" si="0"/>
        <v/>
      </c>
      <c r="X28" s="111"/>
      <c r="Y28" s="111"/>
      <c r="Z28" s="111"/>
      <c r="AA28" s="111"/>
      <c r="AB28" s="111"/>
      <c r="AC28" s="111"/>
      <c r="AD28" s="111"/>
      <c r="AE28" s="111"/>
      <c r="AF28" s="111"/>
      <c r="AG28" s="111"/>
      <c r="AH28" s="111"/>
      <c r="AI28" s="107"/>
      <c r="AJ28" s="13"/>
    </row>
    <row r="29" spans="1:36" ht="17.5" x14ac:dyDescent="0.35">
      <c r="A29" s="112">
        <v>10703740928</v>
      </c>
      <c r="B29" s="113" t="e">
        <f>INDEX('Roll Up - SY21-22 Calculator'!$A$3:$Q$200,MATCH($A29,'Roll Up - SY21-22 Calculator'!$A$3:$A$200,0),MATCH(B$8,'Roll Up - SY21-22 Calculator'!$A$3:$Q$3,0))</f>
        <v>#N/A</v>
      </c>
      <c r="C29" s="240" t="str">
        <f>INDEX('Roll Up - SY21-22 Calculator'!$A$3:$Q$200,MATCH($A29,'Roll Up - SY21-22 Calculator'!$A$3:$A$200,0),MATCH(C$8,'Roll Up - SY21-22 Calculator'!$A$3:$Q$3,0))</f>
        <v>Breaded Hot 'N Spicy Chicken Nuggets, 0.69 oz.</v>
      </c>
      <c r="D29" s="113" t="str">
        <f>INDEX('Roll Up - SY21-22 Calculator'!$A$3:$Q$200,MATCH($A29,'Roll Up - SY21-22 Calculator'!$A$3:$A$200,0),MATCH(D$8,'Roll Up - SY21-22 Calculator'!$A$3:$Q$3,0))</f>
        <v>100103 W/D</v>
      </c>
      <c r="E29" s="113">
        <f>INDEX('Roll Up - SY21-22 Calculator'!$A$3:$Q$200,MATCH($A29,'Roll Up - SY21-22 Calculator'!$A$3:$A$200,0),MATCH(E$8,'Roll Up - SY21-22 Calculator'!$A$3:$Q$3,0))</f>
        <v>32.81</v>
      </c>
      <c r="F29" s="113">
        <f>INDEX('Roll Up - SY21-22 Calculator'!$A$3:$Q$200,MATCH($A29,'Roll Up - SY21-22 Calculator'!$A$3:$A$200,0),MATCH(F$8,'Roll Up - SY21-22 Calculator'!$A$3:$Q$3,0))</f>
        <v>150</v>
      </c>
      <c r="G29" s="113">
        <f>INDEX('Roll Up - SY21-22 Calculator'!$A$3:$Q$200,MATCH($A29,'Roll Up - SY21-22 Calculator'!$A$3:$A$200,0),MATCH(G$8,'Roll Up - SY21-22 Calculator'!$A$3:$Q$3,0))</f>
        <v>150</v>
      </c>
      <c r="H29" s="113">
        <f>INDEX('Roll Up - SY21-22 Calculator'!$A$3:$Q$200,MATCH($A29,'Roll Up - SY21-22 Calculator'!$A$3:$A$200,0),MATCH(H$8,'Roll Up - SY21-22 Calculator'!$A$3:$Q$3,0))</f>
        <v>3.45</v>
      </c>
      <c r="I29" s="113" t="str">
        <f>INDEX('Roll Up - SY21-22 Calculator'!$A$3:$Q$200,MATCH($A29,'Roll Up - SY21-22 Calculator'!$A$3:$A$200,0),MATCH(I$8,'Roll Up - SY21-22 Calculator'!$A$3:$Q$3,0))</f>
        <v/>
      </c>
      <c r="J29" s="113" t="str">
        <f>INDEX('Roll Up - SY21-22 Calculator'!$A$3:$Q$200,MATCH($A29,'Roll Up - SY21-22 Calculator'!$A$3:$A$200,0),MATCH(J$8,'Roll Up - SY21-22 Calculator'!$A$3:$Q$3,0))</f>
        <v>5 pieces</v>
      </c>
      <c r="K29" s="113">
        <f>INDEX('Roll Up - SY21-22 Calculator'!$A$3:$Q$200,MATCH($A29,'Roll Up - SY21-22 Calculator'!$A$3:$A$200,0),MATCH(K$8,'Roll Up - SY21-22 Calculator'!$A$3:$Q$3,0))</f>
        <v>2</v>
      </c>
      <c r="L29" s="113">
        <f>INDEX('Roll Up - SY21-22 Calculator'!$A$3:$Q$200,MATCH($A29,'Roll Up - SY21-22 Calculator'!$A$3:$A$200,0),MATCH(L$8,'Roll Up - SY21-22 Calculator'!$A$3:$Q$3,0))</f>
        <v>1</v>
      </c>
      <c r="M29" s="113">
        <f>INDEX('Roll Up - SY21-22 Calculator'!$A$3:$Q$200,MATCH($A29,'Roll Up - SY21-22 Calculator'!$A$3:$A$200,0),MATCH(M$8,'Roll Up - SY21-22 Calculator'!$A$3:$Q$3,0))</f>
        <v>9.2279999999999998</v>
      </c>
      <c r="N29" s="115">
        <f>INDEX('Roll Up - SY21-22 Calculator'!$A$3:$Q$200,MATCH($A29,'Roll Up - SY21-22 Calculator'!$A$3:$A$200,0),MATCH(N$8,'Roll Up - SY21-22 Calculator'!$A$3:$Q$3,0))</f>
        <v>6.152000000000001</v>
      </c>
      <c r="O29" s="116" t="str">
        <f t="shared" si="1"/>
        <v/>
      </c>
      <c r="P29" s="105"/>
      <c r="Q29" s="106"/>
      <c r="R29" s="107"/>
      <c r="S29" s="105"/>
      <c r="T29" s="117" t="str">
        <f t="shared" si="2"/>
        <v/>
      </c>
      <c r="U29" s="118" t="str">
        <f t="shared" si="3"/>
        <v/>
      </c>
      <c r="V29" s="72"/>
      <c r="W29" s="119" t="str">
        <f t="shared" si="0"/>
        <v/>
      </c>
      <c r="X29" s="120"/>
      <c r="Y29" s="120"/>
      <c r="Z29" s="120"/>
      <c r="AA29" s="120"/>
      <c r="AB29" s="120"/>
      <c r="AC29" s="120"/>
      <c r="AD29" s="120"/>
      <c r="AE29" s="120"/>
      <c r="AF29" s="120"/>
      <c r="AG29" s="120"/>
      <c r="AH29" s="120"/>
      <c r="AI29" s="121"/>
      <c r="AJ29" s="13"/>
    </row>
    <row r="30" spans="1:36" ht="17.5" x14ac:dyDescent="0.35">
      <c r="A30" s="101">
        <v>10164780928</v>
      </c>
      <c r="B30" s="102" t="e">
        <f>INDEX('Roll Up - SY21-22 Calculator'!$A$3:$Q$200,MATCH($A30,'Roll Up - SY21-22 Calculator'!$A$3:$A$200,0),MATCH(B$8,'Roll Up - SY21-22 Calculator'!$A$3:$Q$3,0))</f>
        <v>#N/A</v>
      </c>
      <c r="C30" s="103" t="str">
        <f>INDEX('Roll Up - SY21-22 Calculator'!$A$3:$Q$200,MATCH($A30,'Roll Up - SY21-22 Calculator'!$A$3:$A$200,0),MATCH(C$8,'Roll Up - SY21-22 Calculator'!$A$3:$Q$3,0))</f>
        <v>Whole Grain Breaded Homestyle Chicken Chunks, 0.68 oz.</v>
      </c>
      <c r="D30" s="102" t="str">
        <f>INDEX('Roll Up - SY21-22 Calculator'!$A$3:$Q$200,MATCH($A30,'Roll Up - SY21-22 Calculator'!$A$3:$A$200,0),MATCH(D$8,'Roll Up - SY21-22 Calculator'!$A$3:$Q$3,0))</f>
        <v>100103 W/D</v>
      </c>
      <c r="E30" s="102">
        <f>INDEX('Roll Up - SY21-22 Calculator'!$A$3:$Q$200,MATCH($A30,'Roll Up - SY21-22 Calculator'!$A$3:$A$200,0),MATCH(E$8,'Roll Up - SY21-22 Calculator'!$A$3:$Q$3,0))</f>
        <v>30.6</v>
      </c>
      <c r="F30" s="102">
        <f>INDEX('Roll Up - SY21-22 Calculator'!$A$3:$Q$200,MATCH($A30,'Roll Up - SY21-22 Calculator'!$A$3:$A$200,0),MATCH(F$8,'Roll Up - SY21-22 Calculator'!$A$3:$Q$3,0))</f>
        <v>144</v>
      </c>
      <c r="G30" s="102">
        <f>INDEX('Roll Up - SY21-22 Calculator'!$A$3:$Q$200,MATCH($A30,'Roll Up - SY21-22 Calculator'!$A$3:$A$200,0),MATCH(G$8,'Roll Up - SY21-22 Calculator'!$A$3:$Q$3,0))</f>
        <v>144</v>
      </c>
      <c r="H30" s="102">
        <f>INDEX('Roll Up - SY21-22 Calculator'!$A$3:$Q$200,MATCH($A30,'Roll Up - SY21-22 Calculator'!$A$3:$A$200,0),MATCH(H$8,'Roll Up - SY21-22 Calculator'!$A$3:$Q$3,0))</f>
        <v>3.4</v>
      </c>
      <c r="I30" s="102" t="str">
        <f>INDEX('Roll Up - SY21-22 Calculator'!$A$3:$Q$200,MATCH($A30,'Roll Up - SY21-22 Calculator'!$A$3:$A$200,0),MATCH(I$8,'Roll Up - SY21-22 Calculator'!$A$3:$Q$3,0))</f>
        <v/>
      </c>
      <c r="J30" s="102" t="str">
        <f>INDEX('Roll Up - SY21-22 Calculator'!$A$3:$Q$200,MATCH($A30,'Roll Up - SY21-22 Calculator'!$A$3:$A$200,0),MATCH(J$8,'Roll Up - SY21-22 Calculator'!$A$3:$Q$3,0))</f>
        <v>5 pieces</v>
      </c>
      <c r="K30" s="102">
        <f>INDEX('Roll Up - SY21-22 Calculator'!$A$3:$Q$200,MATCH($A30,'Roll Up - SY21-22 Calculator'!$A$3:$A$200,0),MATCH(K$8,'Roll Up - SY21-22 Calculator'!$A$3:$Q$3,0))</f>
        <v>2</v>
      </c>
      <c r="L30" s="102">
        <f>INDEX('Roll Up - SY21-22 Calculator'!$A$3:$Q$200,MATCH($A30,'Roll Up - SY21-22 Calculator'!$A$3:$A$200,0),MATCH(L$8,'Roll Up - SY21-22 Calculator'!$A$3:$Q$3,0))</f>
        <v>1</v>
      </c>
      <c r="M30" s="102">
        <f>INDEX('Roll Up - SY21-22 Calculator'!$A$3:$Q$200,MATCH($A30,'Roll Up - SY21-22 Calculator'!$A$3:$A$200,0),MATCH(M$8,'Roll Up - SY21-22 Calculator'!$A$3:$Q$3,0))</f>
        <v>9.65</v>
      </c>
      <c r="N30" s="102">
        <f>INDEX('Roll Up - SY21-22 Calculator'!$A$3:$Q$200,MATCH($A30,'Roll Up - SY21-22 Calculator'!$A$3:$A$200,0),MATCH(N$8,'Roll Up - SY21-22 Calculator'!$A$3:$Q$3,0))</f>
        <v>6.4429816718819861</v>
      </c>
      <c r="O30" s="104" t="str">
        <f>IF(IF(P30&gt;0,P30*G30,Q30*R30)=0,"",IF(P30&gt;0,P30*G30,Q30*R30))</f>
        <v/>
      </c>
      <c r="P30" s="105"/>
      <c r="Q30" s="106"/>
      <c r="R30" s="107"/>
      <c r="S30" s="105"/>
      <c r="T30" s="108" t="str">
        <f>IFERROR(ROUNDUP(O30/G30,0)*M30,"")</f>
        <v/>
      </c>
      <c r="U30" s="109" t="str">
        <f>IFERROR(ROUNDUP(O30/G30,0)*N30,"")</f>
        <v/>
      </c>
      <c r="V30" s="72"/>
      <c r="W30" s="110" t="str">
        <f t="shared" si="0"/>
        <v/>
      </c>
      <c r="X30" s="111"/>
      <c r="Y30" s="111"/>
      <c r="Z30" s="111"/>
      <c r="AA30" s="111"/>
      <c r="AB30" s="111"/>
      <c r="AC30" s="111"/>
      <c r="AD30" s="111"/>
      <c r="AE30" s="111"/>
      <c r="AF30" s="111"/>
      <c r="AG30" s="111"/>
      <c r="AH30" s="111"/>
      <c r="AI30" s="107"/>
      <c r="AJ30" s="13"/>
    </row>
    <row r="31" spans="1:36" ht="17.5" x14ac:dyDescent="0.35">
      <c r="A31" s="112">
        <v>10038590928</v>
      </c>
      <c r="B31" s="113" t="e">
        <f>INDEX('Roll Up - SY21-22 Calculator'!$A$3:$Q$200,MATCH($A31,'Roll Up - SY21-22 Calculator'!$A$3:$A$200,0),MATCH(B$8,'Roll Up - SY21-22 Calculator'!$A$3:$Q$3,0))</f>
        <v>#N/A</v>
      </c>
      <c r="C31" s="240" t="str">
        <f>INDEX('Roll Up - SY21-22 Calculator'!$A$3:$Q$200,MATCH($A31,'Roll Up - SY21-22 Calculator'!$A$3:$A$200,0),MATCH(C$8,'Roll Up - SY21-22 Calculator'!$A$3:$Q$3,0))</f>
        <v>Krisp N Krunchy™ Breaded Chicken Tenders, 1.2 oz.</v>
      </c>
      <c r="D31" s="113" t="str">
        <f>INDEX('Roll Up - SY21-22 Calculator'!$A$3:$Q$200,MATCH($A31,'Roll Up - SY21-22 Calculator'!$A$3:$A$200,0),MATCH(D$8,'Roll Up - SY21-22 Calculator'!$A$3:$Q$3,0))</f>
        <v>100103 W/D</v>
      </c>
      <c r="E31" s="113">
        <f>INDEX('Roll Up - SY21-22 Calculator'!$A$3:$Q$200,MATCH($A31,'Roll Up - SY21-22 Calculator'!$A$3:$A$200,0),MATCH(E$8,'Roll Up - SY21-22 Calculator'!$A$3:$Q$3,0))</f>
        <v>31.86</v>
      </c>
      <c r="F31" s="113">
        <f>INDEX('Roll Up - SY21-22 Calculator'!$A$3:$Q$200,MATCH($A31,'Roll Up - SY21-22 Calculator'!$A$3:$A$200,0),MATCH(F$8,'Roll Up - SY21-22 Calculator'!$A$3:$Q$3,0))</f>
        <v>141</v>
      </c>
      <c r="G31" s="113">
        <f>INDEX('Roll Up - SY21-22 Calculator'!$A$3:$Q$200,MATCH($A31,'Roll Up - SY21-22 Calculator'!$A$3:$A$200,0),MATCH(G$8,'Roll Up - SY21-22 Calculator'!$A$3:$Q$3,0))</f>
        <v>141</v>
      </c>
      <c r="H31" s="113">
        <f>INDEX('Roll Up - SY21-22 Calculator'!$A$3:$Q$200,MATCH($A31,'Roll Up - SY21-22 Calculator'!$A$3:$A$200,0),MATCH(H$8,'Roll Up - SY21-22 Calculator'!$A$3:$Q$3,0))</f>
        <v>3.6</v>
      </c>
      <c r="I31" s="113" t="str">
        <f>INDEX('Roll Up - SY21-22 Calculator'!$A$3:$Q$200,MATCH($A31,'Roll Up - SY21-22 Calculator'!$A$3:$A$200,0),MATCH(I$8,'Roll Up - SY21-22 Calculator'!$A$3:$Q$3,0))</f>
        <v/>
      </c>
      <c r="J31" s="113" t="str">
        <f>INDEX('Roll Up - SY21-22 Calculator'!$A$3:$Q$200,MATCH($A31,'Roll Up - SY21-22 Calculator'!$A$3:$A$200,0),MATCH(J$8,'Roll Up - SY21-22 Calculator'!$A$3:$Q$3,0))</f>
        <v>3 pieces</v>
      </c>
      <c r="K31" s="113">
        <f>INDEX('Roll Up - SY21-22 Calculator'!$A$3:$Q$200,MATCH($A31,'Roll Up - SY21-22 Calculator'!$A$3:$A$200,0),MATCH(K$8,'Roll Up - SY21-22 Calculator'!$A$3:$Q$3,0))</f>
        <v>2</v>
      </c>
      <c r="L31" s="113">
        <f>INDEX('Roll Up - SY21-22 Calculator'!$A$3:$Q$200,MATCH($A31,'Roll Up - SY21-22 Calculator'!$A$3:$A$200,0),MATCH(L$8,'Roll Up - SY21-22 Calculator'!$A$3:$Q$3,0))</f>
        <v>1</v>
      </c>
      <c r="M31" s="113">
        <f>INDEX('Roll Up - SY21-22 Calculator'!$A$3:$Q$200,MATCH($A31,'Roll Up - SY21-22 Calculator'!$A$3:$A$200,0),MATCH(M$8,'Roll Up - SY21-22 Calculator'!$A$3:$Q$3,0))</f>
        <v>11.8</v>
      </c>
      <c r="N31" s="115">
        <f>INDEX('Roll Up - SY21-22 Calculator'!$A$3:$Q$200,MATCH($A31,'Roll Up - SY21-22 Calculator'!$A$3:$A$200,0),MATCH(N$8,'Roll Up - SY21-22 Calculator'!$A$3:$Q$3,0))</f>
        <v>7.86</v>
      </c>
      <c r="O31" s="116" t="str">
        <f>IF(IF(P31&gt;0,P31*G31,Q31*R31)=0,"",IF(P31&gt;0,P31*G31,Q31*R31))</f>
        <v/>
      </c>
      <c r="P31" s="105"/>
      <c r="Q31" s="106"/>
      <c r="R31" s="107"/>
      <c r="S31" s="105"/>
      <c r="T31" s="117" t="str">
        <f>IFERROR(ROUNDUP(O31/G31,0)*M31,"")</f>
        <v/>
      </c>
      <c r="U31" s="118" t="str">
        <f>IFERROR(ROUNDUP(O31/G31,0)*N31,"")</f>
        <v/>
      </c>
      <c r="V31" s="72"/>
      <c r="W31" s="119" t="str">
        <f t="shared" si="0"/>
        <v/>
      </c>
      <c r="X31" s="120"/>
      <c r="Y31" s="120"/>
      <c r="Z31" s="120"/>
      <c r="AA31" s="120"/>
      <c r="AB31" s="120"/>
      <c r="AC31" s="120"/>
      <c r="AD31" s="120"/>
      <c r="AE31" s="120"/>
      <c r="AF31" s="120"/>
      <c r="AG31" s="120"/>
      <c r="AH31" s="120"/>
      <c r="AI31" s="121"/>
      <c r="AJ31" s="13"/>
    </row>
    <row r="32" spans="1:36" ht="17.5" x14ac:dyDescent="0.35">
      <c r="A32" s="101">
        <v>10703340928</v>
      </c>
      <c r="B32" s="102" t="e">
        <f>INDEX('Roll Up - SY21-22 Calculator'!$A$3:$Q$200,MATCH($A32,'Roll Up - SY21-22 Calculator'!$A$3:$A$200,0),MATCH(B$8,'Roll Up - SY21-22 Calculator'!$A$3:$Q$3,0))</f>
        <v>#N/A</v>
      </c>
      <c r="C32" s="103" t="str">
        <f>INDEX('Roll Up - SY21-22 Calculator'!$A$3:$Q$200,MATCH($A32,'Roll Up - SY21-22 Calculator'!$A$3:$A$200,0),MATCH(C$8,'Roll Up - SY21-22 Calculator'!$A$3:$Q$3,0))</f>
        <v>Breaded Golden Crispy Chicken Tenders, 1.13 oz.</v>
      </c>
      <c r="D32" s="102" t="str">
        <f>INDEX('Roll Up - SY21-22 Calculator'!$A$3:$Q$200,MATCH($A32,'Roll Up - SY21-22 Calculator'!$A$3:$A$200,0),MATCH(D$8,'Roll Up - SY21-22 Calculator'!$A$3:$Q$3,0))</f>
        <v>100103 W/D</v>
      </c>
      <c r="E32" s="102">
        <f>INDEX('Roll Up - SY21-22 Calculator'!$A$3:$Q$200,MATCH($A32,'Roll Up - SY21-22 Calculator'!$A$3:$A$200,0),MATCH(E$8,'Roll Up - SY21-22 Calculator'!$A$3:$Q$3,0))</f>
        <v>31.86</v>
      </c>
      <c r="F32" s="102">
        <f>INDEX('Roll Up - SY21-22 Calculator'!$A$3:$Q$200,MATCH($A32,'Roll Up - SY21-22 Calculator'!$A$3:$A$200,0),MATCH(F$8,'Roll Up - SY21-22 Calculator'!$A$3:$Q$3,0))</f>
        <v>150</v>
      </c>
      <c r="G32" s="102">
        <f>INDEX('Roll Up - SY21-22 Calculator'!$A$3:$Q$200,MATCH($A32,'Roll Up - SY21-22 Calculator'!$A$3:$A$200,0),MATCH(G$8,'Roll Up - SY21-22 Calculator'!$A$3:$Q$3,0))</f>
        <v>150</v>
      </c>
      <c r="H32" s="102">
        <f>INDEX('Roll Up - SY21-22 Calculator'!$A$3:$Q$200,MATCH($A32,'Roll Up - SY21-22 Calculator'!$A$3:$A$200,0),MATCH(H$8,'Roll Up - SY21-22 Calculator'!$A$3:$Q$3,0))</f>
        <v>3.39</v>
      </c>
      <c r="I32" s="102" t="str">
        <f>INDEX('Roll Up - SY21-22 Calculator'!$A$3:$Q$200,MATCH($A32,'Roll Up - SY21-22 Calculator'!$A$3:$A$200,0),MATCH(I$8,'Roll Up - SY21-22 Calculator'!$A$3:$Q$3,0))</f>
        <v/>
      </c>
      <c r="J32" s="102" t="str">
        <f>INDEX('Roll Up - SY21-22 Calculator'!$A$3:$Q$200,MATCH($A32,'Roll Up - SY21-22 Calculator'!$A$3:$A$200,0),MATCH(J$8,'Roll Up - SY21-22 Calculator'!$A$3:$Q$3,0))</f>
        <v>3 pieces</v>
      </c>
      <c r="K32" s="102">
        <f>INDEX('Roll Up - SY21-22 Calculator'!$A$3:$Q$200,MATCH($A32,'Roll Up - SY21-22 Calculator'!$A$3:$A$200,0),MATCH(K$8,'Roll Up - SY21-22 Calculator'!$A$3:$Q$3,0))</f>
        <v>2</v>
      </c>
      <c r="L32" s="102">
        <f>INDEX('Roll Up - SY21-22 Calculator'!$A$3:$Q$200,MATCH($A32,'Roll Up - SY21-22 Calculator'!$A$3:$A$200,0),MATCH(L$8,'Roll Up - SY21-22 Calculator'!$A$3:$Q$3,0))</f>
        <v>1</v>
      </c>
      <c r="M32" s="102">
        <f>INDEX('Roll Up - SY21-22 Calculator'!$A$3:$Q$200,MATCH($A32,'Roll Up - SY21-22 Calculator'!$A$3:$A$200,0),MATCH(M$8,'Roll Up - SY21-22 Calculator'!$A$3:$Q$3,0))</f>
        <v>8.9639999999999986</v>
      </c>
      <c r="N32" s="102">
        <f>INDEX('Roll Up - SY21-22 Calculator'!$A$3:$Q$200,MATCH($A32,'Roll Up - SY21-22 Calculator'!$A$3:$A$200,0),MATCH(N$8,'Roll Up - SY21-22 Calculator'!$A$3:$Q$3,0))</f>
        <v>5.9760000000000009</v>
      </c>
      <c r="O32" s="104" t="str">
        <f>IF(IF(P32&gt;0,P32*G32,Q32*R32)=0,"",IF(P32&gt;0,P32*G32,Q32*R32))</f>
        <v/>
      </c>
      <c r="P32" s="105"/>
      <c r="Q32" s="106"/>
      <c r="R32" s="107"/>
      <c r="S32" s="105"/>
      <c r="T32" s="108" t="str">
        <f>IFERROR(ROUNDUP(O32/G32,0)*M32,"")</f>
        <v/>
      </c>
      <c r="U32" s="109" t="str">
        <f>IFERROR(ROUNDUP(O32/G32,0)*N32,"")</f>
        <v/>
      </c>
      <c r="V32" s="72"/>
      <c r="W32" s="110" t="str">
        <f t="shared" si="0"/>
        <v/>
      </c>
      <c r="X32" s="111"/>
      <c r="Y32" s="111"/>
      <c r="Z32" s="111"/>
      <c r="AA32" s="111"/>
      <c r="AB32" s="111"/>
      <c r="AC32" s="111"/>
      <c r="AD32" s="111"/>
      <c r="AE32" s="111"/>
      <c r="AF32" s="111"/>
      <c r="AG32" s="111"/>
      <c r="AH32" s="111"/>
      <c r="AI32" s="107"/>
      <c r="AJ32" s="13"/>
    </row>
    <row r="33" spans="1:36" ht="17.5" x14ac:dyDescent="0.35">
      <c r="A33" s="112">
        <v>10703440928</v>
      </c>
      <c r="B33" s="113" t="e">
        <f>INDEX('Roll Up - SY21-22 Calculator'!$A$3:$Q$200,MATCH($A33,'Roll Up - SY21-22 Calculator'!$A$3:$A$200,0),MATCH(B$8,'Roll Up - SY21-22 Calculator'!$A$3:$Q$3,0))</f>
        <v>#N/A</v>
      </c>
      <c r="C33" s="240" t="str">
        <f>INDEX('Roll Up - SY21-22 Calculator'!$A$3:$Q$200,MATCH($A33,'Roll Up - SY21-22 Calculator'!$A$3:$A$200,0),MATCH(C$8,'Roll Up - SY21-22 Calculator'!$A$3:$Q$3,0))</f>
        <v>Breaded Hot 'N Spicy Chicken Tenders, 1.14 oz.</v>
      </c>
      <c r="D33" s="113" t="str">
        <f>INDEX('Roll Up - SY21-22 Calculator'!$A$3:$Q$200,MATCH($A33,'Roll Up - SY21-22 Calculator'!$A$3:$A$200,0),MATCH(D$8,'Roll Up - SY21-22 Calculator'!$A$3:$Q$3,0))</f>
        <v>100103 W/D</v>
      </c>
      <c r="E33" s="113">
        <f>INDEX('Roll Up - SY21-22 Calculator'!$A$3:$Q$200,MATCH($A33,'Roll Up - SY21-22 Calculator'!$A$3:$A$200,0),MATCH(E$8,'Roll Up - SY21-22 Calculator'!$A$3:$Q$3,0))</f>
        <v>31.86</v>
      </c>
      <c r="F33" s="113">
        <f>INDEX('Roll Up - SY21-22 Calculator'!$A$3:$Q$200,MATCH($A33,'Roll Up - SY21-22 Calculator'!$A$3:$A$200,0),MATCH(F$8,'Roll Up - SY21-22 Calculator'!$A$3:$Q$3,0))</f>
        <v>148</v>
      </c>
      <c r="G33" s="113">
        <f>INDEX('Roll Up - SY21-22 Calculator'!$A$3:$Q$200,MATCH($A33,'Roll Up - SY21-22 Calculator'!$A$3:$A$200,0),MATCH(G$8,'Roll Up - SY21-22 Calculator'!$A$3:$Q$3,0))</f>
        <v>148</v>
      </c>
      <c r="H33" s="113">
        <f>INDEX('Roll Up - SY21-22 Calculator'!$A$3:$Q$200,MATCH($A33,'Roll Up - SY21-22 Calculator'!$A$3:$A$200,0),MATCH(H$8,'Roll Up - SY21-22 Calculator'!$A$3:$Q$3,0))</f>
        <v>3.42</v>
      </c>
      <c r="I33" s="113" t="str">
        <f>INDEX('Roll Up - SY21-22 Calculator'!$A$3:$Q$200,MATCH($A33,'Roll Up - SY21-22 Calculator'!$A$3:$A$200,0),MATCH(I$8,'Roll Up - SY21-22 Calculator'!$A$3:$Q$3,0))</f>
        <v/>
      </c>
      <c r="J33" s="113" t="str">
        <f>INDEX('Roll Up - SY21-22 Calculator'!$A$3:$Q$200,MATCH($A33,'Roll Up - SY21-22 Calculator'!$A$3:$A$200,0),MATCH(J$8,'Roll Up - SY21-22 Calculator'!$A$3:$Q$3,0))</f>
        <v>3 pieces</v>
      </c>
      <c r="K33" s="113">
        <f>INDEX('Roll Up - SY21-22 Calculator'!$A$3:$Q$200,MATCH($A33,'Roll Up - SY21-22 Calculator'!$A$3:$A$200,0),MATCH(K$8,'Roll Up - SY21-22 Calculator'!$A$3:$Q$3,0))</f>
        <v>2</v>
      </c>
      <c r="L33" s="113">
        <f>INDEX('Roll Up - SY21-22 Calculator'!$A$3:$Q$200,MATCH($A33,'Roll Up - SY21-22 Calculator'!$A$3:$A$200,0),MATCH(L$8,'Roll Up - SY21-22 Calculator'!$A$3:$Q$3,0))</f>
        <v>1</v>
      </c>
      <c r="M33" s="113">
        <f>INDEX('Roll Up - SY21-22 Calculator'!$A$3:$Q$200,MATCH($A33,'Roll Up - SY21-22 Calculator'!$A$3:$A$200,0),MATCH(M$8,'Roll Up - SY21-22 Calculator'!$A$3:$Q$3,0))</f>
        <v>8.9639999999999986</v>
      </c>
      <c r="N33" s="115">
        <f>INDEX('Roll Up - SY21-22 Calculator'!$A$3:$Q$200,MATCH($A33,'Roll Up - SY21-22 Calculator'!$A$3:$A$200,0),MATCH(N$8,'Roll Up - SY21-22 Calculator'!$A$3:$Q$3,0))</f>
        <v>5.9760000000000009</v>
      </c>
      <c r="O33" s="116" t="str">
        <f t="shared" si="1"/>
        <v/>
      </c>
      <c r="P33" s="105"/>
      <c r="Q33" s="106"/>
      <c r="R33" s="107"/>
      <c r="S33" s="105"/>
      <c r="T33" s="117" t="str">
        <f>IFERROR(ROUNDUP(O33/G33,0)*M33,"")</f>
        <v/>
      </c>
      <c r="U33" s="118" t="str">
        <f>IFERROR(ROUNDUP(O33/G33,0)*N33,"")</f>
        <v/>
      </c>
      <c r="V33" s="72"/>
      <c r="W33" s="119" t="str">
        <f t="shared" si="0"/>
        <v/>
      </c>
      <c r="X33" s="120"/>
      <c r="Y33" s="120"/>
      <c r="Z33" s="120"/>
      <c r="AA33" s="120"/>
      <c r="AB33" s="120"/>
      <c r="AC33" s="120"/>
      <c r="AD33" s="120"/>
      <c r="AE33" s="120"/>
      <c r="AF33" s="120"/>
      <c r="AG33" s="120"/>
      <c r="AH33" s="120"/>
      <c r="AI33" s="121"/>
      <c r="AJ33" s="13"/>
    </row>
    <row r="34" spans="1:36" ht="17.5" x14ac:dyDescent="0.35">
      <c r="A34" s="101">
        <v>10035220928</v>
      </c>
      <c r="B34" s="102" t="e">
        <f>INDEX('Roll Up - SY21-22 Calculator'!$A$3:$Q$200,MATCH($A34,'Roll Up - SY21-22 Calculator'!$A$3:$A$200,0),MATCH(B$8,'Roll Up - SY21-22 Calculator'!$A$3:$Q$3,0))</f>
        <v>#N/A</v>
      </c>
      <c r="C34" s="103" t="str">
        <f>INDEX('Roll Up - SY21-22 Calculator'!$A$3:$Q$200,MATCH($A34,'Roll Up - SY21-22 Calculator'!$A$3:$A$200,0),MATCH(C$8,'Roll Up - SY21-22 Calculator'!$A$3:$Q$3,0))</f>
        <v xml:space="preserve">Fajita Seasoned Chicken Strips, White and Dark Meat, 2.8 oz. </v>
      </c>
      <c r="D34" s="102" t="str">
        <f>INDEX('Roll Up - SY21-22 Calculator'!$A$3:$Q$200,MATCH($A34,'Roll Up - SY21-22 Calculator'!$A$3:$A$200,0),MATCH(D$8,'Roll Up - SY21-22 Calculator'!$A$3:$Q$3,0))</f>
        <v>100103 W/D</v>
      </c>
      <c r="E34" s="102">
        <f>INDEX('Roll Up - SY21-22 Calculator'!$A$3:$Q$200,MATCH($A34,'Roll Up - SY21-22 Calculator'!$A$3:$A$200,0),MATCH(E$8,'Roll Up - SY21-22 Calculator'!$A$3:$Q$3,0))</f>
        <v>39.93</v>
      </c>
      <c r="F34" s="102" t="str">
        <f>INDEX('Roll Up - SY21-22 Calculator'!$A$3:$Q$200,MATCH($A34,'Roll Up - SY21-22 Calculator'!$A$3:$A$200,0),MATCH(F$8,'Roll Up - SY21-22 Calculator'!$A$3:$Q$3,0))</f>
        <v>approx
228</v>
      </c>
      <c r="G34" s="102">
        <f>INDEX('Roll Up - SY21-22 Calculator'!$A$3:$Q$200,MATCH($A34,'Roll Up - SY21-22 Calculator'!$A$3:$A$200,0),MATCH(G$8,'Roll Up - SY21-22 Calculator'!$A$3:$Q$3,0))</f>
        <v>228</v>
      </c>
      <c r="H34" s="102">
        <f>INDEX('Roll Up - SY21-22 Calculator'!$A$3:$Q$200,MATCH($A34,'Roll Up - SY21-22 Calculator'!$A$3:$A$200,0),MATCH(H$8,'Roll Up - SY21-22 Calculator'!$A$3:$Q$3,0))</f>
        <v>2.8</v>
      </c>
      <c r="I34" s="102" t="str">
        <f>INDEX('Roll Up - SY21-22 Calculator'!$A$3:$Q$200,MATCH($A34,'Roll Up - SY21-22 Calculator'!$A$3:$A$200,0),MATCH(I$8,'Roll Up - SY21-22 Calculator'!$A$3:$Q$3,0))</f>
        <v/>
      </c>
      <c r="J34" s="102" t="str">
        <f>INDEX('Roll Up - SY21-22 Calculator'!$A$3:$Q$200,MATCH($A34,'Roll Up - SY21-22 Calculator'!$A$3:$A$200,0),MATCH(J$8,'Roll Up - SY21-22 Calculator'!$A$3:$Q$3,0))</f>
        <v>2.80 oz.</v>
      </c>
      <c r="K34" s="102">
        <f>INDEX('Roll Up - SY21-22 Calculator'!$A$3:$Q$200,MATCH($A34,'Roll Up - SY21-22 Calculator'!$A$3:$A$200,0),MATCH(K$8,'Roll Up - SY21-22 Calculator'!$A$3:$Q$3,0))</f>
        <v>2</v>
      </c>
      <c r="L34" s="102" t="str">
        <f>INDEX('Roll Up - SY21-22 Calculator'!$A$3:$Q$200,MATCH($A34,'Roll Up - SY21-22 Calculator'!$A$3:$A$200,0),MATCH(L$8,'Roll Up - SY21-22 Calculator'!$A$3:$Q$3,0))</f>
        <v>-</v>
      </c>
      <c r="M34" s="102">
        <f>INDEX('Roll Up - SY21-22 Calculator'!$A$3:$Q$200,MATCH($A34,'Roll Up - SY21-22 Calculator'!$A$3:$A$200,0),MATCH(M$8,'Roll Up - SY21-22 Calculator'!$A$3:$Q$3,0))</f>
        <v>32.927999999999997</v>
      </c>
      <c r="N34" s="102">
        <f>INDEX('Roll Up - SY21-22 Calculator'!$A$3:$Q$200,MATCH($A34,'Roll Up - SY21-22 Calculator'!$A$3:$A$200,0),MATCH(N$8,'Roll Up - SY21-22 Calculator'!$A$3:$Q$3,0))</f>
        <v>21.952000000000002</v>
      </c>
      <c r="O34" s="104" t="str">
        <f t="shared" si="1"/>
        <v/>
      </c>
      <c r="P34" s="105"/>
      <c r="Q34" s="106"/>
      <c r="R34" s="107"/>
      <c r="S34" s="105"/>
      <c r="T34" s="108" t="str">
        <f>IFERROR(ROUNDUP(O34/G34,0)*M34,"")</f>
        <v/>
      </c>
      <c r="U34" s="109" t="str">
        <f>IFERROR(ROUNDUP(O34/G34,0)*N34,"")</f>
        <v/>
      </c>
      <c r="V34" s="72"/>
      <c r="W34" s="110" t="str">
        <f t="shared" si="0"/>
        <v/>
      </c>
      <c r="X34" s="111"/>
      <c r="Y34" s="111"/>
      <c r="Z34" s="111"/>
      <c r="AA34" s="111"/>
      <c r="AB34" s="111"/>
      <c r="AC34" s="111"/>
      <c r="AD34" s="111"/>
      <c r="AE34" s="111"/>
      <c r="AF34" s="111"/>
      <c r="AG34" s="111"/>
      <c r="AH34" s="111"/>
      <c r="AI34" s="107"/>
      <c r="AJ34" s="13"/>
    </row>
    <row r="35" spans="1:36" ht="17.5" x14ac:dyDescent="0.35">
      <c r="A35" s="112">
        <v>10460120928</v>
      </c>
      <c r="B35" s="113" t="e">
        <f>INDEX('Roll Up - SY21-22 Calculator'!$A$3:$Q$200,MATCH($A35,'Roll Up - SY21-22 Calculator'!$A$3:$A$200,0),MATCH(B$8,'Roll Up - SY21-22 Calculator'!$A$3:$Q$3,0))</f>
        <v>#N/A</v>
      </c>
      <c r="C35" s="240" t="str">
        <f>INDEX('Roll Up - SY21-22 Calculator'!$A$3:$Q$200,MATCH($A35,'Roll Up - SY21-22 Calculator'!$A$3:$A$200,0),MATCH(C$8,'Roll Up - SY21-22 Calculator'!$A$3:$Q$3,0))</f>
        <v>All Natural Low Sodium Diced Chicken, 2.3 oz.</v>
      </c>
      <c r="D35" s="113" t="str">
        <f>INDEX('Roll Up - SY21-22 Calculator'!$A$3:$Q$200,MATCH($A35,'Roll Up - SY21-22 Calculator'!$A$3:$A$200,0),MATCH(D$8,'Roll Up - SY21-22 Calculator'!$A$3:$Q$3,0))</f>
        <v>100103 W/D</v>
      </c>
      <c r="E35" s="113">
        <f>INDEX('Roll Up - SY21-22 Calculator'!$A$3:$Q$200,MATCH($A35,'Roll Up - SY21-22 Calculator'!$A$3:$A$200,0),MATCH(E$8,'Roll Up - SY21-22 Calculator'!$A$3:$Q$3,0))</f>
        <v>10</v>
      </c>
      <c r="F35" s="113">
        <f>INDEX('Roll Up - SY21-22 Calculator'!$A$3:$Q$200,MATCH($A35,'Roll Up - SY21-22 Calculator'!$A$3:$A$200,0),MATCH(F$8,'Roll Up - SY21-22 Calculator'!$A$3:$Q$3,0))</f>
        <v>70</v>
      </c>
      <c r="G35" s="113">
        <f>INDEX('Roll Up - SY21-22 Calculator'!$A$3:$Q$200,MATCH($A35,'Roll Up - SY21-22 Calculator'!$A$3:$A$200,0),MATCH(G$8,'Roll Up - SY21-22 Calculator'!$A$3:$Q$3,0))</f>
        <v>70</v>
      </c>
      <c r="H35" s="113">
        <f>INDEX('Roll Up - SY21-22 Calculator'!$A$3:$Q$200,MATCH($A35,'Roll Up - SY21-22 Calculator'!$A$3:$A$200,0),MATCH(H$8,'Roll Up - SY21-22 Calculator'!$A$3:$Q$3,0))</f>
        <v>2.2999999999999998</v>
      </c>
      <c r="I35" s="113">
        <f>INDEX('Roll Up - SY21-22 Calculator'!$A$3:$Q$200,MATCH($A35,'Roll Up - SY21-22 Calculator'!$A$3:$A$200,0),MATCH(I$8,'Roll Up - SY21-22 Calculator'!$A$3:$Q$3,0))</f>
        <v>15</v>
      </c>
      <c r="J35" s="113" t="str">
        <f>INDEX('Roll Up - SY21-22 Calculator'!$A$3:$Q$200,MATCH($A35,'Roll Up - SY21-22 Calculator'!$A$3:$A$200,0),MATCH(J$8,'Roll Up - SY21-22 Calculator'!$A$3:$Q$3,0))</f>
        <v>2.3 oz.</v>
      </c>
      <c r="K35" s="113">
        <f>INDEX('Roll Up - SY21-22 Calculator'!$A$3:$Q$200,MATCH($A35,'Roll Up - SY21-22 Calculator'!$A$3:$A$200,0),MATCH(K$8,'Roll Up - SY21-22 Calculator'!$A$3:$Q$3,0))</f>
        <v>2</v>
      </c>
      <c r="L35" s="113" t="str">
        <f>INDEX('Roll Up - SY21-22 Calculator'!$A$3:$Q$200,MATCH($A35,'Roll Up - SY21-22 Calculator'!$A$3:$A$200,0),MATCH(L$8,'Roll Up - SY21-22 Calculator'!$A$3:$Q$3,0))</f>
        <v>-</v>
      </c>
      <c r="M35" s="113">
        <f>INDEX('Roll Up - SY21-22 Calculator'!$A$3:$Q$200,MATCH($A35,'Roll Up - SY21-22 Calculator'!$A$3:$A$200,0),MATCH(M$8,'Roll Up - SY21-22 Calculator'!$A$3:$Q$3,0))</f>
        <v>8.5299999999999994</v>
      </c>
      <c r="N35" s="115">
        <f>INDEX('Roll Up - SY21-22 Calculator'!$A$3:$Q$200,MATCH($A35,'Roll Up - SY21-22 Calculator'!$A$3:$A$200,0),MATCH(N$8,'Roll Up - SY21-22 Calculator'!$A$3:$Q$3,0))</f>
        <v>5.69</v>
      </c>
      <c r="O35" s="116" t="str">
        <f t="shared" ref="O35:O41" si="4">IF(IF(P35&gt;0,P35*G35,Q35*R35)=0,"",IF(P35&gt;0,P35*G35,Q35*R35))</f>
        <v/>
      </c>
      <c r="P35" s="105"/>
      <c r="Q35" s="106"/>
      <c r="R35" s="107"/>
      <c r="S35" s="105"/>
      <c r="T35" s="117" t="str">
        <f t="shared" ref="T35:T41" si="5">IFERROR(ROUNDUP(O35/G35,0)*M35,"")</f>
        <v/>
      </c>
      <c r="U35" s="118" t="str">
        <f t="shared" ref="U35:U41" si="6">IFERROR(ROUNDUP(O35/G35,0)*N35,"")</f>
        <v/>
      </c>
      <c r="V35" s="72"/>
      <c r="W35" s="119" t="str">
        <f t="shared" ref="W35:W41" si="7">IF(IFERROR(ROUNDUP(O35/G35,0)-SUM(X35:AI35),SUM(X35:AI35)*-1)=0,"",(IFERROR(ROUNDUP(O35/G35,0)-SUM(X35:AI35),SUM(X35:AI35)*-1)))</f>
        <v/>
      </c>
      <c r="X35" s="120"/>
      <c r="Y35" s="120"/>
      <c r="Z35" s="120"/>
      <c r="AA35" s="120"/>
      <c r="AB35" s="120"/>
      <c r="AC35" s="120"/>
      <c r="AD35" s="120"/>
      <c r="AE35" s="120"/>
      <c r="AF35" s="120"/>
      <c r="AG35" s="120"/>
      <c r="AH35" s="120"/>
      <c r="AI35" s="121"/>
      <c r="AJ35" s="13"/>
    </row>
    <row r="36" spans="1:36" ht="17.5" x14ac:dyDescent="0.35">
      <c r="A36" s="101">
        <v>10460210928</v>
      </c>
      <c r="B36" s="102"/>
      <c r="C36" s="103" t="str">
        <f>INDEX('Roll Up - SY21-22 Calculator'!$A$3:$Q$200,MATCH($A36,'Roll Up - SY21-22 Calculator'!$A$3:$A$200,0),MATCH(C$8,'Roll Up - SY21-22 Calculator'!$A$3:$Q$3,0))</f>
        <v>All Natural Low Sodium Pulled Chicken, 2.2 oz. (65/35 Dark/White)</v>
      </c>
      <c r="D36" s="102" t="str">
        <f>INDEX('Roll Up - SY21-22 Calculator'!$A$3:$Q$200,MATCH($A36,'Roll Up - SY21-22 Calculator'!$A$3:$A$200,0),MATCH(D$8,'Roll Up - SY21-22 Calculator'!$A$3:$Q$3,0))</f>
        <v>100103 W/D</v>
      </c>
      <c r="E36" s="102">
        <f>INDEX('Roll Up - SY21-22 Calculator'!$A$3:$Q$200,MATCH($A36,'Roll Up - SY21-22 Calculator'!$A$3:$A$200,0),MATCH(E$8,'Roll Up - SY21-22 Calculator'!$A$3:$Q$3,0))</f>
        <v>10</v>
      </c>
      <c r="F36" s="102">
        <f>INDEX('Roll Up - SY21-22 Calculator'!$A$3:$Q$200,MATCH($A36,'Roll Up - SY21-22 Calculator'!$A$3:$A$200,0),MATCH(F$8,'Roll Up - SY21-22 Calculator'!$A$3:$Q$3,0))</f>
        <v>73</v>
      </c>
      <c r="G36" s="102">
        <f>INDEX('Roll Up - SY21-22 Calculator'!$A$3:$Q$200,MATCH($A36,'Roll Up - SY21-22 Calculator'!$A$3:$A$200,0),MATCH(G$8,'Roll Up - SY21-22 Calculator'!$A$3:$Q$3,0))</f>
        <v>73</v>
      </c>
      <c r="H36" s="102">
        <f>INDEX('Roll Up - SY21-22 Calculator'!$A$3:$Q$200,MATCH($A36,'Roll Up - SY21-22 Calculator'!$A$3:$A$200,0),MATCH(H$8,'Roll Up - SY21-22 Calculator'!$A$3:$Q$3,0))</f>
        <v>2.2000000000000002</v>
      </c>
      <c r="I36" s="102">
        <f>INDEX('Roll Up - SY21-22 Calculator'!$A$3:$Q$200,MATCH($A36,'Roll Up - SY21-22 Calculator'!$A$3:$A$200,0),MATCH(I$8,'Roll Up - SY21-22 Calculator'!$A$3:$Q$3,0))</f>
        <v>15</v>
      </c>
      <c r="J36" s="102" t="str">
        <f>INDEX('Roll Up - SY21-22 Calculator'!$A$3:$Q$200,MATCH($A36,'Roll Up - SY21-22 Calculator'!$A$3:$A$200,0),MATCH(J$8,'Roll Up - SY21-22 Calculator'!$A$3:$Q$3,0))</f>
        <v>2.2 oz.</v>
      </c>
      <c r="K36" s="102">
        <f>INDEX('Roll Up - SY21-22 Calculator'!$A$3:$Q$200,MATCH($A36,'Roll Up - SY21-22 Calculator'!$A$3:$A$200,0),MATCH(K$8,'Roll Up - SY21-22 Calculator'!$A$3:$Q$3,0))</f>
        <v>2</v>
      </c>
      <c r="L36" s="102" t="str">
        <f>INDEX('Roll Up - SY21-22 Calculator'!$A$3:$Q$200,MATCH($A36,'Roll Up - SY21-22 Calculator'!$A$3:$A$200,0),MATCH(L$8,'Roll Up - SY21-22 Calculator'!$A$3:$Q$3,0))</f>
        <v>-</v>
      </c>
      <c r="M36" s="102">
        <f>INDEX('Roll Up - SY21-22 Calculator'!$A$3:$Q$200,MATCH($A36,'Roll Up - SY21-22 Calculator'!$A$3:$A$200,0),MATCH(M$8,'Roll Up - SY21-22 Calculator'!$A$3:$Q$3,0))</f>
        <v>4.97</v>
      </c>
      <c r="N36" s="102">
        <f>INDEX('Roll Up - SY21-22 Calculator'!$A$3:$Q$200,MATCH($A36,'Roll Up - SY21-22 Calculator'!$A$3:$A$200,0),MATCH(N$8,'Roll Up - SY21-22 Calculator'!$A$3:$Q$3,0))</f>
        <v>9.24</v>
      </c>
      <c r="O36" s="104" t="str">
        <f t="shared" si="4"/>
        <v/>
      </c>
      <c r="P36" s="105"/>
      <c r="Q36" s="106"/>
      <c r="R36" s="107"/>
      <c r="S36" s="105"/>
      <c r="T36" s="108" t="str">
        <f t="shared" si="5"/>
        <v/>
      </c>
      <c r="U36" s="109" t="str">
        <f t="shared" si="6"/>
        <v/>
      </c>
      <c r="V36" s="72"/>
      <c r="W36" s="110" t="str">
        <f t="shared" si="7"/>
        <v/>
      </c>
      <c r="X36" s="111"/>
      <c r="Y36" s="111"/>
      <c r="Z36" s="111"/>
      <c r="AA36" s="111"/>
      <c r="AB36" s="111"/>
      <c r="AC36" s="111"/>
      <c r="AD36" s="111"/>
      <c r="AE36" s="111"/>
      <c r="AF36" s="111"/>
      <c r="AG36" s="111"/>
      <c r="AH36" s="111"/>
      <c r="AI36" s="107"/>
      <c r="AJ36" s="13"/>
    </row>
    <row r="37" spans="1:36" ht="17.5" x14ac:dyDescent="0.35">
      <c r="A37" s="112">
        <v>10000099823</v>
      </c>
      <c r="B37" s="113"/>
      <c r="C37" s="240" t="str">
        <f>INDEX('Roll Up - SY21-22 Calculator'!$A$3:$Q$200,MATCH($A37,'Roll Up - SY21-22 Calculator'!$A$3:$A$200,0),MATCH(C$8,'Roll Up - SY21-22 Calculator'!$A$3:$Q$3,0))</f>
        <v>All Natural Chicken Philly, 2.52 oz.</v>
      </c>
      <c r="D37" s="113" t="str">
        <f>INDEX('Roll Up - SY21-22 Calculator'!$A$3:$Q$200,MATCH($A37,'Roll Up - SY21-22 Calculator'!$A$3:$A$200,0),MATCH(D$8,'Roll Up - SY21-22 Calculator'!$A$3:$Q$3,0))</f>
        <v>100103 W/D</v>
      </c>
      <c r="E37" s="113">
        <f>INDEX('Roll Up - SY21-22 Calculator'!$A$3:$Q$200,MATCH($A37,'Roll Up - SY21-22 Calculator'!$A$3:$A$200,0),MATCH(E$8,'Roll Up - SY21-22 Calculator'!$A$3:$Q$3,0))</f>
        <v>30</v>
      </c>
      <c r="F37" s="113">
        <f>INDEX('Roll Up - SY21-22 Calculator'!$A$3:$Q$200,MATCH($A37,'Roll Up - SY21-22 Calculator'!$A$3:$A$200,0),MATCH(F$8,'Roll Up - SY21-22 Calculator'!$A$3:$Q$3,0))</f>
        <v>190</v>
      </c>
      <c r="G37" s="113">
        <f>INDEX('Roll Up - SY21-22 Calculator'!$A$3:$Q$200,MATCH($A37,'Roll Up - SY21-22 Calculator'!$A$3:$A$200,0),MATCH(G$8,'Roll Up - SY21-22 Calculator'!$A$3:$Q$3,0))</f>
        <v>190</v>
      </c>
      <c r="H37" s="113">
        <f>INDEX('Roll Up - SY21-22 Calculator'!$A$3:$Q$200,MATCH($A37,'Roll Up - SY21-22 Calculator'!$A$3:$A$200,0),MATCH(H$8,'Roll Up - SY21-22 Calculator'!$A$3:$Q$3,0))</f>
        <v>2.52</v>
      </c>
      <c r="I37" s="113">
        <f>INDEX('Roll Up - SY21-22 Calculator'!$A$3:$Q$200,MATCH($A37,'Roll Up - SY21-22 Calculator'!$A$3:$A$200,0),MATCH(I$8,'Roll Up - SY21-22 Calculator'!$A$3:$Q$3,0))</f>
        <v>30</v>
      </c>
      <c r="J37" s="113" t="str">
        <f>INDEX('Roll Up - SY21-22 Calculator'!$A$3:$Q$200,MATCH($A37,'Roll Up - SY21-22 Calculator'!$A$3:$A$200,0),MATCH(J$8,'Roll Up - SY21-22 Calculator'!$A$3:$Q$3,0))</f>
        <v>2.52 oz</v>
      </c>
      <c r="K37" s="113">
        <f>INDEX('Roll Up - SY21-22 Calculator'!$A$3:$Q$200,MATCH($A37,'Roll Up - SY21-22 Calculator'!$A$3:$A$200,0),MATCH(K$8,'Roll Up - SY21-22 Calculator'!$A$3:$Q$3,0))</f>
        <v>2</v>
      </c>
      <c r="L37" s="113" t="str">
        <f>INDEX('Roll Up - SY21-22 Calculator'!$A$3:$Q$200,MATCH($A37,'Roll Up - SY21-22 Calculator'!$A$3:$A$200,0),MATCH(L$8,'Roll Up - SY21-22 Calculator'!$A$3:$Q$3,0))</f>
        <v>-</v>
      </c>
      <c r="M37" s="113">
        <f>INDEX('Roll Up - SY21-22 Calculator'!$A$3:$Q$200,MATCH($A37,'Roll Up - SY21-22 Calculator'!$A$3:$A$200,0),MATCH(M$8,'Roll Up - SY21-22 Calculator'!$A$3:$Q$3,0))</f>
        <v>23.98</v>
      </c>
      <c r="N37" s="115">
        <f>INDEX('Roll Up - SY21-22 Calculator'!$A$3:$Q$200,MATCH($A37,'Roll Up - SY21-22 Calculator'!$A$3:$A$200,0),MATCH(N$8,'Roll Up - SY21-22 Calculator'!$A$3:$Q$3,0))</f>
        <v>15.98</v>
      </c>
      <c r="O37" s="116" t="str">
        <f t="shared" si="4"/>
        <v/>
      </c>
      <c r="P37" s="105"/>
      <c r="Q37" s="106"/>
      <c r="R37" s="107"/>
      <c r="S37" s="105"/>
      <c r="T37" s="117" t="str">
        <f t="shared" si="5"/>
        <v/>
      </c>
      <c r="U37" s="118" t="str">
        <f t="shared" si="6"/>
        <v/>
      </c>
      <c r="V37" s="72"/>
      <c r="W37" s="119" t="str">
        <f t="shared" si="7"/>
        <v/>
      </c>
      <c r="X37" s="120"/>
      <c r="Y37" s="120"/>
      <c r="Z37" s="120"/>
      <c r="AA37" s="120"/>
      <c r="AB37" s="120"/>
      <c r="AC37" s="120"/>
      <c r="AD37" s="120"/>
      <c r="AE37" s="120"/>
      <c r="AF37" s="120"/>
      <c r="AG37" s="120"/>
      <c r="AH37" s="120"/>
      <c r="AI37" s="121"/>
      <c r="AJ37" s="13"/>
    </row>
    <row r="38" spans="1:36" ht="17.5" x14ac:dyDescent="0.35">
      <c r="A38" s="101">
        <v>10365230928</v>
      </c>
      <c r="B38" s="102"/>
      <c r="C38" s="103" t="str">
        <f>INDEX('Roll Up - SY21-22 Calculator'!$A$3:$Q$200,MATCH($A38,'Roll Up - SY21-22 Calculator'!$A$3:$A$200,0),MATCH(C$8,'Roll Up - SY21-22 Calculator'!$A$3:$Q$3,0))</f>
        <v>IW Breaded Chicken Biscuit Sandwich, 3.15 oz.</v>
      </c>
      <c r="D38" s="102" t="str">
        <f>INDEX('Roll Up - SY21-22 Calculator'!$A$3:$Q$200,MATCH($A38,'Roll Up - SY21-22 Calculator'!$A$3:$A$200,0),MATCH(D$8,'Roll Up - SY21-22 Calculator'!$A$3:$Q$3,0))</f>
        <v>100103 W/D</v>
      </c>
      <c r="E38" s="102">
        <f>INDEX('Roll Up - SY21-22 Calculator'!$A$3:$Q$200,MATCH($A38,'Roll Up - SY21-22 Calculator'!$A$3:$A$200,0),MATCH(E$8,'Roll Up - SY21-22 Calculator'!$A$3:$Q$3,0))</f>
        <v>21.88</v>
      </c>
      <c r="F38" s="102">
        <f>INDEX('Roll Up - SY21-22 Calculator'!$A$3:$Q$200,MATCH($A38,'Roll Up - SY21-22 Calculator'!$A$3:$A$200,0),MATCH(F$8,'Roll Up - SY21-22 Calculator'!$A$3:$Q$3,0))</f>
        <v>100</v>
      </c>
      <c r="G38" s="102">
        <f>INDEX('Roll Up - SY21-22 Calculator'!$A$3:$Q$200,MATCH($A38,'Roll Up - SY21-22 Calculator'!$A$3:$A$200,0),MATCH(G$8,'Roll Up - SY21-22 Calculator'!$A$3:$Q$3,0))</f>
        <v>100</v>
      </c>
      <c r="H38" s="102">
        <f>INDEX('Roll Up - SY21-22 Calculator'!$A$3:$Q$200,MATCH($A38,'Roll Up - SY21-22 Calculator'!$A$3:$A$200,0),MATCH(H$8,'Roll Up - SY21-22 Calculator'!$A$3:$Q$3,0))</f>
        <v>3.5</v>
      </c>
      <c r="I38" s="102">
        <f>INDEX('Roll Up - SY21-22 Calculator'!$A$3:$Q$200,MATCH($A38,'Roll Up - SY21-22 Calculator'!$A$3:$A$200,0),MATCH(I$8,'Roll Up - SY21-22 Calculator'!$A$3:$Q$3,0))</f>
        <v>30</v>
      </c>
      <c r="J38" s="102" t="str">
        <f>INDEX('Roll Up - SY21-22 Calculator'!$A$3:$Q$200,MATCH($A38,'Roll Up - SY21-22 Calculator'!$A$3:$A$200,0),MATCH(J$8,'Roll Up - SY21-22 Calculator'!$A$3:$Q$3,0))</f>
        <v>1 Sandwich</v>
      </c>
      <c r="K38" s="102">
        <f>INDEX('Roll Up - SY21-22 Calculator'!$A$3:$Q$200,MATCH($A38,'Roll Up - SY21-22 Calculator'!$A$3:$A$200,0),MATCH(K$8,'Roll Up - SY21-22 Calculator'!$A$3:$Q$3,0))</f>
        <v>1</v>
      </c>
      <c r="L38" s="102">
        <f>INDEX('Roll Up - SY21-22 Calculator'!$A$3:$Q$200,MATCH($A38,'Roll Up - SY21-22 Calculator'!$A$3:$A$200,0),MATCH(L$8,'Roll Up - SY21-22 Calculator'!$A$3:$Q$3,0))</f>
        <v>2</v>
      </c>
      <c r="M38" s="102">
        <f>INDEX('Roll Up - SY21-22 Calculator'!$A$3:$Q$200,MATCH($A38,'Roll Up - SY21-22 Calculator'!$A$3:$A$200,0),MATCH(M$8,'Roll Up - SY21-22 Calculator'!$A$3:$Q$3,0))</f>
        <v>3.97</v>
      </c>
      <c r="N38" s="102">
        <f>INDEX('Roll Up - SY21-22 Calculator'!$A$3:$Q$200,MATCH($A38,'Roll Up - SY21-22 Calculator'!$A$3:$A$200,0),MATCH(N$8,'Roll Up - SY21-22 Calculator'!$A$3:$Q$3,0))</f>
        <v>2.65</v>
      </c>
      <c r="O38" s="104" t="str">
        <f t="shared" si="4"/>
        <v/>
      </c>
      <c r="P38" s="105"/>
      <c r="Q38" s="106"/>
      <c r="R38" s="107"/>
      <c r="S38" s="105"/>
      <c r="T38" s="108" t="str">
        <f t="shared" si="5"/>
        <v/>
      </c>
      <c r="U38" s="109" t="str">
        <f t="shared" si="6"/>
        <v/>
      </c>
      <c r="V38" s="72"/>
      <c r="W38" s="110" t="str">
        <f t="shared" si="7"/>
        <v/>
      </c>
      <c r="X38" s="111"/>
      <c r="Y38" s="111"/>
      <c r="Z38" s="111"/>
      <c r="AA38" s="111"/>
      <c r="AB38" s="111"/>
      <c r="AC38" s="111"/>
      <c r="AD38" s="111"/>
      <c r="AE38" s="111"/>
      <c r="AF38" s="111"/>
      <c r="AG38" s="111"/>
      <c r="AH38" s="111"/>
      <c r="AI38" s="107"/>
      <c r="AJ38" s="13"/>
    </row>
    <row r="39" spans="1:36" ht="17.5" x14ac:dyDescent="0.35">
      <c r="A39" s="112">
        <v>10336050928</v>
      </c>
      <c r="B39" s="113"/>
      <c r="C39" s="240" t="str">
        <f>INDEX('Roll Up - SY21-22 Calculator'!$A$3:$Q$200,MATCH($A39,'Roll Up - SY21-22 Calculator'!$A$3:$A$200,0),MATCH(C$8,'Roll Up - SY21-22 Calculator'!$A$3:$Q$3,0))</f>
        <v>IW Grilled Chicken with Hot Pepper Cheese Mini Twin Sandwiches, 4.66 oz.</v>
      </c>
      <c r="D39" s="113" t="str">
        <f>INDEX('Roll Up - SY21-22 Calculator'!$A$3:$Q$200,MATCH($A39,'Roll Up - SY21-22 Calculator'!$A$3:$A$200,0),MATCH(D$8,'Roll Up - SY21-22 Calculator'!$A$3:$Q$3,0))</f>
        <v>100103 W/D</v>
      </c>
      <c r="E39" s="113">
        <f>INDEX('Roll Up - SY21-22 Calculator'!$A$3:$Q$200,MATCH($A39,'Roll Up - SY21-22 Calculator'!$A$3:$A$200,0),MATCH(E$8,'Roll Up - SY21-22 Calculator'!$A$3:$Q$3,0))</f>
        <v>23.9</v>
      </c>
      <c r="F39" s="113">
        <f>INDEX('Roll Up - SY21-22 Calculator'!$A$3:$Q$200,MATCH($A39,'Roll Up - SY21-22 Calculator'!$A$3:$A$200,0),MATCH(F$8,'Roll Up - SY21-22 Calculator'!$A$3:$Q$3,0))</f>
        <v>80</v>
      </c>
      <c r="G39" s="113">
        <f>INDEX('Roll Up - SY21-22 Calculator'!$A$3:$Q$200,MATCH($A39,'Roll Up - SY21-22 Calculator'!$A$3:$A$200,0),MATCH(G$8,'Roll Up - SY21-22 Calculator'!$A$3:$Q$3,0))</f>
        <v>80</v>
      </c>
      <c r="H39" s="113">
        <f>INDEX('Roll Up - SY21-22 Calculator'!$A$3:$Q$200,MATCH($A39,'Roll Up - SY21-22 Calculator'!$A$3:$A$200,0),MATCH(H$8,'Roll Up - SY21-22 Calculator'!$A$3:$Q$3,0))</f>
        <v>4.78</v>
      </c>
      <c r="I39" s="113">
        <f>INDEX('Roll Up - SY21-22 Calculator'!$A$3:$Q$200,MATCH($A39,'Roll Up - SY21-22 Calculator'!$A$3:$A$200,0),MATCH(I$8,'Roll Up - SY21-22 Calculator'!$A$3:$Q$3,0))</f>
        <v>20</v>
      </c>
      <c r="J39" s="113" t="str">
        <f>INDEX('Roll Up - SY21-22 Calculator'!$A$3:$Q$200,MATCH($A39,'Roll Up - SY21-22 Calculator'!$A$3:$A$200,0),MATCH(J$8,'Roll Up - SY21-22 Calculator'!$A$3:$Q$3,0))</f>
        <v>2 Mini Sandwiches</v>
      </c>
      <c r="K39" s="113">
        <f>INDEX('Roll Up - SY21-22 Calculator'!$A$3:$Q$200,MATCH($A39,'Roll Up - SY21-22 Calculator'!$A$3:$A$200,0),MATCH(K$8,'Roll Up - SY21-22 Calculator'!$A$3:$Q$3,0))</f>
        <v>2</v>
      </c>
      <c r="L39" s="113">
        <f>INDEX('Roll Up - SY21-22 Calculator'!$A$3:$Q$200,MATCH($A39,'Roll Up - SY21-22 Calculator'!$A$3:$A$200,0),MATCH(L$8,'Roll Up - SY21-22 Calculator'!$A$3:$Q$3,0))</f>
        <v>2</v>
      </c>
      <c r="M39" s="113">
        <f>INDEX('Roll Up - SY21-22 Calculator'!$A$3:$Q$200,MATCH($A39,'Roll Up - SY21-22 Calculator'!$A$3:$A$200,0),MATCH(M$8,'Roll Up - SY21-22 Calculator'!$A$3:$Q$3,0))</f>
        <v>8.18</v>
      </c>
      <c r="N39" s="115">
        <f>INDEX('Roll Up - SY21-22 Calculator'!$A$3:$Q$200,MATCH($A39,'Roll Up - SY21-22 Calculator'!$A$3:$A$200,0),MATCH(N$8,'Roll Up - SY21-22 Calculator'!$A$3:$Q$3,0))</f>
        <v>5.44</v>
      </c>
      <c r="O39" s="116" t="str">
        <f t="shared" si="4"/>
        <v/>
      </c>
      <c r="P39" s="105"/>
      <c r="Q39" s="106"/>
      <c r="R39" s="107"/>
      <c r="S39" s="105"/>
      <c r="T39" s="117" t="str">
        <f t="shared" si="5"/>
        <v/>
      </c>
      <c r="U39" s="118" t="str">
        <f t="shared" si="6"/>
        <v/>
      </c>
      <c r="V39" s="72"/>
      <c r="W39" s="119" t="str">
        <f t="shared" si="7"/>
        <v/>
      </c>
      <c r="X39" s="120"/>
      <c r="Y39" s="120"/>
      <c r="Z39" s="120"/>
      <c r="AA39" s="120"/>
      <c r="AB39" s="120"/>
      <c r="AC39" s="120"/>
      <c r="AD39" s="120"/>
      <c r="AE39" s="120"/>
      <c r="AF39" s="120"/>
      <c r="AG39" s="120"/>
      <c r="AH39" s="120"/>
      <c r="AI39" s="121"/>
      <c r="AJ39" s="13"/>
    </row>
    <row r="40" spans="1:36" ht="17.5" x14ac:dyDescent="0.35">
      <c r="A40" s="101">
        <v>10336060928</v>
      </c>
      <c r="B40" s="102"/>
      <c r="C40" s="103" t="str">
        <f>INDEX('Roll Up - SY21-22 Calculator'!$A$3:$Q$200,MATCH($A40,'Roll Up - SY21-22 Calculator'!$A$3:$A$200,0),MATCH(C$8,'Roll Up - SY21-22 Calculator'!$A$3:$Q$3,0))</f>
        <v>IW Grilled Chicken with Teriyaki Sauce Mini Twin Sandwiches, 4.34 oz.</v>
      </c>
      <c r="D40" s="102" t="str">
        <f>INDEX('Roll Up - SY21-22 Calculator'!$A$3:$Q$200,MATCH($A40,'Roll Up - SY21-22 Calculator'!$A$3:$A$200,0),MATCH(D$8,'Roll Up - SY21-22 Calculator'!$A$3:$Q$3,0))</f>
        <v>100103 W/D</v>
      </c>
      <c r="E40" s="102">
        <f>INDEX('Roll Up - SY21-22 Calculator'!$A$3:$Q$200,MATCH($A40,'Roll Up - SY21-22 Calculator'!$A$3:$A$200,0),MATCH(E$8,'Roll Up - SY21-22 Calculator'!$A$3:$Q$3,0))</f>
        <v>22</v>
      </c>
      <c r="F40" s="102">
        <f>INDEX('Roll Up - SY21-22 Calculator'!$A$3:$Q$200,MATCH($A40,'Roll Up - SY21-22 Calculator'!$A$3:$A$200,0),MATCH(F$8,'Roll Up - SY21-22 Calculator'!$A$3:$Q$3,0))</f>
        <v>80</v>
      </c>
      <c r="G40" s="102">
        <f>INDEX('Roll Up - SY21-22 Calculator'!$A$3:$Q$200,MATCH($A40,'Roll Up - SY21-22 Calculator'!$A$3:$A$200,0),MATCH(G$8,'Roll Up - SY21-22 Calculator'!$A$3:$Q$3,0))</f>
        <v>80</v>
      </c>
      <c r="H40" s="102">
        <f>INDEX('Roll Up - SY21-22 Calculator'!$A$3:$Q$200,MATCH($A40,'Roll Up - SY21-22 Calculator'!$A$3:$A$200,0),MATCH(H$8,'Roll Up - SY21-22 Calculator'!$A$3:$Q$3,0))</f>
        <v>4.4000000000000004</v>
      </c>
      <c r="I40" s="102">
        <f>INDEX('Roll Up - SY21-22 Calculator'!$A$3:$Q$200,MATCH($A40,'Roll Up - SY21-22 Calculator'!$A$3:$A$200,0),MATCH(I$8,'Roll Up - SY21-22 Calculator'!$A$3:$Q$3,0))</f>
        <v>20</v>
      </c>
      <c r="J40" s="102" t="str">
        <f>INDEX('Roll Up - SY21-22 Calculator'!$A$3:$Q$200,MATCH($A40,'Roll Up - SY21-22 Calculator'!$A$3:$A$200,0),MATCH(J$8,'Roll Up - SY21-22 Calculator'!$A$3:$Q$3,0))</f>
        <v>2 Mini Sandwiches</v>
      </c>
      <c r="K40" s="102">
        <f>INDEX('Roll Up - SY21-22 Calculator'!$A$3:$Q$200,MATCH($A40,'Roll Up - SY21-22 Calculator'!$A$3:$A$200,0),MATCH(K$8,'Roll Up - SY21-22 Calculator'!$A$3:$Q$3,0))</f>
        <v>2</v>
      </c>
      <c r="L40" s="102">
        <f>INDEX('Roll Up - SY21-22 Calculator'!$A$3:$Q$200,MATCH($A40,'Roll Up - SY21-22 Calculator'!$A$3:$A$200,0),MATCH(L$8,'Roll Up - SY21-22 Calculator'!$A$3:$Q$3,0))</f>
        <v>2</v>
      </c>
      <c r="M40" s="102">
        <f>INDEX('Roll Up - SY21-22 Calculator'!$A$3:$Q$200,MATCH($A40,'Roll Up - SY21-22 Calculator'!$A$3:$A$200,0),MATCH(M$8,'Roll Up - SY21-22 Calculator'!$A$3:$Q$3,0))</f>
        <v>5.69</v>
      </c>
      <c r="N40" s="102">
        <f>INDEX('Roll Up - SY21-22 Calculator'!$A$3:$Q$200,MATCH($A40,'Roll Up - SY21-22 Calculator'!$A$3:$A$200,0),MATCH(N$8,'Roll Up - SY21-22 Calculator'!$A$3:$Q$3,0))</f>
        <v>3.8000000000000003</v>
      </c>
      <c r="O40" s="104" t="str">
        <f t="shared" si="4"/>
        <v/>
      </c>
      <c r="P40" s="105"/>
      <c r="Q40" s="106"/>
      <c r="R40" s="107"/>
      <c r="S40" s="105"/>
      <c r="T40" s="108" t="str">
        <f t="shared" si="5"/>
        <v/>
      </c>
      <c r="U40" s="109" t="str">
        <f t="shared" si="6"/>
        <v/>
      </c>
      <c r="V40" s="72"/>
      <c r="W40" s="110" t="str">
        <f t="shared" si="7"/>
        <v/>
      </c>
      <c r="X40" s="111"/>
      <c r="Y40" s="111"/>
      <c r="Z40" s="111"/>
      <c r="AA40" s="111"/>
      <c r="AB40" s="111"/>
      <c r="AC40" s="111"/>
      <c r="AD40" s="111"/>
      <c r="AE40" s="111"/>
      <c r="AF40" s="111"/>
      <c r="AG40" s="111"/>
      <c r="AH40" s="111"/>
      <c r="AI40" s="107"/>
      <c r="AJ40" s="13"/>
    </row>
    <row r="41" spans="1:36" ht="18" thickBot="1" x14ac:dyDescent="0.4">
      <c r="A41" s="112">
        <v>10336070928</v>
      </c>
      <c r="B41" s="113"/>
      <c r="C41" s="240" t="str">
        <f>INDEX('Roll Up - SY21-22 Calculator'!$A$3:$Q$200,MATCH($A41,'Roll Up - SY21-22 Calculator'!$A$3:$A$200,0),MATCH(C$8,'Roll Up - SY21-22 Calculator'!$A$3:$Q$3,0))</f>
        <v>IW Breaded Chicken Mini Twin Sandwiches, 5.33 oz.</v>
      </c>
      <c r="D41" s="113" t="str">
        <f>INDEX('Roll Up - SY21-22 Calculator'!$A$3:$Q$200,MATCH($A41,'Roll Up - SY21-22 Calculator'!$A$3:$A$200,0),MATCH(D$8,'Roll Up - SY21-22 Calculator'!$A$3:$Q$3,0))</f>
        <v>100103 W/D</v>
      </c>
      <c r="E41" s="113">
        <f>INDEX('Roll Up - SY21-22 Calculator'!$A$3:$Q$200,MATCH($A41,'Roll Up - SY21-22 Calculator'!$A$3:$A$200,0),MATCH(E$8,'Roll Up - SY21-22 Calculator'!$A$3:$Q$3,0))</f>
        <v>27</v>
      </c>
      <c r="F41" s="113">
        <f>INDEX('Roll Up - SY21-22 Calculator'!$A$3:$Q$200,MATCH($A41,'Roll Up - SY21-22 Calculator'!$A$3:$A$200,0),MATCH(F$8,'Roll Up - SY21-22 Calculator'!$A$3:$Q$3,0))</f>
        <v>80</v>
      </c>
      <c r="G41" s="113">
        <f>INDEX('Roll Up - SY21-22 Calculator'!$A$3:$Q$200,MATCH($A41,'Roll Up - SY21-22 Calculator'!$A$3:$A$200,0),MATCH(G$8,'Roll Up - SY21-22 Calculator'!$A$3:$Q$3,0))</f>
        <v>80</v>
      </c>
      <c r="H41" s="113">
        <f>INDEX('Roll Up - SY21-22 Calculator'!$A$3:$Q$200,MATCH($A41,'Roll Up - SY21-22 Calculator'!$A$3:$A$200,0),MATCH(H$8,'Roll Up - SY21-22 Calculator'!$A$3:$Q$3,0))</f>
        <v>5.4</v>
      </c>
      <c r="I41" s="113">
        <f>INDEX('Roll Up - SY21-22 Calculator'!$A$3:$Q$200,MATCH($A41,'Roll Up - SY21-22 Calculator'!$A$3:$A$200,0),MATCH(I$8,'Roll Up - SY21-22 Calculator'!$A$3:$Q$3,0))</f>
        <v>20</v>
      </c>
      <c r="J41" s="113" t="str">
        <f>INDEX('Roll Up - SY21-22 Calculator'!$A$3:$Q$200,MATCH($A41,'Roll Up - SY21-22 Calculator'!$A$3:$A$200,0),MATCH(J$8,'Roll Up - SY21-22 Calculator'!$A$3:$Q$3,0))</f>
        <v>2 Mini Sandwiches</v>
      </c>
      <c r="K41" s="113">
        <f>INDEX('Roll Up - SY21-22 Calculator'!$A$3:$Q$200,MATCH($A41,'Roll Up - SY21-22 Calculator'!$A$3:$A$200,0),MATCH(K$8,'Roll Up - SY21-22 Calculator'!$A$3:$Q$3,0))</f>
        <v>2</v>
      </c>
      <c r="L41" s="113">
        <f>INDEX('Roll Up - SY21-22 Calculator'!$A$3:$Q$200,MATCH($A41,'Roll Up - SY21-22 Calculator'!$A$3:$A$200,0),MATCH(L$8,'Roll Up - SY21-22 Calculator'!$A$3:$Q$3,0))</f>
        <v>2.5</v>
      </c>
      <c r="M41" s="113">
        <f>INDEX('Roll Up - SY21-22 Calculator'!$A$3:$Q$200,MATCH($A41,'Roll Up - SY21-22 Calculator'!$A$3:$A$200,0),MATCH(M$8,'Roll Up - SY21-22 Calculator'!$A$3:$Q$3,0))</f>
        <v>6.3599999999999994</v>
      </c>
      <c r="N41" s="115">
        <f>INDEX('Roll Up - SY21-22 Calculator'!$A$3:$Q$200,MATCH($A41,'Roll Up - SY21-22 Calculator'!$A$3:$A$200,0),MATCH(N$8,'Roll Up - SY21-22 Calculator'!$A$3:$Q$3,0))</f>
        <v>4.24</v>
      </c>
      <c r="O41" s="116" t="str">
        <f t="shared" si="4"/>
        <v/>
      </c>
      <c r="P41" s="105"/>
      <c r="Q41" s="106"/>
      <c r="R41" s="107"/>
      <c r="S41" s="105"/>
      <c r="T41" s="117" t="str">
        <f t="shared" si="5"/>
        <v/>
      </c>
      <c r="U41" s="118" t="str">
        <f t="shared" si="6"/>
        <v/>
      </c>
      <c r="V41" s="72"/>
      <c r="W41" s="119" t="str">
        <f t="shared" si="7"/>
        <v/>
      </c>
      <c r="X41" s="120"/>
      <c r="Y41" s="120"/>
      <c r="Z41" s="120"/>
      <c r="AA41" s="120"/>
      <c r="AB41" s="120"/>
      <c r="AC41" s="120"/>
      <c r="AD41" s="120"/>
      <c r="AE41" s="120"/>
      <c r="AF41" s="120"/>
      <c r="AG41" s="120"/>
      <c r="AH41" s="120"/>
      <c r="AI41" s="121"/>
      <c r="AJ41" s="13"/>
    </row>
    <row r="42" spans="1:36" ht="18.5" thickBot="1" x14ac:dyDescent="0.4">
      <c r="A42" s="88"/>
      <c r="B42" s="89"/>
      <c r="C42" s="90" t="s">
        <v>15</v>
      </c>
      <c r="D42" s="91"/>
      <c r="E42" s="89"/>
      <c r="F42" s="89"/>
      <c r="G42" s="89"/>
      <c r="H42" s="92"/>
      <c r="I42" s="92"/>
      <c r="J42" s="89"/>
      <c r="K42" s="92"/>
      <c r="L42" s="92"/>
      <c r="M42" s="89"/>
      <c r="N42" s="93"/>
      <c r="O42" s="122"/>
      <c r="P42" s="122"/>
      <c r="Q42" s="123"/>
      <c r="R42" s="124"/>
      <c r="S42" s="122"/>
      <c r="T42" s="95"/>
      <c r="U42" s="96"/>
      <c r="V42" s="72"/>
      <c r="W42" s="98"/>
      <c r="X42" s="99"/>
      <c r="Y42" s="99"/>
      <c r="Z42" s="99"/>
      <c r="AA42" s="99"/>
      <c r="AB42" s="99"/>
      <c r="AC42" s="99"/>
      <c r="AD42" s="99"/>
      <c r="AE42" s="99"/>
      <c r="AF42" s="99"/>
      <c r="AG42" s="99"/>
      <c r="AH42" s="99"/>
      <c r="AI42" s="100"/>
      <c r="AJ42" s="13"/>
    </row>
    <row r="43" spans="1:36" ht="17.5" x14ac:dyDescent="0.35">
      <c r="A43" s="112">
        <v>10294940928</v>
      </c>
      <c r="B43" s="113" t="e">
        <f>INDEX('Roll Up - SY21-22 Calculator'!$A$3:$Q$200,MATCH($A43,'Roll Up - SY21-22 Calculator'!$A$3:$A$200,0),MATCH(B$8,'Roll Up - SY21-22 Calculator'!$A$3:$Q$3,0))</f>
        <v>#N/A</v>
      </c>
      <c r="C43" s="240" t="str">
        <f>INDEX('Roll Up - SY21-22 Calculator'!$A$3:$Q$200,MATCH($A43,'Roll Up - SY21-22 Calculator'!$A$3:$A$200,0),MATCH(C$8,'Roll Up - SY21-22 Calculator'!$A$3:$Q$3,0))</f>
        <v>Mega Minis® Breaded Waffle Flavored MWWM Chicken Chunks, 0.54 oz.</v>
      </c>
      <c r="D43" s="113" t="str">
        <f>INDEX('Roll Up - SY21-22 Calculator'!$A$3:$Q$200,MATCH($A43,'Roll Up - SY21-22 Calculator'!$A$3:$A$200,0),MATCH(D$8,'Roll Up - SY21-22 Calculator'!$A$3:$Q$3,0))</f>
        <v>100103 W</v>
      </c>
      <c r="E43" s="113">
        <f>INDEX('Roll Up - SY21-22 Calculator'!$A$3:$Q$200,MATCH($A43,'Roll Up - SY21-22 Calculator'!$A$3:$A$200,0),MATCH(E$8,'Roll Up - SY21-22 Calculator'!$A$3:$Q$3,0))</f>
        <v>30.26</v>
      </c>
      <c r="F43" s="113">
        <f>INDEX('Roll Up - SY21-22 Calculator'!$A$3:$Q$200,MATCH($A43,'Roll Up - SY21-22 Calculator'!$A$3:$A$200,0),MATCH(F$8,'Roll Up - SY21-22 Calculator'!$A$3:$Q$3,0))</f>
        <v>149</v>
      </c>
      <c r="G43" s="113">
        <f>INDEX('Roll Up - SY21-22 Calculator'!$A$3:$Q$200,MATCH($A43,'Roll Up - SY21-22 Calculator'!$A$3:$A$200,0),MATCH(G$8,'Roll Up - SY21-22 Calculator'!$A$3:$Q$3,0))</f>
        <v>149</v>
      </c>
      <c r="H43" s="113">
        <f>INDEX('Roll Up - SY21-22 Calculator'!$A$3:$Q$200,MATCH($A43,'Roll Up - SY21-22 Calculator'!$A$3:$A$200,0),MATCH(H$8,'Roll Up - SY21-22 Calculator'!$A$3:$Q$3,0))</f>
        <v>3.24</v>
      </c>
      <c r="I43" s="113">
        <f>INDEX('Roll Up - SY21-22 Calculator'!$A$3:$Q$200,MATCH($A43,'Roll Up - SY21-22 Calculator'!$A$3:$A$200,0),MATCH(I$8,'Roll Up - SY21-22 Calculator'!$A$3:$Q$3,0))</f>
        <v>25</v>
      </c>
      <c r="J43" s="113" t="str">
        <f>INDEX('Roll Up - SY21-22 Calculator'!$A$3:$Q$200,MATCH($A43,'Roll Up - SY21-22 Calculator'!$A$3:$A$200,0),MATCH(J$8,'Roll Up - SY21-22 Calculator'!$A$3:$Q$3,0))</f>
        <v>6 pieces</v>
      </c>
      <c r="K43" s="113">
        <f>INDEX('Roll Up - SY21-22 Calculator'!$A$3:$Q$200,MATCH($A43,'Roll Up - SY21-22 Calculator'!$A$3:$A$200,0),MATCH(K$8,'Roll Up - SY21-22 Calculator'!$A$3:$Q$3,0))</f>
        <v>1</v>
      </c>
      <c r="L43" s="113">
        <f>INDEX('Roll Up - SY21-22 Calculator'!$A$3:$Q$200,MATCH($A43,'Roll Up - SY21-22 Calculator'!$A$3:$A$200,0),MATCH(L$8,'Roll Up - SY21-22 Calculator'!$A$3:$Q$3,0))</f>
        <v>1</v>
      </c>
      <c r="M43" s="113">
        <f>INDEX('Roll Up - SY21-22 Calculator'!$A$3:$Q$200,MATCH($A43,'Roll Up - SY21-22 Calculator'!$A$3:$A$200,0),MATCH(M$8,'Roll Up - SY21-22 Calculator'!$A$3:$Q$3,0))</f>
        <v>25.02</v>
      </c>
      <c r="N43" s="115">
        <f>INDEX('Roll Up - SY21-22 Calculator'!$A$3:$Q$200,MATCH($A43,'Roll Up - SY21-22 Calculator'!$A$3:$A$200,0),MATCH(N$8,'Roll Up - SY21-22 Calculator'!$A$3:$Q$3,0))</f>
        <v>0</v>
      </c>
      <c r="O43" s="116" t="str">
        <f t="shared" si="1"/>
        <v/>
      </c>
      <c r="P43" s="105"/>
      <c r="Q43" s="106"/>
      <c r="R43" s="107"/>
      <c r="S43" s="105"/>
      <c r="T43" s="117" t="str">
        <f t="shared" si="2"/>
        <v/>
      </c>
      <c r="U43" s="118" t="str">
        <f t="shared" si="3"/>
        <v/>
      </c>
      <c r="V43" s="72"/>
      <c r="W43" s="119" t="str">
        <f t="shared" si="0"/>
        <v/>
      </c>
      <c r="X43" s="120"/>
      <c r="Y43" s="120"/>
      <c r="Z43" s="120"/>
      <c r="AA43" s="120"/>
      <c r="AB43" s="120"/>
      <c r="AC43" s="120"/>
      <c r="AD43" s="120"/>
      <c r="AE43" s="120"/>
      <c r="AF43" s="120"/>
      <c r="AG43" s="120"/>
      <c r="AH43" s="120"/>
      <c r="AI43" s="121"/>
      <c r="AJ43" s="13"/>
    </row>
    <row r="44" spans="1:36" ht="17.5" x14ac:dyDescent="0.35">
      <c r="A44" s="101">
        <v>10383000928</v>
      </c>
      <c r="B44" s="113" t="e">
        <f>INDEX('Roll Up - SY21-22 Calculator'!$A$3:$Q$200,MATCH($A44,'Roll Up - SY21-22 Calculator'!$A$3:$A$200,0),MATCH(B$8,'Roll Up - SY21-22 Calculator'!$A$3:$Q$3,0))</f>
        <v>#N/A</v>
      </c>
      <c r="C44" s="103" t="str">
        <f>INDEX('Roll Up - SY21-22 Calculator'!$A$3:$Q$200,MATCH($A44,'Roll Up - SY21-22 Calculator'!$A$3:$A$200,0),MATCH(C$8,'Roll Up - SY21-22 Calculator'!$A$3:$Q$3,0))</f>
        <v>Red Label™ Premium Grilled Whole Muscle Filets, 3 oz.</v>
      </c>
      <c r="D44" s="102" t="str">
        <f>INDEX('Roll Up - SY21-22 Calculator'!$A$3:$Q$200,MATCH($A44,'Roll Up - SY21-22 Calculator'!$A$3:$A$200,0),MATCH(D$8,'Roll Up - SY21-22 Calculator'!$A$3:$Q$3,0))</f>
        <v>100103 W</v>
      </c>
      <c r="E44" s="102">
        <f>INDEX('Roll Up - SY21-22 Calculator'!$A$3:$Q$200,MATCH($A44,'Roll Up - SY21-22 Calculator'!$A$3:$A$200,0),MATCH(E$8,'Roll Up - SY21-22 Calculator'!$A$3:$Q$3,0))</f>
        <v>10</v>
      </c>
      <c r="F44" s="102">
        <f>INDEX('Roll Up - SY21-22 Calculator'!$A$3:$Q$200,MATCH($A44,'Roll Up - SY21-22 Calculator'!$A$3:$A$200,0),MATCH(F$8,'Roll Up - SY21-22 Calculator'!$A$3:$Q$3,0))</f>
        <v>54</v>
      </c>
      <c r="G44" s="102">
        <f>INDEX('Roll Up - SY21-22 Calculator'!$A$3:$Q$200,MATCH($A44,'Roll Up - SY21-22 Calculator'!$A$3:$A$200,0),MATCH(G$8,'Roll Up - SY21-22 Calculator'!$A$3:$Q$3,0))</f>
        <v>54</v>
      </c>
      <c r="H44" s="102">
        <f>INDEX('Roll Up - SY21-22 Calculator'!$A$3:$Q$200,MATCH($A44,'Roll Up - SY21-22 Calculator'!$A$3:$A$200,0),MATCH(H$8,'Roll Up - SY21-22 Calculator'!$A$3:$Q$3,0))</f>
        <v>3</v>
      </c>
      <c r="I44" s="102" t="str">
        <f>INDEX('Roll Up - SY21-22 Calculator'!$A$3:$Q$200,MATCH($A44,'Roll Up - SY21-22 Calculator'!$A$3:$A$200,0),MATCH(I$8,'Roll Up - SY21-22 Calculator'!$A$3:$Q$3,0))</f>
        <v/>
      </c>
      <c r="J44" s="102" t="str">
        <f>INDEX('Roll Up - SY21-22 Calculator'!$A$3:$Q$200,MATCH($A44,'Roll Up - SY21-22 Calculator'!$A$3:$A$200,0),MATCH(J$8,'Roll Up - SY21-22 Calculator'!$A$3:$Q$3,0))</f>
        <v>1 piece</v>
      </c>
      <c r="K44" s="102">
        <f>INDEX('Roll Up - SY21-22 Calculator'!$A$3:$Q$200,MATCH($A44,'Roll Up - SY21-22 Calculator'!$A$3:$A$200,0),MATCH(K$8,'Roll Up - SY21-22 Calculator'!$A$3:$Q$3,0))</f>
        <v>2.5</v>
      </c>
      <c r="L44" s="102" t="str">
        <f>INDEX('Roll Up - SY21-22 Calculator'!$A$3:$Q$200,MATCH($A44,'Roll Up - SY21-22 Calculator'!$A$3:$A$200,0),MATCH(L$8,'Roll Up - SY21-22 Calculator'!$A$3:$Q$3,0))</f>
        <v>-</v>
      </c>
      <c r="M44" s="102">
        <f>INDEX('Roll Up - SY21-22 Calculator'!$A$3:$Q$200,MATCH($A44,'Roll Up - SY21-22 Calculator'!$A$3:$A$200,0),MATCH(M$8,'Roll Up - SY21-22 Calculator'!$A$3:$Q$3,0))</f>
        <v>11.75</v>
      </c>
      <c r="N44" s="102">
        <f>INDEX('Roll Up - SY21-22 Calculator'!$A$3:$Q$200,MATCH($A44,'Roll Up - SY21-22 Calculator'!$A$3:$A$200,0),MATCH(N$8,'Roll Up - SY21-22 Calculator'!$A$3:$Q$3,0))</f>
        <v>0</v>
      </c>
      <c r="O44" s="104" t="str">
        <f t="shared" si="1"/>
        <v/>
      </c>
      <c r="P44" s="105"/>
      <c r="Q44" s="106"/>
      <c r="R44" s="107"/>
      <c r="S44" s="105"/>
      <c r="T44" s="108" t="str">
        <f t="shared" si="2"/>
        <v/>
      </c>
      <c r="U44" s="109" t="str">
        <f t="shared" si="3"/>
        <v/>
      </c>
      <c r="V44" s="72"/>
      <c r="W44" s="110" t="str">
        <f t="shared" si="0"/>
        <v/>
      </c>
      <c r="X44" s="111"/>
      <c r="Y44" s="111"/>
      <c r="Z44" s="111"/>
      <c r="AA44" s="111"/>
      <c r="AB44" s="111"/>
      <c r="AC44" s="111"/>
      <c r="AD44" s="111"/>
      <c r="AE44" s="111"/>
      <c r="AF44" s="111"/>
      <c r="AG44" s="111"/>
      <c r="AH44" s="111"/>
      <c r="AI44" s="107"/>
      <c r="AJ44" s="13"/>
    </row>
    <row r="45" spans="1:36" ht="17.5" x14ac:dyDescent="0.35">
      <c r="A45" s="112">
        <v>10383500928</v>
      </c>
      <c r="B45" s="113" t="e">
        <f>INDEX('Roll Up - SY21-22 Calculator'!$A$3:$Q$200,MATCH($A45,'Roll Up - SY21-22 Calculator'!$A$3:$A$200,0),MATCH(B$8,'Roll Up - SY21-22 Calculator'!$A$3:$Q$3,0))</f>
        <v>#N/A</v>
      </c>
      <c r="C45" s="240" t="str">
        <f>INDEX('Roll Up - SY21-22 Calculator'!$A$3:$Q$200,MATCH($A45,'Roll Up - SY21-22 Calculator'!$A$3:$A$200,0),MATCH(C$8,'Roll Up - SY21-22 Calculator'!$A$3:$Q$3,0))</f>
        <v>Red Label™ Select Cut Grilled Chicken Filets, 3 oz.</v>
      </c>
      <c r="D45" s="113" t="str">
        <f>INDEX('Roll Up - SY21-22 Calculator'!$A$3:$Q$200,MATCH($A45,'Roll Up - SY21-22 Calculator'!$A$3:$A$200,0),MATCH(D$8,'Roll Up - SY21-22 Calculator'!$A$3:$Q$3,0))</f>
        <v>100103 W</v>
      </c>
      <c r="E45" s="113">
        <f>INDEX('Roll Up - SY21-22 Calculator'!$A$3:$Q$200,MATCH($A45,'Roll Up - SY21-22 Calculator'!$A$3:$A$200,0),MATCH(E$8,'Roll Up - SY21-22 Calculator'!$A$3:$Q$3,0))</f>
        <v>10</v>
      </c>
      <c r="F45" s="113">
        <f>INDEX('Roll Up - SY21-22 Calculator'!$A$3:$Q$200,MATCH($A45,'Roll Up - SY21-22 Calculator'!$A$3:$A$200,0),MATCH(F$8,'Roll Up - SY21-22 Calculator'!$A$3:$Q$3,0))</f>
        <v>54</v>
      </c>
      <c r="G45" s="113">
        <f>INDEX('Roll Up - SY21-22 Calculator'!$A$3:$Q$200,MATCH($A45,'Roll Up - SY21-22 Calculator'!$A$3:$A$200,0),MATCH(G$8,'Roll Up - SY21-22 Calculator'!$A$3:$Q$3,0))</f>
        <v>54</v>
      </c>
      <c r="H45" s="113">
        <f>INDEX('Roll Up - SY21-22 Calculator'!$A$3:$Q$200,MATCH($A45,'Roll Up - SY21-22 Calculator'!$A$3:$A$200,0),MATCH(H$8,'Roll Up - SY21-22 Calculator'!$A$3:$Q$3,0))</f>
        <v>3</v>
      </c>
      <c r="I45" s="113" t="str">
        <f>INDEX('Roll Up - SY21-22 Calculator'!$A$3:$Q$200,MATCH($A45,'Roll Up - SY21-22 Calculator'!$A$3:$A$200,0),MATCH(I$8,'Roll Up - SY21-22 Calculator'!$A$3:$Q$3,0))</f>
        <v/>
      </c>
      <c r="J45" s="113" t="str">
        <f>INDEX('Roll Up - SY21-22 Calculator'!$A$3:$Q$200,MATCH($A45,'Roll Up - SY21-22 Calculator'!$A$3:$A$200,0),MATCH(J$8,'Roll Up - SY21-22 Calculator'!$A$3:$Q$3,0))</f>
        <v>1 piece</v>
      </c>
      <c r="K45" s="113">
        <f>INDEX('Roll Up - SY21-22 Calculator'!$A$3:$Q$200,MATCH($A45,'Roll Up - SY21-22 Calculator'!$A$3:$A$200,0),MATCH(K$8,'Roll Up - SY21-22 Calculator'!$A$3:$Q$3,0))</f>
        <v>2.5</v>
      </c>
      <c r="L45" s="113" t="str">
        <f>INDEX('Roll Up - SY21-22 Calculator'!$A$3:$Q$200,MATCH($A45,'Roll Up - SY21-22 Calculator'!$A$3:$A$200,0),MATCH(L$8,'Roll Up - SY21-22 Calculator'!$A$3:$Q$3,0))</f>
        <v>-</v>
      </c>
      <c r="M45" s="113">
        <f>INDEX('Roll Up - SY21-22 Calculator'!$A$3:$Q$200,MATCH($A45,'Roll Up - SY21-22 Calculator'!$A$3:$A$200,0),MATCH(M$8,'Roll Up - SY21-22 Calculator'!$A$3:$Q$3,0))</f>
        <v>11.45</v>
      </c>
      <c r="N45" s="115">
        <f>INDEX('Roll Up - SY21-22 Calculator'!$A$3:$Q$200,MATCH($A45,'Roll Up - SY21-22 Calculator'!$A$3:$A$200,0),MATCH(N$8,'Roll Up - SY21-22 Calculator'!$A$3:$Q$3,0))</f>
        <v>0</v>
      </c>
      <c r="O45" s="116" t="str">
        <f t="shared" si="1"/>
        <v/>
      </c>
      <c r="P45" s="105"/>
      <c r="Q45" s="106"/>
      <c r="R45" s="107"/>
      <c r="S45" s="105"/>
      <c r="T45" s="117" t="str">
        <f t="shared" si="2"/>
        <v/>
      </c>
      <c r="U45" s="118" t="str">
        <f t="shared" si="3"/>
        <v/>
      </c>
      <c r="V45" s="72"/>
      <c r="W45" s="119" t="str">
        <f t="shared" si="0"/>
        <v/>
      </c>
      <c r="X45" s="120"/>
      <c r="Y45" s="120"/>
      <c r="Z45" s="120"/>
      <c r="AA45" s="120"/>
      <c r="AB45" s="120"/>
      <c r="AC45" s="120"/>
      <c r="AD45" s="120"/>
      <c r="AE45" s="120"/>
      <c r="AF45" s="120"/>
      <c r="AG45" s="120"/>
      <c r="AH45" s="120"/>
      <c r="AI45" s="121"/>
      <c r="AJ45" s="13"/>
    </row>
    <row r="46" spans="1:36" ht="17.5" x14ac:dyDescent="0.35">
      <c r="A46" s="101">
        <v>10703000928</v>
      </c>
      <c r="B46" s="113" t="e">
        <f>INDEX('Roll Up - SY21-22 Calculator'!$A$3:$Q$200,MATCH($A46,'Roll Up - SY21-22 Calculator'!$A$3:$A$200,0),MATCH(B$8,'Roll Up - SY21-22 Calculator'!$A$3:$Q$3,0))</f>
        <v>#N/A</v>
      </c>
      <c r="C46" s="103" t="str">
        <f>INDEX('Roll Up - SY21-22 Calculator'!$A$3:$Q$200,MATCH($A46,'Roll Up - SY21-22 Calculator'!$A$3:$A$200,0),MATCH(C$8,'Roll Up - SY21-22 Calculator'!$A$3:$Q$3,0))</f>
        <v>Breaded Golden Crispy Whole Muscle Chicken Breast Filets, 4.0 oz.</v>
      </c>
      <c r="D46" s="102" t="str">
        <f>INDEX('Roll Up - SY21-22 Calculator'!$A$3:$Q$200,MATCH($A46,'Roll Up - SY21-22 Calculator'!$A$3:$A$200,0),MATCH(D$8,'Roll Up - SY21-22 Calculator'!$A$3:$Q$3,0))</f>
        <v>100103 W</v>
      </c>
      <c r="E46" s="102">
        <f>INDEX('Roll Up - SY21-22 Calculator'!$A$3:$Q$200,MATCH($A46,'Roll Up - SY21-22 Calculator'!$A$3:$A$200,0),MATCH(E$8,'Roll Up - SY21-22 Calculator'!$A$3:$Q$3,0))</f>
        <v>30</v>
      </c>
      <c r="F46" s="102" t="str">
        <f>INDEX('Roll Up - SY21-22 Calculator'!$A$3:$Q$200,MATCH($A46,'Roll Up - SY21-22 Calculator'!$A$3:$A$200,0),MATCH(F$8,'Roll Up - SY21-22 Calculator'!$A$3:$Q$3,0))</f>
        <v>104-136</v>
      </c>
      <c r="G46" s="102">
        <f>INDEX('Roll Up - SY21-22 Calculator'!$A$3:$Q$200,MATCH($A46,'Roll Up - SY21-22 Calculator'!$A$3:$A$200,0),MATCH(G$8,'Roll Up - SY21-22 Calculator'!$A$3:$Q$3,0))</f>
        <v>120</v>
      </c>
      <c r="H46" s="102">
        <f>INDEX('Roll Up - SY21-22 Calculator'!$A$3:$Q$200,MATCH($A46,'Roll Up - SY21-22 Calculator'!$A$3:$A$200,0),MATCH(H$8,'Roll Up - SY21-22 Calculator'!$A$3:$Q$3,0))</f>
        <v>4</v>
      </c>
      <c r="I46" s="102" t="str">
        <f>INDEX('Roll Up - SY21-22 Calculator'!$A$3:$Q$200,MATCH($A46,'Roll Up - SY21-22 Calculator'!$A$3:$A$200,0),MATCH(I$8,'Roll Up - SY21-22 Calculator'!$A$3:$Q$3,0))</f>
        <v/>
      </c>
      <c r="J46" s="102" t="str">
        <f>INDEX('Roll Up - SY21-22 Calculator'!$A$3:$Q$200,MATCH($A46,'Roll Up - SY21-22 Calculator'!$A$3:$A$200,0),MATCH(J$8,'Roll Up - SY21-22 Calculator'!$A$3:$Q$3,0))</f>
        <v>1 piece</v>
      </c>
      <c r="K46" s="102">
        <f>INDEX('Roll Up - SY21-22 Calculator'!$A$3:$Q$200,MATCH($A46,'Roll Up - SY21-22 Calculator'!$A$3:$A$200,0),MATCH(K$8,'Roll Up - SY21-22 Calculator'!$A$3:$Q$3,0))</f>
        <v>2</v>
      </c>
      <c r="L46" s="102">
        <f>INDEX('Roll Up - SY21-22 Calculator'!$A$3:$Q$200,MATCH($A46,'Roll Up - SY21-22 Calculator'!$A$3:$A$200,0),MATCH(L$8,'Roll Up - SY21-22 Calculator'!$A$3:$Q$3,0))</f>
        <v>1</v>
      </c>
      <c r="M46" s="102">
        <f>INDEX('Roll Up - SY21-22 Calculator'!$A$3:$Q$200,MATCH($A46,'Roll Up - SY21-22 Calculator'!$A$3:$A$200,0),MATCH(M$8,'Roll Up - SY21-22 Calculator'!$A$3:$Q$3,0))</f>
        <v>30.95</v>
      </c>
      <c r="N46" s="102">
        <f>INDEX('Roll Up - SY21-22 Calculator'!$A$3:$Q$200,MATCH($A46,'Roll Up - SY21-22 Calculator'!$A$3:$A$200,0),MATCH(N$8,'Roll Up - SY21-22 Calculator'!$A$3:$Q$3,0))</f>
        <v>0</v>
      </c>
      <c r="O46" s="104" t="str">
        <f t="shared" si="1"/>
        <v/>
      </c>
      <c r="P46" s="105"/>
      <c r="Q46" s="106"/>
      <c r="R46" s="107"/>
      <c r="S46" s="105"/>
      <c r="T46" s="108" t="str">
        <f t="shared" si="2"/>
        <v/>
      </c>
      <c r="U46" s="109" t="str">
        <f t="shared" si="3"/>
        <v/>
      </c>
      <c r="V46" s="72"/>
      <c r="W46" s="110" t="str">
        <f t="shared" si="0"/>
        <v/>
      </c>
      <c r="X46" s="111"/>
      <c r="Y46" s="111"/>
      <c r="Z46" s="111"/>
      <c r="AA46" s="111"/>
      <c r="AB46" s="111"/>
      <c r="AC46" s="111"/>
      <c r="AD46" s="111"/>
      <c r="AE46" s="111"/>
      <c r="AF46" s="111"/>
      <c r="AG46" s="111"/>
      <c r="AH46" s="111"/>
      <c r="AI46" s="107"/>
      <c r="AJ46" s="13"/>
    </row>
    <row r="47" spans="1:36" ht="17.5" x14ac:dyDescent="0.35">
      <c r="A47" s="112">
        <v>10703020928</v>
      </c>
      <c r="B47" s="113" t="e">
        <f>INDEX('Roll Up - SY21-22 Calculator'!$A$3:$Q$200,MATCH($A47,'Roll Up - SY21-22 Calculator'!$A$3:$A$200,0),MATCH(B$8,'Roll Up - SY21-22 Calculator'!$A$3:$Q$3,0))</f>
        <v>#N/A</v>
      </c>
      <c r="C47" s="240" t="str">
        <f>INDEX('Roll Up - SY21-22 Calculator'!$A$3:$Q$200,MATCH($A47,'Roll Up - SY21-22 Calculator'!$A$3:$A$200,0),MATCH(C$8,'Roll Up - SY21-22 Calculator'!$A$3:$Q$3,0))</f>
        <v>Breaded Golden Crispy MWWM Chicken Filets, 3.75 oz.</v>
      </c>
      <c r="D47" s="113" t="str">
        <f>INDEX('Roll Up - SY21-22 Calculator'!$A$3:$Q$200,MATCH($A47,'Roll Up - SY21-22 Calculator'!$A$3:$A$200,0),MATCH(D$8,'Roll Up - SY21-22 Calculator'!$A$3:$Q$3,0))</f>
        <v>100103 W</v>
      </c>
      <c r="E47" s="113">
        <f>INDEX('Roll Up - SY21-22 Calculator'!$A$3:$Q$200,MATCH($A47,'Roll Up - SY21-22 Calculator'!$A$3:$A$200,0),MATCH(E$8,'Roll Up - SY21-22 Calculator'!$A$3:$Q$3,0))</f>
        <v>30.94</v>
      </c>
      <c r="F47" s="113">
        <f>INDEX('Roll Up - SY21-22 Calculator'!$A$3:$Q$200,MATCH($A47,'Roll Up - SY21-22 Calculator'!$A$3:$A$200,0),MATCH(F$8,'Roll Up - SY21-22 Calculator'!$A$3:$Q$3,0))</f>
        <v>132</v>
      </c>
      <c r="G47" s="113">
        <f>INDEX('Roll Up - SY21-22 Calculator'!$A$3:$Q$200,MATCH($A47,'Roll Up - SY21-22 Calculator'!$A$3:$A$200,0),MATCH(G$8,'Roll Up - SY21-22 Calculator'!$A$3:$Q$3,0))</f>
        <v>132</v>
      </c>
      <c r="H47" s="113">
        <f>INDEX('Roll Up - SY21-22 Calculator'!$A$3:$Q$200,MATCH($A47,'Roll Up - SY21-22 Calculator'!$A$3:$A$200,0),MATCH(H$8,'Roll Up - SY21-22 Calculator'!$A$3:$Q$3,0))</f>
        <v>3.75</v>
      </c>
      <c r="I47" s="113">
        <f>INDEX('Roll Up - SY21-22 Calculator'!$A$3:$Q$200,MATCH($A47,'Roll Up - SY21-22 Calculator'!$A$3:$A$200,0),MATCH(I$8,'Roll Up - SY21-22 Calculator'!$A$3:$Q$3,0))</f>
        <v>25</v>
      </c>
      <c r="J47" s="113" t="str">
        <f>INDEX('Roll Up - SY21-22 Calculator'!$A$3:$Q$200,MATCH($A47,'Roll Up - SY21-22 Calculator'!$A$3:$A$200,0),MATCH(J$8,'Roll Up - SY21-22 Calculator'!$A$3:$Q$3,0))</f>
        <v>1 piece</v>
      </c>
      <c r="K47" s="113">
        <f>INDEX('Roll Up - SY21-22 Calculator'!$A$3:$Q$200,MATCH($A47,'Roll Up - SY21-22 Calculator'!$A$3:$A$200,0),MATCH(K$8,'Roll Up - SY21-22 Calculator'!$A$3:$Q$3,0))</f>
        <v>2</v>
      </c>
      <c r="L47" s="113">
        <f>INDEX('Roll Up - SY21-22 Calculator'!$A$3:$Q$200,MATCH($A47,'Roll Up - SY21-22 Calculator'!$A$3:$A$200,0),MATCH(L$8,'Roll Up - SY21-22 Calculator'!$A$3:$Q$3,0))</f>
        <v>1</v>
      </c>
      <c r="M47" s="113">
        <f>INDEX('Roll Up - SY21-22 Calculator'!$A$3:$Q$200,MATCH($A47,'Roll Up - SY21-22 Calculator'!$A$3:$A$200,0),MATCH(M$8,'Roll Up - SY21-22 Calculator'!$A$3:$Q$3,0))</f>
        <v>33.74</v>
      </c>
      <c r="N47" s="115">
        <f>INDEX('Roll Up - SY21-22 Calculator'!$A$3:$Q$200,MATCH($A47,'Roll Up - SY21-22 Calculator'!$A$3:$A$200,0),MATCH(N$8,'Roll Up - SY21-22 Calculator'!$A$3:$Q$3,0))</f>
        <v>0</v>
      </c>
      <c r="O47" s="116" t="str">
        <f t="shared" si="1"/>
        <v/>
      </c>
      <c r="P47" s="105"/>
      <c r="Q47" s="106"/>
      <c r="R47" s="107"/>
      <c r="S47" s="105"/>
      <c r="T47" s="117" t="str">
        <f t="shared" si="2"/>
        <v/>
      </c>
      <c r="U47" s="118" t="str">
        <f t="shared" si="3"/>
        <v/>
      </c>
      <c r="V47" s="72"/>
      <c r="W47" s="119" t="str">
        <f t="shared" si="0"/>
        <v/>
      </c>
      <c r="X47" s="120"/>
      <c r="Y47" s="120"/>
      <c r="Z47" s="120"/>
      <c r="AA47" s="120"/>
      <c r="AB47" s="120"/>
      <c r="AC47" s="120"/>
      <c r="AD47" s="120"/>
      <c r="AE47" s="120"/>
      <c r="AF47" s="120"/>
      <c r="AG47" s="120"/>
      <c r="AH47" s="120"/>
      <c r="AI47" s="121"/>
      <c r="AJ47" s="13"/>
    </row>
    <row r="48" spans="1:36" ht="17.5" x14ac:dyDescent="0.35">
      <c r="A48" s="101">
        <v>10703030928</v>
      </c>
      <c r="B48" s="113" t="e">
        <f>INDEX('Roll Up - SY21-22 Calculator'!$A$3:$Q$200,MATCH($A48,'Roll Up - SY21-22 Calculator'!$A$3:$A$200,0),MATCH(B$8,'Roll Up - SY21-22 Calculator'!$A$3:$Q$3,0))</f>
        <v>#N/A</v>
      </c>
      <c r="C48" s="103" t="str">
        <f>INDEX('Roll Up - SY21-22 Calculator'!$A$3:$Q$200,MATCH($A48,'Roll Up - SY21-22 Calculator'!$A$3:$A$200,0),MATCH(C$8,'Roll Up - SY21-22 Calculator'!$A$3:$Q$3,0))</f>
        <v>Breaded MWWM Chicken Filets, 2.12 oz.</v>
      </c>
      <c r="D48" s="102" t="str">
        <f>INDEX('Roll Up - SY21-22 Calculator'!$A$3:$Q$200,MATCH($A48,'Roll Up - SY21-22 Calculator'!$A$3:$A$200,0),MATCH(D$8,'Roll Up - SY21-22 Calculator'!$A$3:$Q$3,0))</f>
        <v>100103 W</v>
      </c>
      <c r="E48" s="102">
        <f>INDEX('Roll Up - SY21-22 Calculator'!$A$3:$Q$200,MATCH($A48,'Roll Up - SY21-22 Calculator'!$A$3:$A$200,0),MATCH(E$8,'Roll Up - SY21-22 Calculator'!$A$3:$Q$3,0))</f>
        <v>30</v>
      </c>
      <c r="F48" s="102">
        <f>INDEX('Roll Up - SY21-22 Calculator'!$A$3:$Q$200,MATCH($A48,'Roll Up - SY21-22 Calculator'!$A$3:$A$200,0),MATCH(F$8,'Roll Up - SY21-22 Calculator'!$A$3:$Q$3,0))</f>
        <v>226</v>
      </c>
      <c r="G48" s="102">
        <f>INDEX('Roll Up - SY21-22 Calculator'!$A$3:$Q$200,MATCH($A48,'Roll Up - SY21-22 Calculator'!$A$3:$A$200,0),MATCH(G$8,'Roll Up - SY21-22 Calculator'!$A$3:$Q$3,0))</f>
        <v>226</v>
      </c>
      <c r="H48" s="102">
        <f>INDEX('Roll Up - SY21-22 Calculator'!$A$3:$Q$200,MATCH($A48,'Roll Up - SY21-22 Calculator'!$A$3:$A$200,0),MATCH(H$8,'Roll Up - SY21-22 Calculator'!$A$3:$Q$3,0))</f>
        <v>2.12</v>
      </c>
      <c r="I48" s="102" t="str">
        <f>INDEX('Roll Up - SY21-22 Calculator'!$A$3:$Q$200,MATCH($A48,'Roll Up - SY21-22 Calculator'!$A$3:$A$200,0),MATCH(I$8,'Roll Up - SY21-22 Calculator'!$A$3:$Q$3,0))</f>
        <v/>
      </c>
      <c r="J48" s="102" t="str">
        <f>INDEX('Roll Up - SY21-22 Calculator'!$A$3:$Q$200,MATCH($A48,'Roll Up - SY21-22 Calculator'!$A$3:$A$200,0),MATCH(J$8,'Roll Up - SY21-22 Calculator'!$A$3:$Q$3,0))</f>
        <v>1 piece</v>
      </c>
      <c r="K48" s="102">
        <f>INDEX('Roll Up - SY21-22 Calculator'!$A$3:$Q$200,MATCH($A48,'Roll Up - SY21-22 Calculator'!$A$3:$A$200,0),MATCH(K$8,'Roll Up - SY21-22 Calculator'!$A$3:$Q$3,0))</f>
        <v>1</v>
      </c>
      <c r="L48" s="102">
        <f>INDEX('Roll Up - SY21-22 Calculator'!$A$3:$Q$200,MATCH($A48,'Roll Up - SY21-22 Calculator'!$A$3:$A$200,0),MATCH(L$8,'Roll Up - SY21-22 Calculator'!$A$3:$Q$3,0))</f>
        <v>0.5</v>
      </c>
      <c r="M48" s="102">
        <f>INDEX('Roll Up - SY21-22 Calculator'!$A$3:$Q$200,MATCH($A48,'Roll Up - SY21-22 Calculator'!$A$3:$A$200,0),MATCH(M$8,'Roll Up - SY21-22 Calculator'!$A$3:$Q$3,0))</f>
        <v>31.84</v>
      </c>
      <c r="N48" s="102">
        <f>INDEX('Roll Up - SY21-22 Calculator'!$A$3:$Q$200,MATCH($A48,'Roll Up - SY21-22 Calculator'!$A$3:$A$200,0),MATCH(N$8,'Roll Up - SY21-22 Calculator'!$A$3:$Q$3,0))</f>
        <v>0</v>
      </c>
      <c r="O48" s="104" t="str">
        <f t="shared" si="1"/>
        <v/>
      </c>
      <c r="P48" s="105"/>
      <c r="Q48" s="106"/>
      <c r="R48" s="107"/>
      <c r="S48" s="105"/>
      <c r="T48" s="108" t="str">
        <f t="shared" si="2"/>
        <v/>
      </c>
      <c r="U48" s="109" t="str">
        <f t="shared" si="3"/>
        <v/>
      </c>
      <c r="V48" s="72"/>
      <c r="W48" s="110" t="str">
        <f t="shared" si="0"/>
        <v/>
      </c>
      <c r="X48" s="111"/>
      <c r="Y48" s="111"/>
      <c r="Z48" s="111"/>
      <c r="AA48" s="111"/>
      <c r="AB48" s="111"/>
      <c r="AC48" s="111"/>
      <c r="AD48" s="111"/>
      <c r="AE48" s="111"/>
      <c r="AF48" s="111"/>
      <c r="AG48" s="111"/>
      <c r="AH48" s="111"/>
      <c r="AI48" s="107"/>
      <c r="AJ48" s="13"/>
    </row>
    <row r="49" spans="1:36" ht="17.5" x14ac:dyDescent="0.35">
      <c r="A49" s="112">
        <v>10703120928</v>
      </c>
      <c r="B49" s="113" t="e">
        <f>INDEX('Roll Up - SY21-22 Calculator'!$A$3:$Q$200,MATCH($A49,'Roll Up - SY21-22 Calculator'!$A$3:$A$200,0),MATCH(B$8,'Roll Up - SY21-22 Calculator'!$A$3:$Q$3,0))</f>
        <v>#N/A</v>
      </c>
      <c r="C49" s="240" t="str">
        <f>INDEX('Roll Up - SY21-22 Calculator'!$A$3:$Q$200,MATCH($A49,'Roll Up - SY21-22 Calculator'!$A$3:$A$200,0),MATCH(C$8,'Roll Up - SY21-22 Calculator'!$A$3:$Q$3,0))</f>
        <v>Breaded Hot 'N Spicy MWWM Chicken Filets, 3.75 oz.</v>
      </c>
      <c r="D49" s="113" t="str">
        <f>INDEX('Roll Up - SY21-22 Calculator'!$A$3:$Q$200,MATCH($A49,'Roll Up - SY21-22 Calculator'!$A$3:$A$200,0),MATCH(D$8,'Roll Up - SY21-22 Calculator'!$A$3:$Q$3,0))</f>
        <v>100103 W</v>
      </c>
      <c r="E49" s="113">
        <f>INDEX('Roll Up - SY21-22 Calculator'!$A$3:$Q$200,MATCH($A49,'Roll Up - SY21-22 Calculator'!$A$3:$A$200,0),MATCH(E$8,'Roll Up - SY21-22 Calculator'!$A$3:$Q$3,0))</f>
        <v>30.9</v>
      </c>
      <c r="F49" s="113">
        <f>INDEX('Roll Up - SY21-22 Calculator'!$A$3:$Q$200,MATCH($A49,'Roll Up - SY21-22 Calculator'!$A$3:$A$200,0),MATCH(F$8,'Roll Up - SY21-22 Calculator'!$A$3:$Q$3,0))</f>
        <v>132</v>
      </c>
      <c r="G49" s="113">
        <f>INDEX('Roll Up - SY21-22 Calculator'!$A$3:$Q$200,MATCH($A49,'Roll Up - SY21-22 Calculator'!$A$3:$A$200,0),MATCH(G$8,'Roll Up - SY21-22 Calculator'!$A$3:$Q$3,0))</f>
        <v>132</v>
      </c>
      <c r="H49" s="113">
        <f>INDEX('Roll Up - SY21-22 Calculator'!$A$3:$Q$200,MATCH($A49,'Roll Up - SY21-22 Calculator'!$A$3:$A$200,0),MATCH(H$8,'Roll Up - SY21-22 Calculator'!$A$3:$Q$3,0))</f>
        <v>3.75</v>
      </c>
      <c r="I49" s="113">
        <f>INDEX('Roll Up - SY21-22 Calculator'!$A$3:$Q$200,MATCH($A49,'Roll Up - SY21-22 Calculator'!$A$3:$A$200,0),MATCH(I$8,'Roll Up - SY21-22 Calculator'!$A$3:$Q$3,0))</f>
        <v>25</v>
      </c>
      <c r="J49" s="113" t="str">
        <f>INDEX('Roll Up - SY21-22 Calculator'!$A$3:$Q$200,MATCH($A49,'Roll Up - SY21-22 Calculator'!$A$3:$A$200,0),MATCH(J$8,'Roll Up - SY21-22 Calculator'!$A$3:$Q$3,0))</f>
        <v>1 piece</v>
      </c>
      <c r="K49" s="113">
        <f>INDEX('Roll Up - SY21-22 Calculator'!$A$3:$Q$200,MATCH($A49,'Roll Up - SY21-22 Calculator'!$A$3:$A$200,0),MATCH(K$8,'Roll Up - SY21-22 Calculator'!$A$3:$Q$3,0))</f>
        <v>2</v>
      </c>
      <c r="L49" s="113">
        <f>INDEX('Roll Up - SY21-22 Calculator'!$A$3:$Q$200,MATCH($A49,'Roll Up - SY21-22 Calculator'!$A$3:$A$200,0),MATCH(L$8,'Roll Up - SY21-22 Calculator'!$A$3:$Q$3,0))</f>
        <v>1</v>
      </c>
      <c r="M49" s="113">
        <f>INDEX('Roll Up - SY21-22 Calculator'!$A$3:$Q$200,MATCH($A49,'Roll Up - SY21-22 Calculator'!$A$3:$A$200,0),MATCH(M$8,'Roll Up - SY21-22 Calculator'!$A$3:$Q$3,0))</f>
        <v>33.74</v>
      </c>
      <c r="N49" s="115">
        <f>INDEX('Roll Up - SY21-22 Calculator'!$A$3:$Q$200,MATCH($A49,'Roll Up - SY21-22 Calculator'!$A$3:$A$200,0),MATCH(N$8,'Roll Up - SY21-22 Calculator'!$A$3:$Q$3,0))</f>
        <v>0</v>
      </c>
      <c r="O49" s="116" t="str">
        <f t="shared" si="1"/>
        <v/>
      </c>
      <c r="P49" s="105"/>
      <c r="Q49" s="106"/>
      <c r="R49" s="107"/>
      <c r="S49" s="105"/>
      <c r="T49" s="117" t="str">
        <f t="shared" si="2"/>
        <v/>
      </c>
      <c r="U49" s="118" t="str">
        <f t="shared" si="3"/>
        <v/>
      </c>
      <c r="V49" s="72"/>
      <c r="W49" s="119" t="str">
        <f t="shared" si="0"/>
        <v/>
      </c>
      <c r="X49" s="120"/>
      <c r="Y49" s="120"/>
      <c r="Z49" s="120"/>
      <c r="AA49" s="120"/>
      <c r="AB49" s="120"/>
      <c r="AC49" s="120"/>
      <c r="AD49" s="120"/>
      <c r="AE49" s="120"/>
      <c r="AF49" s="120"/>
      <c r="AG49" s="120"/>
      <c r="AH49" s="120"/>
      <c r="AI49" s="121"/>
      <c r="AJ49" s="13"/>
    </row>
    <row r="50" spans="1:36" ht="17.5" x14ac:dyDescent="0.35">
      <c r="A50" s="101">
        <v>10703200928</v>
      </c>
      <c r="B50" s="113" t="e">
        <f>INDEX('Roll Up - SY21-22 Calculator'!$A$3:$Q$200,MATCH($A50,'Roll Up - SY21-22 Calculator'!$A$3:$A$200,0),MATCH(B$8,'Roll Up - SY21-22 Calculator'!$A$3:$Q$3,0))</f>
        <v>#N/A</v>
      </c>
      <c r="C50" s="103" t="str">
        <f>INDEX('Roll Up - SY21-22 Calculator'!$A$3:$Q$200,MATCH($A50,'Roll Up - SY21-22 Calculator'!$A$3:$A$200,0),MATCH(C$8,'Roll Up - SY21-22 Calculator'!$A$3:$Q$3,0))</f>
        <v>Grilled Whole Muscle Chicken Breast Filets, 2.5 oz</v>
      </c>
      <c r="D50" s="102" t="str">
        <f>INDEX('Roll Up - SY21-22 Calculator'!$A$3:$Q$200,MATCH($A50,'Roll Up - SY21-22 Calculator'!$A$3:$A$200,0),MATCH(D$8,'Roll Up - SY21-22 Calculator'!$A$3:$Q$3,0))</f>
        <v>100103 W</v>
      </c>
      <c r="E50" s="102">
        <f>INDEX('Roll Up - SY21-22 Calculator'!$A$3:$Q$200,MATCH($A50,'Roll Up - SY21-22 Calculator'!$A$3:$A$200,0),MATCH(E$8,'Roll Up - SY21-22 Calculator'!$A$3:$Q$3,0))</f>
        <v>31.25</v>
      </c>
      <c r="F50" s="102" t="str">
        <f>INDEX('Roll Up - SY21-22 Calculator'!$A$3:$Q$200,MATCH($A50,'Roll Up - SY21-22 Calculator'!$A$3:$A$200,0),MATCH(F$8,'Roll Up - SY21-22 Calculator'!$A$3:$Q$3,0))</f>
        <v>175-225</v>
      </c>
      <c r="G50" s="102">
        <f>INDEX('Roll Up - SY21-22 Calculator'!$A$3:$Q$200,MATCH($A50,'Roll Up - SY21-22 Calculator'!$A$3:$A$200,0),MATCH(G$8,'Roll Up - SY21-22 Calculator'!$A$3:$Q$3,0))</f>
        <v>200</v>
      </c>
      <c r="H50" s="102">
        <f>INDEX('Roll Up - SY21-22 Calculator'!$A$3:$Q$200,MATCH($A50,'Roll Up - SY21-22 Calculator'!$A$3:$A$200,0),MATCH(H$8,'Roll Up - SY21-22 Calculator'!$A$3:$Q$3,0))</f>
        <v>2.5</v>
      </c>
      <c r="I50" s="102" t="str">
        <f>INDEX('Roll Up - SY21-22 Calculator'!$A$3:$Q$200,MATCH($A50,'Roll Up - SY21-22 Calculator'!$A$3:$A$200,0),MATCH(I$8,'Roll Up - SY21-22 Calculator'!$A$3:$Q$3,0))</f>
        <v/>
      </c>
      <c r="J50" s="102" t="str">
        <f>INDEX('Roll Up - SY21-22 Calculator'!$A$3:$Q$200,MATCH($A50,'Roll Up - SY21-22 Calculator'!$A$3:$A$200,0),MATCH(J$8,'Roll Up - SY21-22 Calculator'!$A$3:$Q$3,0))</f>
        <v>1 piece</v>
      </c>
      <c r="K50" s="102">
        <f>INDEX('Roll Up - SY21-22 Calculator'!$A$3:$Q$200,MATCH($A50,'Roll Up - SY21-22 Calculator'!$A$3:$A$200,0),MATCH(K$8,'Roll Up - SY21-22 Calculator'!$A$3:$Q$3,0))</f>
        <v>2</v>
      </c>
      <c r="L50" s="102" t="str">
        <f>INDEX('Roll Up - SY21-22 Calculator'!$A$3:$Q$200,MATCH($A50,'Roll Up - SY21-22 Calculator'!$A$3:$A$200,0),MATCH(L$8,'Roll Up - SY21-22 Calculator'!$A$3:$Q$3,0))</f>
        <v>-</v>
      </c>
      <c r="M50" s="102">
        <f>INDEX('Roll Up - SY21-22 Calculator'!$A$3:$Q$200,MATCH($A50,'Roll Up - SY21-22 Calculator'!$A$3:$A$200,0),MATCH(M$8,'Roll Up - SY21-22 Calculator'!$A$3:$Q$3,0))</f>
        <v>41.67</v>
      </c>
      <c r="N50" s="102">
        <f>INDEX('Roll Up - SY21-22 Calculator'!$A$3:$Q$200,MATCH($A50,'Roll Up - SY21-22 Calculator'!$A$3:$A$200,0),MATCH(N$8,'Roll Up - SY21-22 Calculator'!$A$3:$Q$3,0))</f>
        <v>0</v>
      </c>
      <c r="O50" s="104" t="str">
        <f t="shared" si="1"/>
        <v/>
      </c>
      <c r="P50" s="105"/>
      <c r="Q50" s="106"/>
      <c r="R50" s="107"/>
      <c r="S50" s="105"/>
      <c r="T50" s="108" t="str">
        <f>IFERROR(ROUNDUP(O50/G50,0)*M50,"")</f>
        <v/>
      </c>
      <c r="U50" s="109" t="str">
        <f t="shared" si="3"/>
        <v/>
      </c>
      <c r="V50" s="72"/>
      <c r="W50" s="110" t="str">
        <f t="shared" si="0"/>
        <v/>
      </c>
      <c r="X50" s="111"/>
      <c r="Y50" s="111"/>
      <c r="Z50" s="111"/>
      <c r="AA50" s="111"/>
      <c r="AB50" s="111"/>
      <c r="AC50" s="111"/>
      <c r="AD50" s="111"/>
      <c r="AE50" s="111"/>
      <c r="AF50" s="111"/>
      <c r="AG50" s="111"/>
      <c r="AH50" s="111"/>
      <c r="AI50" s="107"/>
      <c r="AJ50" s="13"/>
    </row>
    <row r="51" spans="1:36" ht="17.5" x14ac:dyDescent="0.35">
      <c r="A51" s="112">
        <v>10703220928</v>
      </c>
      <c r="B51" s="113" t="e">
        <f>INDEX('Roll Up - SY21-22 Calculator'!$A$3:$Q$200,MATCH($A51,'Roll Up - SY21-22 Calculator'!$A$3:$A$200,0),MATCH(B$8,'Roll Up - SY21-22 Calculator'!$A$3:$Q$3,0))</f>
        <v>#N/A</v>
      </c>
      <c r="C51" s="240" t="str">
        <f>INDEX('Roll Up - SY21-22 Calculator'!$A$3:$Q$200,MATCH($A51,'Roll Up - SY21-22 Calculator'!$A$3:$A$200,0),MATCH(C$8,'Roll Up - SY21-22 Calculator'!$A$3:$Q$3,0))</f>
        <v>Grilled MWWM Chicken Filets, 2.26 oz.</v>
      </c>
      <c r="D51" s="113" t="str">
        <f>INDEX('Roll Up - SY21-22 Calculator'!$A$3:$Q$200,MATCH($A51,'Roll Up - SY21-22 Calculator'!$A$3:$A$200,0),MATCH(D$8,'Roll Up - SY21-22 Calculator'!$A$3:$Q$3,0))</f>
        <v>100103 W</v>
      </c>
      <c r="E51" s="113">
        <f>INDEX('Roll Up - SY21-22 Calculator'!$A$3:$Q$200,MATCH($A51,'Roll Up - SY21-22 Calculator'!$A$3:$A$200,0),MATCH(E$8,'Roll Up - SY21-22 Calculator'!$A$3:$Q$3,0))</f>
        <v>30.39</v>
      </c>
      <c r="F51" s="113">
        <f>INDEX('Roll Up - SY21-22 Calculator'!$A$3:$Q$200,MATCH($A51,'Roll Up - SY21-22 Calculator'!$A$3:$A$200,0),MATCH(F$8,'Roll Up - SY21-22 Calculator'!$A$3:$Q$3,0))</f>
        <v>215</v>
      </c>
      <c r="G51" s="113">
        <f>INDEX('Roll Up - SY21-22 Calculator'!$A$3:$Q$200,MATCH($A51,'Roll Up - SY21-22 Calculator'!$A$3:$A$200,0),MATCH(G$8,'Roll Up - SY21-22 Calculator'!$A$3:$Q$3,0))</f>
        <v>215</v>
      </c>
      <c r="H51" s="113">
        <f>INDEX('Roll Up - SY21-22 Calculator'!$A$3:$Q$200,MATCH($A51,'Roll Up - SY21-22 Calculator'!$A$3:$A$200,0),MATCH(H$8,'Roll Up - SY21-22 Calculator'!$A$3:$Q$3,0))</f>
        <v>2.2599999999999998</v>
      </c>
      <c r="I51" s="113">
        <f>INDEX('Roll Up - SY21-22 Calculator'!$A$3:$Q$200,MATCH($A51,'Roll Up - SY21-22 Calculator'!$A$3:$A$200,0),MATCH(I$8,'Roll Up - SY21-22 Calculator'!$A$3:$Q$3,0))</f>
        <v>25</v>
      </c>
      <c r="J51" s="113" t="str">
        <f>INDEX('Roll Up - SY21-22 Calculator'!$A$3:$Q$200,MATCH($A51,'Roll Up - SY21-22 Calculator'!$A$3:$A$200,0),MATCH(J$8,'Roll Up - SY21-22 Calculator'!$A$3:$Q$3,0))</f>
        <v>1 piece</v>
      </c>
      <c r="K51" s="113">
        <f>INDEX('Roll Up - SY21-22 Calculator'!$A$3:$Q$200,MATCH($A51,'Roll Up - SY21-22 Calculator'!$A$3:$A$200,0),MATCH(K$8,'Roll Up - SY21-22 Calculator'!$A$3:$Q$3,0))</f>
        <v>2</v>
      </c>
      <c r="L51" s="113" t="str">
        <f>INDEX('Roll Up - SY21-22 Calculator'!$A$3:$Q$200,MATCH($A51,'Roll Up - SY21-22 Calculator'!$A$3:$A$200,0),MATCH(L$8,'Roll Up - SY21-22 Calculator'!$A$3:$Q$3,0))</f>
        <v>-</v>
      </c>
      <c r="M51" s="113">
        <f>INDEX('Roll Up - SY21-22 Calculator'!$A$3:$Q$200,MATCH($A51,'Roll Up - SY21-22 Calculator'!$A$3:$A$200,0),MATCH(M$8,'Roll Up - SY21-22 Calculator'!$A$3:$Q$3,0))</f>
        <v>40.78</v>
      </c>
      <c r="N51" s="115">
        <f>INDEX('Roll Up - SY21-22 Calculator'!$A$3:$Q$200,MATCH($A51,'Roll Up - SY21-22 Calculator'!$A$3:$A$200,0),MATCH(N$8,'Roll Up - SY21-22 Calculator'!$A$3:$Q$3,0))</f>
        <v>0</v>
      </c>
      <c r="O51" s="116" t="str">
        <f t="shared" si="1"/>
        <v/>
      </c>
      <c r="P51" s="105"/>
      <c r="Q51" s="106"/>
      <c r="R51" s="107"/>
      <c r="S51" s="105"/>
      <c r="T51" s="117" t="str">
        <f t="shared" si="2"/>
        <v/>
      </c>
      <c r="U51" s="118" t="str">
        <f t="shared" si="3"/>
        <v/>
      </c>
      <c r="V51" s="72"/>
      <c r="W51" s="119" t="str">
        <f t="shared" si="0"/>
        <v/>
      </c>
      <c r="X51" s="120"/>
      <c r="Y51" s="120"/>
      <c r="Z51" s="120"/>
      <c r="AA51" s="120"/>
      <c r="AB51" s="120"/>
      <c r="AC51" s="120"/>
      <c r="AD51" s="120"/>
      <c r="AE51" s="120"/>
      <c r="AF51" s="120"/>
      <c r="AG51" s="120"/>
      <c r="AH51" s="120"/>
      <c r="AI51" s="121"/>
      <c r="AJ51" s="13"/>
    </row>
    <row r="52" spans="1:36" ht="17.5" x14ac:dyDescent="0.35">
      <c r="A52" s="101">
        <v>10211220928</v>
      </c>
      <c r="B52" s="113" t="e">
        <f>INDEX('Roll Up - SY21-22 Calculator'!$A$3:$Q$200,MATCH($A52,'Roll Up - SY21-22 Calculator'!$A$3:$A$200,0),MATCH(B$8,'Roll Up - SY21-22 Calculator'!$A$3:$Q$3,0))</f>
        <v>#N/A</v>
      </c>
      <c r="C52" s="103" t="str">
        <f>INDEX('Roll Up - SY21-22 Calculator'!$A$3:$Q$200,MATCH($A52,'Roll Up - SY21-22 Calculator'!$A$3:$A$200,0),MATCH(C$8,'Roll Up - SY21-22 Calculator'!$A$3:$Q$3,0))</f>
        <v>Breaded MWWM Sweet Asian Glazed Boneless Chicken Wings, 0.91 oz.</v>
      </c>
      <c r="D52" s="102" t="str">
        <f>INDEX('Roll Up - SY21-22 Calculator'!$A$3:$Q$200,MATCH($A52,'Roll Up - SY21-22 Calculator'!$A$3:$A$200,0),MATCH(D$8,'Roll Up - SY21-22 Calculator'!$A$3:$Q$3,0))</f>
        <v>100103 W</v>
      </c>
      <c r="E52" s="102">
        <f>INDEX('Roll Up - SY21-22 Calculator'!$A$3:$Q$200,MATCH($A52,'Roll Up - SY21-22 Calculator'!$A$3:$A$200,0),MATCH(E$8,'Roll Up - SY21-22 Calculator'!$A$3:$Q$3,0))</f>
        <v>28.5</v>
      </c>
      <c r="F52" s="102">
        <f>INDEX('Roll Up - SY21-22 Calculator'!$A$3:$Q$200,MATCH($A52,'Roll Up - SY21-22 Calculator'!$A$3:$A$200,0),MATCH(F$8,'Roll Up - SY21-22 Calculator'!$A$3:$Q$3,0))</f>
        <v>84</v>
      </c>
      <c r="G52" s="102">
        <f>INDEX('Roll Up - SY21-22 Calculator'!$A$3:$Q$200,MATCH($A52,'Roll Up - SY21-22 Calculator'!$A$3:$A$200,0),MATCH(G$8,'Roll Up - SY21-22 Calculator'!$A$3:$Q$3,0))</f>
        <v>84</v>
      </c>
      <c r="H52" s="102">
        <f>INDEX('Roll Up - SY21-22 Calculator'!$A$3:$Q$200,MATCH($A52,'Roll Up - SY21-22 Calculator'!$A$3:$A$200,0),MATCH(H$8,'Roll Up - SY21-22 Calculator'!$A$3:$Q$3,0))</f>
        <v>5.43</v>
      </c>
      <c r="I52" s="102" t="str">
        <f>INDEX('Roll Up - SY21-22 Calculator'!$A$3:$Q$200,MATCH($A52,'Roll Up - SY21-22 Calculator'!$A$3:$A$200,0),MATCH(I$8,'Roll Up - SY21-22 Calculator'!$A$3:$Q$3,0))</f>
        <v/>
      </c>
      <c r="J52" s="102" t="str">
        <f>INDEX('Roll Up - SY21-22 Calculator'!$A$3:$Q$200,MATCH($A52,'Roll Up - SY21-22 Calculator'!$A$3:$A$200,0),MATCH(J$8,'Roll Up - SY21-22 Calculator'!$A$3:$Q$3,0))</f>
        <v>6 pieces</v>
      </c>
      <c r="K52" s="102">
        <f>INDEX('Roll Up - SY21-22 Calculator'!$A$3:$Q$200,MATCH($A52,'Roll Up - SY21-22 Calculator'!$A$3:$A$200,0),MATCH(K$8,'Roll Up - SY21-22 Calculator'!$A$3:$Q$3,0))</f>
        <v>2</v>
      </c>
      <c r="L52" s="102">
        <f>INDEX('Roll Up - SY21-22 Calculator'!$A$3:$Q$200,MATCH($A52,'Roll Up - SY21-22 Calculator'!$A$3:$A$200,0),MATCH(L$8,'Roll Up - SY21-22 Calculator'!$A$3:$Q$3,0))</f>
        <v>1.25</v>
      </c>
      <c r="M52" s="102">
        <f>INDEX('Roll Up - SY21-22 Calculator'!$A$3:$Q$200,MATCH($A52,'Roll Up - SY21-22 Calculator'!$A$3:$A$200,0),MATCH(M$8,'Roll Up - SY21-22 Calculator'!$A$3:$Q$3,0))</f>
        <v>21.09</v>
      </c>
      <c r="N52" s="102">
        <f>INDEX('Roll Up - SY21-22 Calculator'!$A$3:$Q$200,MATCH($A52,'Roll Up - SY21-22 Calculator'!$A$3:$A$200,0),MATCH(N$8,'Roll Up - SY21-22 Calculator'!$A$3:$Q$3,0))</f>
        <v>0</v>
      </c>
      <c r="O52" s="104" t="str">
        <f t="shared" si="1"/>
        <v/>
      </c>
      <c r="P52" s="105"/>
      <c r="Q52" s="106"/>
      <c r="R52" s="107"/>
      <c r="S52" s="105"/>
      <c r="T52" s="108" t="str">
        <f t="shared" si="2"/>
        <v/>
      </c>
      <c r="U52" s="109" t="str">
        <f t="shared" si="3"/>
        <v/>
      </c>
      <c r="V52" s="72"/>
      <c r="W52" s="110" t="str">
        <f t="shared" si="0"/>
        <v/>
      </c>
      <c r="X52" s="111"/>
      <c r="Y52" s="111"/>
      <c r="Z52" s="111"/>
      <c r="AA52" s="111"/>
      <c r="AB52" s="111"/>
      <c r="AC52" s="111"/>
      <c r="AD52" s="111"/>
      <c r="AE52" s="111"/>
      <c r="AF52" s="111"/>
      <c r="AG52" s="111"/>
      <c r="AH52" s="111"/>
      <c r="AI52" s="107"/>
      <c r="AJ52" s="13"/>
    </row>
    <row r="53" spans="1:36" ht="17.5" x14ac:dyDescent="0.35">
      <c r="A53" s="112">
        <v>10061470928</v>
      </c>
      <c r="B53" s="113" t="e">
        <f>INDEX('Roll Up - SY21-22 Calculator'!$A$3:$Q$200,MATCH($A53,'Roll Up - SY21-22 Calculator'!$A$3:$A$200,0),MATCH(B$8,'Roll Up - SY21-22 Calculator'!$A$3:$Q$3,0))</f>
        <v>#N/A</v>
      </c>
      <c r="C53" s="240" t="str">
        <f>INDEX('Roll Up - SY21-22 Calculator'!$A$3:$Q$200,MATCH($A53,'Roll Up - SY21-22 Calculator'!$A$3:$A$200,0),MATCH(C$8,'Roll Up - SY21-22 Calculator'!$A$3:$Q$3,0))</f>
        <v>Breaded MWWM Honey Sriracha Glazed Boneless Chicken Wings, 0.86 oz.</v>
      </c>
      <c r="D53" s="113" t="str">
        <f>INDEX('Roll Up - SY21-22 Calculator'!$A$3:$Q$200,MATCH($A53,'Roll Up - SY21-22 Calculator'!$A$3:$A$200,0),MATCH(D$8,'Roll Up - SY21-22 Calculator'!$A$3:$Q$3,0))</f>
        <v>100103 W</v>
      </c>
      <c r="E53" s="113">
        <f>INDEX('Roll Up - SY21-22 Calculator'!$A$3:$Q$200,MATCH($A53,'Roll Up - SY21-22 Calculator'!$A$3:$A$200,0),MATCH(E$8,'Roll Up - SY21-22 Calculator'!$A$3:$Q$3,0))</f>
        <v>28.5</v>
      </c>
      <c r="F53" s="113">
        <f>INDEX('Roll Up - SY21-22 Calculator'!$A$3:$Q$200,MATCH($A53,'Roll Up - SY21-22 Calculator'!$A$3:$A$200,0),MATCH(F$8,'Roll Up - SY21-22 Calculator'!$A$3:$Q$3,0))</f>
        <v>88</v>
      </c>
      <c r="G53" s="113">
        <f>INDEX('Roll Up - SY21-22 Calculator'!$A$3:$Q$200,MATCH($A53,'Roll Up - SY21-22 Calculator'!$A$3:$A$200,0),MATCH(G$8,'Roll Up - SY21-22 Calculator'!$A$3:$Q$3,0))</f>
        <v>88</v>
      </c>
      <c r="H53" s="113">
        <f>INDEX('Roll Up - SY21-22 Calculator'!$A$3:$Q$200,MATCH($A53,'Roll Up - SY21-22 Calculator'!$A$3:$A$200,0),MATCH(H$8,'Roll Up - SY21-22 Calculator'!$A$3:$Q$3,0))</f>
        <v>5.16</v>
      </c>
      <c r="I53" s="113">
        <f>INDEX('Roll Up - SY21-22 Calculator'!$A$3:$Q$200,MATCH($A53,'Roll Up - SY21-22 Calculator'!$A$3:$A$200,0),MATCH(I$8,'Roll Up - SY21-22 Calculator'!$A$3:$Q$3,0))</f>
        <v>25</v>
      </c>
      <c r="J53" s="113" t="str">
        <f>INDEX('Roll Up - SY21-22 Calculator'!$A$3:$Q$200,MATCH($A53,'Roll Up - SY21-22 Calculator'!$A$3:$A$200,0),MATCH(J$8,'Roll Up - SY21-22 Calculator'!$A$3:$Q$3,0))</f>
        <v>6 pieces</v>
      </c>
      <c r="K53" s="113">
        <f>INDEX('Roll Up - SY21-22 Calculator'!$A$3:$Q$200,MATCH($A53,'Roll Up - SY21-22 Calculator'!$A$3:$A$200,0),MATCH(K$8,'Roll Up - SY21-22 Calculator'!$A$3:$Q$3,0))</f>
        <v>2</v>
      </c>
      <c r="L53" s="113">
        <f>INDEX('Roll Up - SY21-22 Calculator'!$A$3:$Q$200,MATCH($A53,'Roll Up - SY21-22 Calculator'!$A$3:$A$200,0),MATCH(L$8,'Roll Up - SY21-22 Calculator'!$A$3:$Q$3,0))</f>
        <v>1</v>
      </c>
      <c r="M53" s="113">
        <f>INDEX('Roll Up - SY21-22 Calculator'!$A$3:$Q$200,MATCH($A53,'Roll Up - SY21-22 Calculator'!$A$3:$A$200,0),MATCH(M$8,'Roll Up - SY21-22 Calculator'!$A$3:$Q$3,0))</f>
        <v>22.66</v>
      </c>
      <c r="N53" s="115">
        <f>INDEX('Roll Up - SY21-22 Calculator'!$A$3:$Q$200,MATCH($A53,'Roll Up - SY21-22 Calculator'!$A$3:$A$200,0),MATCH(N$8,'Roll Up - SY21-22 Calculator'!$A$3:$Q$3,0))</f>
        <v>0</v>
      </c>
      <c r="O53" s="116" t="str">
        <f t="shared" si="1"/>
        <v/>
      </c>
      <c r="P53" s="105"/>
      <c r="Q53" s="106"/>
      <c r="R53" s="107"/>
      <c r="S53" s="105"/>
      <c r="T53" s="117" t="str">
        <f t="shared" si="2"/>
        <v/>
      </c>
      <c r="U53" s="118" t="str">
        <f t="shared" si="3"/>
        <v/>
      </c>
      <c r="V53" s="72"/>
      <c r="W53" s="119" t="str">
        <f t="shared" si="0"/>
        <v/>
      </c>
      <c r="X53" s="120"/>
      <c r="Y53" s="120"/>
      <c r="Z53" s="120"/>
      <c r="AA53" s="120"/>
      <c r="AB53" s="120"/>
      <c r="AC53" s="120"/>
      <c r="AD53" s="120"/>
      <c r="AE53" s="120"/>
      <c r="AF53" s="120"/>
      <c r="AG53" s="120"/>
      <c r="AH53" s="120"/>
      <c r="AI53" s="121"/>
      <c r="AJ53" s="13"/>
    </row>
    <row r="54" spans="1:36" ht="17.5" x14ac:dyDescent="0.35">
      <c r="A54" s="101">
        <v>10214220928</v>
      </c>
      <c r="B54" s="113" t="e">
        <f>INDEX('Roll Up - SY21-22 Calculator'!$A$3:$Q$200,MATCH($A54,'Roll Up - SY21-22 Calculator'!$A$3:$A$200,0),MATCH(B$8,'Roll Up - SY21-22 Calculator'!$A$3:$Q$3,0))</f>
        <v>#N/A</v>
      </c>
      <c r="C54" s="103" t="str">
        <f>INDEX('Roll Up - SY21-22 Calculator'!$A$3:$Q$200,MATCH($A54,'Roll Up - SY21-22 Calculator'!$A$3:$A$200,0),MATCH(C$8,'Roll Up - SY21-22 Calculator'!$A$3:$Q$3,0))</f>
        <v>Breaded MWWM Homestyle Boneless Chicken Wings, 0.85 oz.</v>
      </c>
      <c r="D54" s="102" t="str">
        <f>INDEX('Roll Up - SY21-22 Calculator'!$A$3:$Q$200,MATCH($A54,'Roll Up - SY21-22 Calculator'!$A$3:$A$200,0),MATCH(D$8,'Roll Up - SY21-22 Calculator'!$A$3:$Q$3,0))</f>
        <v>100103 W</v>
      </c>
      <c r="E54" s="102">
        <f>INDEX('Roll Up - SY21-22 Calculator'!$A$3:$Q$200,MATCH($A54,'Roll Up - SY21-22 Calculator'!$A$3:$A$200,0),MATCH(E$8,'Roll Up - SY21-22 Calculator'!$A$3:$Q$3,0))</f>
        <v>10</v>
      </c>
      <c r="F54" s="102">
        <f>INDEX('Roll Up - SY21-22 Calculator'!$A$3:$Q$200,MATCH($A54,'Roll Up - SY21-22 Calculator'!$A$3:$A$200,0),MATCH(F$8,'Roll Up - SY21-22 Calculator'!$A$3:$Q$3,0))</f>
        <v>31</v>
      </c>
      <c r="G54" s="102">
        <f>INDEX('Roll Up - SY21-22 Calculator'!$A$3:$Q$200,MATCH($A54,'Roll Up - SY21-22 Calculator'!$A$3:$A$200,0),MATCH(G$8,'Roll Up - SY21-22 Calculator'!$A$3:$Q$3,0))</f>
        <v>31</v>
      </c>
      <c r="H54" s="102">
        <f>INDEX('Roll Up - SY21-22 Calculator'!$A$3:$Q$200,MATCH($A54,'Roll Up - SY21-22 Calculator'!$A$3:$A$200,0),MATCH(H$8,'Roll Up - SY21-22 Calculator'!$A$3:$Q$3,0))</f>
        <v>5.0999999999999996</v>
      </c>
      <c r="I54" s="102" t="str">
        <f>INDEX('Roll Up - SY21-22 Calculator'!$A$3:$Q$200,MATCH($A54,'Roll Up - SY21-22 Calculator'!$A$3:$A$200,0),MATCH(I$8,'Roll Up - SY21-22 Calculator'!$A$3:$Q$3,0))</f>
        <v/>
      </c>
      <c r="J54" s="102" t="str">
        <f>INDEX('Roll Up - SY21-22 Calculator'!$A$3:$Q$200,MATCH($A54,'Roll Up - SY21-22 Calculator'!$A$3:$A$200,0),MATCH(J$8,'Roll Up - SY21-22 Calculator'!$A$3:$Q$3,0))</f>
        <v>6 pieces</v>
      </c>
      <c r="K54" s="102">
        <f>INDEX('Roll Up - SY21-22 Calculator'!$A$3:$Q$200,MATCH($A54,'Roll Up - SY21-22 Calculator'!$A$3:$A$200,0),MATCH(K$8,'Roll Up - SY21-22 Calculator'!$A$3:$Q$3,0))</f>
        <v>2</v>
      </c>
      <c r="L54" s="102">
        <f>INDEX('Roll Up - SY21-22 Calculator'!$A$3:$Q$200,MATCH($A54,'Roll Up - SY21-22 Calculator'!$A$3:$A$200,0),MATCH(L$8,'Roll Up - SY21-22 Calculator'!$A$3:$Q$3,0))</f>
        <v>1.5</v>
      </c>
      <c r="M54" s="102">
        <f>INDEX('Roll Up - SY21-22 Calculator'!$A$3:$Q$200,MATCH($A54,'Roll Up - SY21-22 Calculator'!$A$3:$A$200,0),MATCH(M$8,'Roll Up - SY21-22 Calculator'!$A$3:$Q$3,0))</f>
        <v>9.41</v>
      </c>
      <c r="N54" s="102">
        <f>INDEX('Roll Up - SY21-22 Calculator'!$A$3:$Q$200,MATCH($A54,'Roll Up - SY21-22 Calculator'!$A$3:$A$200,0),MATCH(N$8,'Roll Up - SY21-22 Calculator'!$A$3:$Q$3,0))</f>
        <v>0</v>
      </c>
      <c r="O54" s="104" t="str">
        <f t="shared" ref="O54:O60" si="8">IF(IF(P54&gt;0,P54*G54,Q54*R54)=0,"",IF(P54&gt;0,P54*G54,Q54*R54))</f>
        <v/>
      </c>
      <c r="P54" s="105"/>
      <c r="Q54" s="106"/>
      <c r="R54" s="107"/>
      <c r="S54" s="105"/>
      <c r="T54" s="108" t="str">
        <f t="shared" ref="T54:T60" si="9">IFERROR(ROUNDUP(O54/G54,0)*M54,"")</f>
        <v/>
      </c>
      <c r="U54" s="109" t="str">
        <f t="shared" ref="U54:U60" si="10">IFERROR(ROUNDUP(O54/G54,0)*N54,"")</f>
        <v/>
      </c>
      <c r="V54" s="72"/>
      <c r="W54" s="110" t="str">
        <f t="shared" si="0"/>
        <v/>
      </c>
      <c r="X54" s="111"/>
      <c r="Y54" s="111"/>
      <c r="Z54" s="111"/>
      <c r="AA54" s="111"/>
      <c r="AB54" s="111"/>
      <c r="AC54" s="111"/>
      <c r="AD54" s="111"/>
      <c r="AE54" s="111"/>
      <c r="AF54" s="111"/>
      <c r="AG54" s="111"/>
      <c r="AH54" s="111"/>
      <c r="AI54" s="107"/>
      <c r="AJ54" s="13"/>
    </row>
    <row r="55" spans="1:36" ht="17.5" x14ac:dyDescent="0.35">
      <c r="A55" s="112">
        <v>10269760928</v>
      </c>
      <c r="B55" s="113" t="e">
        <f>INDEX('Roll Up - SY21-22 Calculator'!$A$3:$Q$200,MATCH($A55,'Roll Up - SY21-22 Calculator'!$A$3:$A$200,0),MATCH(B$8,'Roll Up - SY21-22 Calculator'!$A$3:$Q$3,0))</f>
        <v>#N/A</v>
      </c>
      <c r="C55" s="240" t="str">
        <f>INDEX('Roll Up - SY21-22 Calculator'!$A$3:$Q$200,MATCH($A55,'Roll Up - SY21-22 Calculator'!$A$3:$A$200,0),MATCH(C$8,'Roll Up - SY21-22 Calculator'!$A$3:$Q$3,0))</f>
        <v>Mega Minis® Breaded Homestyle MWWM  Chicken Chunks, 0.42 oz.</v>
      </c>
      <c r="D55" s="113" t="str">
        <f>INDEX('Roll Up - SY21-22 Calculator'!$A$3:$Q$200,MATCH($A55,'Roll Up - SY21-22 Calculator'!$A$3:$A$200,0),MATCH(D$8,'Roll Up - SY21-22 Calculator'!$A$3:$Q$3,0))</f>
        <v>100103 W</v>
      </c>
      <c r="E55" s="113">
        <f>INDEX('Roll Up - SY21-22 Calculator'!$A$3:$Q$200,MATCH($A55,'Roll Up - SY21-22 Calculator'!$A$3:$A$200,0),MATCH(E$8,'Roll Up - SY21-22 Calculator'!$A$3:$Q$3,0))</f>
        <v>30.26</v>
      </c>
      <c r="F55" s="113">
        <f>INDEX('Roll Up - SY21-22 Calculator'!$A$3:$Q$200,MATCH($A55,'Roll Up - SY21-22 Calculator'!$A$3:$A$200,0),MATCH(F$8,'Roll Up - SY21-22 Calculator'!$A$3:$Q$3,0))</f>
        <v>112</v>
      </c>
      <c r="G55" s="113">
        <f>INDEX('Roll Up - SY21-22 Calculator'!$A$3:$Q$200,MATCH($A55,'Roll Up - SY21-22 Calculator'!$A$3:$A$200,0),MATCH(G$8,'Roll Up - SY21-22 Calculator'!$A$3:$Q$3,0))</f>
        <v>112</v>
      </c>
      <c r="H55" s="113">
        <f>INDEX('Roll Up - SY21-22 Calculator'!$A$3:$Q$200,MATCH($A55,'Roll Up - SY21-22 Calculator'!$A$3:$A$200,0),MATCH(H$8,'Roll Up - SY21-22 Calculator'!$A$3:$Q$3,0))</f>
        <v>4.3</v>
      </c>
      <c r="I55" s="113">
        <f>INDEX('Roll Up - SY21-22 Calculator'!$A$3:$Q$200,MATCH($A55,'Roll Up - SY21-22 Calculator'!$A$3:$A$200,0),MATCH(I$8,'Roll Up - SY21-22 Calculator'!$A$3:$Q$3,0))</f>
        <v>25</v>
      </c>
      <c r="J55" s="113" t="str">
        <f>INDEX('Roll Up - SY21-22 Calculator'!$A$3:$Q$200,MATCH($A55,'Roll Up - SY21-22 Calculator'!$A$3:$A$200,0),MATCH(J$8,'Roll Up - SY21-22 Calculator'!$A$3:$Q$3,0))</f>
        <v>10 pieces</v>
      </c>
      <c r="K55" s="113">
        <f>INDEX('Roll Up - SY21-22 Calculator'!$A$3:$Q$200,MATCH($A55,'Roll Up - SY21-22 Calculator'!$A$3:$A$200,0),MATCH(K$8,'Roll Up - SY21-22 Calculator'!$A$3:$Q$3,0))</f>
        <v>2</v>
      </c>
      <c r="L55" s="113">
        <f>INDEX('Roll Up - SY21-22 Calculator'!$A$3:$Q$200,MATCH($A55,'Roll Up - SY21-22 Calculator'!$A$3:$A$200,0),MATCH(L$8,'Roll Up - SY21-22 Calculator'!$A$3:$Q$3,0))</f>
        <v>1</v>
      </c>
      <c r="M55" s="113">
        <f>INDEX('Roll Up - SY21-22 Calculator'!$A$3:$Q$200,MATCH($A55,'Roll Up - SY21-22 Calculator'!$A$3:$A$200,0),MATCH(M$8,'Roll Up - SY21-22 Calculator'!$A$3:$Q$3,0))</f>
        <v>32.840000000000003</v>
      </c>
      <c r="N55" s="115">
        <f>INDEX('Roll Up - SY21-22 Calculator'!$A$3:$Q$200,MATCH($A55,'Roll Up - SY21-22 Calculator'!$A$3:$A$200,0),MATCH(N$8,'Roll Up - SY21-22 Calculator'!$A$3:$Q$3,0))</f>
        <v>0</v>
      </c>
      <c r="O55" s="116" t="str">
        <f t="shared" si="8"/>
        <v/>
      </c>
      <c r="P55" s="105"/>
      <c r="Q55" s="106"/>
      <c r="R55" s="107"/>
      <c r="S55" s="105"/>
      <c r="T55" s="117" t="str">
        <f t="shared" si="9"/>
        <v/>
      </c>
      <c r="U55" s="118" t="str">
        <f t="shared" si="10"/>
        <v/>
      </c>
      <c r="V55" s="72"/>
      <c r="W55" s="119" t="str">
        <f t="shared" si="0"/>
        <v/>
      </c>
      <c r="X55" s="120"/>
      <c r="Y55" s="120"/>
      <c r="Z55" s="120"/>
      <c r="AA55" s="120"/>
      <c r="AB55" s="120"/>
      <c r="AC55" s="120"/>
      <c r="AD55" s="120"/>
      <c r="AE55" s="120"/>
      <c r="AF55" s="120"/>
      <c r="AG55" s="120"/>
      <c r="AH55" s="120"/>
      <c r="AI55" s="121"/>
      <c r="AJ55" s="13"/>
    </row>
    <row r="56" spans="1:36" ht="17.5" x14ac:dyDescent="0.35">
      <c r="A56" s="101">
        <v>10286860928</v>
      </c>
      <c r="B56" s="113" t="e">
        <f>INDEX('Roll Up - SY21-22 Calculator'!$A$3:$Q$200,MATCH($A56,'Roll Up - SY21-22 Calculator'!$A$3:$A$200,0),MATCH(B$8,'Roll Up - SY21-22 Calculator'!$A$3:$Q$3,0))</f>
        <v>#N/A</v>
      </c>
      <c r="C56" s="103" t="str">
        <f>INDEX('Roll Up - SY21-22 Calculator'!$A$3:$Q$200,MATCH($A56,'Roll Up - SY21-22 Calculator'!$A$3:$A$200,0),MATCH(C$8,'Roll Up - SY21-22 Calculator'!$A$3:$Q$3,0))</f>
        <v>Mega Minis® Breaded Nashville Hot MWWM Chunks, 0.45 oz.</v>
      </c>
      <c r="D56" s="102" t="str">
        <f>INDEX('Roll Up - SY21-22 Calculator'!$A$3:$Q$200,MATCH($A56,'Roll Up - SY21-22 Calculator'!$A$3:$A$200,0),MATCH(D$8,'Roll Up - SY21-22 Calculator'!$A$3:$Q$3,0))</f>
        <v>100103 W</v>
      </c>
      <c r="E56" s="102">
        <f>INDEX('Roll Up - SY21-22 Calculator'!$A$3:$Q$200,MATCH($A56,'Roll Up - SY21-22 Calculator'!$A$3:$A$200,0),MATCH(E$8,'Roll Up - SY21-22 Calculator'!$A$3:$Q$3,0))</f>
        <v>31.5</v>
      </c>
      <c r="F56" s="102">
        <f>INDEX('Roll Up - SY21-22 Calculator'!$A$3:$Q$200,MATCH($A56,'Roll Up - SY21-22 Calculator'!$A$3:$A$200,0),MATCH(F$8,'Roll Up - SY21-22 Calculator'!$A$3:$Q$3,0))</f>
        <v>112</v>
      </c>
      <c r="G56" s="102">
        <f>INDEX('Roll Up - SY21-22 Calculator'!$A$3:$Q$200,MATCH($A56,'Roll Up - SY21-22 Calculator'!$A$3:$A$200,0),MATCH(G$8,'Roll Up - SY21-22 Calculator'!$A$3:$Q$3,0))</f>
        <v>112</v>
      </c>
      <c r="H56" s="102">
        <f>INDEX('Roll Up - SY21-22 Calculator'!$A$3:$Q$200,MATCH($A56,'Roll Up - SY21-22 Calculator'!$A$3:$A$200,0),MATCH(H$8,'Roll Up - SY21-22 Calculator'!$A$3:$Q$3,0))</f>
        <v>4.5</v>
      </c>
      <c r="I56" s="102">
        <f>INDEX('Roll Up - SY21-22 Calculator'!$A$3:$Q$200,MATCH($A56,'Roll Up - SY21-22 Calculator'!$A$3:$A$200,0),MATCH(I$8,'Roll Up - SY21-22 Calculator'!$A$3:$Q$3,0))</f>
        <v>25</v>
      </c>
      <c r="J56" s="102" t="str">
        <f>INDEX('Roll Up - SY21-22 Calculator'!$A$3:$Q$200,MATCH($A56,'Roll Up - SY21-22 Calculator'!$A$3:$A$200,0),MATCH(J$8,'Roll Up - SY21-22 Calculator'!$A$3:$Q$3,0))</f>
        <v>10 pieces</v>
      </c>
      <c r="K56" s="102">
        <f>INDEX('Roll Up - SY21-22 Calculator'!$A$3:$Q$200,MATCH($A56,'Roll Up - SY21-22 Calculator'!$A$3:$A$200,0),MATCH(K$8,'Roll Up - SY21-22 Calculator'!$A$3:$Q$3,0))</f>
        <v>2</v>
      </c>
      <c r="L56" s="102">
        <f>INDEX('Roll Up - SY21-22 Calculator'!$A$3:$Q$200,MATCH($A56,'Roll Up - SY21-22 Calculator'!$A$3:$A$200,0),MATCH(L$8,'Roll Up - SY21-22 Calculator'!$A$3:$Q$3,0))</f>
        <v>1</v>
      </c>
      <c r="M56" s="102">
        <f>INDEX('Roll Up - SY21-22 Calculator'!$A$3:$Q$200,MATCH($A56,'Roll Up - SY21-22 Calculator'!$A$3:$A$200,0),MATCH(M$8,'Roll Up - SY21-22 Calculator'!$A$3:$Q$3,0))</f>
        <v>27.42</v>
      </c>
      <c r="N56" s="102">
        <f>INDEX('Roll Up - SY21-22 Calculator'!$A$3:$Q$200,MATCH($A56,'Roll Up - SY21-22 Calculator'!$A$3:$A$200,0),MATCH(N$8,'Roll Up - SY21-22 Calculator'!$A$3:$Q$3,0))</f>
        <v>0</v>
      </c>
      <c r="O56" s="104" t="str">
        <f t="shared" si="8"/>
        <v/>
      </c>
      <c r="P56" s="105"/>
      <c r="Q56" s="106"/>
      <c r="R56" s="107"/>
      <c r="S56" s="105"/>
      <c r="T56" s="108" t="str">
        <f t="shared" si="9"/>
        <v/>
      </c>
      <c r="U56" s="109" t="str">
        <f t="shared" si="10"/>
        <v/>
      </c>
      <c r="V56" s="72"/>
      <c r="W56" s="110" t="str">
        <f t="shared" si="0"/>
        <v/>
      </c>
      <c r="X56" s="111"/>
      <c r="Y56" s="111"/>
      <c r="Z56" s="111"/>
      <c r="AA56" s="111"/>
      <c r="AB56" s="111"/>
      <c r="AC56" s="111"/>
      <c r="AD56" s="111"/>
      <c r="AE56" s="111"/>
      <c r="AF56" s="111"/>
      <c r="AG56" s="111"/>
      <c r="AH56" s="111"/>
      <c r="AI56" s="107"/>
      <c r="AJ56" s="13"/>
    </row>
    <row r="57" spans="1:36" ht="17.5" x14ac:dyDescent="0.35">
      <c r="A57" s="112">
        <v>10364760928</v>
      </c>
      <c r="B57" s="113" t="e">
        <f>INDEX('Roll Up - SY21-22 Calculator'!$A$3:$Q$200,MATCH($A57,'Roll Up - SY21-22 Calculator'!$A$3:$A$200,0),MATCH(B$8,'Roll Up - SY21-22 Calculator'!$A$3:$Q$3,0))</f>
        <v>#N/A</v>
      </c>
      <c r="C57" s="240" t="str">
        <f>INDEX('Roll Up - SY21-22 Calculator'!$A$3:$Q$200,MATCH($A57,'Roll Up - SY21-22 Calculator'!$A$3:$A$200,0),MATCH(C$8,'Roll Up - SY21-22 Calculator'!$A$3:$Q$3,0))</f>
        <v>Mega Minis® Breaded Dill Flavored MWWM Chunks, 0.43 oz.</v>
      </c>
      <c r="D57" s="113" t="str">
        <f>INDEX('Roll Up - SY21-22 Calculator'!$A$3:$Q$200,MATCH($A57,'Roll Up - SY21-22 Calculator'!$A$3:$A$200,0),MATCH(D$8,'Roll Up - SY21-22 Calculator'!$A$3:$Q$3,0))</f>
        <v>100103 W</v>
      </c>
      <c r="E57" s="113">
        <f>INDEX('Roll Up - SY21-22 Calculator'!$A$3:$Q$200,MATCH($A57,'Roll Up - SY21-22 Calculator'!$A$3:$A$200,0),MATCH(E$8,'Roll Up - SY21-22 Calculator'!$A$3:$Q$3,0))</f>
        <v>30.1</v>
      </c>
      <c r="F57" s="113">
        <f>INDEX('Roll Up - SY21-22 Calculator'!$A$3:$Q$200,MATCH($A57,'Roll Up - SY21-22 Calculator'!$A$3:$A$200,0),MATCH(F$8,'Roll Up - SY21-22 Calculator'!$A$3:$Q$3,0))</f>
        <v>112</v>
      </c>
      <c r="G57" s="113">
        <f>INDEX('Roll Up - SY21-22 Calculator'!$A$3:$Q$200,MATCH($A57,'Roll Up - SY21-22 Calculator'!$A$3:$A$200,0),MATCH(G$8,'Roll Up - SY21-22 Calculator'!$A$3:$Q$3,0))</f>
        <v>112</v>
      </c>
      <c r="H57" s="113">
        <f>INDEX('Roll Up - SY21-22 Calculator'!$A$3:$Q$200,MATCH($A57,'Roll Up - SY21-22 Calculator'!$A$3:$A$200,0),MATCH(H$8,'Roll Up - SY21-22 Calculator'!$A$3:$Q$3,0))</f>
        <v>4.3</v>
      </c>
      <c r="I57" s="113">
        <f>INDEX('Roll Up - SY21-22 Calculator'!$A$3:$Q$200,MATCH($A57,'Roll Up - SY21-22 Calculator'!$A$3:$A$200,0),MATCH(I$8,'Roll Up - SY21-22 Calculator'!$A$3:$Q$3,0))</f>
        <v>25</v>
      </c>
      <c r="J57" s="113" t="str">
        <f>INDEX('Roll Up - SY21-22 Calculator'!$A$3:$Q$200,MATCH($A57,'Roll Up - SY21-22 Calculator'!$A$3:$A$200,0),MATCH(J$8,'Roll Up - SY21-22 Calculator'!$A$3:$Q$3,0))</f>
        <v>10 pieces</v>
      </c>
      <c r="K57" s="113">
        <f>INDEX('Roll Up - SY21-22 Calculator'!$A$3:$Q$200,MATCH($A57,'Roll Up - SY21-22 Calculator'!$A$3:$A$200,0),MATCH(K$8,'Roll Up - SY21-22 Calculator'!$A$3:$Q$3,0))</f>
        <v>2</v>
      </c>
      <c r="L57" s="113">
        <f>INDEX('Roll Up - SY21-22 Calculator'!$A$3:$Q$200,MATCH($A57,'Roll Up - SY21-22 Calculator'!$A$3:$A$200,0),MATCH(L$8,'Roll Up - SY21-22 Calculator'!$A$3:$Q$3,0))</f>
        <v>1</v>
      </c>
      <c r="M57" s="113">
        <f>INDEX('Roll Up - SY21-22 Calculator'!$A$3:$Q$200,MATCH($A57,'Roll Up - SY21-22 Calculator'!$A$3:$A$200,0),MATCH(M$8,'Roll Up - SY21-22 Calculator'!$A$3:$Q$3,0))</f>
        <v>32.229999999999997</v>
      </c>
      <c r="N57" s="115">
        <f>INDEX('Roll Up - SY21-22 Calculator'!$A$3:$Q$200,MATCH($A57,'Roll Up - SY21-22 Calculator'!$A$3:$A$200,0),MATCH(N$8,'Roll Up - SY21-22 Calculator'!$A$3:$Q$3,0))</f>
        <v>0</v>
      </c>
      <c r="O57" s="116" t="str">
        <f t="shared" si="8"/>
        <v/>
      </c>
      <c r="P57" s="105"/>
      <c r="Q57" s="106"/>
      <c r="R57" s="107"/>
      <c r="S57" s="105"/>
      <c r="T57" s="117" t="str">
        <f t="shared" si="9"/>
        <v/>
      </c>
      <c r="U57" s="118" t="str">
        <f t="shared" si="10"/>
        <v/>
      </c>
      <c r="V57" s="72"/>
      <c r="W57" s="119" t="str">
        <f t="shared" si="0"/>
        <v/>
      </c>
      <c r="X57" s="120"/>
      <c r="Y57" s="120"/>
      <c r="Z57" s="120"/>
      <c r="AA57" s="120"/>
      <c r="AB57" s="120"/>
      <c r="AC57" s="120"/>
      <c r="AD57" s="120"/>
      <c r="AE57" s="120"/>
      <c r="AF57" s="120"/>
      <c r="AG57" s="120"/>
      <c r="AH57" s="120"/>
      <c r="AI57" s="121"/>
      <c r="AJ57" s="13"/>
    </row>
    <row r="58" spans="1:36" ht="17.5" x14ac:dyDescent="0.35">
      <c r="A58" s="101">
        <v>10703620928</v>
      </c>
      <c r="B58" s="113" t="e">
        <f>INDEX('Roll Up - SY21-22 Calculator'!$A$3:$Q$200,MATCH($A58,'Roll Up - SY21-22 Calculator'!$A$3:$A$200,0),MATCH(B$8,'Roll Up - SY21-22 Calculator'!$A$3:$Q$3,0))</f>
        <v>#N/A</v>
      </c>
      <c r="C58" s="103" t="str">
        <f>INDEX('Roll Up - SY21-22 Calculator'!$A$3:$Q$200,MATCH($A58,'Roll Up - SY21-22 Calculator'!$A$3:$A$200,0),MATCH(C$8,'Roll Up - SY21-22 Calculator'!$A$3:$Q$3,0))</f>
        <v>Breaded Golden Crispy MWWM Boneless Chicken Wings, 0.79 oz.</v>
      </c>
      <c r="D58" s="102" t="str">
        <f>INDEX('Roll Up - SY21-22 Calculator'!$A$3:$Q$200,MATCH($A58,'Roll Up - SY21-22 Calculator'!$A$3:$A$200,0),MATCH(D$8,'Roll Up - SY21-22 Calculator'!$A$3:$Q$3,0))</f>
        <v>100103 W</v>
      </c>
      <c r="E58" s="102">
        <f>INDEX('Roll Up - SY21-22 Calculator'!$A$3:$Q$200,MATCH($A58,'Roll Up - SY21-22 Calculator'!$A$3:$A$200,0),MATCH(E$8,'Roll Up - SY21-22 Calculator'!$A$3:$Q$3,0))</f>
        <v>30</v>
      </c>
      <c r="F58" s="102">
        <f>INDEX('Roll Up - SY21-22 Calculator'!$A$3:$Q$200,MATCH($A58,'Roll Up - SY21-22 Calculator'!$A$3:$A$200,0),MATCH(F$8,'Roll Up - SY21-22 Calculator'!$A$3:$Q$3,0))</f>
        <v>121</v>
      </c>
      <c r="G58" s="102">
        <f>INDEX('Roll Up - SY21-22 Calculator'!$A$3:$Q$200,MATCH($A58,'Roll Up - SY21-22 Calculator'!$A$3:$A$200,0),MATCH(G$8,'Roll Up - SY21-22 Calculator'!$A$3:$Q$3,0))</f>
        <v>121</v>
      </c>
      <c r="H58" s="102">
        <f>INDEX('Roll Up - SY21-22 Calculator'!$A$3:$Q$200,MATCH($A58,'Roll Up - SY21-22 Calculator'!$A$3:$A$200,0),MATCH(H$8,'Roll Up - SY21-22 Calculator'!$A$3:$Q$3,0))</f>
        <v>3.95</v>
      </c>
      <c r="I58" s="102">
        <f>INDEX('Roll Up - SY21-22 Calculator'!$A$3:$Q$200,MATCH($A58,'Roll Up - SY21-22 Calculator'!$A$3:$A$200,0),MATCH(I$8,'Roll Up - SY21-22 Calculator'!$A$3:$Q$3,0))</f>
        <v>25</v>
      </c>
      <c r="J58" s="102" t="str">
        <f>INDEX('Roll Up - SY21-22 Calculator'!$A$3:$Q$200,MATCH($A58,'Roll Up - SY21-22 Calculator'!$A$3:$A$200,0),MATCH(J$8,'Roll Up - SY21-22 Calculator'!$A$3:$Q$3,0))</f>
        <v>5 pieces</v>
      </c>
      <c r="K58" s="102">
        <f>INDEX('Roll Up - SY21-22 Calculator'!$A$3:$Q$200,MATCH($A58,'Roll Up - SY21-22 Calculator'!$A$3:$A$200,0),MATCH(K$8,'Roll Up - SY21-22 Calculator'!$A$3:$Q$3,0))</f>
        <v>2</v>
      </c>
      <c r="L58" s="102">
        <f>INDEX('Roll Up - SY21-22 Calculator'!$A$3:$Q$200,MATCH($A58,'Roll Up - SY21-22 Calculator'!$A$3:$A$200,0),MATCH(L$8,'Roll Up - SY21-22 Calculator'!$A$3:$Q$3,0))</f>
        <v>1</v>
      </c>
      <c r="M58" s="102">
        <f>INDEX('Roll Up - SY21-22 Calculator'!$A$3:$Q$200,MATCH($A58,'Roll Up - SY21-22 Calculator'!$A$3:$A$200,0),MATCH(M$8,'Roll Up - SY21-22 Calculator'!$A$3:$Q$3,0))</f>
        <v>32.74</v>
      </c>
      <c r="N58" s="102">
        <f>INDEX('Roll Up - SY21-22 Calculator'!$A$3:$Q$200,MATCH($A58,'Roll Up - SY21-22 Calculator'!$A$3:$A$200,0),MATCH(N$8,'Roll Up - SY21-22 Calculator'!$A$3:$Q$3,0))</f>
        <v>0</v>
      </c>
      <c r="O58" s="104" t="str">
        <f t="shared" si="8"/>
        <v/>
      </c>
      <c r="P58" s="105"/>
      <c r="Q58" s="106"/>
      <c r="R58" s="107"/>
      <c r="S58" s="105"/>
      <c r="T58" s="108" t="str">
        <f t="shared" si="9"/>
        <v/>
      </c>
      <c r="U58" s="109" t="str">
        <f t="shared" si="10"/>
        <v/>
      </c>
      <c r="V58" s="72"/>
      <c r="W58" s="110" t="str">
        <f t="shared" si="0"/>
        <v/>
      </c>
      <c r="X58" s="111"/>
      <c r="Y58" s="111"/>
      <c r="Z58" s="111"/>
      <c r="AA58" s="111"/>
      <c r="AB58" s="111"/>
      <c r="AC58" s="111"/>
      <c r="AD58" s="111"/>
      <c r="AE58" s="111"/>
      <c r="AF58" s="111"/>
      <c r="AG58" s="111"/>
      <c r="AH58" s="111"/>
      <c r="AI58" s="107"/>
      <c r="AJ58" s="13"/>
    </row>
    <row r="59" spans="1:36" ht="17.5" x14ac:dyDescent="0.35">
      <c r="A59" s="112">
        <v>10703720928</v>
      </c>
      <c r="B59" s="113" t="e">
        <f>INDEX('Roll Up - SY21-22 Calculator'!$A$3:$Q$200,MATCH($A59,'Roll Up - SY21-22 Calculator'!$A$3:$A$200,0),MATCH(B$8,'Roll Up - SY21-22 Calculator'!$A$3:$Q$3,0))</f>
        <v>#N/A</v>
      </c>
      <c r="C59" s="240" t="str">
        <f>INDEX('Roll Up - SY21-22 Calculator'!$A$3:$Q$200,MATCH($A59,'Roll Up - SY21-22 Calculator'!$A$3:$A$200,0),MATCH(C$8,'Roll Up - SY21-22 Calculator'!$A$3:$Q$3,0))</f>
        <v>Breaded Hot 'N Spicy MWWM Boneless Chicken Wings, 0.76 oz.</v>
      </c>
      <c r="D59" s="113" t="str">
        <f>INDEX('Roll Up - SY21-22 Calculator'!$A$3:$Q$200,MATCH($A59,'Roll Up - SY21-22 Calculator'!$A$3:$A$200,0),MATCH(D$8,'Roll Up - SY21-22 Calculator'!$A$3:$Q$3,0))</f>
        <v>100103 W</v>
      </c>
      <c r="E59" s="113">
        <f>INDEX('Roll Up - SY21-22 Calculator'!$A$3:$Q$200,MATCH($A59,'Roll Up - SY21-22 Calculator'!$A$3:$A$200,0),MATCH(E$8,'Roll Up - SY21-22 Calculator'!$A$3:$Q$3,0))</f>
        <v>30</v>
      </c>
      <c r="F59" s="113">
        <f>INDEX('Roll Up - SY21-22 Calculator'!$A$3:$Q$200,MATCH($A59,'Roll Up - SY21-22 Calculator'!$A$3:$A$200,0),MATCH(F$8,'Roll Up - SY21-22 Calculator'!$A$3:$Q$3,0))</f>
        <v>126</v>
      </c>
      <c r="G59" s="113">
        <f>INDEX('Roll Up - SY21-22 Calculator'!$A$3:$Q$200,MATCH($A59,'Roll Up - SY21-22 Calculator'!$A$3:$A$200,0),MATCH(G$8,'Roll Up - SY21-22 Calculator'!$A$3:$Q$3,0))</f>
        <v>126</v>
      </c>
      <c r="H59" s="113">
        <f>INDEX('Roll Up - SY21-22 Calculator'!$A$3:$Q$200,MATCH($A59,'Roll Up - SY21-22 Calculator'!$A$3:$A$200,0),MATCH(H$8,'Roll Up - SY21-22 Calculator'!$A$3:$Q$3,0))</f>
        <v>3.8</v>
      </c>
      <c r="I59" s="113">
        <f>INDEX('Roll Up - SY21-22 Calculator'!$A$3:$Q$200,MATCH($A59,'Roll Up - SY21-22 Calculator'!$A$3:$A$200,0),MATCH(I$8,'Roll Up - SY21-22 Calculator'!$A$3:$Q$3,0))</f>
        <v>25</v>
      </c>
      <c r="J59" s="113" t="str">
        <f>INDEX('Roll Up - SY21-22 Calculator'!$A$3:$Q$200,MATCH($A59,'Roll Up - SY21-22 Calculator'!$A$3:$A$200,0),MATCH(J$8,'Roll Up - SY21-22 Calculator'!$A$3:$Q$3,0))</f>
        <v>5 pieces</v>
      </c>
      <c r="K59" s="113">
        <f>INDEX('Roll Up - SY21-22 Calculator'!$A$3:$Q$200,MATCH($A59,'Roll Up - SY21-22 Calculator'!$A$3:$A$200,0),MATCH(K$8,'Roll Up - SY21-22 Calculator'!$A$3:$Q$3,0))</f>
        <v>2</v>
      </c>
      <c r="L59" s="113">
        <f>INDEX('Roll Up - SY21-22 Calculator'!$A$3:$Q$200,MATCH($A59,'Roll Up - SY21-22 Calculator'!$A$3:$A$200,0),MATCH(L$8,'Roll Up - SY21-22 Calculator'!$A$3:$Q$3,0))</f>
        <v>1</v>
      </c>
      <c r="M59" s="113">
        <f>INDEX('Roll Up - SY21-22 Calculator'!$A$3:$Q$200,MATCH($A59,'Roll Up - SY21-22 Calculator'!$A$3:$A$200,0),MATCH(M$8,'Roll Up - SY21-22 Calculator'!$A$3:$Q$3,0))</f>
        <v>32.74</v>
      </c>
      <c r="N59" s="115">
        <f>INDEX('Roll Up - SY21-22 Calculator'!$A$3:$Q$200,MATCH($A59,'Roll Up - SY21-22 Calculator'!$A$3:$A$200,0),MATCH(N$8,'Roll Up - SY21-22 Calculator'!$A$3:$Q$3,0))</f>
        <v>0</v>
      </c>
      <c r="O59" s="116" t="str">
        <f t="shared" si="8"/>
        <v/>
      </c>
      <c r="P59" s="105"/>
      <c r="Q59" s="106"/>
      <c r="R59" s="107"/>
      <c r="S59" s="105"/>
      <c r="T59" s="117" t="str">
        <f t="shared" si="9"/>
        <v/>
      </c>
      <c r="U59" s="118" t="str">
        <f t="shared" si="10"/>
        <v/>
      </c>
      <c r="V59" s="72"/>
      <c r="W59" s="119" t="str">
        <f t="shared" si="0"/>
        <v/>
      </c>
      <c r="X59" s="120"/>
      <c r="Y59" s="120"/>
      <c r="Z59" s="120"/>
      <c r="AA59" s="120"/>
      <c r="AB59" s="120"/>
      <c r="AC59" s="120"/>
      <c r="AD59" s="120"/>
      <c r="AE59" s="120"/>
      <c r="AF59" s="120"/>
      <c r="AG59" s="120"/>
      <c r="AH59" s="120"/>
      <c r="AI59" s="121"/>
      <c r="AJ59" s="13"/>
    </row>
    <row r="60" spans="1:36" ht="17.5" x14ac:dyDescent="0.35">
      <c r="A60" s="101">
        <v>10000038942</v>
      </c>
      <c r="B60" s="113" t="e">
        <f>INDEX('Roll Up - SY21-22 Calculator'!$A$3:$Q$200,MATCH($A60,'Roll Up - SY21-22 Calculator'!$A$3:$A$200,0),MATCH(B$8,'Roll Up - SY21-22 Calculator'!$A$3:$Q$3,0))</f>
        <v>#N/A</v>
      </c>
      <c r="C60" s="103" t="str">
        <f>INDEX('Roll Up - SY21-22 Calculator'!$A$3:$Q$200,MATCH($A60,'Roll Up - SY21-22 Calculator'!$A$3:$A$200,0),MATCH(C$8,'Roll Up - SY21-22 Calculator'!$A$3:$Q$3,0))</f>
        <v>Wings of Fire Glazed Chicken Wings</v>
      </c>
      <c r="D60" s="102" t="str">
        <f>INDEX('Roll Up - SY21-22 Calculator'!$A$3:$Q$200,MATCH($A60,'Roll Up - SY21-22 Calculator'!$A$3:$A$200,0),MATCH(D$8,'Roll Up - SY21-22 Calculator'!$A$3:$Q$3,0))</f>
        <v>100103 W</v>
      </c>
      <c r="E60" s="102">
        <f>INDEX('Roll Up - SY21-22 Calculator'!$A$3:$Q$200,MATCH($A60,'Roll Up - SY21-22 Calculator'!$A$3:$A$200,0),MATCH(E$8,'Roll Up - SY21-22 Calculator'!$A$3:$Q$3,0))</f>
        <v>30</v>
      </c>
      <c r="F60" s="102" t="str">
        <f>INDEX('Roll Up - SY21-22 Calculator'!$A$3:$Q$200,MATCH($A60,'Roll Up - SY21-22 Calculator'!$A$3:$A$200,0),MATCH(F$8,'Roll Up - SY21-22 Calculator'!$A$3:$Q$3,0))</f>
        <v>71-88</v>
      </c>
      <c r="G60" s="102">
        <f>INDEX('Roll Up - SY21-22 Calculator'!$A$3:$Q$200,MATCH($A60,'Roll Up - SY21-22 Calculator'!$A$3:$A$200,0),MATCH(G$8,'Roll Up - SY21-22 Calculator'!$A$3:$Q$3,0))</f>
        <v>79</v>
      </c>
      <c r="H60" s="102" t="str">
        <f>INDEX('Roll Up - SY21-22 Calculator'!$A$3:$Q$200,MATCH($A60,'Roll Up - SY21-22 Calculator'!$A$3:$A$200,0),MATCH(H$8,'Roll Up - SY21-22 Calculator'!$A$3:$Q$3,0))</f>
        <v>5.40 - 6.73</v>
      </c>
      <c r="I60" s="102" t="str">
        <f>INDEX('Roll Up - SY21-22 Calculator'!$A$3:$Q$200,MATCH($A60,'Roll Up - SY21-22 Calculator'!$A$3:$A$200,0),MATCH(I$8,'Roll Up - SY21-22 Calculator'!$A$3:$Q$3,0))</f>
        <v/>
      </c>
      <c r="J60" s="102" t="str">
        <f>INDEX('Roll Up - SY21-22 Calculator'!$A$3:$Q$200,MATCH($A60,'Roll Up - SY21-22 Calculator'!$A$3:$A$200,0),MATCH(J$8,'Roll Up - SY21-22 Calculator'!$A$3:$Q$3,0))</f>
        <v>4 Pieces</v>
      </c>
      <c r="K60" s="102">
        <f>INDEX('Roll Up - SY21-22 Calculator'!$A$3:$Q$200,MATCH($A60,'Roll Up - SY21-22 Calculator'!$A$3:$A$200,0),MATCH(K$8,'Roll Up - SY21-22 Calculator'!$A$3:$Q$3,0))</f>
        <v>2</v>
      </c>
      <c r="L60" s="102" t="str">
        <f>INDEX('Roll Up - SY21-22 Calculator'!$A$3:$Q$200,MATCH($A60,'Roll Up - SY21-22 Calculator'!$A$3:$A$200,0),MATCH(L$8,'Roll Up - SY21-22 Calculator'!$A$3:$Q$3,0))</f>
        <v>-</v>
      </c>
      <c r="M60" s="102">
        <f>INDEX('Roll Up - SY21-22 Calculator'!$A$3:$Q$200,MATCH($A60,'Roll Up - SY21-22 Calculator'!$A$3:$A$200,0),MATCH(M$8,'Roll Up - SY21-22 Calculator'!$A$3:$Q$3,0))</f>
        <v>24.13</v>
      </c>
      <c r="N60" s="102">
        <f>INDEX('Roll Up - SY21-22 Calculator'!$A$3:$Q$200,MATCH($A60,'Roll Up - SY21-22 Calculator'!$A$3:$A$200,0),MATCH(N$8,'Roll Up - SY21-22 Calculator'!$A$3:$Q$3,0))</f>
        <v>0</v>
      </c>
      <c r="O60" s="104" t="str">
        <f t="shared" si="8"/>
        <v/>
      </c>
      <c r="P60" s="105"/>
      <c r="Q60" s="106"/>
      <c r="R60" s="107"/>
      <c r="S60" s="105"/>
      <c r="T60" s="108" t="str">
        <f t="shared" si="9"/>
        <v/>
      </c>
      <c r="U60" s="109" t="str">
        <f t="shared" si="10"/>
        <v/>
      </c>
      <c r="V60" s="72"/>
      <c r="W60" s="110" t="str">
        <f t="shared" si="0"/>
        <v/>
      </c>
      <c r="X60" s="111"/>
      <c r="Y60" s="111"/>
      <c r="Z60" s="111"/>
      <c r="AA60" s="111"/>
      <c r="AB60" s="111"/>
      <c r="AC60" s="111"/>
      <c r="AD60" s="111"/>
      <c r="AE60" s="111"/>
      <c r="AF60" s="111"/>
      <c r="AG60" s="111"/>
      <c r="AH60" s="111"/>
      <c r="AI60" s="107"/>
      <c r="AJ60" s="13"/>
    </row>
    <row r="61" spans="1:36" ht="17.5" x14ac:dyDescent="0.35">
      <c r="A61" s="112">
        <v>10346960928</v>
      </c>
      <c r="B61" s="113"/>
      <c r="C61" s="240" t="str">
        <f>INDEX('Roll Up - SY21-22 Calculator'!$A$3:$Q$200,MATCH($A61,'Roll Up - SY21-22 Calculator'!$A$3:$A$200,0),MATCH(C$8,'Roll Up - SY21-22 Calculator'!$A$3:$Q$3,0))</f>
        <v>Oven Roasted Glazed Chicken Wings</v>
      </c>
      <c r="D61" s="113" t="str">
        <f>INDEX('Roll Up - SY21-22 Calculator'!$A$3:$Q$200,MATCH($A61,'Roll Up - SY21-22 Calculator'!$A$3:$A$200,0),MATCH(D$8,'Roll Up - SY21-22 Calculator'!$A$3:$Q$3,0))</f>
        <v>100103 W</v>
      </c>
      <c r="E61" s="113">
        <f>INDEX('Roll Up - SY21-22 Calculator'!$A$3:$Q$200,MATCH($A61,'Roll Up - SY21-22 Calculator'!$A$3:$A$200,0),MATCH(E$8,'Roll Up - SY21-22 Calculator'!$A$3:$Q$3,0))</f>
        <v>30</v>
      </c>
      <c r="F61" s="113" t="str">
        <f>INDEX('Roll Up - SY21-22 Calculator'!$A$3:$Q$200,MATCH($A61,'Roll Up - SY21-22 Calculator'!$A$3:$A$200,0),MATCH(F$8,'Roll Up - SY21-22 Calculator'!$A$3:$Q$3,0))</f>
        <v>71-88</v>
      </c>
      <c r="G61" s="113">
        <f>INDEX('Roll Up - SY21-22 Calculator'!$A$3:$Q$200,MATCH($A61,'Roll Up - SY21-22 Calculator'!$A$3:$A$200,0),MATCH(G$8,'Roll Up - SY21-22 Calculator'!$A$3:$Q$3,0))</f>
        <v>79</v>
      </c>
      <c r="H61" s="113" t="str">
        <f>INDEX('Roll Up - SY21-22 Calculator'!$A$3:$Q$200,MATCH($A61,'Roll Up - SY21-22 Calculator'!$A$3:$A$200,0),MATCH(H$8,'Roll Up - SY21-22 Calculator'!$A$3:$Q$3,0))</f>
        <v>5.4-6.73</v>
      </c>
      <c r="I61" s="113" t="str">
        <f>INDEX('Roll Up - SY21-22 Calculator'!$A$3:$Q$200,MATCH($A61,'Roll Up - SY21-22 Calculator'!$A$3:$A$200,0),MATCH(I$8,'Roll Up - SY21-22 Calculator'!$A$3:$Q$3,0))</f>
        <v/>
      </c>
      <c r="J61" s="113" t="str">
        <f>INDEX('Roll Up - SY21-22 Calculator'!$A$3:$Q$200,MATCH($A61,'Roll Up - SY21-22 Calculator'!$A$3:$A$200,0),MATCH(J$8,'Roll Up - SY21-22 Calculator'!$A$3:$Q$3,0))</f>
        <v>4 Pieces</v>
      </c>
      <c r="K61" s="113">
        <f>INDEX('Roll Up - SY21-22 Calculator'!$A$3:$Q$200,MATCH($A61,'Roll Up - SY21-22 Calculator'!$A$3:$A$200,0),MATCH(K$8,'Roll Up - SY21-22 Calculator'!$A$3:$Q$3,0))</f>
        <v>2</v>
      </c>
      <c r="L61" s="113" t="str">
        <f>INDEX('Roll Up - SY21-22 Calculator'!$A$3:$Q$200,MATCH($A61,'Roll Up - SY21-22 Calculator'!$A$3:$A$200,0),MATCH(L$8,'Roll Up - SY21-22 Calculator'!$A$3:$Q$3,0))</f>
        <v>-</v>
      </c>
      <c r="M61" s="113">
        <f>INDEX('Roll Up - SY21-22 Calculator'!$A$3:$Q$200,MATCH($A61,'Roll Up - SY21-22 Calculator'!$A$3:$A$200,0),MATCH(M$8,'Roll Up - SY21-22 Calculator'!$A$3:$Q$3,0))</f>
        <v>26.39</v>
      </c>
      <c r="N61" s="115">
        <f>INDEX('Roll Up - SY21-22 Calculator'!$A$3:$Q$200,MATCH($A61,'Roll Up - SY21-22 Calculator'!$A$3:$A$200,0),MATCH(N$8,'Roll Up - SY21-22 Calculator'!$A$3:$Q$3,0))</f>
        <v>0</v>
      </c>
      <c r="O61" s="116" t="str">
        <f t="shared" ref="O61:O67" si="11">IF(IF(P61&gt;0,P61*G61,Q61*R61)=0,"",IF(P61&gt;0,P61*G61,Q61*R61))</f>
        <v/>
      </c>
      <c r="P61" s="105"/>
      <c r="Q61" s="106"/>
      <c r="R61" s="107"/>
      <c r="S61" s="105"/>
      <c r="T61" s="117" t="str">
        <f t="shared" ref="T61:T67" si="12">IFERROR(ROUNDUP(O61/G61,0)*M61,"")</f>
        <v/>
      </c>
      <c r="U61" s="118" t="str">
        <f t="shared" ref="U61:U67" si="13">IFERROR(ROUNDUP(O61/G61,0)*N61,"")</f>
        <v/>
      </c>
      <c r="V61" s="72"/>
      <c r="W61" s="119" t="str">
        <f t="shared" ref="W61:W67" si="14">IF(IFERROR(ROUNDUP(O61/G61,0)-SUM(X61:AI61),SUM(X61:AI61)*-1)=0,"",(IFERROR(ROUNDUP(O61/G61,0)-SUM(X61:AI61),SUM(X61:AI61)*-1)))</f>
        <v/>
      </c>
      <c r="X61" s="120"/>
      <c r="Y61" s="120"/>
      <c r="Z61" s="120"/>
      <c r="AA61" s="120"/>
      <c r="AB61" s="120"/>
      <c r="AC61" s="120"/>
      <c r="AD61" s="120"/>
      <c r="AE61" s="120"/>
      <c r="AF61" s="120"/>
      <c r="AG61" s="120"/>
      <c r="AH61" s="120"/>
      <c r="AI61" s="121"/>
      <c r="AJ61" s="13"/>
    </row>
    <row r="62" spans="1:36" ht="17.5" x14ac:dyDescent="0.35">
      <c r="A62" s="101">
        <v>10221780928</v>
      </c>
      <c r="B62" s="113"/>
      <c r="C62" s="103" t="str">
        <f>INDEX('Roll Up - SY21-22 Calculator'!$A$3:$Q$200,MATCH($A62,'Roll Up - SY21-22 Calculator'!$A$3:$A$200,0),MATCH(C$8,'Roll Up - SY21-22 Calculator'!$A$3:$Q$3,0))</f>
        <v>Battered Tempura Style Chicken Nuggets, 0.75 oz.</v>
      </c>
      <c r="D62" s="102" t="str">
        <f>INDEX('Roll Up - SY21-22 Calculator'!$A$3:$Q$200,MATCH($A62,'Roll Up - SY21-22 Calculator'!$A$3:$A$200,0),MATCH(D$8,'Roll Up - SY21-22 Calculator'!$A$3:$Q$3,0))</f>
        <v>100103 W</v>
      </c>
      <c r="E62" s="102">
        <f>INDEX('Roll Up - SY21-22 Calculator'!$A$3:$Q$200,MATCH($A62,'Roll Up - SY21-22 Calculator'!$A$3:$A$200,0),MATCH(E$8,'Roll Up - SY21-22 Calculator'!$A$3:$Q$3,0))</f>
        <v>23.12</v>
      </c>
      <c r="F62" s="102">
        <f>INDEX('Roll Up - SY21-22 Calculator'!$A$3:$Q$200,MATCH($A62,'Roll Up - SY21-22 Calculator'!$A$3:$A$200,0),MATCH(F$8,'Roll Up - SY21-22 Calculator'!$A$3:$Q$3,0))</f>
        <v>98</v>
      </c>
      <c r="G62" s="102">
        <f>INDEX('Roll Up - SY21-22 Calculator'!$A$3:$Q$200,MATCH($A62,'Roll Up - SY21-22 Calculator'!$A$3:$A$200,0),MATCH(G$8,'Roll Up - SY21-22 Calculator'!$A$3:$Q$3,0))</f>
        <v>98</v>
      </c>
      <c r="H62" s="102">
        <f>INDEX('Roll Up - SY21-22 Calculator'!$A$3:$Q$200,MATCH($A62,'Roll Up - SY21-22 Calculator'!$A$3:$A$200,0),MATCH(H$8,'Roll Up - SY21-22 Calculator'!$A$3:$Q$3,0))</f>
        <v>3.75</v>
      </c>
      <c r="I62" s="102">
        <f>INDEX('Roll Up - SY21-22 Calculator'!$A$3:$Q$200,MATCH($A62,'Roll Up - SY21-22 Calculator'!$A$3:$A$200,0),MATCH(I$8,'Roll Up - SY21-22 Calculator'!$A$3:$Q$3,0))</f>
        <v>25</v>
      </c>
      <c r="J62" s="102" t="str">
        <f>INDEX('Roll Up - SY21-22 Calculator'!$A$3:$Q$200,MATCH($A62,'Roll Up - SY21-22 Calculator'!$A$3:$A$200,0),MATCH(J$8,'Roll Up - SY21-22 Calculator'!$A$3:$Q$3,0))</f>
        <v>5 pieces</v>
      </c>
      <c r="K62" s="102">
        <f>INDEX('Roll Up - SY21-22 Calculator'!$A$3:$Q$200,MATCH($A62,'Roll Up - SY21-22 Calculator'!$A$3:$A$200,0),MATCH(K$8,'Roll Up - SY21-22 Calculator'!$A$3:$Q$3,0))</f>
        <v>2</v>
      </c>
      <c r="L62" s="102">
        <f>INDEX('Roll Up - SY21-22 Calculator'!$A$3:$Q$200,MATCH($A62,'Roll Up - SY21-22 Calculator'!$A$3:$A$200,0),MATCH(L$8,'Roll Up - SY21-22 Calculator'!$A$3:$Q$3,0))</f>
        <v>1</v>
      </c>
      <c r="M62" s="102">
        <f>INDEX('Roll Up - SY21-22 Calculator'!$A$3:$Q$200,MATCH($A62,'Roll Up - SY21-22 Calculator'!$A$3:$A$200,0),MATCH(M$8,'Roll Up - SY21-22 Calculator'!$A$3:$Q$3,0))</f>
        <v>17.91</v>
      </c>
      <c r="N62" s="102">
        <f>INDEX('Roll Up - SY21-22 Calculator'!$A$3:$Q$200,MATCH($A62,'Roll Up - SY21-22 Calculator'!$A$3:$A$200,0),MATCH(N$8,'Roll Up - SY21-22 Calculator'!$A$3:$Q$3,0))</f>
        <v>0</v>
      </c>
      <c r="O62" s="104" t="str">
        <f t="shared" si="11"/>
        <v/>
      </c>
      <c r="P62" s="105"/>
      <c r="Q62" s="106"/>
      <c r="R62" s="107"/>
      <c r="S62" s="105"/>
      <c r="T62" s="108" t="str">
        <f t="shared" si="12"/>
        <v/>
      </c>
      <c r="U62" s="109" t="str">
        <f t="shared" si="13"/>
        <v/>
      </c>
      <c r="V62" s="72"/>
      <c r="W62" s="110" t="str">
        <f t="shared" si="14"/>
        <v/>
      </c>
      <c r="X62" s="111"/>
      <c r="Y62" s="111"/>
      <c r="Z62" s="111"/>
      <c r="AA62" s="111"/>
      <c r="AB62" s="111"/>
      <c r="AC62" s="111"/>
      <c r="AD62" s="111"/>
      <c r="AE62" s="111"/>
      <c r="AF62" s="111"/>
      <c r="AG62" s="111"/>
      <c r="AH62" s="111"/>
      <c r="AI62" s="107"/>
      <c r="AJ62" s="13"/>
    </row>
    <row r="63" spans="1:36" ht="17.5" x14ac:dyDescent="0.35">
      <c r="A63" s="112">
        <v>10000038479</v>
      </c>
      <c r="B63" s="113"/>
      <c r="C63" s="240" t="str">
        <f>INDEX('Roll Up - SY21-22 Calculator'!$A$3:$Q$200,MATCH($A63,'Roll Up - SY21-22 Calculator'!$A$3:$A$200,0),MATCH(C$8,'Roll Up - SY21-22 Calculator'!$A$3:$Q$3,0))</f>
        <v>Breaded Nashville Hot MWWM Tenders, 1.55 oz.</v>
      </c>
      <c r="D63" s="113" t="str">
        <f>INDEX('Roll Up - SY21-22 Calculator'!$A$3:$Q$200,MATCH($A63,'Roll Up - SY21-22 Calculator'!$A$3:$A$200,0),MATCH(D$8,'Roll Up - SY21-22 Calculator'!$A$3:$Q$3,0))</f>
        <v>100103 W</v>
      </c>
      <c r="E63" s="113">
        <f>INDEX('Roll Up - SY21-22 Calculator'!$A$3:$Q$200,MATCH($A63,'Roll Up - SY21-22 Calculator'!$A$3:$A$200,0),MATCH(E$8,'Roll Up - SY21-22 Calculator'!$A$3:$Q$3,0))</f>
        <v>30.6</v>
      </c>
      <c r="F63" s="113">
        <f>INDEX('Roll Up - SY21-22 Calculator'!$A$3:$Q$200,MATCH($A63,'Roll Up - SY21-22 Calculator'!$A$3:$A$200,0),MATCH(F$8,'Roll Up - SY21-22 Calculator'!$A$3:$Q$3,0))</f>
        <v>105</v>
      </c>
      <c r="G63" s="113">
        <f>INDEX('Roll Up - SY21-22 Calculator'!$A$3:$Q$200,MATCH($A63,'Roll Up - SY21-22 Calculator'!$A$3:$A$200,0),MATCH(G$8,'Roll Up - SY21-22 Calculator'!$A$3:$Q$3,0))</f>
        <v>105</v>
      </c>
      <c r="H63" s="113">
        <f>INDEX('Roll Up - SY21-22 Calculator'!$A$3:$Q$200,MATCH($A63,'Roll Up - SY21-22 Calculator'!$A$3:$A$200,0),MATCH(H$8,'Roll Up - SY21-22 Calculator'!$A$3:$Q$3,0))</f>
        <v>4.6500000000000004</v>
      </c>
      <c r="I63" s="113">
        <f>INDEX('Roll Up - SY21-22 Calculator'!$A$3:$Q$200,MATCH($A63,'Roll Up - SY21-22 Calculator'!$A$3:$A$200,0),MATCH(I$8,'Roll Up - SY21-22 Calculator'!$A$3:$Q$3,0))</f>
        <v>25</v>
      </c>
      <c r="J63" s="113" t="str">
        <f>INDEX('Roll Up - SY21-22 Calculator'!$A$3:$Q$200,MATCH($A63,'Roll Up - SY21-22 Calculator'!$A$3:$A$200,0),MATCH(J$8,'Roll Up - SY21-22 Calculator'!$A$3:$Q$3,0))</f>
        <v>3 Pieces</v>
      </c>
      <c r="K63" s="113">
        <f>INDEX('Roll Up - SY21-22 Calculator'!$A$3:$Q$200,MATCH($A63,'Roll Up - SY21-22 Calculator'!$A$3:$A$200,0),MATCH(K$8,'Roll Up - SY21-22 Calculator'!$A$3:$Q$3,0))</f>
        <v>2</v>
      </c>
      <c r="L63" s="113">
        <f>INDEX('Roll Up - SY21-22 Calculator'!$A$3:$Q$200,MATCH($A63,'Roll Up - SY21-22 Calculator'!$A$3:$A$200,0),MATCH(L$8,'Roll Up - SY21-22 Calculator'!$A$3:$Q$3,0))</f>
        <v>1</v>
      </c>
      <c r="M63" s="113">
        <f>INDEX('Roll Up - SY21-22 Calculator'!$A$3:$Q$200,MATCH($A63,'Roll Up - SY21-22 Calculator'!$A$3:$A$200,0),MATCH(M$8,'Roll Up - SY21-22 Calculator'!$A$3:$Q$3,0))</f>
        <v>26.65</v>
      </c>
      <c r="N63" s="115">
        <f>INDEX('Roll Up - SY21-22 Calculator'!$A$3:$Q$200,MATCH($A63,'Roll Up - SY21-22 Calculator'!$A$3:$A$200,0),MATCH(N$8,'Roll Up - SY21-22 Calculator'!$A$3:$Q$3,0))</f>
        <v>0</v>
      </c>
      <c r="O63" s="116" t="str">
        <f t="shared" si="11"/>
        <v/>
      </c>
      <c r="P63" s="105"/>
      <c r="Q63" s="106"/>
      <c r="R63" s="107"/>
      <c r="S63" s="105"/>
      <c r="T63" s="117" t="str">
        <f t="shared" si="12"/>
        <v/>
      </c>
      <c r="U63" s="118" t="str">
        <f t="shared" si="13"/>
        <v/>
      </c>
      <c r="V63" s="72"/>
      <c r="W63" s="119" t="str">
        <f t="shared" si="14"/>
        <v/>
      </c>
      <c r="X63" s="120"/>
      <c r="Y63" s="120"/>
      <c r="Z63" s="120"/>
      <c r="AA63" s="120"/>
      <c r="AB63" s="120"/>
      <c r="AC63" s="120"/>
      <c r="AD63" s="120"/>
      <c r="AE63" s="120"/>
      <c r="AF63" s="120"/>
      <c r="AG63" s="120"/>
      <c r="AH63" s="120"/>
      <c r="AI63" s="121"/>
      <c r="AJ63" s="13"/>
    </row>
    <row r="64" spans="1:36" ht="17.5" x14ac:dyDescent="0.35">
      <c r="A64" s="101">
        <v>10368640928</v>
      </c>
      <c r="B64" s="113"/>
      <c r="C64" s="103" t="str">
        <f>INDEX('Roll Up - SY21-22 Calculator'!$A$3:$Q$200,MATCH($A64,'Roll Up - SY21-22 Calculator'!$A$3:$A$200,0),MATCH(C$8,'Roll Up - SY21-22 Calculator'!$A$3:$Q$3,0))</f>
        <v>Breaded Whole Muscle Tenderloin, 1.14 oz.</v>
      </c>
      <c r="D64" s="102" t="str">
        <f>INDEX('Roll Up - SY21-22 Calculator'!$A$3:$Q$200,MATCH($A64,'Roll Up - SY21-22 Calculator'!$A$3:$A$200,0),MATCH(D$8,'Roll Up - SY21-22 Calculator'!$A$3:$Q$3,0))</f>
        <v>100103 W</v>
      </c>
      <c r="E64" s="102">
        <f>INDEX('Roll Up - SY21-22 Calculator'!$A$3:$Q$200,MATCH($A64,'Roll Up - SY21-22 Calculator'!$A$3:$A$200,0),MATCH(E$8,'Roll Up - SY21-22 Calculator'!$A$3:$Q$3,0))</f>
        <v>30</v>
      </c>
      <c r="F64" s="102" t="str">
        <f>INDEX('Roll Up - SY21-22 Calculator'!$A$3:$Q$200,MATCH($A64,'Roll Up - SY21-22 Calculator'!$A$3:$A$200,0),MATCH(F$8,'Roll Up - SY21-22 Calculator'!$A$3:$Q$3,0))</f>
        <v>140 avg.</v>
      </c>
      <c r="G64" s="102">
        <f>INDEX('Roll Up - SY21-22 Calculator'!$A$3:$Q$200,MATCH($A64,'Roll Up - SY21-22 Calculator'!$A$3:$A$200,0),MATCH(G$8,'Roll Up - SY21-22 Calculator'!$A$3:$Q$3,0))</f>
        <v>140</v>
      </c>
      <c r="H64" s="102" t="str">
        <f>INDEX('Roll Up - SY21-22 Calculator'!$A$3:$Q$200,MATCH($A64,'Roll Up - SY21-22 Calculator'!$A$3:$A$200,0),MATCH(H$8,'Roll Up - SY21-22 Calculator'!$A$3:$Q$3,0))</f>
        <v>3.42 avg.</v>
      </c>
      <c r="I64" s="102" t="str">
        <f>INDEX('Roll Up - SY21-22 Calculator'!$A$3:$Q$200,MATCH($A64,'Roll Up - SY21-22 Calculator'!$A$3:$A$200,0),MATCH(I$8,'Roll Up - SY21-22 Calculator'!$A$3:$Q$3,0))</f>
        <v/>
      </c>
      <c r="J64" s="102" t="str">
        <f>INDEX('Roll Up - SY21-22 Calculator'!$A$3:$Q$200,MATCH($A64,'Roll Up - SY21-22 Calculator'!$A$3:$A$200,0),MATCH(J$8,'Roll Up - SY21-22 Calculator'!$A$3:$Q$3,0))</f>
        <v>3 Pieces</v>
      </c>
      <c r="K64" s="102">
        <f>INDEX('Roll Up - SY21-22 Calculator'!$A$3:$Q$200,MATCH($A64,'Roll Up - SY21-22 Calculator'!$A$3:$A$200,0),MATCH(K$8,'Roll Up - SY21-22 Calculator'!$A$3:$Q$3,0))</f>
        <v>2</v>
      </c>
      <c r="L64" s="102">
        <f>INDEX('Roll Up - SY21-22 Calculator'!$A$3:$Q$200,MATCH($A64,'Roll Up - SY21-22 Calculator'!$A$3:$A$200,0),MATCH(L$8,'Roll Up - SY21-22 Calculator'!$A$3:$Q$3,0))</f>
        <v>1</v>
      </c>
      <c r="M64" s="102">
        <f>INDEX('Roll Up - SY21-22 Calculator'!$A$3:$Q$200,MATCH($A64,'Roll Up - SY21-22 Calculator'!$A$3:$A$200,0),MATCH(M$8,'Roll Up - SY21-22 Calculator'!$A$3:$Q$3,0))</f>
        <v>32.28</v>
      </c>
      <c r="N64" s="102">
        <f>INDEX('Roll Up - SY21-22 Calculator'!$A$3:$Q$200,MATCH($A64,'Roll Up - SY21-22 Calculator'!$A$3:$A$200,0),MATCH(N$8,'Roll Up - SY21-22 Calculator'!$A$3:$Q$3,0))</f>
        <v>0</v>
      </c>
      <c r="O64" s="104" t="str">
        <f t="shared" si="11"/>
        <v/>
      </c>
      <c r="P64" s="105"/>
      <c r="Q64" s="106"/>
      <c r="R64" s="107"/>
      <c r="S64" s="105"/>
      <c r="T64" s="108" t="str">
        <f t="shared" si="12"/>
        <v/>
      </c>
      <c r="U64" s="109" t="str">
        <f t="shared" si="13"/>
        <v/>
      </c>
      <c r="V64" s="72"/>
      <c r="W64" s="110" t="str">
        <f t="shared" si="14"/>
        <v/>
      </c>
      <c r="X64" s="111"/>
      <c r="Y64" s="111"/>
      <c r="Z64" s="111"/>
      <c r="AA64" s="111"/>
      <c r="AB64" s="111"/>
      <c r="AC64" s="111"/>
      <c r="AD64" s="111"/>
      <c r="AE64" s="111"/>
      <c r="AF64" s="111"/>
      <c r="AG64" s="111"/>
      <c r="AH64" s="111"/>
      <c r="AI64" s="107"/>
      <c r="AJ64" s="13"/>
    </row>
    <row r="65" spans="1:36" ht="17.5" x14ac:dyDescent="0.35">
      <c r="A65" s="112">
        <v>10703320928</v>
      </c>
      <c r="B65" s="113"/>
      <c r="C65" s="240" t="str">
        <f>INDEX('Roll Up - SY21-22 Calculator'!$A$3:$Q$200,MATCH($A65,'Roll Up - SY21-22 Calculator'!$A$3:$A$200,0),MATCH(C$8,'Roll Up - SY21-22 Calculator'!$A$3:$Q$3,0))</f>
        <v>Breaded Golden Crispy MWWM Chicken Tenders, 1.41 oz.</v>
      </c>
      <c r="D65" s="113" t="str">
        <f>INDEX('Roll Up - SY21-22 Calculator'!$A$3:$Q$200,MATCH($A65,'Roll Up - SY21-22 Calculator'!$A$3:$A$200,0),MATCH(D$8,'Roll Up - SY21-22 Calculator'!$A$3:$Q$3,0))</f>
        <v>100103 W</v>
      </c>
      <c r="E65" s="113">
        <f>INDEX('Roll Up - SY21-22 Calculator'!$A$3:$Q$200,MATCH($A65,'Roll Up - SY21-22 Calculator'!$A$3:$A$200,0),MATCH(E$8,'Roll Up - SY21-22 Calculator'!$A$3:$Q$3,0))</f>
        <v>30.99</v>
      </c>
      <c r="F65" s="113">
        <f>INDEX('Roll Up - SY21-22 Calculator'!$A$3:$Q$200,MATCH($A65,'Roll Up - SY21-22 Calculator'!$A$3:$A$200,0),MATCH(F$8,'Roll Up - SY21-22 Calculator'!$A$3:$Q$3,0))</f>
        <v>117</v>
      </c>
      <c r="G65" s="113">
        <f>INDEX('Roll Up - SY21-22 Calculator'!$A$3:$Q$200,MATCH($A65,'Roll Up - SY21-22 Calculator'!$A$3:$A$200,0),MATCH(G$8,'Roll Up - SY21-22 Calculator'!$A$3:$Q$3,0))</f>
        <v>117</v>
      </c>
      <c r="H65" s="113">
        <f>INDEX('Roll Up - SY21-22 Calculator'!$A$3:$Q$200,MATCH($A65,'Roll Up - SY21-22 Calculator'!$A$3:$A$200,0),MATCH(H$8,'Roll Up - SY21-22 Calculator'!$A$3:$Q$3,0))</f>
        <v>4.2300000000000004</v>
      </c>
      <c r="I65" s="113">
        <f>INDEX('Roll Up - SY21-22 Calculator'!$A$3:$Q$200,MATCH($A65,'Roll Up - SY21-22 Calculator'!$A$3:$A$200,0),MATCH(I$8,'Roll Up - SY21-22 Calculator'!$A$3:$Q$3,0))</f>
        <v>25</v>
      </c>
      <c r="J65" s="113" t="str">
        <f>INDEX('Roll Up - SY21-22 Calculator'!$A$3:$Q$200,MATCH($A65,'Roll Up - SY21-22 Calculator'!$A$3:$A$200,0),MATCH(J$8,'Roll Up - SY21-22 Calculator'!$A$3:$Q$3,0))</f>
        <v>3 pieces</v>
      </c>
      <c r="K65" s="113">
        <f>INDEX('Roll Up - SY21-22 Calculator'!$A$3:$Q$200,MATCH($A65,'Roll Up - SY21-22 Calculator'!$A$3:$A$200,0),MATCH(K$8,'Roll Up - SY21-22 Calculator'!$A$3:$Q$3,0))</f>
        <v>2</v>
      </c>
      <c r="L65" s="113">
        <f>INDEX('Roll Up - SY21-22 Calculator'!$A$3:$Q$200,MATCH($A65,'Roll Up - SY21-22 Calculator'!$A$3:$A$200,0),MATCH(L$8,'Roll Up - SY21-22 Calculator'!$A$3:$Q$3,0))</f>
        <v>1</v>
      </c>
      <c r="M65" s="113">
        <f>INDEX('Roll Up - SY21-22 Calculator'!$A$3:$Q$200,MATCH($A65,'Roll Up - SY21-22 Calculator'!$A$3:$A$200,0),MATCH(M$8,'Roll Up - SY21-22 Calculator'!$A$3:$Q$3,0))</f>
        <v>34.29</v>
      </c>
      <c r="N65" s="115">
        <f>INDEX('Roll Up - SY21-22 Calculator'!$A$3:$Q$200,MATCH($A65,'Roll Up - SY21-22 Calculator'!$A$3:$A$200,0),MATCH(N$8,'Roll Up - SY21-22 Calculator'!$A$3:$Q$3,0))</f>
        <v>0</v>
      </c>
      <c r="O65" s="116" t="str">
        <f t="shared" si="11"/>
        <v/>
      </c>
      <c r="P65" s="105"/>
      <c r="Q65" s="106"/>
      <c r="R65" s="107"/>
      <c r="S65" s="105"/>
      <c r="T65" s="117" t="str">
        <f t="shared" si="12"/>
        <v/>
      </c>
      <c r="U65" s="118" t="str">
        <f t="shared" si="13"/>
        <v/>
      </c>
      <c r="V65" s="72"/>
      <c r="W65" s="119" t="str">
        <f t="shared" si="14"/>
        <v/>
      </c>
      <c r="X65" s="120"/>
      <c r="Y65" s="120"/>
      <c r="Z65" s="120"/>
      <c r="AA65" s="120"/>
      <c r="AB65" s="120"/>
      <c r="AC65" s="120"/>
      <c r="AD65" s="120"/>
      <c r="AE65" s="120"/>
      <c r="AF65" s="120"/>
      <c r="AG65" s="120"/>
      <c r="AH65" s="120"/>
      <c r="AI65" s="121"/>
      <c r="AJ65" s="13"/>
    </row>
    <row r="66" spans="1:36" ht="17.5" x14ac:dyDescent="0.35">
      <c r="A66" s="101">
        <v>10703420928</v>
      </c>
      <c r="B66" s="113"/>
      <c r="C66" s="103" t="str">
        <f>INDEX('Roll Up - SY21-22 Calculator'!$A$3:$Q$200,MATCH($A66,'Roll Up - SY21-22 Calculator'!$A$3:$A$200,0),MATCH(C$8,'Roll Up - SY21-22 Calculator'!$A$3:$Q$3,0))</f>
        <v>Breaded Hot N Spicy MWWM Chicken Tenders, 1.38 oz.</v>
      </c>
      <c r="D66" s="102" t="str">
        <f>INDEX('Roll Up - SY21-22 Calculator'!$A$3:$Q$200,MATCH($A66,'Roll Up - SY21-22 Calculator'!$A$3:$A$200,0),MATCH(D$8,'Roll Up - SY21-22 Calculator'!$A$3:$Q$3,0))</f>
        <v>100103 W</v>
      </c>
      <c r="E66" s="102">
        <f>INDEX('Roll Up - SY21-22 Calculator'!$A$3:$Q$200,MATCH($A66,'Roll Up - SY21-22 Calculator'!$A$3:$A$200,0),MATCH(E$8,'Roll Up - SY21-22 Calculator'!$A$3:$Q$3,0))</f>
        <v>30.99</v>
      </c>
      <c r="F66" s="102">
        <f>INDEX('Roll Up - SY21-22 Calculator'!$A$3:$Q$200,MATCH($A66,'Roll Up - SY21-22 Calculator'!$A$3:$A$200,0),MATCH(F$8,'Roll Up - SY21-22 Calculator'!$A$3:$Q$3,0))</f>
        <v>119</v>
      </c>
      <c r="G66" s="102">
        <f>INDEX('Roll Up - SY21-22 Calculator'!$A$3:$Q$200,MATCH($A66,'Roll Up - SY21-22 Calculator'!$A$3:$A$200,0),MATCH(G$8,'Roll Up - SY21-22 Calculator'!$A$3:$Q$3,0))</f>
        <v>119</v>
      </c>
      <c r="H66" s="102">
        <f>INDEX('Roll Up - SY21-22 Calculator'!$A$3:$Q$200,MATCH($A66,'Roll Up - SY21-22 Calculator'!$A$3:$A$200,0),MATCH(H$8,'Roll Up - SY21-22 Calculator'!$A$3:$Q$3,0))</f>
        <v>4.1399999999999997</v>
      </c>
      <c r="I66" s="102">
        <f>INDEX('Roll Up - SY21-22 Calculator'!$A$3:$Q$200,MATCH($A66,'Roll Up - SY21-22 Calculator'!$A$3:$A$200,0),MATCH(I$8,'Roll Up - SY21-22 Calculator'!$A$3:$Q$3,0))</f>
        <v>25</v>
      </c>
      <c r="J66" s="102" t="str">
        <f>INDEX('Roll Up - SY21-22 Calculator'!$A$3:$Q$200,MATCH($A66,'Roll Up - SY21-22 Calculator'!$A$3:$A$200,0),MATCH(J$8,'Roll Up - SY21-22 Calculator'!$A$3:$Q$3,0))</f>
        <v>3 pieces</v>
      </c>
      <c r="K66" s="102">
        <f>INDEX('Roll Up - SY21-22 Calculator'!$A$3:$Q$200,MATCH($A66,'Roll Up - SY21-22 Calculator'!$A$3:$A$200,0),MATCH(K$8,'Roll Up - SY21-22 Calculator'!$A$3:$Q$3,0))</f>
        <v>2</v>
      </c>
      <c r="L66" s="102">
        <f>INDEX('Roll Up - SY21-22 Calculator'!$A$3:$Q$200,MATCH($A66,'Roll Up - SY21-22 Calculator'!$A$3:$A$200,0),MATCH(L$8,'Roll Up - SY21-22 Calculator'!$A$3:$Q$3,0))</f>
        <v>1</v>
      </c>
      <c r="M66" s="102">
        <f>INDEX('Roll Up - SY21-22 Calculator'!$A$3:$Q$200,MATCH($A66,'Roll Up - SY21-22 Calculator'!$A$3:$A$200,0),MATCH(M$8,'Roll Up - SY21-22 Calculator'!$A$3:$Q$3,0))</f>
        <v>34.29</v>
      </c>
      <c r="N66" s="102">
        <f>INDEX('Roll Up - SY21-22 Calculator'!$A$3:$Q$200,MATCH($A66,'Roll Up - SY21-22 Calculator'!$A$3:$A$200,0),MATCH(N$8,'Roll Up - SY21-22 Calculator'!$A$3:$Q$3,0))</f>
        <v>0</v>
      </c>
      <c r="O66" s="104" t="str">
        <f t="shared" si="11"/>
        <v/>
      </c>
      <c r="P66" s="105"/>
      <c r="Q66" s="106"/>
      <c r="R66" s="107"/>
      <c r="S66" s="105"/>
      <c r="T66" s="108" t="str">
        <f t="shared" si="12"/>
        <v/>
      </c>
      <c r="U66" s="109" t="str">
        <f t="shared" si="13"/>
        <v/>
      </c>
      <c r="V66" s="72"/>
      <c r="W66" s="110" t="str">
        <f t="shared" si="14"/>
        <v/>
      </c>
      <c r="X66" s="111"/>
      <c r="Y66" s="111"/>
      <c r="Z66" s="111"/>
      <c r="AA66" s="111"/>
      <c r="AB66" s="111"/>
      <c r="AC66" s="111"/>
      <c r="AD66" s="111"/>
      <c r="AE66" s="111"/>
      <c r="AF66" s="111"/>
      <c r="AG66" s="111"/>
      <c r="AH66" s="111"/>
      <c r="AI66" s="107"/>
      <c r="AJ66" s="13"/>
    </row>
    <row r="67" spans="1:36" ht="18" thickBot="1" x14ac:dyDescent="0.4">
      <c r="A67" s="112">
        <v>17033220928</v>
      </c>
      <c r="B67" s="113" t="e">
        <f>INDEX('Roll Up - SY21-22 Calculator'!$A$3:$Q$200,MATCH($A67,'Roll Up - SY21-22 Calculator'!$A$3:$A$200,0),MATCH(B$8,'Roll Up - SY21-22 Calculator'!$A$3:$Q$3,0))</f>
        <v>#N/A</v>
      </c>
      <c r="C67" s="240" t="str">
        <f>INDEX('Roll Up - SY21-22 Calculator'!$A$3:$Q$200,MATCH($A67,'Roll Up - SY21-22 Calculator'!$A$3:$A$200,0),MATCH(C$8,'Roll Up - SY21-22 Calculator'!$A$3:$Q$3,0))</f>
        <v>Breaded Homestyle MWWM Chicken Tenders, 1.5 oz.</v>
      </c>
      <c r="D67" s="113" t="str">
        <f>INDEX('Roll Up - SY21-22 Calculator'!$A$3:$Q$200,MATCH($A67,'Roll Up - SY21-22 Calculator'!$A$3:$A$200,0),MATCH(D$8,'Roll Up - SY21-22 Calculator'!$A$3:$Q$3,0))</f>
        <v>100103 W</v>
      </c>
      <c r="E67" s="113">
        <f>INDEX('Roll Up - SY21-22 Calculator'!$A$3:$Q$200,MATCH($A67,'Roll Up - SY21-22 Calculator'!$A$3:$A$200,0),MATCH(E$8,'Roll Up - SY21-22 Calculator'!$A$3:$Q$3,0))</f>
        <v>30.9</v>
      </c>
      <c r="F67" s="113">
        <f>INDEX('Roll Up - SY21-22 Calculator'!$A$3:$Q$200,MATCH($A67,'Roll Up - SY21-22 Calculator'!$A$3:$A$200,0),MATCH(F$8,'Roll Up - SY21-22 Calculator'!$A$3:$Q$3,0))</f>
        <v>110</v>
      </c>
      <c r="G67" s="113">
        <f>INDEX('Roll Up - SY21-22 Calculator'!$A$3:$Q$200,MATCH($A67,'Roll Up - SY21-22 Calculator'!$A$3:$A$200,0),MATCH(G$8,'Roll Up - SY21-22 Calculator'!$A$3:$Q$3,0))</f>
        <v>110</v>
      </c>
      <c r="H67" s="113">
        <f>INDEX('Roll Up - SY21-22 Calculator'!$A$3:$Q$200,MATCH($A67,'Roll Up - SY21-22 Calculator'!$A$3:$A$200,0),MATCH(H$8,'Roll Up - SY21-22 Calculator'!$A$3:$Q$3,0))</f>
        <v>4.5</v>
      </c>
      <c r="I67" s="113">
        <f>INDEX('Roll Up - SY21-22 Calculator'!$A$3:$Q$200,MATCH($A67,'Roll Up - SY21-22 Calculator'!$A$3:$A$200,0),MATCH(I$8,'Roll Up - SY21-22 Calculator'!$A$3:$Q$3,0))</f>
        <v>25</v>
      </c>
      <c r="J67" s="113" t="str">
        <f>INDEX('Roll Up - SY21-22 Calculator'!$A$3:$Q$200,MATCH($A67,'Roll Up - SY21-22 Calculator'!$A$3:$A$200,0),MATCH(J$8,'Roll Up - SY21-22 Calculator'!$A$3:$Q$3,0))</f>
        <v>3 pieces</v>
      </c>
      <c r="K67" s="113">
        <f>INDEX('Roll Up - SY21-22 Calculator'!$A$3:$Q$200,MATCH($A67,'Roll Up - SY21-22 Calculator'!$A$3:$A$200,0),MATCH(K$8,'Roll Up - SY21-22 Calculator'!$A$3:$Q$3,0))</f>
        <v>2</v>
      </c>
      <c r="L67" s="113">
        <f>INDEX('Roll Up - SY21-22 Calculator'!$A$3:$Q$200,MATCH($A67,'Roll Up - SY21-22 Calculator'!$A$3:$A$200,0),MATCH(L$8,'Roll Up - SY21-22 Calculator'!$A$3:$Q$3,0))</f>
        <v>1</v>
      </c>
      <c r="M67" s="113">
        <f>INDEX('Roll Up - SY21-22 Calculator'!$A$3:$Q$200,MATCH($A67,'Roll Up - SY21-22 Calculator'!$A$3:$A$200,0),MATCH(M$8,'Roll Up - SY21-22 Calculator'!$A$3:$Q$3,0))</f>
        <v>33.74</v>
      </c>
      <c r="N67" s="115">
        <f>INDEX('Roll Up - SY21-22 Calculator'!$A$3:$Q$200,MATCH($A67,'Roll Up - SY21-22 Calculator'!$A$3:$A$200,0),MATCH(N$8,'Roll Up - SY21-22 Calculator'!$A$3:$Q$3,0))</f>
        <v>0</v>
      </c>
      <c r="O67" s="116" t="str">
        <f t="shared" si="11"/>
        <v/>
      </c>
      <c r="P67" s="105"/>
      <c r="Q67" s="106"/>
      <c r="R67" s="107"/>
      <c r="S67" s="105"/>
      <c r="T67" s="117" t="str">
        <f t="shared" si="12"/>
        <v/>
      </c>
      <c r="U67" s="118" t="str">
        <f t="shared" si="13"/>
        <v/>
      </c>
      <c r="V67" s="72"/>
      <c r="W67" s="119" t="str">
        <f t="shared" si="14"/>
        <v/>
      </c>
      <c r="X67" s="120"/>
      <c r="Y67" s="120"/>
      <c r="Z67" s="120"/>
      <c r="AA67" s="120"/>
      <c r="AB67" s="120"/>
      <c r="AC67" s="120"/>
      <c r="AD67" s="120"/>
      <c r="AE67" s="120"/>
      <c r="AF67" s="120"/>
      <c r="AG67" s="120"/>
      <c r="AH67" s="120"/>
      <c r="AI67" s="121"/>
      <c r="AJ67" s="13"/>
    </row>
    <row r="68" spans="1:36" ht="18.5" thickBot="1" x14ac:dyDescent="0.4">
      <c r="A68" s="88"/>
      <c r="B68" s="89"/>
      <c r="C68" s="90" t="s">
        <v>16</v>
      </c>
      <c r="D68" s="91"/>
      <c r="E68" s="89"/>
      <c r="F68" s="89"/>
      <c r="G68" s="89"/>
      <c r="H68" s="92"/>
      <c r="I68" s="92"/>
      <c r="J68" s="89"/>
      <c r="K68" s="92"/>
      <c r="L68" s="92"/>
      <c r="M68" s="89"/>
      <c r="N68" s="93"/>
      <c r="O68" s="122"/>
      <c r="P68" s="122"/>
      <c r="Q68" s="123"/>
      <c r="R68" s="124"/>
      <c r="S68" s="122"/>
      <c r="T68" s="95"/>
      <c r="U68" s="96"/>
      <c r="V68" s="72"/>
      <c r="W68" s="98"/>
      <c r="X68" s="99"/>
      <c r="Y68" s="99"/>
      <c r="Z68" s="99"/>
      <c r="AA68" s="99"/>
      <c r="AB68" s="99"/>
      <c r="AC68" s="99"/>
      <c r="AD68" s="99"/>
      <c r="AE68" s="99"/>
      <c r="AF68" s="99"/>
      <c r="AG68" s="99"/>
      <c r="AH68" s="99"/>
      <c r="AI68" s="100"/>
      <c r="AJ68" s="13"/>
    </row>
    <row r="69" spans="1:36" ht="17.5" x14ac:dyDescent="0.35">
      <c r="A69" s="112">
        <v>10195430928</v>
      </c>
      <c r="B69" s="113" t="e">
        <f>INDEX('Roll Up - SY21-22 Calculator'!$A$3:$Q$200,MATCH($A69,'Roll Up - SY21-22 Calculator'!$A$3:$A$200,0),MATCH(B$8,'Roll Up - SY21-22 Calculator'!$A$3:$Q$3,0))</f>
        <v>#N/A</v>
      </c>
      <c r="C69" s="240" t="str">
        <f>INDEX('Roll Up - SY21-22 Calculator'!$A$3:$Q$200,MATCH($A69,'Roll Up - SY21-22 Calculator'!$A$3:$A$200,0),MATCH(C$8,'Roll Up - SY21-22 Calculator'!$A$3:$Q$3,0))</f>
        <v>Pancake Flavored Chicken Sausage Bites, 0.58 oz.</v>
      </c>
      <c r="D69" s="113" t="str">
        <f>INDEX('Roll Up - SY21-22 Calculator'!$A$3:$Q$200,MATCH($A69,'Roll Up - SY21-22 Calculator'!$A$3:$A$200,0),MATCH(D$8,'Roll Up - SY21-22 Calculator'!$A$3:$Q$3,0))</f>
        <v>100103 D</v>
      </c>
      <c r="E69" s="113">
        <f>INDEX('Roll Up - SY21-22 Calculator'!$A$3:$Q$200,MATCH($A69,'Roll Up - SY21-22 Calculator'!$A$3:$A$200,0),MATCH(E$8,'Roll Up - SY21-22 Calculator'!$A$3:$Q$3,0))</f>
        <v>30</v>
      </c>
      <c r="F69" s="113">
        <f>INDEX('Roll Up - SY21-22 Calculator'!$A$3:$Q$200,MATCH($A69,'Roll Up - SY21-22 Calculator'!$A$3:$A$200,0),MATCH(F$8,'Roll Up - SY21-22 Calculator'!$A$3:$Q$3,0))</f>
        <v>165</v>
      </c>
      <c r="G69" s="113">
        <f>INDEX('Roll Up - SY21-22 Calculator'!$A$3:$Q$200,MATCH($A69,'Roll Up - SY21-22 Calculator'!$A$3:$A$200,0),MATCH(G$8,'Roll Up - SY21-22 Calculator'!$A$3:$Q$3,0))</f>
        <v>165</v>
      </c>
      <c r="H69" s="113">
        <f>INDEX('Roll Up - SY21-22 Calculator'!$A$3:$Q$200,MATCH($A69,'Roll Up - SY21-22 Calculator'!$A$3:$A$200,0),MATCH(H$8,'Roll Up - SY21-22 Calculator'!$A$3:$Q$3,0))</f>
        <v>2.9</v>
      </c>
      <c r="I69" s="113">
        <f>INDEX('Roll Up - SY21-22 Calculator'!$A$3:$Q$200,MATCH($A69,'Roll Up - SY21-22 Calculator'!$A$3:$A$200,0),MATCH(I$8,'Roll Up - SY21-22 Calculator'!$A$3:$Q$3,0))</f>
        <v>25</v>
      </c>
      <c r="J69" s="113" t="str">
        <f>INDEX('Roll Up - SY21-22 Calculator'!$A$3:$Q$200,MATCH($A69,'Roll Up - SY21-22 Calculator'!$A$3:$A$200,0),MATCH(J$8,'Roll Up - SY21-22 Calculator'!$A$3:$Q$3,0))</f>
        <v>5 pieces</v>
      </c>
      <c r="K69" s="113">
        <f>INDEX('Roll Up - SY21-22 Calculator'!$A$3:$Q$200,MATCH($A69,'Roll Up - SY21-22 Calculator'!$A$3:$A$200,0),MATCH(K$8,'Roll Up - SY21-22 Calculator'!$A$3:$Q$3,0))</f>
        <v>1</v>
      </c>
      <c r="L69" s="113">
        <f>INDEX('Roll Up - SY21-22 Calculator'!$A$3:$Q$200,MATCH($A69,'Roll Up - SY21-22 Calculator'!$A$3:$A$200,0),MATCH(L$8,'Roll Up - SY21-22 Calculator'!$A$3:$Q$3,0))</f>
        <v>1</v>
      </c>
      <c r="M69" s="113">
        <f>INDEX('Roll Up - SY21-22 Calculator'!$A$3:$Q$200,MATCH($A69,'Roll Up - SY21-22 Calculator'!$A$3:$A$200,0),MATCH(M$8,'Roll Up - SY21-22 Calculator'!$A$3:$Q$3,0))</f>
        <v>0</v>
      </c>
      <c r="N69" s="115">
        <f>INDEX('Roll Up - SY21-22 Calculator'!$A$3:$Q$200,MATCH($A69,'Roll Up - SY21-22 Calculator'!$A$3:$A$200,0),MATCH(N$8,'Roll Up - SY21-22 Calculator'!$A$3:$Q$3,0))</f>
        <v>22.95</v>
      </c>
      <c r="O69" s="116" t="str">
        <f t="shared" ref="O69:O74" si="15">IF(IF(P69&gt;0,P69*G69,Q69*R69)=0,"",IF(P69&gt;0,P69*G69,Q69*R69))</f>
        <v/>
      </c>
      <c r="P69" s="105"/>
      <c r="Q69" s="106"/>
      <c r="R69" s="107"/>
      <c r="S69" s="105"/>
      <c r="T69" s="117" t="str">
        <f t="shared" ref="T69:T74" si="16">IFERROR(ROUNDUP(O69/G69,0)*M69,"")</f>
        <v/>
      </c>
      <c r="U69" s="118" t="str">
        <f t="shared" ref="U69:U74" si="17">IFERROR(ROUNDUP(O69/G69,0)*N69,"")</f>
        <v/>
      </c>
      <c r="V69" s="72"/>
      <c r="W69" s="119" t="str">
        <f t="shared" si="0"/>
        <v/>
      </c>
      <c r="X69" s="120"/>
      <c r="Y69" s="120"/>
      <c r="Z69" s="120"/>
      <c r="AA69" s="120"/>
      <c r="AB69" s="120"/>
      <c r="AC69" s="120"/>
      <c r="AD69" s="120"/>
      <c r="AE69" s="120"/>
      <c r="AF69" s="120"/>
      <c r="AG69" s="120"/>
      <c r="AH69" s="120"/>
      <c r="AI69" s="121"/>
      <c r="AJ69" s="13"/>
    </row>
    <row r="70" spans="1:36" ht="17.5" x14ac:dyDescent="0.35">
      <c r="A70" s="101">
        <v>10248410928</v>
      </c>
      <c r="B70" s="113" t="e">
        <f>INDEX('Roll Up - SY21-22 Calculator'!$A$3:$Q$200,MATCH($A70,'Roll Up - SY21-22 Calculator'!$A$3:$A$200,0),MATCH(B$8,'Roll Up - SY21-22 Calculator'!$A$3:$Q$3,0))</f>
        <v>#N/A</v>
      </c>
      <c r="C70" s="103" t="str">
        <f>INDEX('Roll Up - SY21-22 Calculator'!$A$3:$Q$200,MATCH($A70,'Roll Up - SY21-22 Calculator'!$A$3:$A$200,0),MATCH(C$8,'Roll Up - SY21-22 Calculator'!$A$3:$Q$3,0))</f>
        <v>Breaded Chicken Sausage Bites, 0.39 oz.</v>
      </c>
      <c r="D70" s="102" t="str">
        <f>INDEX('Roll Up - SY21-22 Calculator'!$A$3:$Q$200,MATCH($A70,'Roll Up - SY21-22 Calculator'!$A$3:$A$200,0),MATCH(D$8,'Roll Up - SY21-22 Calculator'!$A$3:$Q$3,0))</f>
        <v>100103 D</v>
      </c>
      <c r="E70" s="102">
        <f>INDEX('Roll Up - SY21-22 Calculator'!$A$3:$Q$200,MATCH($A70,'Roll Up - SY21-22 Calculator'!$A$3:$A$200,0),MATCH(E$8,'Roll Up - SY21-22 Calculator'!$A$3:$Q$3,0))</f>
        <v>30.45</v>
      </c>
      <c r="F70" s="102">
        <f>INDEX('Roll Up - SY21-22 Calculator'!$A$3:$Q$200,MATCH($A70,'Roll Up - SY21-22 Calculator'!$A$3:$A$200,0),MATCH(F$8,'Roll Up - SY21-22 Calculator'!$A$3:$Q$3,0))</f>
        <v>156</v>
      </c>
      <c r="G70" s="102">
        <f>INDEX('Roll Up - SY21-22 Calculator'!$A$3:$Q$200,MATCH($A70,'Roll Up - SY21-22 Calculator'!$A$3:$A$200,0),MATCH(G$8,'Roll Up - SY21-22 Calculator'!$A$3:$Q$3,0))</f>
        <v>156</v>
      </c>
      <c r="H70" s="102">
        <f>INDEX('Roll Up - SY21-22 Calculator'!$A$3:$Q$200,MATCH($A70,'Roll Up - SY21-22 Calculator'!$A$3:$A$200,0),MATCH(H$8,'Roll Up - SY21-22 Calculator'!$A$3:$Q$3,0))</f>
        <v>3.12</v>
      </c>
      <c r="I70" s="102">
        <f>INDEX('Roll Up - SY21-22 Calculator'!$A$3:$Q$200,MATCH($A70,'Roll Up - SY21-22 Calculator'!$A$3:$A$200,0),MATCH(I$8,'Roll Up - SY21-22 Calculator'!$A$3:$Q$3,0))</f>
        <v>25</v>
      </c>
      <c r="J70" s="102" t="str">
        <f>INDEX('Roll Up - SY21-22 Calculator'!$A$3:$Q$200,MATCH($A70,'Roll Up - SY21-22 Calculator'!$A$3:$A$200,0),MATCH(J$8,'Roll Up - SY21-22 Calculator'!$A$3:$Q$3,0))</f>
        <v>8 pieces</v>
      </c>
      <c r="K70" s="102">
        <f>INDEX('Roll Up - SY21-22 Calculator'!$A$3:$Q$200,MATCH($A70,'Roll Up - SY21-22 Calculator'!$A$3:$A$200,0),MATCH(K$8,'Roll Up - SY21-22 Calculator'!$A$3:$Q$3,0))</f>
        <v>1.5</v>
      </c>
      <c r="L70" s="102">
        <f>INDEX('Roll Up - SY21-22 Calculator'!$A$3:$Q$200,MATCH($A70,'Roll Up - SY21-22 Calculator'!$A$3:$A$200,0),MATCH(L$8,'Roll Up - SY21-22 Calculator'!$A$3:$Q$3,0))</f>
        <v>1</v>
      </c>
      <c r="M70" s="102">
        <f>INDEX('Roll Up - SY21-22 Calculator'!$A$3:$Q$200,MATCH($A70,'Roll Up - SY21-22 Calculator'!$A$3:$A$200,0),MATCH(M$8,'Roll Up - SY21-22 Calculator'!$A$3:$Q$3,0))</f>
        <v>0</v>
      </c>
      <c r="N70" s="102">
        <f>INDEX('Roll Up - SY21-22 Calculator'!$A$3:$Q$200,MATCH($A70,'Roll Up - SY21-22 Calculator'!$A$3:$A$200,0),MATCH(N$8,'Roll Up - SY21-22 Calculator'!$A$3:$Q$3,0))</f>
        <v>26.74</v>
      </c>
      <c r="O70" s="104" t="str">
        <f t="shared" si="15"/>
        <v/>
      </c>
      <c r="P70" s="105"/>
      <c r="Q70" s="106"/>
      <c r="R70" s="107"/>
      <c r="S70" s="105"/>
      <c r="T70" s="108" t="str">
        <f t="shared" si="16"/>
        <v/>
      </c>
      <c r="U70" s="109" t="str">
        <f t="shared" si="17"/>
        <v/>
      </c>
      <c r="V70" s="72"/>
      <c r="W70" s="110" t="str">
        <f t="shared" ref="W70:W74" si="18">IF(IFERROR(ROUNDUP(O70/G70,0)-SUM(X70:AI70),SUM(X70:AI70)*-1)=0,"",(IFERROR(ROUNDUP(O70/G70,0)-SUM(X70:AI70),SUM(X70:AI70)*-1)))</f>
        <v/>
      </c>
      <c r="X70" s="111"/>
      <c r="Y70" s="111"/>
      <c r="Z70" s="111"/>
      <c r="AA70" s="111"/>
      <c r="AB70" s="111"/>
      <c r="AC70" s="111"/>
      <c r="AD70" s="111"/>
      <c r="AE70" s="111"/>
      <c r="AF70" s="111"/>
      <c r="AG70" s="111"/>
      <c r="AH70" s="111"/>
      <c r="AI70" s="107"/>
      <c r="AJ70" s="13"/>
    </row>
    <row r="71" spans="1:36" ht="17.5" x14ac:dyDescent="0.35">
      <c r="A71" s="112">
        <v>10174430928</v>
      </c>
      <c r="B71" s="113" t="e">
        <f>INDEX('Roll Up - SY21-22 Calculator'!$A$3:$Q$200,MATCH($A71,'Roll Up - SY21-22 Calculator'!$A$3:$A$200,0),MATCH(B$8,'Roll Up - SY21-22 Calculator'!$A$3:$Q$3,0))</f>
        <v>#N/A</v>
      </c>
      <c r="C71" s="240" t="str">
        <f>INDEX('Roll Up - SY21-22 Calculator'!$A$3:$Q$200,MATCH($A71,'Roll Up - SY21-22 Calculator'!$A$3:$A$200,0),MATCH(C$8,'Roll Up - SY21-22 Calculator'!$A$3:$Q$3,0))</f>
        <v>Chicken Sausage Patties, 1.43 oz.</v>
      </c>
      <c r="D71" s="113" t="str">
        <f>INDEX('Roll Up - SY21-22 Calculator'!$A$3:$Q$200,MATCH($A71,'Roll Up - SY21-22 Calculator'!$A$3:$A$200,0),MATCH(D$8,'Roll Up - SY21-22 Calculator'!$A$3:$Q$3,0))</f>
        <v>100103 D</v>
      </c>
      <c r="E71" s="113">
        <f>INDEX('Roll Up - SY21-22 Calculator'!$A$3:$Q$200,MATCH($A71,'Roll Up - SY21-22 Calculator'!$A$3:$A$200,0),MATCH(E$8,'Roll Up - SY21-22 Calculator'!$A$3:$Q$3,0))</f>
        <v>30.07</v>
      </c>
      <c r="F71" s="113">
        <f>INDEX('Roll Up - SY21-22 Calculator'!$A$3:$Q$200,MATCH($A71,'Roll Up - SY21-22 Calculator'!$A$3:$A$200,0),MATCH(F$8,'Roll Up - SY21-22 Calculator'!$A$3:$Q$3,0))</f>
        <v>336</v>
      </c>
      <c r="G71" s="113">
        <f>INDEX('Roll Up - SY21-22 Calculator'!$A$3:$Q$200,MATCH($A71,'Roll Up - SY21-22 Calculator'!$A$3:$A$200,0),MATCH(G$8,'Roll Up - SY21-22 Calculator'!$A$3:$Q$3,0))</f>
        <v>336</v>
      </c>
      <c r="H71" s="113">
        <f>INDEX('Roll Up - SY21-22 Calculator'!$A$3:$Q$200,MATCH($A71,'Roll Up - SY21-22 Calculator'!$A$3:$A$200,0),MATCH(H$8,'Roll Up - SY21-22 Calculator'!$A$3:$Q$3,0))</f>
        <v>1.43</v>
      </c>
      <c r="I71" s="113">
        <f>INDEX('Roll Up - SY21-22 Calculator'!$A$3:$Q$200,MATCH($A71,'Roll Up - SY21-22 Calculator'!$A$3:$A$200,0),MATCH(I$8,'Roll Up - SY21-22 Calculator'!$A$3:$Q$3,0))</f>
        <v>40</v>
      </c>
      <c r="J71" s="113" t="str">
        <f>INDEX('Roll Up - SY21-22 Calculator'!$A$3:$Q$200,MATCH($A71,'Roll Up - SY21-22 Calculator'!$A$3:$A$200,0),MATCH(J$8,'Roll Up - SY21-22 Calculator'!$A$3:$Q$3,0))</f>
        <v>1 piece</v>
      </c>
      <c r="K71" s="113">
        <f>INDEX('Roll Up - SY21-22 Calculator'!$A$3:$Q$200,MATCH($A71,'Roll Up - SY21-22 Calculator'!$A$3:$A$200,0),MATCH(K$8,'Roll Up - SY21-22 Calculator'!$A$3:$Q$3,0))</f>
        <v>1</v>
      </c>
      <c r="L71" s="113" t="str">
        <f>INDEX('Roll Up - SY21-22 Calculator'!$A$3:$Q$200,MATCH($A71,'Roll Up - SY21-22 Calculator'!$A$3:$A$200,0),MATCH(L$8,'Roll Up - SY21-22 Calculator'!$A$3:$Q$3,0))</f>
        <v>-</v>
      </c>
      <c r="M71" s="113">
        <f>INDEX('Roll Up - SY21-22 Calculator'!$A$3:$Q$200,MATCH($A71,'Roll Up - SY21-22 Calculator'!$A$3:$A$200,0),MATCH(M$8,'Roll Up - SY21-22 Calculator'!$A$3:$Q$3,0))</f>
        <v>0</v>
      </c>
      <c r="N71" s="115">
        <f>INDEX('Roll Up - SY21-22 Calculator'!$A$3:$Q$200,MATCH($A71,'Roll Up - SY21-22 Calculator'!$A$3:$A$200,0),MATCH(N$8,'Roll Up - SY21-22 Calculator'!$A$3:$Q$3,0))</f>
        <v>44.75</v>
      </c>
      <c r="O71" s="116" t="str">
        <f t="shared" si="15"/>
        <v/>
      </c>
      <c r="P71" s="105"/>
      <c r="Q71" s="106"/>
      <c r="R71" s="107"/>
      <c r="S71" s="105"/>
      <c r="T71" s="117" t="str">
        <f t="shared" si="16"/>
        <v/>
      </c>
      <c r="U71" s="118" t="str">
        <f t="shared" si="17"/>
        <v/>
      </c>
      <c r="V71" s="72"/>
      <c r="W71" s="119" t="str">
        <f t="shared" si="18"/>
        <v/>
      </c>
      <c r="X71" s="120"/>
      <c r="Y71" s="120"/>
      <c r="Z71" s="120"/>
      <c r="AA71" s="120"/>
      <c r="AB71" s="120"/>
      <c r="AC71" s="120"/>
      <c r="AD71" s="120"/>
      <c r="AE71" s="120"/>
      <c r="AF71" s="120"/>
      <c r="AG71" s="120"/>
      <c r="AH71" s="120"/>
      <c r="AI71" s="121"/>
      <c r="AJ71" s="13"/>
    </row>
    <row r="72" spans="1:36" ht="17.5" x14ac:dyDescent="0.35">
      <c r="A72" s="101">
        <v>10363650928</v>
      </c>
      <c r="B72" s="113" t="e">
        <f>INDEX('Roll Up - SY21-22 Calculator'!$A$3:$Q$200,MATCH($A72,'Roll Up - SY21-22 Calculator'!$A$3:$A$200,0),MATCH(B$8,'Roll Up - SY21-22 Calculator'!$A$3:$Q$3,0))</f>
        <v>#N/A</v>
      </c>
      <c r="C72" s="103" t="str">
        <f>INDEX('Roll Up - SY21-22 Calculator'!$A$3:$Q$200,MATCH($A72,'Roll Up - SY21-22 Calculator'!$A$3:$A$200,0),MATCH(C$8,'Roll Up - SY21-22 Calculator'!$A$3:$Q$3,0))</f>
        <v>Chicken Corn Dogs, 4.0 oz.</v>
      </c>
      <c r="D72" s="102" t="str">
        <f>INDEX('Roll Up - SY21-22 Calculator'!$A$3:$Q$200,MATCH($A72,'Roll Up - SY21-22 Calculator'!$A$3:$A$200,0),MATCH(D$8,'Roll Up - SY21-22 Calculator'!$A$3:$Q$3,0))</f>
        <v>100103 D</v>
      </c>
      <c r="E72" s="102">
        <f>INDEX('Roll Up - SY21-22 Calculator'!$A$3:$Q$200,MATCH($A72,'Roll Up - SY21-22 Calculator'!$A$3:$A$200,0),MATCH(E$8,'Roll Up - SY21-22 Calculator'!$A$3:$Q$3,0))</f>
        <v>12</v>
      </c>
      <c r="F72" s="102">
        <f>INDEX('Roll Up - SY21-22 Calculator'!$A$3:$Q$200,MATCH($A72,'Roll Up - SY21-22 Calculator'!$A$3:$A$200,0),MATCH(F$8,'Roll Up - SY21-22 Calculator'!$A$3:$Q$3,0))</f>
        <v>48</v>
      </c>
      <c r="G72" s="102">
        <f>INDEX('Roll Up - SY21-22 Calculator'!$A$3:$Q$200,MATCH($A72,'Roll Up - SY21-22 Calculator'!$A$3:$A$200,0),MATCH(G$8,'Roll Up - SY21-22 Calculator'!$A$3:$Q$3,0))</f>
        <v>48</v>
      </c>
      <c r="H72" s="102">
        <f>INDEX('Roll Up - SY21-22 Calculator'!$A$3:$Q$200,MATCH($A72,'Roll Up - SY21-22 Calculator'!$A$3:$A$200,0),MATCH(H$8,'Roll Up - SY21-22 Calculator'!$A$3:$Q$3,0))</f>
        <v>4</v>
      </c>
      <c r="I72" s="102" t="str">
        <f>INDEX('Roll Up - SY21-22 Calculator'!$A$3:$Q$200,MATCH($A72,'Roll Up - SY21-22 Calculator'!$A$3:$A$200,0),MATCH(I$8,'Roll Up - SY21-22 Calculator'!$A$3:$Q$3,0))</f>
        <v/>
      </c>
      <c r="J72" s="102" t="str">
        <f>INDEX('Roll Up - SY21-22 Calculator'!$A$3:$Q$200,MATCH($A72,'Roll Up - SY21-22 Calculator'!$A$3:$A$200,0),MATCH(J$8,'Roll Up - SY21-22 Calculator'!$A$3:$Q$3,0))</f>
        <v>1 Corn Dog</v>
      </c>
      <c r="K72" s="102">
        <f>INDEX('Roll Up - SY21-22 Calculator'!$A$3:$Q$200,MATCH($A72,'Roll Up - SY21-22 Calculator'!$A$3:$A$200,0),MATCH(K$8,'Roll Up - SY21-22 Calculator'!$A$3:$Q$3,0))</f>
        <v>2</v>
      </c>
      <c r="L72" s="102">
        <f>INDEX('Roll Up - SY21-22 Calculator'!$A$3:$Q$200,MATCH($A72,'Roll Up - SY21-22 Calculator'!$A$3:$A$200,0),MATCH(L$8,'Roll Up - SY21-22 Calculator'!$A$3:$Q$3,0))</f>
        <v>2</v>
      </c>
      <c r="M72" s="102">
        <f>INDEX('Roll Up - SY21-22 Calculator'!$A$3:$Q$200,MATCH($A72,'Roll Up - SY21-22 Calculator'!$A$3:$A$200,0),MATCH(M$8,'Roll Up - SY21-22 Calculator'!$A$3:$Q$3,0))</f>
        <v>0</v>
      </c>
      <c r="N72" s="102">
        <f>INDEX('Roll Up - SY21-22 Calculator'!$A$3:$Q$200,MATCH($A72,'Roll Up - SY21-22 Calculator'!$A$3:$A$200,0),MATCH(N$8,'Roll Up - SY21-22 Calculator'!$A$3:$Q$3,0))</f>
        <v>7.41</v>
      </c>
      <c r="O72" s="104" t="str">
        <f t="shared" si="15"/>
        <v/>
      </c>
      <c r="P72" s="105"/>
      <c r="Q72" s="106"/>
      <c r="R72" s="107"/>
      <c r="S72" s="105"/>
      <c r="T72" s="108" t="str">
        <f t="shared" si="16"/>
        <v/>
      </c>
      <c r="U72" s="109" t="str">
        <f t="shared" si="17"/>
        <v/>
      </c>
      <c r="V72" s="72"/>
      <c r="W72" s="110" t="str">
        <f t="shared" si="18"/>
        <v/>
      </c>
      <c r="X72" s="111"/>
      <c r="Y72" s="111"/>
      <c r="Z72" s="111"/>
      <c r="AA72" s="111"/>
      <c r="AB72" s="111"/>
      <c r="AC72" s="111"/>
      <c r="AD72" s="111"/>
      <c r="AE72" s="111"/>
      <c r="AF72" s="111"/>
      <c r="AG72" s="111"/>
      <c r="AH72" s="111"/>
      <c r="AI72" s="107"/>
      <c r="AJ72" s="13"/>
    </row>
    <row r="73" spans="1:36" ht="17.5" x14ac:dyDescent="0.35">
      <c r="A73" s="112">
        <v>10270240928</v>
      </c>
      <c r="B73" s="113" t="e">
        <f>INDEX('Roll Up - SY21-22 Calculator'!$A$3:$Q$200,MATCH($A73,'Roll Up - SY21-22 Calculator'!$A$3:$A$200,0),MATCH(B$8,'Roll Up - SY21-22 Calculator'!$A$3:$Q$3,0))</f>
        <v>#N/A</v>
      </c>
      <c r="C73" s="240" t="str">
        <f>INDEX('Roll Up - SY21-22 Calculator'!$A$3:$Q$200,MATCH($A73,'Roll Up - SY21-22 Calculator'!$A$3:$A$200,0),MATCH(C$8,'Roll Up - SY21-22 Calculator'!$A$3:$Q$3,0))</f>
        <v>Mini Chicken Corn Dog Bites, 0.67 oz.</v>
      </c>
      <c r="D73" s="113" t="str">
        <f>INDEX('Roll Up - SY21-22 Calculator'!$A$3:$Q$200,MATCH($A73,'Roll Up - SY21-22 Calculator'!$A$3:$A$200,0),MATCH(D$8,'Roll Up - SY21-22 Calculator'!$A$3:$Q$3,0))</f>
        <v>100103 D</v>
      </c>
      <c r="E73" s="113">
        <f>INDEX('Roll Up - SY21-22 Calculator'!$A$3:$Q$200,MATCH($A73,'Roll Up - SY21-22 Calculator'!$A$3:$A$200,0),MATCH(E$8,'Roll Up - SY21-22 Calculator'!$A$3:$Q$3,0))</f>
        <v>30.15</v>
      </c>
      <c r="F73" s="113">
        <f>INDEX('Roll Up - SY21-22 Calculator'!$A$3:$Q$200,MATCH($A73,'Roll Up - SY21-22 Calculator'!$A$3:$A$200,0),MATCH(F$8,'Roll Up - SY21-22 Calculator'!$A$3:$Q$3,0))</f>
        <v>120</v>
      </c>
      <c r="G73" s="113">
        <f>INDEX('Roll Up - SY21-22 Calculator'!$A$3:$Q$200,MATCH($A73,'Roll Up - SY21-22 Calculator'!$A$3:$A$200,0),MATCH(G$8,'Roll Up - SY21-22 Calculator'!$A$3:$Q$3,0))</f>
        <v>120</v>
      </c>
      <c r="H73" s="113">
        <f>INDEX('Roll Up - SY21-22 Calculator'!$A$3:$Q$200,MATCH($A73,'Roll Up - SY21-22 Calculator'!$A$3:$A$200,0),MATCH(H$8,'Roll Up - SY21-22 Calculator'!$A$3:$Q$3,0))</f>
        <v>4</v>
      </c>
      <c r="I73" s="113" t="str">
        <f>INDEX('Roll Up - SY21-22 Calculator'!$A$3:$Q$200,MATCH($A73,'Roll Up - SY21-22 Calculator'!$A$3:$A$200,0),MATCH(I$8,'Roll Up - SY21-22 Calculator'!$A$3:$Q$3,0))</f>
        <v/>
      </c>
      <c r="J73" s="113" t="str">
        <f>INDEX('Roll Up - SY21-22 Calculator'!$A$3:$Q$200,MATCH($A73,'Roll Up - SY21-22 Calculator'!$A$3:$A$200,0),MATCH(J$8,'Roll Up - SY21-22 Calculator'!$A$3:$Q$3,0))</f>
        <v>6 pieces</v>
      </c>
      <c r="K73" s="113">
        <f>INDEX('Roll Up - SY21-22 Calculator'!$A$3:$Q$200,MATCH($A73,'Roll Up - SY21-22 Calculator'!$A$3:$A$200,0),MATCH(K$8,'Roll Up - SY21-22 Calculator'!$A$3:$Q$3,0))</f>
        <v>2</v>
      </c>
      <c r="L73" s="113">
        <f>INDEX('Roll Up - SY21-22 Calculator'!$A$3:$Q$200,MATCH($A73,'Roll Up - SY21-22 Calculator'!$A$3:$A$200,0),MATCH(L$8,'Roll Up - SY21-22 Calculator'!$A$3:$Q$3,0))</f>
        <v>2</v>
      </c>
      <c r="M73" s="113">
        <f>INDEX('Roll Up - SY21-22 Calculator'!$A$3:$Q$200,MATCH($A73,'Roll Up - SY21-22 Calculator'!$A$3:$A$200,0),MATCH(M$8,'Roll Up - SY21-22 Calculator'!$A$3:$Q$3,0))</f>
        <v>0</v>
      </c>
      <c r="N73" s="115">
        <f>INDEX('Roll Up - SY21-22 Calculator'!$A$3:$Q$200,MATCH($A73,'Roll Up - SY21-22 Calculator'!$A$3:$A$200,0),MATCH(N$8,'Roll Up - SY21-22 Calculator'!$A$3:$Q$3,0))</f>
        <v>19.14</v>
      </c>
      <c r="O73" s="116" t="str">
        <f t="shared" si="15"/>
        <v/>
      </c>
      <c r="P73" s="105"/>
      <c r="Q73" s="106"/>
      <c r="R73" s="107"/>
      <c r="S73" s="105"/>
      <c r="T73" s="117" t="str">
        <f t="shared" si="16"/>
        <v/>
      </c>
      <c r="U73" s="118" t="str">
        <f t="shared" si="17"/>
        <v/>
      </c>
      <c r="V73" s="72"/>
      <c r="W73" s="119" t="str">
        <f t="shared" si="18"/>
        <v/>
      </c>
      <c r="X73" s="120"/>
      <c r="Y73" s="120"/>
      <c r="Z73" s="120"/>
      <c r="AA73" s="120"/>
      <c r="AB73" s="120"/>
      <c r="AC73" s="120"/>
      <c r="AD73" s="120"/>
      <c r="AE73" s="120"/>
      <c r="AF73" s="120"/>
      <c r="AG73" s="120"/>
      <c r="AH73" s="120"/>
      <c r="AI73" s="121"/>
      <c r="AJ73" s="13"/>
    </row>
    <row r="74" spans="1:36" ht="17.5" x14ac:dyDescent="0.35">
      <c r="A74" s="101">
        <v>10244500928</v>
      </c>
      <c r="B74" s="113" t="e">
        <f>INDEX('Roll Up - SY21-22 Calculator'!$A$3:$Q$200,MATCH($A74,'Roll Up - SY21-22 Calculator'!$A$3:$A$200,0),MATCH(B$8,'Roll Up - SY21-22 Calculator'!$A$3:$Q$3,0))</f>
        <v>#N/A</v>
      </c>
      <c r="C74" s="103" t="str">
        <f>INDEX('Roll Up - SY21-22 Calculator'!$A$3:$Q$200,MATCH($A74,'Roll Up - SY21-22 Calculator'!$A$3:$A$200,0),MATCH(C$8,'Roll Up - SY21-22 Calculator'!$A$3:$Q$3,0))</f>
        <v>Breaded MWWM Dark Meat Chunks, 3.0 oz.</v>
      </c>
      <c r="D74" s="102" t="str">
        <f>INDEX('Roll Up - SY21-22 Calculator'!$A$3:$Q$200,MATCH($A74,'Roll Up - SY21-22 Calculator'!$A$3:$A$200,0),MATCH(D$8,'Roll Up - SY21-22 Calculator'!$A$3:$Q$3,0))</f>
        <v>100103 D</v>
      </c>
      <c r="E74" s="102">
        <f>INDEX('Roll Up - SY21-22 Calculator'!$A$3:$Q$200,MATCH($A74,'Roll Up - SY21-22 Calculator'!$A$3:$A$200,0),MATCH(E$8,'Roll Up - SY21-22 Calculator'!$A$3:$Q$3,0))</f>
        <v>30.16</v>
      </c>
      <c r="F74" s="102">
        <f>INDEX('Roll Up - SY21-22 Calculator'!$A$3:$Q$200,MATCH($A74,'Roll Up - SY21-22 Calculator'!$A$3:$A$200,0),MATCH(F$8,'Roll Up - SY21-22 Calculator'!$A$3:$Q$3,0))</f>
        <v>160</v>
      </c>
      <c r="G74" s="102">
        <f>INDEX('Roll Up - SY21-22 Calculator'!$A$3:$Q$200,MATCH($A74,'Roll Up - SY21-22 Calculator'!$A$3:$A$200,0),MATCH(G$8,'Roll Up - SY21-22 Calculator'!$A$3:$Q$3,0))</f>
        <v>160</v>
      </c>
      <c r="H74" s="102">
        <f>INDEX('Roll Up - SY21-22 Calculator'!$A$3:$Q$200,MATCH($A74,'Roll Up - SY21-22 Calculator'!$A$3:$A$200,0),MATCH(H$8,'Roll Up - SY21-22 Calculator'!$A$3:$Q$3,0))</f>
        <v>3</v>
      </c>
      <c r="I74" s="102">
        <f>INDEX('Roll Up - SY21-22 Calculator'!$A$3:$Q$200,MATCH($A74,'Roll Up - SY21-22 Calculator'!$A$3:$A$200,0),MATCH(I$8,'Roll Up - SY21-22 Calculator'!$A$3:$Q$3,0))</f>
        <v>40</v>
      </c>
      <c r="J74" s="102" t="str">
        <f>INDEX('Roll Up - SY21-22 Calculator'!$A$3:$Q$200,MATCH($A74,'Roll Up - SY21-22 Calculator'!$A$3:$A$200,0),MATCH(J$8,'Roll Up - SY21-22 Calculator'!$A$3:$Q$3,0))</f>
        <v>3 oz.</v>
      </c>
      <c r="K74" s="102">
        <f>INDEX('Roll Up - SY21-22 Calculator'!$A$3:$Q$200,MATCH($A74,'Roll Up - SY21-22 Calculator'!$A$3:$A$200,0),MATCH(K$8,'Roll Up - SY21-22 Calculator'!$A$3:$Q$3,0))</f>
        <v>2</v>
      </c>
      <c r="L74" s="102" t="str">
        <f>INDEX('Roll Up - SY21-22 Calculator'!$A$3:$Q$200,MATCH($A74,'Roll Up - SY21-22 Calculator'!$A$3:$A$200,0),MATCH(L$8,'Roll Up - SY21-22 Calculator'!$A$3:$Q$3,0))</f>
        <v>-</v>
      </c>
      <c r="M74" s="102">
        <f>INDEX('Roll Up - SY21-22 Calculator'!$A$3:$Q$200,MATCH($A74,'Roll Up - SY21-22 Calculator'!$A$3:$A$200,0),MATCH(M$8,'Roll Up - SY21-22 Calculator'!$A$3:$Q$3,0))</f>
        <v>0</v>
      </c>
      <c r="N74" s="102">
        <f>INDEX('Roll Up - SY21-22 Calculator'!$A$3:$Q$200,MATCH($A74,'Roll Up - SY21-22 Calculator'!$A$3:$A$200,0),MATCH(N$8,'Roll Up - SY21-22 Calculator'!$A$3:$Q$3,0))</f>
        <v>46.69</v>
      </c>
      <c r="O74" s="104" t="str">
        <f t="shared" si="15"/>
        <v/>
      </c>
      <c r="P74" s="105"/>
      <c r="Q74" s="106"/>
      <c r="R74" s="107"/>
      <c r="S74" s="105"/>
      <c r="T74" s="108" t="str">
        <f t="shared" si="16"/>
        <v/>
      </c>
      <c r="U74" s="109" t="str">
        <f t="shared" si="17"/>
        <v/>
      </c>
      <c r="V74" s="72"/>
      <c r="W74" s="110" t="str">
        <f t="shared" si="18"/>
        <v/>
      </c>
      <c r="X74" s="111"/>
      <c r="Y74" s="111"/>
      <c r="Z74" s="111"/>
      <c r="AA74" s="111"/>
      <c r="AB74" s="111"/>
      <c r="AC74" s="111"/>
      <c r="AD74" s="111"/>
      <c r="AE74" s="111"/>
      <c r="AF74" s="111"/>
      <c r="AG74" s="111"/>
      <c r="AH74" s="111"/>
      <c r="AI74" s="107"/>
      <c r="AJ74" s="13"/>
    </row>
    <row r="75" spans="1:36" ht="17.5" x14ac:dyDescent="0.35">
      <c r="A75" s="112">
        <v>10004130928</v>
      </c>
      <c r="B75" s="113"/>
      <c r="C75" s="240" t="str">
        <f>INDEX('Roll Up - SY21-22 Calculator'!$A$3:$Q$200,MATCH($A75,'Roll Up - SY21-22 Calculator'!$A$3:$A$200,0),MATCH(C$8,'Roll Up - SY21-22 Calculator'!$A$3:$Q$3,0))</f>
        <v>Buffalo Style Glazed Chicken Drumsticks</v>
      </c>
      <c r="D75" s="113" t="str">
        <f>INDEX('Roll Up - SY21-22 Calculator'!$A$3:$Q$200,MATCH($A75,'Roll Up - SY21-22 Calculator'!$A$3:$A$200,0),MATCH(D$8,'Roll Up - SY21-22 Calculator'!$A$3:$Q$3,0))</f>
        <v>100103 D</v>
      </c>
      <c r="E75" s="113">
        <f>INDEX('Roll Up - SY21-22 Calculator'!$A$3:$Q$200,MATCH($A75,'Roll Up - SY21-22 Calculator'!$A$3:$A$200,0),MATCH(E$8,'Roll Up - SY21-22 Calculator'!$A$3:$Q$3,0))</f>
        <v>30</v>
      </c>
      <c r="F75" s="113" t="str">
        <f>INDEX('Roll Up - SY21-22 Calculator'!$A$3:$Q$200,MATCH($A75,'Roll Up - SY21-22 Calculator'!$A$3:$A$200,0),MATCH(F$8,'Roll Up - SY21-22 Calculator'!$A$3:$Q$3,0))</f>
        <v>80-128</v>
      </c>
      <c r="G75" s="113">
        <f>INDEX('Roll Up - SY21-22 Calculator'!$A$3:$Q$200,MATCH($A75,'Roll Up - SY21-22 Calculator'!$A$3:$A$200,0),MATCH(G$8,'Roll Up - SY21-22 Calculator'!$A$3:$Q$3,0))</f>
        <v>104</v>
      </c>
      <c r="H75" s="113" t="str">
        <f>INDEX('Roll Up - SY21-22 Calculator'!$A$3:$Q$200,MATCH($A75,'Roll Up - SY21-22 Calculator'!$A$3:$A$200,0),MATCH(H$8,'Roll Up - SY21-22 Calculator'!$A$3:$Q$3,0))</f>
        <v>3.75-6.0</v>
      </c>
      <c r="I75" s="113">
        <f>INDEX('Roll Up - SY21-22 Calculator'!$A$3:$Q$200,MATCH($A75,'Roll Up - SY21-22 Calculator'!$A$3:$A$200,0),MATCH(I$8,'Roll Up - SY21-22 Calculator'!$A$3:$Q$3,0))</f>
        <v>40</v>
      </c>
      <c r="J75" s="113" t="str">
        <f>INDEX('Roll Up - SY21-22 Calculator'!$A$3:$Q$200,MATCH($A75,'Roll Up - SY21-22 Calculator'!$A$3:$A$200,0),MATCH(J$8,'Roll Up - SY21-22 Calculator'!$A$3:$Q$3,0))</f>
        <v>1 piece</v>
      </c>
      <c r="K75" s="113">
        <f>INDEX('Roll Up - SY21-22 Calculator'!$A$3:$Q$200,MATCH($A75,'Roll Up - SY21-22 Calculator'!$A$3:$A$200,0),MATCH(K$8,'Roll Up - SY21-22 Calculator'!$A$3:$Q$3,0))</f>
        <v>2.5</v>
      </c>
      <c r="L75" s="113" t="str">
        <f>INDEX('Roll Up - SY21-22 Calculator'!$A$3:$Q$200,MATCH($A75,'Roll Up - SY21-22 Calculator'!$A$3:$A$200,0),MATCH(L$8,'Roll Up - SY21-22 Calculator'!$A$3:$Q$3,0))</f>
        <v>-</v>
      </c>
      <c r="M75" s="113">
        <f>INDEX('Roll Up - SY21-22 Calculator'!$A$3:$Q$200,MATCH($A75,'Roll Up - SY21-22 Calculator'!$A$3:$A$200,0),MATCH(M$8,'Roll Up - SY21-22 Calculator'!$A$3:$Q$3,0))</f>
        <v>0</v>
      </c>
      <c r="N75" s="115">
        <f>INDEX('Roll Up - SY21-22 Calculator'!$A$3:$Q$200,MATCH($A75,'Roll Up - SY21-22 Calculator'!$A$3:$A$200,0),MATCH(N$8,'Roll Up - SY21-22 Calculator'!$A$3:$Q$3,0))</f>
        <v>23.81</v>
      </c>
      <c r="O75" s="116" t="str">
        <f t="shared" ref="O75:O86" si="19">IF(IF(P75&gt;0,P75*G75,Q75*R75)=0,"",IF(P75&gt;0,P75*G75,Q75*R75))</f>
        <v/>
      </c>
      <c r="P75" s="105"/>
      <c r="Q75" s="106"/>
      <c r="R75" s="107"/>
      <c r="S75" s="105"/>
      <c r="T75" s="117" t="str">
        <f t="shared" ref="T75:T86" si="20">IFERROR(ROUNDUP(O75/G75,0)*M75,"")</f>
        <v/>
      </c>
      <c r="U75" s="118" t="str">
        <f t="shared" ref="U75:U86" si="21">IFERROR(ROUNDUP(O75/G75,0)*N75,"")</f>
        <v/>
      </c>
      <c r="V75" s="72"/>
      <c r="W75" s="119" t="str">
        <f t="shared" ref="W75:W86" si="22">IF(IFERROR(ROUNDUP(O75/G75,0)-SUM(X75:AI75),SUM(X75:AI75)*-1)=0,"",(IFERROR(ROUNDUP(O75/G75,0)-SUM(X75:AI75),SUM(X75:AI75)*-1)))</f>
        <v/>
      </c>
      <c r="X75" s="120"/>
      <c r="Y75" s="120"/>
      <c r="Z75" s="120"/>
      <c r="AA75" s="120"/>
      <c r="AB75" s="120"/>
      <c r="AC75" s="120"/>
      <c r="AD75" s="120"/>
      <c r="AE75" s="120"/>
      <c r="AF75" s="120"/>
      <c r="AG75" s="120"/>
      <c r="AH75" s="120"/>
      <c r="AI75" s="121"/>
      <c r="AJ75" s="13"/>
    </row>
    <row r="76" spans="1:36" ht="17.5" x14ac:dyDescent="0.35">
      <c r="A76" s="101">
        <v>10264350928</v>
      </c>
      <c r="B76" s="113"/>
      <c r="C76" s="103" t="str">
        <f>INDEX('Roll Up - SY21-22 Calculator'!$A$3:$Q$200,MATCH($A76,'Roll Up - SY21-22 Calculator'!$A$3:$A$200,0),MATCH(C$8,'Roll Up - SY21-22 Calculator'!$A$3:$Q$3,0))</f>
        <v>Glazed Chicken Drumsticks</v>
      </c>
      <c r="D76" s="102" t="str">
        <f>INDEX('Roll Up - SY21-22 Calculator'!$A$3:$Q$200,MATCH($A76,'Roll Up - SY21-22 Calculator'!$A$3:$A$200,0),MATCH(D$8,'Roll Up - SY21-22 Calculator'!$A$3:$Q$3,0))</f>
        <v>100103 D</v>
      </c>
      <c r="E76" s="102">
        <f>INDEX('Roll Up - SY21-22 Calculator'!$A$3:$Q$200,MATCH($A76,'Roll Up - SY21-22 Calculator'!$A$3:$A$200,0),MATCH(E$8,'Roll Up - SY21-22 Calculator'!$A$3:$Q$3,0))</f>
        <v>30</v>
      </c>
      <c r="F76" s="102" t="str">
        <f>INDEX('Roll Up - SY21-22 Calculator'!$A$3:$Q$200,MATCH($A76,'Roll Up - SY21-22 Calculator'!$A$3:$A$200,0),MATCH(F$8,'Roll Up - SY21-22 Calculator'!$A$3:$Q$3,0))</f>
        <v>80-120</v>
      </c>
      <c r="G76" s="102">
        <f>INDEX('Roll Up - SY21-22 Calculator'!$A$3:$Q$200,MATCH($A76,'Roll Up - SY21-22 Calculator'!$A$3:$A$200,0),MATCH(G$8,'Roll Up - SY21-22 Calculator'!$A$3:$Q$3,0))</f>
        <v>100</v>
      </c>
      <c r="H76" s="102" t="str">
        <f>INDEX('Roll Up - SY21-22 Calculator'!$A$3:$Q$200,MATCH($A76,'Roll Up - SY21-22 Calculator'!$A$3:$A$200,0),MATCH(H$8,'Roll Up - SY21-22 Calculator'!$A$3:$Q$3,0))</f>
        <v>3.75-6.0</v>
      </c>
      <c r="I76" s="102">
        <f>INDEX('Roll Up - SY21-22 Calculator'!$A$3:$Q$200,MATCH($A76,'Roll Up - SY21-22 Calculator'!$A$3:$A$200,0),MATCH(I$8,'Roll Up - SY21-22 Calculator'!$A$3:$Q$3,0))</f>
        <v>40</v>
      </c>
      <c r="J76" s="102" t="str">
        <f>INDEX('Roll Up - SY21-22 Calculator'!$A$3:$Q$200,MATCH($A76,'Roll Up - SY21-22 Calculator'!$A$3:$A$200,0),MATCH(J$8,'Roll Up - SY21-22 Calculator'!$A$3:$Q$3,0))</f>
        <v>1 piece</v>
      </c>
      <c r="K76" s="102">
        <f>INDEX('Roll Up - SY21-22 Calculator'!$A$3:$Q$200,MATCH($A76,'Roll Up - SY21-22 Calculator'!$A$3:$A$200,0),MATCH(K$8,'Roll Up - SY21-22 Calculator'!$A$3:$Q$3,0))</f>
        <v>2.5</v>
      </c>
      <c r="L76" s="102" t="str">
        <f>INDEX('Roll Up - SY21-22 Calculator'!$A$3:$Q$200,MATCH($A76,'Roll Up - SY21-22 Calculator'!$A$3:$A$200,0),MATCH(L$8,'Roll Up - SY21-22 Calculator'!$A$3:$Q$3,0))</f>
        <v>-</v>
      </c>
      <c r="M76" s="102">
        <f>INDEX('Roll Up - SY21-22 Calculator'!$A$3:$Q$200,MATCH($A76,'Roll Up - SY21-22 Calculator'!$A$3:$A$200,0),MATCH(M$8,'Roll Up - SY21-22 Calculator'!$A$3:$Q$3,0))</f>
        <v>0</v>
      </c>
      <c r="N76" s="102">
        <f>INDEX('Roll Up - SY21-22 Calculator'!$A$3:$Q$200,MATCH($A76,'Roll Up - SY21-22 Calculator'!$A$3:$A$200,0),MATCH(N$8,'Roll Up - SY21-22 Calculator'!$A$3:$Q$3,0))</f>
        <v>25.29</v>
      </c>
      <c r="O76" s="104" t="str">
        <f t="shared" si="19"/>
        <v/>
      </c>
      <c r="P76" s="105"/>
      <c r="Q76" s="106"/>
      <c r="R76" s="107"/>
      <c r="S76" s="105"/>
      <c r="T76" s="108" t="str">
        <f t="shared" si="20"/>
        <v/>
      </c>
      <c r="U76" s="109" t="str">
        <f t="shared" si="21"/>
        <v/>
      </c>
      <c r="V76" s="72"/>
      <c r="W76" s="110" t="str">
        <f t="shared" si="22"/>
        <v/>
      </c>
      <c r="X76" s="111"/>
      <c r="Y76" s="111"/>
      <c r="Z76" s="111"/>
      <c r="AA76" s="111"/>
      <c r="AB76" s="111"/>
      <c r="AC76" s="111"/>
      <c r="AD76" s="111"/>
      <c r="AE76" s="111"/>
      <c r="AF76" s="111"/>
      <c r="AG76" s="111"/>
      <c r="AH76" s="111"/>
      <c r="AI76" s="107"/>
      <c r="AJ76" s="13"/>
    </row>
    <row r="77" spans="1:36" ht="17.5" x14ac:dyDescent="0.35">
      <c r="A77" s="112">
        <v>10264360928</v>
      </c>
      <c r="B77" s="113"/>
      <c r="C77" s="240" t="str">
        <f>INDEX('Roll Up - SY21-22 Calculator'!$A$3:$Q$200,MATCH($A77,'Roll Up - SY21-22 Calculator'!$A$3:$A$200,0),MATCH(C$8,'Roll Up - SY21-22 Calculator'!$A$3:$Q$3,0))</f>
        <v>Mesquite Glazed Chicken Drumsticks</v>
      </c>
      <c r="D77" s="113" t="str">
        <f>INDEX('Roll Up - SY21-22 Calculator'!$A$3:$Q$200,MATCH($A77,'Roll Up - SY21-22 Calculator'!$A$3:$A$200,0),MATCH(D$8,'Roll Up - SY21-22 Calculator'!$A$3:$Q$3,0))</f>
        <v>100103 D</v>
      </c>
      <c r="E77" s="113">
        <f>INDEX('Roll Up - SY21-22 Calculator'!$A$3:$Q$200,MATCH($A77,'Roll Up - SY21-22 Calculator'!$A$3:$A$200,0),MATCH(E$8,'Roll Up - SY21-22 Calculator'!$A$3:$Q$3,0))</f>
        <v>30</v>
      </c>
      <c r="F77" s="113" t="str">
        <f>INDEX('Roll Up - SY21-22 Calculator'!$A$3:$Q$200,MATCH($A77,'Roll Up - SY21-22 Calculator'!$A$3:$A$200,0),MATCH(F$8,'Roll Up - SY21-22 Calculator'!$A$3:$Q$3,0))</f>
        <v>80-128</v>
      </c>
      <c r="G77" s="113">
        <f>INDEX('Roll Up - SY21-22 Calculator'!$A$3:$Q$200,MATCH($A77,'Roll Up - SY21-22 Calculator'!$A$3:$A$200,0),MATCH(G$8,'Roll Up - SY21-22 Calculator'!$A$3:$Q$3,0))</f>
        <v>104</v>
      </c>
      <c r="H77" s="113" t="str">
        <f>INDEX('Roll Up - SY21-22 Calculator'!$A$3:$Q$200,MATCH($A77,'Roll Up - SY21-22 Calculator'!$A$3:$A$200,0),MATCH(H$8,'Roll Up - SY21-22 Calculator'!$A$3:$Q$3,0))</f>
        <v>3.75-6.0</v>
      </c>
      <c r="I77" s="113">
        <f>INDEX('Roll Up - SY21-22 Calculator'!$A$3:$Q$200,MATCH($A77,'Roll Up - SY21-22 Calculator'!$A$3:$A$200,0),MATCH(I$8,'Roll Up - SY21-22 Calculator'!$A$3:$Q$3,0))</f>
        <v>40</v>
      </c>
      <c r="J77" s="113" t="str">
        <f>INDEX('Roll Up - SY21-22 Calculator'!$A$3:$Q$200,MATCH($A77,'Roll Up - SY21-22 Calculator'!$A$3:$A$200,0),MATCH(J$8,'Roll Up - SY21-22 Calculator'!$A$3:$Q$3,0))</f>
        <v>1 piece</v>
      </c>
      <c r="K77" s="113">
        <f>INDEX('Roll Up - SY21-22 Calculator'!$A$3:$Q$200,MATCH($A77,'Roll Up - SY21-22 Calculator'!$A$3:$A$200,0),MATCH(K$8,'Roll Up - SY21-22 Calculator'!$A$3:$Q$3,0))</f>
        <v>2.5</v>
      </c>
      <c r="L77" s="113" t="str">
        <f>INDEX('Roll Up - SY21-22 Calculator'!$A$3:$Q$200,MATCH($A77,'Roll Up - SY21-22 Calculator'!$A$3:$A$200,0),MATCH(L$8,'Roll Up - SY21-22 Calculator'!$A$3:$Q$3,0))</f>
        <v>-</v>
      </c>
      <c r="M77" s="113">
        <f>INDEX('Roll Up - SY21-22 Calculator'!$A$3:$Q$200,MATCH($A77,'Roll Up - SY21-22 Calculator'!$A$3:$A$200,0),MATCH(M$8,'Roll Up - SY21-22 Calculator'!$A$3:$Q$3,0))</f>
        <v>0</v>
      </c>
      <c r="N77" s="115">
        <f>INDEX('Roll Up - SY21-22 Calculator'!$A$3:$Q$200,MATCH($A77,'Roll Up - SY21-22 Calculator'!$A$3:$A$200,0),MATCH(N$8,'Roll Up - SY21-22 Calculator'!$A$3:$Q$3,0))</f>
        <v>25.39</v>
      </c>
      <c r="O77" s="116" t="str">
        <f>IF(IF(P77&gt;0,P77*G77,Q77*R77)=0,"",IF(P77&gt;0,P77*G77,Q77*R77))</f>
        <v/>
      </c>
      <c r="P77" s="105"/>
      <c r="Q77" s="106"/>
      <c r="R77" s="107"/>
      <c r="S77" s="105"/>
      <c r="T77" s="117" t="str">
        <f t="shared" si="20"/>
        <v/>
      </c>
      <c r="U77" s="118" t="str">
        <f t="shared" si="21"/>
        <v/>
      </c>
      <c r="V77" s="72"/>
      <c r="W77" s="119" t="str">
        <f t="shared" si="22"/>
        <v/>
      </c>
      <c r="X77" s="120"/>
      <c r="Y77" s="120"/>
      <c r="Z77" s="120"/>
      <c r="AA77" s="120"/>
      <c r="AB77" s="120"/>
      <c r="AC77" s="120"/>
      <c r="AD77" s="120"/>
      <c r="AE77" s="120"/>
      <c r="AF77" s="120"/>
      <c r="AG77" s="120"/>
      <c r="AH77" s="120"/>
      <c r="AI77" s="121"/>
      <c r="AJ77" s="13"/>
    </row>
    <row r="78" spans="1:36" ht="17.5" x14ac:dyDescent="0.35">
      <c r="A78" s="101">
        <v>10300160928</v>
      </c>
      <c r="B78" s="113"/>
      <c r="C78" s="103" t="str">
        <f>INDEX('Roll Up - SY21-22 Calculator'!$A$3:$Q$200,MATCH($A78,'Roll Up - SY21-22 Calculator'!$A$3:$A$200,0),MATCH(C$8,'Roll Up - SY21-22 Calculator'!$A$3:$Q$3,0))</f>
        <v>Breaded Hot 'N Spicy Chicken Drumsticks</v>
      </c>
      <c r="D78" s="102" t="str">
        <f>INDEX('Roll Up - SY21-22 Calculator'!$A$3:$Q$200,MATCH($A78,'Roll Up - SY21-22 Calculator'!$A$3:$A$200,0),MATCH(D$8,'Roll Up - SY21-22 Calculator'!$A$3:$Q$3,0))</f>
        <v>100103 D</v>
      </c>
      <c r="E78" s="102">
        <f>INDEX('Roll Up - SY21-22 Calculator'!$A$3:$Q$200,MATCH($A78,'Roll Up - SY21-22 Calculator'!$A$3:$A$200,0),MATCH(E$8,'Roll Up - SY21-22 Calculator'!$A$3:$Q$3,0))</f>
        <v>29.64</v>
      </c>
      <c r="F78" s="102" t="str">
        <f>INDEX('Roll Up - SY21-22 Calculator'!$A$3:$Q$200,MATCH($A78,'Roll Up - SY21-22 Calculator'!$A$3:$A$200,0),MATCH(F$8,'Roll Up - SY21-22 Calculator'!$A$3:$Q$3,0))</f>
        <v>72-113</v>
      </c>
      <c r="G78" s="102">
        <f>INDEX('Roll Up - SY21-22 Calculator'!$A$3:$Q$200,MATCH($A78,'Roll Up - SY21-22 Calculator'!$A$3:$A$200,0),MATCH(G$8,'Roll Up - SY21-22 Calculator'!$A$3:$Q$3,0))</f>
        <v>92</v>
      </c>
      <c r="H78" s="102" t="str">
        <f>INDEX('Roll Up - SY21-22 Calculator'!$A$3:$Q$200,MATCH($A78,'Roll Up - SY21-22 Calculator'!$A$3:$A$200,0),MATCH(H$8,'Roll Up - SY21-22 Calculator'!$A$3:$Q$3,0))</f>
        <v>4.21-6.6</v>
      </c>
      <c r="I78" s="102">
        <f>INDEX('Roll Up - SY21-22 Calculator'!$A$3:$Q$200,MATCH($A78,'Roll Up - SY21-22 Calculator'!$A$3:$A$200,0),MATCH(I$8,'Roll Up - SY21-22 Calculator'!$A$3:$Q$3,0))</f>
        <v>40</v>
      </c>
      <c r="J78" s="102" t="str">
        <f>INDEX('Roll Up - SY21-22 Calculator'!$A$3:$Q$200,MATCH($A78,'Roll Up - SY21-22 Calculator'!$A$3:$A$200,0),MATCH(J$8,'Roll Up - SY21-22 Calculator'!$A$3:$Q$3,0))</f>
        <v>1 piece</v>
      </c>
      <c r="K78" s="102">
        <f>INDEX('Roll Up - SY21-22 Calculator'!$A$3:$Q$200,MATCH($A78,'Roll Up - SY21-22 Calculator'!$A$3:$A$200,0),MATCH(K$8,'Roll Up - SY21-22 Calculator'!$A$3:$Q$3,0))</f>
        <v>2</v>
      </c>
      <c r="L78" s="102">
        <f>INDEX('Roll Up - SY21-22 Calculator'!$A$3:$Q$200,MATCH($A78,'Roll Up - SY21-22 Calculator'!$A$3:$A$200,0),MATCH(L$8,'Roll Up - SY21-22 Calculator'!$A$3:$Q$3,0))</f>
        <v>0.75</v>
      </c>
      <c r="M78" s="102">
        <f>INDEX('Roll Up - SY21-22 Calculator'!$A$3:$Q$200,MATCH($A78,'Roll Up - SY21-22 Calculator'!$A$3:$A$200,0),MATCH(M$8,'Roll Up - SY21-22 Calculator'!$A$3:$Q$3,0))</f>
        <v>0</v>
      </c>
      <c r="N78" s="102">
        <f>INDEX('Roll Up - SY21-22 Calculator'!$A$3:$Q$200,MATCH($A78,'Roll Up - SY21-22 Calculator'!$A$3:$A$200,0),MATCH(N$8,'Roll Up - SY21-22 Calculator'!$A$3:$Q$3,0))</f>
        <v>23.72</v>
      </c>
      <c r="O78" s="104" t="str">
        <f t="shared" si="19"/>
        <v/>
      </c>
      <c r="P78" s="105"/>
      <c r="Q78" s="106"/>
      <c r="R78" s="107"/>
      <c r="S78" s="105"/>
      <c r="T78" s="108" t="str">
        <f t="shared" si="20"/>
        <v/>
      </c>
      <c r="U78" s="109" t="str">
        <f t="shared" si="21"/>
        <v/>
      </c>
      <c r="V78" s="72"/>
      <c r="W78" s="110" t="str">
        <f t="shared" si="22"/>
        <v/>
      </c>
      <c r="X78" s="111"/>
      <c r="Y78" s="111"/>
      <c r="Z78" s="111"/>
      <c r="AA78" s="111"/>
      <c r="AB78" s="111"/>
      <c r="AC78" s="111"/>
      <c r="AD78" s="111"/>
      <c r="AE78" s="111"/>
      <c r="AF78" s="111"/>
      <c r="AG78" s="111"/>
      <c r="AH78" s="111"/>
      <c r="AI78" s="107"/>
      <c r="AJ78" s="13"/>
    </row>
    <row r="79" spans="1:36" ht="17.5" x14ac:dyDescent="0.35">
      <c r="A79" s="112">
        <v>16660100928</v>
      </c>
      <c r="B79" s="113"/>
      <c r="C79" s="240" t="str">
        <f>INDEX('Roll Up - SY21-22 Calculator'!$A$3:$Q$200,MATCH($A79,'Roll Up - SY21-22 Calculator'!$A$3:$A$200,0),MATCH(C$8,'Roll Up - SY21-22 Calculator'!$A$3:$Q$3,0))</f>
        <v>Breaded Traditional Chicken Drumsticks</v>
      </c>
      <c r="D79" s="113" t="str">
        <f>INDEX('Roll Up - SY21-22 Calculator'!$A$3:$Q$200,MATCH($A79,'Roll Up - SY21-22 Calculator'!$A$3:$A$200,0),MATCH(D$8,'Roll Up - SY21-22 Calculator'!$A$3:$Q$3,0))</f>
        <v>100103 D</v>
      </c>
      <c r="E79" s="113">
        <f>INDEX('Roll Up - SY21-22 Calculator'!$A$3:$Q$200,MATCH($A79,'Roll Up - SY21-22 Calculator'!$A$3:$A$200,0),MATCH(E$8,'Roll Up - SY21-22 Calculator'!$A$3:$Q$3,0))</f>
        <v>29.64</v>
      </c>
      <c r="F79" s="113" t="str">
        <f>INDEX('Roll Up - SY21-22 Calculator'!$A$3:$Q$200,MATCH($A79,'Roll Up - SY21-22 Calculator'!$A$3:$A$200,0),MATCH(F$8,'Roll Up - SY21-22 Calculator'!$A$3:$Q$3,0))</f>
        <v>72 - 113</v>
      </c>
      <c r="G79" s="113">
        <f>INDEX('Roll Up - SY21-22 Calculator'!$A$3:$Q$200,MATCH($A79,'Roll Up - SY21-22 Calculator'!$A$3:$A$200,0),MATCH(G$8,'Roll Up - SY21-22 Calculator'!$A$3:$Q$3,0))</f>
        <v>92</v>
      </c>
      <c r="H79" s="113" t="str">
        <f>INDEX('Roll Up - SY21-22 Calculator'!$A$3:$Q$200,MATCH($A79,'Roll Up - SY21-22 Calculator'!$A$3:$A$200,0),MATCH(H$8,'Roll Up - SY21-22 Calculator'!$A$3:$Q$3,0))</f>
        <v>4.21-6.60</v>
      </c>
      <c r="I79" s="113" t="str">
        <f>INDEX('Roll Up - SY21-22 Calculator'!$A$3:$Q$200,MATCH($A79,'Roll Up - SY21-22 Calculator'!$A$3:$A$200,0),MATCH(I$8,'Roll Up - SY21-22 Calculator'!$A$3:$Q$3,0))</f>
        <v/>
      </c>
      <c r="J79" s="113" t="str">
        <f>INDEX('Roll Up - SY21-22 Calculator'!$A$3:$Q$200,MATCH($A79,'Roll Up - SY21-22 Calculator'!$A$3:$A$200,0),MATCH(J$8,'Roll Up - SY21-22 Calculator'!$A$3:$Q$3,0))</f>
        <v>1 piece</v>
      </c>
      <c r="K79" s="113">
        <f>INDEX('Roll Up - SY21-22 Calculator'!$A$3:$Q$200,MATCH($A79,'Roll Up - SY21-22 Calculator'!$A$3:$A$200,0),MATCH(K$8,'Roll Up - SY21-22 Calculator'!$A$3:$Q$3,0))</f>
        <v>2</v>
      </c>
      <c r="L79" s="113">
        <f>INDEX('Roll Up - SY21-22 Calculator'!$A$3:$Q$200,MATCH($A79,'Roll Up - SY21-22 Calculator'!$A$3:$A$200,0),MATCH(L$8,'Roll Up - SY21-22 Calculator'!$A$3:$Q$3,0))</f>
        <v>0.75</v>
      </c>
      <c r="M79" s="113">
        <f>INDEX('Roll Up - SY21-22 Calculator'!$A$3:$Q$200,MATCH($A79,'Roll Up - SY21-22 Calculator'!$A$3:$A$200,0),MATCH(M$8,'Roll Up - SY21-22 Calculator'!$A$3:$Q$3,0))</f>
        <v>0</v>
      </c>
      <c r="N79" s="115">
        <f>INDEX('Roll Up - SY21-22 Calculator'!$A$3:$Q$200,MATCH($A79,'Roll Up - SY21-22 Calculator'!$A$3:$A$200,0),MATCH(N$8,'Roll Up - SY21-22 Calculator'!$A$3:$Q$3,0))</f>
        <v>23.72</v>
      </c>
      <c r="O79" s="116" t="str">
        <f t="shared" si="19"/>
        <v/>
      </c>
      <c r="P79" s="105"/>
      <c r="Q79" s="106"/>
      <c r="R79" s="107"/>
      <c r="S79" s="105"/>
      <c r="T79" s="117" t="str">
        <f t="shared" si="20"/>
        <v/>
      </c>
      <c r="U79" s="118" t="str">
        <f t="shared" si="21"/>
        <v/>
      </c>
      <c r="V79" s="72"/>
      <c r="W79" s="119" t="str">
        <f t="shared" si="22"/>
        <v/>
      </c>
      <c r="X79" s="120"/>
      <c r="Y79" s="120"/>
      <c r="Z79" s="120"/>
      <c r="AA79" s="120"/>
      <c r="AB79" s="120"/>
      <c r="AC79" s="120"/>
      <c r="AD79" s="120"/>
      <c r="AE79" s="120"/>
      <c r="AF79" s="120"/>
      <c r="AG79" s="120"/>
      <c r="AH79" s="120"/>
      <c r="AI79" s="121"/>
      <c r="AJ79" s="13"/>
    </row>
    <row r="80" spans="1:36" ht="17.5" x14ac:dyDescent="0.35">
      <c r="A80" s="101">
        <v>10199570328</v>
      </c>
      <c r="B80" s="113"/>
      <c r="C80" s="103" t="str">
        <f>INDEX('Roll Up - SY21-22 Calculator'!$A$3:$Q$200,MATCH($A80,'Roll Up - SY21-22 Calculator'!$A$3:$A$200,0),MATCH(C$8,'Roll Up - SY21-22 Calculator'!$A$3:$Q$3,0))</f>
        <v>Chicken Taco Meat, 3.0 oz.</v>
      </c>
      <c r="D80" s="102" t="str">
        <f>INDEX('Roll Up - SY21-22 Calculator'!$A$3:$Q$200,MATCH($A80,'Roll Up - SY21-22 Calculator'!$A$3:$A$200,0),MATCH(D$8,'Roll Up - SY21-22 Calculator'!$A$3:$Q$3,0))</f>
        <v>100103 D</v>
      </c>
      <c r="E80" s="102">
        <f>INDEX('Roll Up - SY21-22 Calculator'!$A$3:$Q$200,MATCH($A80,'Roll Up - SY21-22 Calculator'!$A$3:$A$200,0),MATCH(E$8,'Roll Up - SY21-22 Calculator'!$A$3:$Q$3,0))</f>
        <v>20.12</v>
      </c>
      <c r="F80" s="102">
        <f>INDEX('Roll Up - SY21-22 Calculator'!$A$3:$Q$200,MATCH($A80,'Roll Up - SY21-22 Calculator'!$A$3:$A$200,0),MATCH(F$8,'Roll Up - SY21-22 Calculator'!$A$3:$Q$3,0))</f>
        <v>107</v>
      </c>
      <c r="G80" s="102">
        <f>INDEX('Roll Up - SY21-22 Calculator'!$A$3:$Q$200,MATCH($A80,'Roll Up - SY21-22 Calculator'!$A$3:$A$200,0),MATCH(G$8,'Roll Up - SY21-22 Calculator'!$A$3:$Q$3,0))</f>
        <v>107</v>
      </c>
      <c r="H80" s="102">
        <f>INDEX('Roll Up - SY21-22 Calculator'!$A$3:$Q$200,MATCH($A80,'Roll Up - SY21-22 Calculator'!$A$3:$A$200,0),MATCH(H$8,'Roll Up - SY21-22 Calculator'!$A$3:$Q$3,0))</f>
        <v>3</v>
      </c>
      <c r="I80" s="102" t="str">
        <f>INDEX('Roll Up - SY21-22 Calculator'!$A$3:$Q$200,MATCH($A80,'Roll Up - SY21-22 Calculator'!$A$3:$A$200,0),MATCH(I$8,'Roll Up - SY21-22 Calculator'!$A$3:$Q$3,0))</f>
        <v/>
      </c>
      <c r="J80" s="102" t="str">
        <f>INDEX('Roll Up - SY21-22 Calculator'!$A$3:$Q$200,MATCH($A80,'Roll Up - SY21-22 Calculator'!$A$3:$A$200,0),MATCH(J$8,'Roll Up - SY21-22 Calculator'!$A$3:$Q$3,0))</f>
        <v>3 oz.</v>
      </c>
      <c r="K80" s="102">
        <f>INDEX('Roll Up - SY21-22 Calculator'!$A$3:$Q$200,MATCH($A80,'Roll Up - SY21-22 Calculator'!$A$3:$A$200,0),MATCH(K$8,'Roll Up - SY21-22 Calculator'!$A$3:$Q$3,0))</f>
        <v>2</v>
      </c>
      <c r="L80" s="102" t="str">
        <f>INDEX('Roll Up - SY21-22 Calculator'!$A$3:$Q$200,MATCH($A80,'Roll Up - SY21-22 Calculator'!$A$3:$A$200,0),MATCH(L$8,'Roll Up - SY21-22 Calculator'!$A$3:$Q$3,0))</f>
        <v>-</v>
      </c>
      <c r="M80" s="102">
        <f>INDEX('Roll Up - SY21-22 Calculator'!$A$3:$Q$200,MATCH($A80,'Roll Up - SY21-22 Calculator'!$A$3:$A$200,0),MATCH(M$8,'Roll Up - SY21-22 Calculator'!$A$3:$Q$3,0))</f>
        <v>0</v>
      </c>
      <c r="N80" s="102">
        <f>INDEX('Roll Up - SY21-22 Calculator'!$A$3:$Q$200,MATCH($A80,'Roll Up - SY21-22 Calculator'!$A$3:$A$200,0),MATCH(N$8,'Roll Up - SY21-22 Calculator'!$A$3:$Q$3,0))</f>
        <v>27.93</v>
      </c>
      <c r="O80" s="104" t="str">
        <f t="shared" si="19"/>
        <v/>
      </c>
      <c r="P80" s="105"/>
      <c r="Q80" s="106"/>
      <c r="R80" s="107"/>
      <c r="S80" s="105"/>
      <c r="T80" s="108" t="str">
        <f t="shared" si="20"/>
        <v/>
      </c>
      <c r="U80" s="109" t="str">
        <f t="shared" si="21"/>
        <v/>
      </c>
      <c r="V80" s="72"/>
      <c r="W80" s="110" t="str">
        <f t="shared" si="22"/>
        <v/>
      </c>
      <c r="X80" s="111"/>
      <c r="Y80" s="111"/>
      <c r="Z80" s="111"/>
      <c r="AA80" s="111"/>
      <c r="AB80" s="111"/>
      <c r="AC80" s="111"/>
      <c r="AD80" s="111"/>
      <c r="AE80" s="111"/>
      <c r="AF80" s="111"/>
      <c r="AG80" s="111"/>
      <c r="AH80" s="111"/>
      <c r="AI80" s="107"/>
      <c r="AJ80" s="13"/>
    </row>
    <row r="81" spans="1:36" ht="17.5" x14ac:dyDescent="0.35">
      <c r="A81" s="112">
        <v>10362330928</v>
      </c>
      <c r="B81" s="113"/>
      <c r="C81" s="240" t="str">
        <f>INDEX('Roll Up - SY21-22 Calculator'!$A$3:$Q$200,MATCH($A81,'Roll Up - SY21-22 Calculator'!$A$3:$A$200,0),MATCH(C$8,'Roll Up - SY21-22 Calculator'!$A$3:$Q$3,0))</f>
        <v>All Natural Low Sodium Chicken Crumbles, 3.0 oz.</v>
      </c>
      <c r="D81" s="113" t="str">
        <f>INDEX('Roll Up - SY21-22 Calculator'!$A$3:$Q$200,MATCH($A81,'Roll Up - SY21-22 Calculator'!$A$3:$A$200,0),MATCH(D$8,'Roll Up - SY21-22 Calculator'!$A$3:$Q$3,0))</f>
        <v>100103 D</v>
      </c>
      <c r="E81" s="113">
        <f>INDEX('Roll Up - SY21-22 Calculator'!$A$3:$Q$200,MATCH($A81,'Roll Up - SY21-22 Calculator'!$A$3:$A$200,0),MATCH(E$8,'Roll Up - SY21-22 Calculator'!$A$3:$Q$3,0))</f>
        <v>20</v>
      </c>
      <c r="F81" s="113">
        <f>INDEX('Roll Up - SY21-22 Calculator'!$A$3:$Q$200,MATCH($A81,'Roll Up - SY21-22 Calculator'!$A$3:$A$200,0),MATCH(F$8,'Roll Up - SY21-22 Calculator'!$A$3:$Q$3,0))</f>
        <v>106</v>
      </c>
      <c r="G81" s="113">
        <f>INDEX('Roll Up - SY21-22 Calculator'!$A$3:$Q$200,MATCH($A81,'Roll Up - SY21-22 Calculator'!$A$3:$A$200,0),MATCH(G$8,'Roll Up - SY21-22 Calculator'!$A$3:$Q$3,0))</f>
        <v>106</v>
      </c>
      <c r="H81" s="113">
        <f>INDEX('Roll Up - SY21-22 Calculator'!$A$3:$Q$200,MATCH($A81,'Roll Up - SY21-22 Calculator'!$A$3:$A$200,0),MATCH(H$8,'Roll Up - SY21-22 Calculator'!$A$3:$Q$3,0))</f>
        <v>3</v>
      </c>
      <c r="I81" s="113" t="str">
        <f>INDEX('Roll Up - SY21-22 Calculator'!$A$3:$Q$200,MATCH($A81,'Roll Up - SY21-22 Calculator'!$A$3:$A$200,0),MATCH(I$8,'Roll Up - SY21-22 Calculator'!$A$3:$Q$3,0))</f>
        <v/>
      </c>
      <c r="J81" s="113" t="str">
        <f>INDEX('Roll Up - SY21-22 Calculator'!$A$3:$Q$200,MATCH($A81,'Roll Up - SY21-22 Calculator'!$A$3:$A$200,0),MATCH(J$8,'Roll Up - SY21-22 Calculator'!$A$3:$Q$3,0))</f>
        <v>3 oz.</v>
      </c>
      <c r="K81" s="113">
        <f>INDEX('Roll Up - SY21-22 Calculator'!$A$3:$Q$200,MATCH($A81,'Roll Up - SY21-22 Calculator'!$A$3:$A$200,0),MATCH(K$8,'Roll Up - SY21-22 Calculator'!$A$3:$Q$3,0))</f>
        <v>2</v>
      </c>
      <c r="L81" s="113" t="str">
        <f>INDEX('Roll Up - SY21-22 Calculator'!$A$3:$Q$200,MATCH($A81,'Roll Up - SY21-22 Calculator'!$A$3:$A$200,0),MATCH(L$8,'Roll Up - SY21-22 Calculator'!$A$3:$Q$3,0))</f>
        <v>-</v>
      </c>
      <c r="M81" s="113">
        <f>INDEX('Roll Up - SY21-22 Calculator'!$A$3:$Q$200,MATCH($A81,'Roll Up - SY21-22 Calculator'!$A$3:$A$200,0),MATCH(M$8,'Roll Up - SY21-22 Calculator'!$A$3:$Q$3,0))</f>
        <v>0</v>
      </c>
      <c r="N81" s="115">
        <f>INDEX('Roll Up - SY21-22 Calculator'!$A$3:$Q$200,MATCH($A81,'Roll Up - SY21-22 Calculator'!$A$3:$A$200,0),MATCH(N$8,'Roll Up - SY21-22 Calculator'!$A$3:$Q$3,0))</f>
        <v>33.07</v>
      </c>
      <c r="O81" s="116" t="str">
        <f t="shared" si="19"/>
        <v/>
      </c>
      <c r="P81" s="105"/>
      <c r="Q81" s="106"/>
      <c r="R81" s="107"/>
      <c r="S81" s="105"/>
      <c r="T81" s="117" t="str">
        <f t="shared" si="20"/>
        <v/>
      </c>
      <c r="U81" s="118" t="str">
        <f t="shared" si="21"/>
        <v/>
      </c>
      <c r="V81" s="72"/>
      <c r="W81" s="119" t="str">
        <f t="shared" si="22"/>
        <v/>
      </c>
      <c r="X81" s="120"/>
      <c r="Y81" s="120"/>
      <c r="Z81" s="120"/>
      <c r="AA81" s="120"/>
      <c r="AB81" s="120"/>
      <c r="AC81" s="120"/>
      <c r="AD81" s="120"/>
      <c r="AE81" s="120"/>
      <c r="AF81" s="120"/>
      <c r="AG81" s="120"/>
      <c r="AH81" s="120"/>
      <c r="AI81" s="121"/>
      <c r="AJ81" s="13"/>
    </row>
    <row r="82" spans="1:36" ht="17.5" x14ac:dyDescent="0.35">
      <c r="A82" s="101">
        <v>10209800328</v>
      </c>
      <c r="B82" s="113"/>
      <c r="C82" s="103" t="str">
        <f>INDEX('Roll Up - SY21-22 Calculator'!$A$3:$Q$200,MATCH($A82,'Roll Up - SY21-22 Calculator'!$A$3:$A$200,0),MATCH(C$8,'Roll Up - SY21-22 Calculator'!$A$3:$Q$3,0))</f>
        <v>Sliced Black Forest Chicken Ham, 0.5 oz.</v>
      </c>
      <c r="D82" s="102" t="str">
        <f>INDEX('Roll Up - SY21-22 Calculator'!$A$3:$Q$200,MATCH($A82,'Roll Up - SY21-22 Calculator'!$A$3:$A$200,0),MATCH(D$8,'Roll Up - SY21-22 Calculator'!$A$3:$Q$3,0))</f>
        <v>100103 D</v>
      </c>
      <c r="E82" s="102">
        <f>INDEX('Roll Up - SY21-22 Calculator'!$A$3:$Q$200,MATCH($A82,'Roll Up - SY21-22 Calculator'!$A$3:$A$200,0),MATCH(E$8,'Roll Up - SY21-22 Calculator'!$A$3:$Q$3,0))</f>
        <v>12</v>
      </c>
      <c r="F82" s="102">
        <f>INDEX('Roll Up - SY21-22 Calculator'!$A$3:$Q$200,MATCH($A82,'Roll Up - SY21-22 Calculator'!$A$3:$A$200,0),MATCH(F$8,'Roll Up - SY21-22 Calculator'!$A$3:$Q$3,0))</f>
        <v>55</v>
      </c>
      <c r="G82" s="102">
        <f>INDEX('Roll Up - SY21-22 Calculator'!$A$3:$Q$200,MATCH($A82,'Roll Up - SY21-22 Calculator'!$A$3:$A$200,0),MATCH(G$8,'Roll Up - SY21-22 Calculator'!$A$3:$Q$3,0))</f>
        <v>55</v>
      </c>
      <c r="H82" s="102">
        <f>INDEX('Roll Up - SY21-22 Calculator'!$A$3:$Q$200,MATCH($A82,'Roll Up - SY21-22 Calculator'!$A$3:$A$200,0),MATCH(H$8,'Roll Up - SY21-22 Calculator'!$A$3:$Q$3,0))</f>
        <v>3.5</v>
      </c>
      <c r="I82" s="102">
        <f>INDEX('Roll Up - SY21-22 Calculator'!$A$3:$Q$200,MATCH($A82,'Roll Up - SY21-22 Calculator'!$A$3:$A$200,0),MATCH(I$8,'Roll Up - SY21-22 Calculator'!$A$3:$Q$3,0))</f>
        <v>15</v>
      </c>
      <c r="J82" s="102" t="str">
        <f>INDEX('Roll Up - SY21-22 Calculator'!$A$3:$Q$200,MATCH($A82,'Roll Up - SY21-22 Calculator'!$A$3:$A$200,0),MATCH(J$8,'Roll Up - SY21-22 Calculator'!$A$3:$Q$3,0))</f>
        <v>7 slices</v>
      </c>
      <c r="K82" s="102">
        <f>INDEX('Roll Up - SY21-22 Calculator'!$A$3:$Q$200,MATCH($A82,'Roll Up - SY21-22 Calculator'!$A$3:$A$200,0),MATCH(K$8,'Roll Up - SY21-22 Calculator'!$A$3:$Q$3,0))</f>
        <v>2</v>
      </c>
      <c r="L82" s="102" t="str">
        <f>INDEX('Roll Up - SY21-22 Calculator'!$A$3:$Q$200,MATCH($A82,'Roll Up - SY21-22 Calculator'!$A$3:$A$200,0),MATCH(L$8,'Roll Up - SY21-22 Calculator'!$A$3:$Q$3,0))</f>
        <v>-</v>
      </c>
      <c r="M82" s="102">
        <f>INDEX('Roll Up - SY21-22 Calculator'!$A$3:$Q$200,MATCH($A82,'Roll Up - SY21-22 Calculator'!$A$3:$A$200,0),MATCH(M$8,'Roll Up - SY21-22 Calculator'!$A$3:$Q$3,0))</f>
        <v>0</v>
      </c>
      <c r="N82" s="102">
        <f>INDEX('Roll Up - SY21-22 Calculator'!$A$3:$Q$200,MATCH($A82,'Roll Up - SY21-22 Calculator'!$A$3:$A$200,0),MATCH(N$8,'Roll Up - SY21-22 Calculator'!$A$3:$Q$3,0))</f>
        <v>17.29</v>
      </c>
      <c r="O82" s="104" t="str">
        <f t="shared" si="19"/>
        <v/>
      </c>
      <c r="P82" s="105"/>
      <c r="Q82" s="106"/>
      <c r="R82" s="107"/>
      <c r="S82" s="105"/>
      <c r="T82" s="108" t="str">
        <f t="shared" si="20"/>
        <v/>
      </c>
      <c r="U82" s="109" t="str">
        <f t="shared" si="21"/>
        <v/>
      </c>
      <c r="V82" s="72"/>
      <c r="W82" s="110" t="str">
        <f t="shared" si="22"/>
        <v/>
      </c>
      <c r="X82" s="111"/>
      <c r="Y82" s="111"/>
      <c r="Z82" s="111"/>
      <c r="AA82" s="111"/>
      <c r="AB82" s="111"/>
      <c r="AC82" s="111"/>
      <c r="AD82" s="111"/>
      <c r="AE82" s="111"/>
      <c r="AF82" s="111"/>
      <c r="AG82" s="111"/>
      <c r="AH82" s="111"/>
      <c r="AI82" s="107"/>
      <c r="AJ82" s="13"/>
    </row>
    <row r="83" spans="1:36" ht="17.5" x14ac:dyDescent="0.35">
      <c r="A83" s="112">
        <v>10046210928</v>
      </c>
      <c r="B83" s="113"/>
      <c r="C83" s="240" t="str">
        <f>INDEX('Roll Up - SY21-22 Calculator'!$A$3:$Q$200,MATCH($A83,'Roll Up - SY21-22 Calculator'!$A$3:$A$200,0),MATCH(C$8,'Roll Up - SY21-22 Calculator'!$A$3:$Q$3,0))</f>
        <v>Fajita Chicken Strips, 3.0 oz.</v>
      </c>
      <c r="D83" s="113" t="str">
        <f>INDEX('Roll Up - SY21-22 Calculator'!$A$3:$Q$200,MATCH($A83,'Roll Up - SY21-22 Calculator'!$A$3:$A$200,0),MATCH(D$8,'Roll Up - SY21-22 Calculator'!$A$3:$Q$3,0))</f>
        <v>100103 D</v>
      </c>
      <c r="E83" s="113">
        <f>INDEX('Roll Up - SY21-22 Calculator'!$A$3:$Q$200,MATCH($A83,'Roll Up - SY21-22 Calculator'!$A$3:$A$200,0),MATCH(E$8,'Roll Up - SY21-22 Calculator'!$A$3:$Q$3,0))</f>
        <v>30</v>
      </c>
      <c r="F83" s="113">
        <f>INDEX('Roll Up - SY21-22 Calculator'!$A$3:$Q$200,MATCH($A83,'Roll Up - SY21-22 Calculator'!$A$3:$A$200,0),MATCH(F$8,'Roll Up - SY21-22 Calculator'!$A$3:$Q$3,0))</f>
        <v>160</v>
      </c>
      <c r="G83" s="113">
        <f>INDEX('Roll Up - SY21-22 Calculator'!$A$3:$Q$200,MATCH($A83,'Roll Up - SY21-22 Calculator'!$A$3:$A$200,0),MATCH(G$8,'Roll Up - SY21-22 Calculator'!$A$3:$Q$3,0))</f>
        <v>160</v>
      </c>
      <c r="H83" s="113">
        <f>INDEX('Roll Up - SY21-22 Calculator'!$A$3:$Q$200,MATCH($A83,'Roll Up - SY21-22 Calculator'!$A$3:$A$200,0),MATCH(H$8,'Roll Up - SY21-22 Calculator'!$A$3:$Q$3,0))</f>
        <v>3</v>
      </c>
      <c r="I83" s="113">
        <f>INDEX('Roll Up - SY21-22 Calculator'!$A$3:$Q$200,MATCH($A83,'Roll Up - SY21-22 Calculator'!$A$3:$A$200,0),MATCH(I$8,'Roll Up - SY21-22 Calculator'!$A$3:$Q$3,0))</f>
        <v>25</v>
      </c>
      <c r="J83" s="113" t="str">
        <f>INDEX('Roll Up - SY21-22 Calculator'!$A$3:$Q$200,MATCH($A83,'Roll Up - SY21-22 Calculator'!$A$3:$A$200,0),MATCH(J$8,'Roll Up - SY21-22 Calculator'!$A$3:$Q$3,0))</f>
        <v>3 oz.</v>
      </c>
      <c r="K83" s="113">
        <f>INDEX('Roll Up - SY21-22 Calculator'!$A$3:$Q$200,MATCH($A83,'Roll Up - SY21-22 Calculator'!$A$3:$A$200,0),MATCH(K$8,'Roll Up - SY21-22 Calculator'!$A$3:$Q$3,0))</f>
        <v>2</v>
      </c>
      <c r="L83" s="113" t="str">
        <f>INDEX('Roll Up - SY21-22 Calculator'!$A$3:$Q$200,MATCH($A83,'Roll Up - SY21-22 Calculator'!$A$3:$A$200,0),MATCH(L$8,'Roll Up - SY21-22 Calculator'!$A$3:$Q$3,0))</f>
        <v>-</v>
      </c>
      <c r="M83" s="113">
        <f>INDEX('Roll Up - SY21-22 Calculator'!$A$3:$Q$200,MATCH($A83,'Roll Up - SY21-22 Calculator'!$A$3:$A$200,0),MATCH(M$8,'Roll Up - SY21-22 Calculator'!$A$3:$Q$3,0))</f>
        <v>0</v>
      </c>
      <c r="N83" s="115">
        <f>INDEX('Roll Up - SY21-22 Calculator'!$A$3:$Q$200,MATCH($A83,'Roll Up - SY21-22 Calculator'!$A$3:$A$200,0),MATCH(N$8,'Roll Up - SY21-22 Calculator'!$A$3:$Q$3,0))</f>
        <v>45.84</v>
      </c>
      <c r="O83" s="116" t="str">
        <f t="shared" si="19"/>
        <v/>
      </c>
      <c r="P83" s="105"/>
      <c r="Q83" s="106"/>
      <c r="R83" s="107"/>
      <c r="S83" s="105"/>
      <c r="T83" s="117" t="str">
        <f t="shared" si="20"/>
        <v/>
      </c>
      <c r="U83" s="118" t="str">
        <f t="shared" si="21"/>
        <v/>
      </c>
      <c r="V83" s="72"/>
      <c r="W83" s="119" t="str">
        <f t="shared" si="22"/>
        <v/>
      </c>
      <c r="X83" s="120"/>
      <c r="Y83" s="120"/>
      <c r="Z83" s="120"/>
      <c r="AA83" s="120"/>
      <c r="AB83" s="120"/>
      <c r="AC83" s="120"/>
      <c r="AD83" s="120"/>
      <c r="AE83" s="120"/>
      <c r="AF83" s="120"/>
      <c r="AG83" s="120"/>
      <c r="AH83" s="120"/>
      <c r="AI83" s="121"/>
      <c r="AJ83" s="13"/>
    </row>
    <row r="84" spans="1:36" ht="17.5" x14ac:dyDescent="0.35">
      <c r="A84" s="101">
        <v>10167020928</v>
      </c>
      <c r="B84" s="113"/>
      <c r="C84" s="103" t="str">
        <f>INDEX('Roll Up - SY21-22 Calculator'!$A$3:$Q$200,MATCH($A84,'Roll Up - SY21-22 Calculator'!$A$3:$A$200,0),MATCH(C$8,'Roll Up - SY21-22 Calculator'!$A$3:$Q$3,0))</f>
        <v>Chicken Strips with Grill Marks, 2.85 oz.</v>
      </c>
      <c r="D84" s="102" t="str">
        <f>INDEX('Roll Up - SY21-22 Calculator'!$A$3:$Q$200,MATCH($A84,'Roll Up - SY21-22 Calculator'!$A$3:$A$200,0),MATCH(D$8,'Roll Up - SY21-22 Calculator'!$A$3:$Q$3,0))</f>
        <v>100103 D</v>
      </c>
      <c r="E84" s="102">
        <f>INDEX('Roll Up - SY21-22 Calculator'!$A$3:$Q$200,MATCH($A84,'Roll Up - SY21-22 Calculator'!$A$3:$A$200,0),MATCH(E$8,'Roll Up - SY21-22 Calculator'!$A$3:$Q$3,0))</f>
        <v>30</v>
      </c>
      <c r="F84" s="102">
        <f>INDEX('Roll Up - SY21-22 Calculator'!$A$3:$Q$200,MATCH($A84,'Roll Up - SY21-22 Calculator'!$A$3:$A$200,0),MATCH(F$8,'Roll Up - SY21-22 Calculator'!$A$3:$Q$3,0))</f>
        <v>168</v>
      </c>
      <c r="G84" s="102">
        <f>INDEX('Roll Up - SY21-22 Calculator'!$A$3:$Q$200,MATCH($A84,'Roll Up - SY21-22 Calculator'!$A$3:$A$200,0),MATCH(G$8,'Roll Up - SY21-22 Calculator'!$A$3:$Q$3,0))</f>
        <v>168</v>
      </c>
      <c r="H84" s="102">
        <f>INDEX('Roll Up - SY21-22 Calculator'!$A$3:$Q$200,MATCH($A84,'Roll Up - SY21-22 Calculator'!$A$3:$A$200,0),MATCH(H$8,'Roll Up - SY21-22 Calculator'!$A$3:$Q$3,0))</f>
        <v>2.85</v>
      </c>
      <c r="I84" s="102">
        <f>INDEX('Roll Up - SY21-22 Calculator'!$A$3:$Q$200,MATCH($A84,'Roll Up - SY21-22 Calculator'!$A$3:$A$200,0),MATCH(I$8,'Roll Up - SY21-22 Calculator'!$A$3:$Q$3,0))</f>
        <v>25</v>
      </c>
      <c r="J84" s="102" t="str">
        <f>INDEX('Roll Up - SY21-22 Calculator'!$A$3:$Q$200,MATCH($A84,'Roll Up - SY21-22 Calculator'!$A$3:$A$200,0),MATCH(J$8,'Roll Up - SY21-22 Calculator'!$A$3:$Q$3,0))</f>
        <v>2.85 oz.</v>
      </c>
      <c r="K84" s="102">
        <f>INDEX('Roll Up - SY21-22 Calculator'!$A$3:$Q$200,MATCH($A84,'Roll Up - SY21-22 Calculator'!$A$3:$A$200,0),MATCH(K$8,'Roll Up - SY21-22 Calculator'!$A$3:$Q$3,0))</f>
        <v>2</v>
      </c>
      <c r="L84" s="102" t="str">
        <f>INDEX('Roll Up - SY21-22 Calculator'!$A$3:$Q$200,MATCH($A84,'Roll Up - SY21-22 Calculator'!$A$3:$A$200,0),MATCH(L$8,'Roll Up - SY21-22 Calculator'!$A$3:$Q$3,0))</f>
        <v>-</v>
      </c>
      <c r="M84" s="102">
        <f>INDEX('Roll Up - SY21-22 Calculator'!$A$3:$Q$200,MATCH($A84,'Roll Up - SY21-22 Calculator'!$A$3:$A$200,0),MATCH(M$8,'Roll Up - SY21-22 Calculator'!$A$3:$Q$3,0))</f>
        <v>0</v>
      </c>
      <c r="N84" s="102">
        <f>INDEX('Roll Up - SY21-22 Calculator'!$A$3:$Q$200,MATCH($A84,'Roll Up - SY21-22 Calculator'!$A$3:$A$200,0),MATCH(N$8,'Roll Up - SY21-22 Calculator'!$A$3:$Q$3,0))</f>
        <v>45.84</v>
      </c>
      <c r="O84" s="104" t="str">
        <f t="shared" si="19"/>
        <v/>
      </c>
      <c r="P84" s="105"/>
      <c r="Q84" s="106"/>
      <c r="R84" s="107"/>
      <c r="S84" s="105"/>
      <c r="T84" s="108" t="str">
        <f t="shared" si="20"/>
        <v/>
      </c>
      <c r="U84" s="109" t="str">
        <f t="shared" si="21"/>
        <v/>
      </c>
      <c r="V84" s="72"/>
      <c r="W84" s="110" t="str">
        <f t="shared" si="22"/>
        <v/>
      </c>
      <c r="X84" s="111"/>
      <c r="Y84" s="111"/>
      <c r="Z84" s="111"/>
      <c r="AA84" s="111"/>
      <c r="AB84" s="111"/>
      <c r="AC84" s="111"/>
      <c r="AD84" s="111"/>
      <c r="AE84" s="111"/>
      <c r="AF84" s="111"/>
      <c r="AG84" s="111"/>
      <c r="AH84" s="111"/>
      <c r="AI84" s="107"/>
      <c r="AJ84" s="13"/>
    </row>
    <row r="85" spans="1:36" ht="17.5" x14ac:dyDescent="0.35">
      <c r="A85" s="112">
        <v>10110260328</v>
      </c>
      <c r="B85" s="113"/>
      <c r="C85" s="240" t="str">
        <f>INDEX('Roll Up - SY21-22 Calculator'!$A$3:$Q$200,MATCH($A85,'Roll Up - SY21-22 Calculator'!$A$3:$A$200,0),MATCH(C$8,'Roll Up - SY21-22 Calculator'!$A$3:$Q$3,0))</f>
        <v xml:space="preserve">Chicken Meatballs, 0.5 oz. </v>
      </c>
      <c r="D85" s="113" t="str">
        <f>INDEX('Roll Up - SY21-22 Calculator'!$A$3:$Q$200,MATCH($A85,'Roll Up - SY21-22 Calculator'!$A$3:$A$200,0),MATCH(D$8,'Roll Up - SY21-22 Calculator'!$A$3:$Q$3,0))</f>
        <v>100103 D</v>
      </c>
      <c r="E85" s="113">
        <f>INDEX('Roll Up - SY21-22 Calculator'!$A$3:$Q$200,MATCH($A85,'Roll Up - SY21-22 Calculator'!$A$3:$A$200,0),MATCH(E$8,'Roll Up - SY21-22 Calculator'!$A$3:$Q$3,0))</f>
        <v>10</v>
      </c>
      <c r="F85" s="113">
        <f>INDEX('Roll Up - SY21-22 Calculator'!$A$3:$Q$200,MATCH($A85,'Roll Up - SY21-22 Calculator'!$A$3:$A$200,0),MATCH(F$8,'Roll Up - SY21-22 Calculator'!$A$3:$Q$3,0))</f>
        <v>59</v>
      </c>
      <c r="G85" s="113">
        <f>INDEX('Roll Up - SY21-22 Calculator'!$A$3:$Q$200,MATCH($A85,'Roll Up - SY21-22 Calculator'!$A$3:$A$200,0),MATCH(G$8,'Roll Up - SY21-22 Calculator'!$A$3:$Q$3,0))</f>
        <v>59</v>
      </c>
      <c r="H85" s="113">
        <f>INDEX('Roll Up - SY21-22 Calculator'!$A$3:$Q$200,MATCH($A85,'Roll Up - SY21-22 Calculator'!$A$3:$A$200,0),MATCH(H$8,'Roll Up - SY21-22 Calculator'!$A$3:$Q$3,0))</f>
        <v>2.7</v>
      </c>
      <c r="I85" s="113">
        <f>INDEX('Roll Up - SY21-22 Calculator'!$A$3:$Q$200,MATCH($A85,'Roll Up - SY21-22 Calculator'!$A$3:$A$200,0),MATCH(I$8,'Roll Up - SY21-22 Calculator'!$A$3:$Q$3,0))</f>
        <v>15</v>
      </c>
      <c r="J85" s="113" t="str">
        <f>INDEX('Roll Up - SY21-22 Calculator'!$A$3:$Q$200,MATCH($A85,'Roll Up - SY21-22 Calculator'!$A$3:$A$200,0),MATCH(J$8,'Roll Up - SY21-22 Calculator'!$A$3:$Q$3,0))</f>
        <v>5 pieces</v>
      </c>
      <c r="K85" s="113">
        <f>INDEX('Roll Up - SY21-22 Calculator'!$A$3:$Q$200,MATCH($A85,'Roll Up - SY21-22 Calculator'!$A$3:$A$200,0),MATCH(K$8,'Roll Up - SY21-22 Calculator'!$A$3:$Q$3,0))</f>
        <v>2</v>
      </c>
      <c r="L85" s="113" t="str">
        <f>INDEX('Roll Up - SY21-22 Calculator'!$A$3:$Q$200,MATCH($A85,'Roll Up - SY21-22 Calculator'!$A$3:$A$200,0),MATCH(L$8,'Roll Up - SY21-22 Calculator'!$A$3:$Q$3,0))</f>
        <v>-</v>
      </c>
      <c r="M85" s="113">
        <f>INDEX('Roll Up - SY21-22 Calculator'!$A$3:$Q$200,MATCH($A85,'Roll Up - SY21-22 Calculator'!$A$3:$A$200,0),MATCH(M$8,'Roll Up - SY21-22 Calculator'!$A$3:$Q$3,0))</f>
        <v>0</v>
      </c>
      <c r="N85" s="115">
        <f>INDEX('Roll Up - SY21-22 Calculator'!$A$3:$Q$200,MATCH($A85,'Roll Up - SY21-22 Calculator'!$A$3:$A$200,0),MATCH(N$8,'Roll Up - SY21-22 Calculator'!$A$3:$Q$3,0))</f>
        <v>11.13</v>
      </c>
      <c r="O85" s="116" t="str">
        <f t="shared" si="19"/>
        <v/>
      </c>
      <c r="P85" s="105"/>
      <c r="Q85" s="106"/>
      <c r="R85" s="107"/>
      <c r="S85" s="105"/>
      <c r="T85" s="117" t="str">
        <f t="shared" si="20"/>
        <v/>
      </c>
      <c r="U85" s="118" t="str">
        <f t="shared" si="21"/>
        <v/>
      </c>
      <c r="V85" s="72"/>
      <c r="W85" s="119" t="str">
        <f t="shared" si="22"/>
        <v/>
      </c>
      <c r="X85" s="120"/>
      <c r="Y85" s="120"/>
      <c r="Z85" s="120"/>
      <c r="AA85" s="120"/>
      <c r="AB85" s="120"/>
      <c r="AC85" s="120"/>
      <c r="AD85" s="120"/>
      <c r="AE85" s="120"/>
      <c r="AF85" s="120"/>
      <c r="AG85" s="120"/>
      <c r="AH85" s="120"/>
      <c r="AI85" s="121"/>
      <c r="AJ85" s="13"/>
    </row>
    <row r="86" spans="1:36" ht="17.5" x14ac:dyDescent="0.35">
      <c r="A86" s="101">
        <v>10197770328</v>
      </c>
      <c r="B86" s="113"/>
      <c r="C86" s="103" t="str">
        <f>INDEX('Roll Up - SY21-22 Calculator'!$A$3:$Q$200,MATCH($A86,'Roll Up - SY21-22 Calculator'!$A$3:$A$200,0),MATCH(C$8,'Roll Up - SY21-22 Calculator'!$A$3:$Q$3,0))</f>
        <v>Chicken Meatballs, 1.0 oz.</v>
      </c>
      <c r="D86" s="102" t="str">
        <f>INDEX('Roll Up - SY21-22 Calculator'!$A$3:$Q$200,MATCH($A86,'Roll Up - SY21-22 Calculator'!$A$3:$A$200,0),MATCH(D$8,'Roll Up - SY21-22 Calculator'!$A$3:$Q$3,0))</f>
        <v>100103 D</v>
      </c>
      <c r="E86" s="102">
        <f>INDEX('Roll Up - SY21-22 Calculator'!$A$3:$Q$200,MATCH($A86,'Roll Up - SY21-22 Calculator'!$A$3:$A$200,0),MATCH(E$8,'Roll Up - SY21-22 Calculator'!$A$3:$Q$3,0))</f>
        <v>10</v>
      </c>
      <c r="F86" s="102">
        <f>INDEX('Roll Up - SY21-22 Calculator'!$A$3:$Q$200,MATCH($A86,'Roll Up - SY21-22 Calculator'!$A$3:$A$200,0),MATCH(F$8,'Roll Up - SY21-22 Calculator'!$A$3:$Q$3,0))</f>
        <v>58</v>
      </c>
      <c r="G86" s="102">
        <f>INDEX('Roll Up - SY21-22 Calculator'!$A$3:$Q$200,MATCH($A86,'Roll Up - SY21-22 Calculator'!$A$3:$A$200,0),MATCH(G$8,'Roll Up - SY21-22 Calculator'!$A$3:$Q$3,0))</f>
        <v>58</v>
      </c>
      <c r="H86" s="102">
        <f>INDEX('Roll Up - SY21-22 Calculator'!$A$3:$Q$200,MATCH($A86,'Roll Up - SY21-22 Calculator'!$A$3:$A$200,0),MATCH(H$8,'Roll Up - SY21-22 Calculator'!$A$3:$Q$3,0))</f>
        <v>2.75</v>
      </c>
      <c r="I86" s="102">
        <f>INDEX('Roll Up - SY21-22 Calculator'!$A$3:$Q$200,MATCH($A86,'Roll Up - SY21-22 Calculator'!$A$3:$A$200,0),MATCH(I$8,'Roll Up - SY21-22 Calculator'!$A$3:$Q$3,0))</f>
        <v>15</v>
      </c>
      <c r="J86" s="102" t="str">
        <f>INDEX('Roll Up - SY21-22 Calculator'!$A$3:$Q$200,MATCH($A86,'Roll Up - SY21-22 Calculator'!$A$3:$A$200,0),MATCH(J$8,'Roll Up - SY21-22 Calculator'!$A$3:$Q$3,0))</f>
        <v>3 pieces</v>
      </c>
      <c r="K86" s="102">
        <f>INDEX('Roll Up - SY21-22 Calculator'!$A$3:$Q$200,MATCH($A86,'Roll Up - SY21-22 Calculator'!$A$3:$A$200,0),MATCH(K$8,'Roll Up - SY21-22 Calculator'!$A$3:$Q$3,0))</f>
        <v>2</v>
      </c>
      <c r="L86" s="102" t="str">
        <f>INDEX('Roll Up - SY21-22 Calculator'!$A$3:$Q$200,MATCH($A86,'Roll Up - SY21-22 Calculator'!$A$3:$A$200,0),MATCH(L$8,'Roll Up - SY21-22 Calculator'!$A$3:$Q$3,0))</f>
        <v>-</v>
      </c>
      <c r="M86" s="102">
        <f>INDEX('Roll Up - SY21-22 Calculator'!$A$3:$Q$200,MATCH($A86,'Roll Up - SY21-22 Calculator'!$A$3:$A$200,0),MATCH(M$8,'Roll Up - SY21-22 Calculator'!$A$3:$Q$3,0))</f>
        <v>0</v>
      </c>
      <c r="N86" s="102">
        <f>INDEX('Roll Up - SY21-22 Calculator'!$A$3:$Q$200,MATCH($A86,'Roll Up - SY21-22 Calculator'!$A$3:$A$200,0),MATCH(N$8,'Roll Up - SY21-22 Calculator'!$A$3:$Q$3,0))</f>
        <v>11.13</v>
      </c>
      <c r="O86" s="104" t="str">
        <f t="shared" si="19"/>
        <v/>
      </c>
      <c r="P86" s="105"/>
      <c r="Q86" s="106"/>
      <c r="R86" s="107"/>
      <c r="S86" s="105"/>
      <c r="T86" s="108" t="str">
        <f t="shared" si="20"/>
        <v/>
      </c>
      <c r="U86" s="109" t="str">
        <f t="shared" si="21"/>
        <v/>
      </c>
      <c r="V86" s="72"/>
      <c r="W86" s="110" t="str">
        <f t="shared" si="22"/>
        <v/>
      </c>
      <c r="X86" s="111"/>
      <c r="Y86" s="111"/>
      <c r="Z86" s="111"/>
      <c r="AA86" s="111"/>
      <c r="AB86" s="111"/>
      <c r="AC86" s="111"/>
      <c r="AD86" s="111"/>
      <c r="AE86" s="111"/>
      <c r="AF86" s="111"/>
      <c r="AG86" s="111"/>
      <c r="AH86" s="111"/>
      <c r="AI86" s="107"/>
      <c r="AJ86" s="13"/>
    </row>
    <row r="87" spans="1:36" customFormat="1" hidden="1" x14ac:dyDescent="0.35"/>
    <row r="88" spans="1:36" customFormat="1" hidden="1" x14ac:dyDescent="0.35"/>
    <row r="89" spans="1:36" customFormat="1" hidden="1" x14ac:dyDescent="0.35"/>
    <row r="90" spans="1:36" customFormat="1" hidden="1" x14ac:dyDescent="0.35"/>
    <row r="91" spans="1:36" customFormat="1" hidden="1" x14ac:dyDescent="0.35"/>
    <row r="92" spans="1:36" customFormat="1" hidden="1" x14ac:dyDescent="0.35"/>
    <row r="93" spans="1:36" customFormat="1" hidden="1" x14ac:dyDescent="0.35"/>
    <row r="94" spans="1:36" customFormat="1" hidden="1" x14ac:dyDescent="0.35"/>
    <row r="95" spans="1:36" hidden="1" x14ac:dyDescent="0.35"/>
    <row r="96" spans="1:3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sheetData>
  <sheetProtection algorithmName="SHA-512" hashValue="ORuNMzZ+y/FeDsfrJXp4iTwA2aLw3SksP3z9zOuBVS7fXRvXiib8hdNlZyluIq5cIc/tvJN6oR69nrZV4plnyQ==" saltValue="11g98+U6T687Q13xIWKAYA==" spinCount="100000" sheet="1" formatCells="0" formatColumns="0" formatRows="0" sort="0" autoFilter="0" pivotTables="0"/>
  <autoFilter ref="A8:U91"/>
  <mergeCells count="11">
    <mergeCell ref="W2:AI7"/>
    <mergeCell ref="P7:R7"/>
    <mergeCell ref="D2:N6"/>
    <mergeCell ref="S2:T2"/>
    <mergeCell ref="T5:U5"/>
    <mergeCell ref="T6:U6"/>
    <mergeCell ref="T3:U3"/>
    <mergeCell ref="T4:U4"/>
    <mergeCell ref="Q5:R5"/>
    <mergeCell ref="Q6:R6"/>
    <mergeCell ref="O5:O7"/>
  </mergeCells>
  <conditionalFormatting sqref="U2">
    <cfRule type="cellIs" dxfId="41" priority="37" operator="notEqual">
      <formula>0</formula>
    </cfRule>
    <cfRule type="cellIs" dxfId="40" priority="38" operator="equal">
      <formula>0</formula>
    </cfRule>
  </conditionalFormatting>
  <conditionalFormatting sqref="T6:U6">
    <cfRule type="expression" dxfId="39" priority="3">
      <formula>ABS($T$6/$T$4)&gt;0.2</formula>
    </cfRule>
    <cfRule type="expression" dxfId="38" priority="4">
      <formula>ABS($T$6/$T$4)&lt;0.2</formula>
    </cfRule>
  </conditionalFormatting>
  <conditionalFormatting sqref="T5:U5">
    <cfRule type="expression" dxfId="37" priority="1">
      <formula>ABS($T$5/$T$3)&gt;0.2</formula>
    </cfRule>
    <cfRule type="expression" dxfId="36" priority="2">
      <formula>ABS($T$5/$T$3)&lt;0.2</formula>
    </cfRule>
  </conditionalFormatting>
  <dataValidations count="1">
    <dataValidation type="list" allowBlank="1" showInputMessage="1" showErrorMessage="1" sqref="S10:S41 S43:S67 S69:S91">
      <formula1>YN</formula1>
    </dataValidation>
  </dataValidations>
  <pageMargins left="0.25" right="0" top="0.2" bottom="0" header="0.3" footer="0.3"/>
  <pageSetup scale="32" fitToWidth="3" fitToHeight="0" orientation="landscape" r:id="rId1"/>
  <rowBreaks count="1" manualBreakCount="1">
    <brk id="56" max="43" man="1"/>
  </rowBreaks>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sheetPr>
  <dimension ref="A1:AJ23"/>
  <sheetViews>
    <sheetView zoomScale="70" zoomScaleNormal="70" zoomScaleSheetLayoutView="50" workbookViewId="0">
      <pane xSplit="3" ySplit="7" topLeftCell="D8" activePane="bottomRight" state="frozen"/>
      <selection activeCell="C7" sqref="C7:I8"/>
      <selection pane="topRight" activeCell="C7" sqref="C7:I8"/>
      <selection pane="bottomLeft" activeCell="C7" sqref="C7:I8"/>
      <selection pane="bottomRight" activeCell="A2" sqref="A2:XFD2"/>
    </sheetView>
  </sheetViews>
  <sheetFormatPr defaultColWidth="0" defaultRowHeight="17.5" zeroHeight="1" x14ac:dyDescent="0.35"/>
  <cols>
    <col min="1" max="1" width="25.81640625" style="132" bestFit="1" customWidth="1"/>
    <col min="2" max="2" width="23.1796875" style="132" hidden="1" customWidth="1"/>
    <col min="3" max="3" width="79.7265625" style="132" customWidth="1"/>
    <col min="4" max="4" width="18.453125" style="132" customWidth="1"/>
    <col min="5" max="5" width="17.1796875" style="132" customWidth="1"/>
    <col min="6" max="6" width="27.453125" style="132" customWidth="1"/>
    <col min="7" max="7" width="27.453125" style="132" hidden="1" customWidth="1"/>
    <col min="8" max="9" width="20" style="132" customWidth="1"/>
    <col min="10" max="10" width="23.81640625" style="132" customWidth="1"/>
    <col min="11" max="12" width="12.54296875" style="132" customWidth="1"/>
    <col min="13" max="13" width="16" style="132" customWidth="1"/>
    <col min="14" max="14" width="16" style="132" hidden="1" customWidth="1"/>
    <col min="15" max="15" width="23.1796875" style="132" customWidth="1"/>
    <col min="16" max="19" width="22.7265625" style="132" customWidth="1"/>
    <col min="20" max="20" width="24.54296875" style="132" customWidth="1"/>
    <col min="21" max="21" width="8.81640625" style="132" hidden="1" customWidth="1"/>
    <col min="22" max="22" width="8.81640625" style="132" customWidth="1"/>
    <col min="23" max="35" width="19.1796875" style="132" customWidth="1"/>
    <col min="36" max="36" width="8.81640625" style="132" customWidth="1"/>
    <col min="37" max="16384" width="8.81640625" style="132" hidden="1"/>
  </cols>
  <sheetData>
    <row r="1" spans="1:36" ht="18" thickBot="1" x14ac:dyDescent="0.4">
      <c r="A1" s="72"/>
      <c r="B1" s="72"/>
      <c r="C1" s="185"/>
      <c r="D1" s="72"/>
      <c r="E1" s="72"/>
      <c r="F1" s="130"/>
      <c r="G1" s="130"/>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6" ht="60.75" customHeight="1" thickBot="1" x14ac:dyDescent="0.4">
      <c r="A2" s="205"/>
      <c r="B2" s="67"/>
      <c r="C2" s="67"/>
      <c r="D2" s="269" t="s">
        <v>354</v>
      </c>
      <c r="E2" s="269"/>
      <c r="F2" s="269"/>
      <c r="G2" s="269"/>
      <c r="H2" s="269"/>
      <c r="I2" s="269"/>
      <c r="J2" s="269"/>
      <c r="K2" s="269"/>
      <c r="L2" s="269"/>
      <c r="M2" s="269"/>
      <c r="N2" s="206"/>
      <c r="O2" s="289" t="s">
        <v>447</v>
      </c>
      <c r="P2" s="290"/>
      <c r="Q2" s="219"/>
      <c r="R2" s="291" t="s">
        <v>364</v>
      </c>
      <c r="S2" s="292"/>
      <c r="T2" s="71">
        <f>IF(T4&lt;-0.001,ROUNDUP((ABS(T4)/Lists!P4),0),ROUNDDOWN((ABS(T4)/-Lists!P4),0))</f>
        <v>0</v>
      </c>
      <c r="U2" s="72"/>
      <c r="V2" s="72"/>
      <c r="W2" s="282" t="s">
        <v>442</v>
      </c>
      <c r="X2" s="283"/>
      <c r="Y2" s="283"/>
      <c r="Z2" s="283"/>
      <c r="AA2" s="283"/>
      <c r="AB2" s="283"/>
      <c r="AC2" s="283"/>
      <c r="AD2" s="283"/>
      <c r="AE2" s="283"/>
      <c r="AF2" s="283"/>
      <c r="AG2" s="283"/>
      <c r="AH2" s="283"/>
      <c r="AI2" s="284"/>
      <c r="AJ2" s="72"/>
    </row>
    <row r="3" spans="1:36" ht="63.75" customHeight="1" thickBot="1" x14ac:dyDescent="0.4">
      <c r="A3" s="73"/>
      <c r="B3" s="74"/>
      <c r="C3" s="207"/>
      <c r="D3" s="270"/>
      <c r="E3" s="270"/>
      <c r="F3" s="270"/>
      <c r="G3" s="270"/>
      <c r="H3" s="270"/>
      <c r="I3" s="270"/>
      <c r="J3" s="270"/>
      <c r="K3" s="270"/>
      <c r="L3" s="270"/>
      <c r="M3" s="270"/>
      <c r="N3" s="79"/>
      <c r="O3" s="68" t="s">
        <v>429</v>
      </c>
      <c r="P3" s="75"/>
      <c r="Q3" s="68" t="s">
        <v>358</v>
      </c>
      <c r="R3" s="70">
        <f>Q2*Lists!P5</f>
        <v>0</v>
      </c>
      <c r="S3" s="136" t="s">
        <v>445</v>
      </c>
      <c r="T3" s="184">
        <f>R3+P3</f>
        <v>0</v>
      </c>
      <c r="U3" s="72"/>
      <c r="V3" s="72"/>
      <c r="W3" s="285"/>
      <c r="X3" s="286"/>
      <c r="Y3" s="286"/>
      <c r="Z3" s="286"/>
      <c r="AA3" s="286"/>
      <c r="AB3" s="286"/>
      <c r="AC3" s="286"/>
      <c r="AD3" s="286"/>
      <c r="AE3" s="286"/>
      <c r="AF3" s="286"/>
      <c r="AG3" s="286"/>
      <c r="AH3" s="286"/>
      <c r="AI3" s="287"/>
      <c r="AJ3" s="72"/>
    </row>
    <row r="4" spans="1:36" ht="45" customHeight="1" x14ac:dyDescent="0.35">
      <c r="A4" s="73"/>
      <c r="B4" s="74"/>
      <c r="C4" s="74"/>
      <c r="D4" s="270"/>
      <c r="E4" s="270"/>
      <c r="F4" s="270"/>
      <c r="G4" s="270"/>
      <c r="H4" s="270"/>
      <c r="I4" s="270"/>
      <c r="J4" s="270"/>
      <c r="K4" s="270"/>
      <c r="L4" s="270"/>
      <c r="M4" s="270"/>
      <c r="N4" s="79"/>
      <c r="O4" s="293" t="s">
        <v>428</v>
      </c>
      <c r="P4" s="294"/>
      <c r="Q4" s="297" t="s">
        <v>443</v>
      </c>
      <c r="R4" s="299">
        <f>SUM(T9:T100)</f>
        <v>0</v>
      </c>
      <c r="S4" s="301" t="s">
        <v>444</v>
      </c>
      <c r="T4" s="303">
        <f>T3-R4</f>
        <v>0</v>
      </c>
      <c r="U4" s="72"/>
      <c r="V4" s="72"/>
      <c r="W4" s="285"/>
      <c r="X4" s="286"/>
      <c r="Y4" s="286"/>
      <c r="Z4" s="286"/>
      <c r="AA4" s="286"/>
      <c r="AB4" s="286"/>
      <c r="AC4" s="286"/>
      <c r="AD4" s="286"/>
      <c r="AE4" s="286"/>
      <c r="AF4" s="286"/>
      <c r="AG4" s="286"/>
      <c r="AH4" s="286"/>
      <c r="AI4" s="287"/>
      <c r="AJ4" s="72"/>
    </row>
    <row r="5" spans="1:36" ht="45" customHeight="1" thickBot="1" x14ac:dyDescent="0.4">
      <c r="A5" s="73"/>
      <c r="B5" s="74"/>
      <c r="C5" s="74"/>
      <c r="D5" s="270"/>
      <c r="E5" s="270"/>
      <c r="F5" s="270"/>
      <c r="G5" s="270"/>
      <c r="H5" s="270"/>
      <c r="I5" s="270"/>
      <c r="J5" s="270"/>
      <c r="K5" s="270"/>
      <c r="L5" s="270"/>
      <c r="M5" s="270"/>
      <c r="N5" s="135"/>
      <c r="O5" s="295"/>
      <c r="P5" s="296"/>
      <c r="Q5" s="298"/>
      <c r="R5" s="300"/>
      <c r="S5" s="302"/>
      <c r="T5" s="304"/>
      <c r="U5" s="72"/>
      <c r="V5" s="72"/>
      <c r="W5" s="285"/>
      <c r="X5" s="286"/>
      <c r="Y5" s="286"/>
      <c r="Z5" s="286"/>
      <c r="AA5" s="286"/>
      <c r="AB5" s="286"/>
      <c r="AC5" s="286"/>
      <c r="AD5" s="286"/>
      <c r="AE5" s="286"/>
      <c r="AF5" s="286"/>
      <c r="AG5" s="286"/>
      <c r="AH5" s="286"/>
      <c r="AI5" s="287"/>
      <c r="AJ5" s="72"/>
    </row>
    <row r="6" spans="1:36" ht="24" customHeight="1" thickBot="1" x14ac:dyDescent="0.4">
      <c r="A6" s="73"/>
      <c r="B6" s="74"/>
      <c r="C6" s="74"/>
      <c r="D6" s="79"/>
      <c r="E6" s="79"/>
      <c r="F6" s="79"/>
      <c r="G6" s="79"/>
      <c r="H6" s="79"/>
      <c r="I6" s="79"/>
      <c r="J6" s="79"/>
      <c r="K6" s="79"/>
      <c r="L6" s="79"/>
      <c r="M6" s="79"/>
      <c r="N6" s="79"/>
      <c r="O6" s="159"/>
      <c r="P6" s="288" t="s">
        <v>204</v>
      </c>
      <c r="Q6" s="288"/>
      <c r="R6" s="288"/>
      <c r="S6" s="208"/>
      <c r="T6" s="209"/>
      <c r="U6" s="72"/>
      <c r="V6" s="72"/>
      <c r="W6" s="285"/>
      <c r="X6" s="286"/>
      <c r="Y6" s="286"/>
      <c r="Z6" s="286"/>
      <c r="AA6" s="286"/>
      <c r="AB6" s="286"/>
      <c r="AC6" s="286"/>
      <c r="AD6" s="286"/>
      <c r="AE6" s="286"/>
      <c r="AF6" s="286"/>
      <c r="AG6" s="286"/>
      <c r="AH6" s="286"/>
      <c r="AI6" s="287"/>
      <c r="AJ6" s="72"/>
    </row>
    <row r="7" spans="1:36" ht="75" customHeight="1" thickBot="1" x14ac:dyDescent="0.4">
      <c r="A7" s="198" t="s">
        <v>206</v>
      </c>
      <c r="B7" s="198" t="s">
        <v>292</v>
      </c>
      <c r="C7" s="198" t="s">
        <v>2</v>
      </c>
      <c r="D7" s="199" t="s">
        <v>12</v>
      </c>
      <c r="E7" s="200" t="s">
        <v>211</v>
      </c>
      <c r="F7" s="200" t="s">
        <v>9</v>
      </c>
      <c r="G7" s="200" t="s">
        <v>20</v>
      </c>
      <c r="H7" s="200" t="s">
        <v>3</v>
      </c>
      <c r="I7" s="126" t="s">
        <v>339</v>
      </c>
      <c r="J7" s="200" t="s">
        <v>4</v>
      </c>
      <c r="K7" s="200" t="s">
        <v>5</v>
      </c>
      <c r="L7" s="200" t="s">
        <v>6</v>
      </c>
      <c r="M7" s="200" t="s">
        <v>102</v>
      </c>
      <c r="N7" s="223"/>
      <c r="O7" s="202" t="s">
        <v>13</v>
      </c>
      <c r="P7" s="202" t="s">
        <v>0</v>
      </c>
      <c r="Q7" s="202" t="s">
        <v>203</v>
      </c>
      <c r="R7" s="202" t="s">
        <v>205</v>
      </c>
      <c r="S7" s="203" t="s">
        <v>374</v>
      </c>
      <c r="T7" s="204" t="s">
        <v>104</v>
      </c>
      <c r="U7" s="72"/>
      <c r="V7" s="72"/>
      <c r="W7" s="85" t="s">
        <v>227</v>
      </c>
      <c r="X7" s="210" t="s">
        <v>215</v>
      </c>
      <c r="Y7" s="210" t="s">
        <v>216</v>
      </c>
      <c r="Z7" s="210" t="s">
        <v>217</v>
      </c>
      <c r="AA7" s="210" t="s">
        <v>218</v>
      </c>
      <c r="AB7" s="210" t="s">
        <v>219</v>
      </c>
      <c r="AC7" s="210" t="s">
        <v>220</v>
      </c>
      <c r="AD7" s="210" t="s">
        <v>221</v>
      </c>
      <c r="AE7" s="210" t="s">
        <v>222</v>
      </c>
      <c r="AF7" s="210" t="s">
        <v>223</v>
      </c>
      <c r="AG7" s="210" t="s">
        <v>224</v>
      </c>
      <c r="AH7" s="210" t="s">
        <v>225</v>
      </c>
      <c r="AI7" s="211" t="s">
        <v>226</v>
      </c>
      <c r="AJ7" s="72"/>
    </row>
    <row r="8" spans="1:36" ht="18.5" thickBot="1" x14ac:dyDescent="0.4">
      <c r="A8" s="88"/>
      <c r="B8" s="89"/>
      <c r="C8" s="89" t="s">
        <v>10</v>
      </c>
      <c r="D8" s="91"/>
      <c r="E8" s="89"/>
      <c r="F8" s="89"/>
      <c r="G8" s="89"/>
      <c r="H8" s="92"/>
      <c r="I8" s="92"/>
      <c r="J8" s="89"/>
      <c r="K8" s="92"/>
      <c r="L8" s="92"/>
      <c r="M8" s="89"/>
      <c r="N8" s="89"/>
      <c r="O8" s="193"/>
      <c r="P8" s="193"/>
      <c r="Q8" s="194"/>
      <c r="R8" s="195"/>
      <c r="S8" s="195"/>
      <c r="T8" s="195"/>
      <c r="U8" s="72"/>
      <c r="V8" s="72"/>
      <c r="W8" s="98"/>
      <c r="X8" s="99"/>
      <c r="Y8" s="99"/>
      <c r="Z8" s="99"/>
      <c r="AA8" s="99"/>
      <c r="AB8" s="99"/>
      <c r="AC8" s="99"/>
      <c r="AD8" s="99"/>
      <c r="AE8" s="99"/>
      <c r="AF8" s="99"/>
      <c r="AG8" s="99"/>
      <c r="AH8" s="99"/>
      <c r="AI8" s="100"/>
      <c r="AJ8" s="72"/>
    </row>
    <row r="9" spans="1:36" ht="35" x14ac:dyDescent="0.35">
      <c r="A9" s="112">
        <v>10024741120</v>
      </c>
      <c r="B9" s="113" t="e">
        <f>INDEX('Roll Up - SY21-22 Calculator'!$A$3:$Q$200,MATCH($A9,'Roll Up - SY21-22 Calculator'!$A$3:$A$200,0),MATCH(B$7,'Roll Up - SY21-22 Calculator'!$A$3:$Q$3,0))</f>
        <v>#N/A</v>
      </c>
      <c r="C9" s="212" t="str">
        <f>INDEX('Roll Up - SY21-22 Calculator'!$A$3:$Q$200,MATCH($A9,'Roll Up - SY21-22 Calculator'!$A$3:$A$200,0),MATCH(C$7,'Roll Up - SY21-22 Calculator'!$A$3:$Q$3,0))</f>
        <v>IW Egg &amp; Cheese with Maple Cheddar Topping Breadsticks, 2.22 oz.</v>
      </c>
      <c r="D9" s="113">
        <f>INDEX('Roll Up - SY21-22 Calculator'!$A$3:$Q$200,MATCH($A9,'Roll Up - SY21-22 Calculator'!$A$3:$A$200,0),MATCH(D$7,'Roll Up - SY21-22 Calculator'!$A$3:$Q$3,0))</f>
        <v>110244</v>
      </c>
      <c r="E9" s="113">
        <f>INDEX('Roll Up - SY21-22 Calculator'!$A$3:$Q$200,MATCH($A9,'Roll Up - SY21-22 Calculator'!$A$3:$A$200,0),MATCH(E$7,'Roll Up - SY21-22 Calculator'!$A$3:$Q$3,0))</f>
        <v>10.08</v>
      </c>
      <c r="F9" s="113">
        <f>INDEX('Roll Up - SY21-22 Calculator'!$A$3:$Q$200,MATCH($A9,'Roll Up - SY21-22 Calculator'!$A$3:$A$200,0),MATCH(F$7,'Roll Up - SY21-22 Calculator'!$A$3:$Q$3,0))</f>
        <v>72</v>
      </c>
      <c r="G9" s="113">
        <f>INDEX('Roll Up - SY21-22 Calculator'!$A$3:$Q$200,MATCH($A9,'Roll Up - SY21-22 Calculator'!$A$3:$A$200,0),MATCH(G$7,'Roll Up - SY21-22 Calculator'!$A$3:$Q$3,0))</f>
        <v>72</v>
      </c>
      <c r="H9" s="213">
        <f>INDEX('Roll Up - SY21-22 Calculator'!$A$3:$Q$200,MATCH($A9,'Roll Up - SY21-22 Calculator'!$A$3:$A$200,0),MATCH(H$7,'Roll Up - SY21-22 Calculator'!$A$3:$Q$3,0))</f>
        <v>2.2400000000000002</v>
      </c>
      <c r="I9" s="213">
        <f>INDEX('Roll Up - SY21-22 Calculator'!$A$3:$Q$200,MATCH($A9,'Roll Up - SY21-22 Calculator'!$A$3:$A$200,0),MATCH(I$7,'Roll Up - SY21-22 Calculator'!$A$3:$Q$3,0))</f>
        <v>15</v>
      </c>
      <c r="J9" s="113" t="str">
        <f>INDEX('Roll Up - SY21-22 Calculator'!$A$3:$Q$200,MATCH($A9,'Roll Up - SY21-22 Calculator'!$A$3:$A$200,0),MATCH(J$7,'Roll Up - SY21-22 Calculator'!$A$3:$Q$3,0))</f>
        <v>1 stick</v>
      </c>
      <c r="K9" s="113">
        <f>INDEX('Roll Up - SY21-22 Calculator'!$A$3:$Q$200,MATCH($A9,'Roll Up - SY21-22 Calculator'!$A$3:$A$200,0),MATCH(K$7,'Roll Up - SY21-22 Calculator'!$A$3:$Q$3,0))</f>
        <v>1</v>
      </c>
      <c r="L9" s="213">
        <f>INDEX('Roll Up - SY21-22 Calculator'!$A$3:$Q$200,MATCH($A9,'Roll Up - SY21-22 Calculator'!$A$3:$A$200,0),MATCH(L$7,'Roll Up - SY21-22 Calculator'!$A$3:$Q$3,0))</f>
        <v>1</v>
      </c>
      <c r="M9" s="113">
        <f>INDEX('Roll Up - SY21-22 Calculator'!$A$3:$Q$200,MATCH($A9,'Roll Up - SY21-22 Calculator'!$A$3:$A$200,0),MATCH(M$7,'Roll Up - SY21-22 Calculator'!$A$3:$Q$3,0))</f>
        <v>2.65</v>
      </c>
      <c r="N9" s="214"/>
      <c r="O9" s="148" t="str">
        <f>IF(IF(P9&gt;0,P9*G9,Q9*R9)=0,"",IF(P9&gt;0,P9*G9,Q9*R9))</f>
        <v/>
      </c>
      <c r="P9" s="149"/>
      <c r="Q9" s="196"/>
      <c r="R9" s="197"/>
      <c r="S9" s="149"/>
      <c r="T9" s="220" t="str">
        <f>IFERROR(ROUNDUP(O9/G9,0)*M9,"")</f>
        <v/>
      </c>
      <c r="U9" s="72"/>
      <c r="V9" s="72"/>
      <c r="W9" s="215" t="str">
        <f t="shared" ref="W9:W20" si="0">IF(IFERROR(ROUNDUP(O9/G9,0)-SUM(X9:AI9),SUM(X9:AI9)*-1)=0,"",(IFERROR(ROUNDUP(O9/G9,0)-SUM(X9:AI9),SUM(X9:AI9)*-1)))</f>
        <v/>
      </c>
      <c r="X9" s="111"/>
      <c r="Y9" s="111"/>
      <c r="Z9" s="111"/>
      <c r="AA9" s="111"/>
      <c r="AB9" s="111"/>
      <c r="AC9" s="111"/>
      <c r="AD9" s="111"/>
      <c r="AE9" s="111"/>
      <c r="AF9" s="111"/>
      <c r="AG9" s="111"/>
      <c r="AH9" s="111"/>
      <c r="AI9" s="107"/>
      <c r="AJ9" s="72"/>
    </row>
    <row r="10" spans="1:36" x14ac:dyDescent="0.35">
      <c r="A10" s="101">
        <v>10296491120</v>
      </c>
      <c r="B10" s="102" t="e">
        <f>INDEX('Roll Up - SY21-22 Calculator'!$A$3:$Q$200,MATCH($A10,'Roll Up - SY21-22 Calculator'!$A$3:$A$200,0),MATCH(B$7,'Roll Up - SY21-22 Calculator'!$A$3:$Q$3,0))</f>
        <v>#N/A</v>
      </c>
      <c r="C10" s="216" t="str">
        <f>INDEX('Roll Up - SY21-22 Calculator'!$A$3:$Q$200,MATCH($A10,'Roll Up - SY21-22 Calculator'!$A$3:$A$200,0),MATCH(C$7,'Roll Up - SY21-22 Calculator'!$A$3:$Q$3,0))</f>
        <v>Cheese Pizza Stuffed Breadsticks, 3.77 oz.</v>
      </c>
      <c r="D10" s="102">
        <f>INDEX('Roll Up - SY21-22 Calculator'!$A$3:$Q$200,MATCH($A10,'Roll Up - SY21-22 Calculator'!$A$3:$A$200,0),MATCH(D$7,'Roll Up - SY21-22 Calculator'!$A$3:$Q$3,0))</f>
        <v>110244</v>
      </c>
      <c r="E10" s="102">
        <f>INDEX('Roll Up - SY21-22 Calculator'!$A$3:$Q$200,MATCH($A10,'Roll Up - SY21-22 Calculator'!$A$3:$A$200,0),MATCH(E$7,'Roll Up - SY21-22 Calculator'!$A$3:$Q$3,0))</f>
        <v>17.190000000000001</v>
      </c>
      <c r="F10" s="102">
        <f>INDEX('Roll Up - SY21-22 Calculator'!$A$3:$Q$200,MATCH($A10,'Roll Up - SY21-22 Calculator'!$A$3:$A$200,0),MATCH(F$7,'Roll Up - SY21-22 Calculator'!$A$3:$Q$3,0))</f>
        <v>72</v>
      </c>
      <c r="G10" s="102">
        <f>INDEX('Roll Up - SY21-22 Calculator'!$A$3:$Q$200,MATCH($A10,'Roll Up - SY21-22 Calculator'!$A$3:$A$200,0),MATCH(G$7,'Roll Up - SY21-22 Calculator'!$A$3:$Q$3,0))</f>
        <v>72</v>
      </c>
      <c r="H10" s="217">
        <f>INDEX('Roll Up - SY21-22 Calculator'!$A$3:$Q$200,MATCH($A10,'Roll Up - SY21-22 Calculator'!$A$3:$A$200,0),MATCH(H$7,'Roll Up - SY21-22 Calculator'!$A$3:$Q$3,0))</f>
        <v>3.82</v>
      </c>
      <c r="I10" s="217">
        <f>INDEX('Roll Up - SY21-22 Calculator'!$A$3:$Q$200,MATCH($A10,'Roll Up - SY21-22 Calculator'!$A$3:$A$200,0),MATCH(I$7,'Roll Up - SY21-22 Calculator'!$A$3:$Q$3,0))</f>
        <v>20</v>
      </c>
      <c r="J10" s="102" t="str">
        <f>INDEX('Roll Up - SY21-22 Calculator'!$A$3:$Q$200,MATCH($A10,'Roll Up - SY21-22 Calculator'!$A$3:$A$200,0),MATCH(J$7,'Roll Up - SY21-22 Calculator'!$A$3:$Q$3,0))</f>
        <v>1 stick</v>
      </c>
      <c r="K10" s="102">
        <f>INDEX('Roll Up - SY21-22 Calculator'!$A$3:$Q$200,MATCH($A10,'Roll Up - SY21-22 Calculator'!$A$3:$A$200,0),MATCH(K$7,'Roll Up - SY21-22 Calculator'!$A$3:$Q$3,0))</f>
        <v>1</v>
      </c>
      <c r="L10" s="217">
        <f>INDEX('Roll Up - SY21-22 Calculator'!$A$3:$Q$200,MATCH($A10,'Roll Up - SY21-22 Calculator'!$A$3:$A$200,0),MATCH(L$7,'Roll Up - SY21-22 Calculator'!$A$3:$Q$3,0))</f>
        <v>2.25</v>
      </c>
      <c r="M10" s="102">
        <f>INDEX('Roll Up - SY21-22 Calculator'!$A$3:$Q$200,MATCH($A10,'Roll Up - SY21-22 Calculator'!$A$3:$A$200,0),MATCH(M$7,'Roll Up - SY21-22 Calculator'!$A$3:$Q$3,0))</f>
        <v>4.6399999999999997</v>
      </c>
      <c r="N10" s="102"/>
      <c r="O10" s="155" t="str">
        <f t="shared" ref="O10:O20" si="1">IF(IF(P10&gt;0,P10*G10,Q10*R10)=0,"",IF(P10&gt;0,P10*G10,Q10*R10))</f>
        <v/>
      </c>
      <c r="P10" s="149"/>
      <c r="Q10" s="150"/>
      <c r="R10" s="151"/>
      <c r="S10" s="149"/>
      <c r="T10" s="221" t="str">
        <f t="shared" ref="T10:T20" si="2">IFERROR(ROUNDUP(O10/G10,0)*M10,"")</f>
        <v/>
      </c>
      <c r="U10" s="72"/>
      <c r="V10" s="72"/>
      <c r="W10" s="218" t="str">
        <f t="shared" si="0"/>
        <v/>
      </c>
      <c r="X10" s="120"/>
      <c r="Y10" s="120"/>
      <c r="Z10" s="120"/>
      <c r="AA10" s="120"/>
      <c r="AB10" s="120"/>
      <c r="AC10" s="120"/>
      <c r="AD10" s="120"/>
      <c r="AE10" s="120"/>
      <c r="AF10" s="120"/>
      <c r="AG10" s="120"/>
      <c r="AH10" s="120"/>
      <c r="AI10" s="121"/>
      <c r="AJ10" s="72"/>
    </row>
    <row r="11" spans="1:36" x14ac:dyDescent="0.35">
      <c r="A11" s="112">
        <v>17020111120</v>
      </c>
      <c r="B11" s="113" t="e">
        <f>INDEX('Roll Up - SY21-22 Calculator'!$A$3:$Q$200,MATCH($A11,'Roll Up - SY21-22 Calculator'!$A$3:$A$200,0),MATCH(B$7,'Roll Up - SY21-22 Calculator'!$A$3:$Q$3,0))</f>
        <v>#N/A</v>
      </c>
      <c r="C11" s="212" t="str">
        <f>INDEX('Roll Up - SY21-22 Calculator'!$A$3:$Q$200,MATCH($A11,'Roll Up - SY21-22 Calculator'!$A$3:$A$200,0),MATCH(C$7,'Roll Up - SY21-22 Calculator'!$A$3:$Q$3,0))</f>
        <v>Reduced Fat Cheese Breadsticks, 2.15 oz.</v>
      </c>
      <c r="D11" s="113">
        <f>INDEX('Roll Up - SY21-22 Calculator'!$A$3:$Q$200,MATCH($A11,'Roll Up - SY21-22 Calculator'!$A$3:$A$200,0),MATCH(D$7,'Roll Up - SY21-22 Calculator'!$A$3:$Q$3,0))</f>
        <v>110244</v>
      </c>
      <c r="E11" s="113">
        <f>INDEX('Roll Up - SY21-22 Calculator'!$A$3:$Q$200,MATCH($A11,'Roll Up - SY21-22 Calculator'!$A$3:$A$200,0),MATCH(E$7,'Roll Up - SY21-22 Calculator'!$A$3:$Q$3,0))</f>
        <v>19.2</v>
      </c>
      <c r="F11" s="113">
        <f>INDEX('Roll Up - SY21-22 Calculator'!$A$3:$Q$200,MATCH($A11,'Roll Up - SY21-22 Calculator'!$A$3:$A$200,0),MATCH(F$7,'Roll Up - SY21-22 Calculator'!$A$3:$Q$3,0))</f>
        <v>144</v>
      </c>
      <c r="G11" s="113">
        <f>INDEX('Roll Up - SY21-22 Calculator'!$A$3:$Q$200,MATCH($A11,'Roll Up - SY21-22 Calculator'!$A$3:$A$200,0),MATCH(G$7,'Roll Up - SY21-22 Calculator'!$A$3:$Q$3,0))</f>
        <v>144</v>
      </c>
      <c r="H11" s="213">
        <f>INDEX('Roll Up - SY21-22 Calculator'!$A$3:$Q$200,MATCH($A11,'Roll Up - SY21-22 Calculator'!$A$3:$A$200,0),MATCH(H$7,'Roll Up - SY21-22 Calculator'!$A$3:$Q$3,0))</f>
        <v>2.141</v>
      </c>
      <c r="I11" s="213">
        <f>INDEX('Roll Up - SY21-22 Calculator'!$A$3:$Q$200,MATCH($A11,'Roll Up - SY21-22 Calculator'!$A$3:$A$200,0),MATCH(I$7,'Roll Up - SY21-22 Calculator'!$A$3:$Q$3,0))</f>
        <v>20</v>
      </c>
      <c r="J11" s="113" t="str">
        <f>INDEX('Roll Up - SY21-22 Calculator'!$A$3:$Q$200,MATCH($A11,'Roll Up - SY21-22 Calculator'!$A$3:$A$200,0),MATCH(J$7,'Roll Up - SY21-22 Calculator'!$A$3:$Q$3,0))</f>
        <v>1 stick</v>
      </c>
      <c r="K11" s="113">
        <f>INDEX('Roll Up - SY21-22 Calculator'!$A$3:$Q$200,MATCH($A11,'Roll Up - SY21-22 Calculator'!$A$3:$A$200,0),MATCH(K$7,'Roll Up - SY21-22 Calculator'!$A$3:$Q$3,0))</f>
        <v>1</v>
      </c>
      <c r="L11" s="213">
        <f>INDEX('Roll Up - SY21-22 Calculator'!$A$3:$Q$200,MATCH($A11,'Roll Up - SY21-22 Calculator'!$A$3:$A$200,0),MATCH(L$7,'Roll Up - SY21-22 Calculator'!$A$3:$Q$3,0))</f>
        <v>1</v>
      </c>
      <c r="M11" s="113">
        <f>INDEX('Roll Up - SY21-22 Calculator'!$A$3:$Q$200,MATCH($A11,'Roll Up - SY21-22 Calculator'!$A$3:$A$200,0),MATCH(M$7,'Roll Up - SY21-22 Calculator'!$A$3:$Q$3,0))</f>
        <v>9</v>
      </c>
      <c r="N11" s="214"/>
      <c r="O11" s="148" t="str">
        <f t="shared" si="1"/>
        <v/>
      </c>
      <c r="P11" s="149"/>
      <c r="Q11" s="196"/>
      <c r="R11" s="197"/>
      <c r="S11" s="149"/>
      <c r="T11" s="220" t="str">
        <f t="shared" si="2"/>
        <v/>
      </c>
      <c r="U11" s="72"/>
      <c r="V11" s="72"/>
      <c r="W11" s="215" t="str">
        <f>IF(IFERROR(ROUNDUP(O11/G11,0)-SUM(X11:AI11),SUM(X11:AI11)*-1)=0,"",(IFERROR(ROUNDUP(O11/G11,0)-SUM(X11:AI11),SUM(X11:AI11)*-1)))</f>
        <v/>
      </c>
      <c r="X11" s="111"/>
      <c r="Y11" s="111"/>
      <c r="Z11" s="111"/>
      <c r="AA11" s="111"/>
      <c r="AB11" s="111"/>
      <c r="AC11" s="111"/>
      <c r="AD11" s="111"/>
      <c r="AE11" s="111"/>
      <c r="AF11" s="111"/>
      <c r="AG11" s="111"/>
      <c r="AH11" s="111"/>
      <c r="AI11" s="107"/>
      <c r="AJ11" s="72"/>
    </row>
    <row r="12" spans="1:36" x14ac:dyDescent="0.35">
      <c r="A12" s="101">
        <v>17021081120</v>
      </c>
      <c r="B12" s="102" t="e">
        <f>INDEX('Roll Up - SY21-22 Calculator'!$A$3:$Q$200,MATCH($A12,'Roll Up - SY21-22 Calculator'!$A$3:$A$200,0),MATCH(B$7,'Roll Up - SY21-22 Calculator'!$A$3:$Q$3,0))</f>
        <v>#N/A</v>
      </c>
      <c r="C12" s="216" t="str">
        <f>INDEX('Roll Up - SY21-22 Calculator'!$A$3:$Q$200,MATCH($A12,'Roll Up - SY21-22 Calculator'!$A$3:$A$200,0),MATCH(C$7,'Roll Up - SY21-22 Calculator'!$A$3:$Q$3,0))</f>
        <v>Par-baked LMPS Cheese Breadstick, 2.99 oz</v>
      </c>
      <c r="D12" s="102">
        <f>INDEX('Roll Up - SY21-22 Calculator'!$A$3:$Q$200,MATCH($A12,'Roll Up - SY21-22 Calculator'!$A$3:$A$200,0),MATCH(D$7,'Roll Up - SY21-22 Calculator'!$A$3:$Q$3,0))</f>
        <v>110244</v>
      </c>
      <c r="E12" s="102">
        <f>INDEX('Roll Up - SY21-22 Calculator'!$A$3:$Q$200,MATCH($A12,'Roll Up - SY21-22 Calculator'!$A$3:$A$200,0),MATCH(E$7,'Roll Up - SY21-22 Calculator'!$A$3:$Q$3,0))</f>
        <v>20.2</v>
      </c>
      <c r="F12" s="102">
        <f>INDEX('Roll Up - SY21-22 Calculator'!$A$3:$Q$200,MATCH($A12,'Roll Up - SY21-22 Calculator'!$A$3:$A$200,0),MATCH(F$7,'Roll Up - SY21-22 Calculator'!$A$3:$Q$3,0))</f>
        <v>108</v>
      </c>
      <c r="G12" s="102">
        <f>INDEX('Roll Up - SY21-22 Calculator'!$A$3:$Q$200,MATCH($A12,'Roll Up - SY21-22 Calculator'!$A$3:$A$200,0),MATCH(G$7,'Roll Up - SY21-22 Calculator'!$A$3:$Q$3,0))</f>
        <v>108</v>
      </c>
      <c r="H12" s="217">
        <f>INDEX('Roll Up - SY21-22 Calculator'!$A$3:$Q$200,MATCH($A12,'Roll Up - SY21-22 Calculator'!$A$3:$A$200,0),MATCH(H$7,'Roll Up - SY21-22 Calculator'!$A$3:$Q$3,0))</f>
        <v>2.99</v>
      </c>
      <c r="I12" s="217" t="str">
        <f>INDEX('Roll Up - SY21-22 Calculator'!$A$3:$Q$200,MATCH($A12,'Roll Up - SY21-22 Calculator'!$A$3:$A$200,0),MATCH(I$7,'Roll Up - SY21-22 Calculator'!$A$3:$Q$3,0))</f>
        <v/>
      </c>
      <c r="J12" s="102" t="str">
        <f>INDEX('Roll Up - SY21-22 Calculator'!$A$3:$Q$200,MATCH($A12,'Roll Up - SY21-22 Calculator'!$A$3:$A$200,0),MATCH(J$7,'Roll Up - SY21-22 Calculator'!$A$3:$Q$3,0))</f>
        <v>1 stick</v>
      </c>
      <c r="K12" s="102">
        <f>INDEX('Roll Up - SY21-22 Calculator'!$A$3:$Q$200,MATCH($A12,'Roll Up - SY21-22 Calculator'!$A$3:$A$200,0),MATCH(K$7,'Roll Up - SY21-22 Calculator'!$A$3:$Q$3,0))</f>
        <v>1</v>
      </c>
      <c r="L12" s="217">
        <f>INDEX('Roll Up - SY21-22 Calculator'!$A$3:$Q$200,MATCH($A12,'Roll Up - SY21-22 Calculator'!$A$3:$A$200,0),MATCH(L$7,'Roll Up - SY21-22 Calculator'!$A$3:$Q$3,0))</f>
        <v>2</v>
      </c>
      <c r="M12" s="102">
        <f>INDEX('Roll Up - SY21-22 Calculator'!$A$3:$Q$200,MATCH($A12,'Roll Up - SY21-22 Calculator'!$A$3:$A$200,0),MATCH(M$7,'Roll Up - SY21-22 Calculator'!$A$3:$Q$3,0))</f>
        <v>6.75</v>
      </c>
      <c r="N12" s="102"/>
      <c r="O12" s="155" t="str">
        <f t="shared" si="1"/>
        <v/>
      </c>
      <c r="P12" s="149"/>
      <c r="Q12" s="150"/>
      <c r="R12" s="151"/>
      <c r="S12" s="149"/>
      <c r="T12" s="221" t="str">
        <f t="shared" si="2"/>
        <v/>
      </c>
      <c r="U12" s="72"/>
      <c r="V12" s="72"/>
      <c r="W12" s="218" t="str">
        <f t="shared" si="0"/>
        <v/>
      </c>
      <c r="X12" s="120"/>
      <c r="Y12" s="120"/>
      <c r="Z12" s="120"/>
      <c r="AA12" s="120"/>
      <c r="AB12" s="120"/>
      <c r="AC12" s="120"/>
      <c r="AD12" s="120"/>
      <c r="AE12" s="120"/>
      <c r="AF12" s="120"/>
      <c r="AG12" s="120"/>
      <c r="AH12" s="120"/>
      <c r="AI12" s="121"/>
      <c r="AJ12" s="72"/>
    </row>
    <row r="13" spans="1:36" x14ac:dyDescent="0.35">
      <c r="A13" s="112">
        <v>17021101120</v>
      </c>
      <c r="B13" s="113" t="e">
        <f>INDEX('Roll Up - SY21-22 Calculator'!$A$3:$Q$200,MATCH($A13,'Roll Up - SY21-22 Calculator'!$A$3:$A$200,0),MATCH(B$7,'Roll Up - SY21-22 Calculator'!$A$3:$Q$3,0))</f>
        <v>#N/A</v>
      </c>
      <c r="C13" s="212" t="str">
        <f>INDEX('Roll Up - SY21-22 Calculator'!$A$3:$Q$200,MATCH($A13,'Roll Up - SY21-22 Calculator'!$A$3:$A$200,0),MATCH(C$7,'Roll Up - SY21-22 Calculator'!$A$3:$Q$3,0))</f>
        <v>Reduced Fat Cheese Breadsticks, 2.82 oz.</v>
      </c>
      <c r="D13" s="113">
        <f>INDEX('Roll Up - SY21-22 Calculator'!$A$3:$Q$200,MATCH($A13,'Roll Up - SY21-22 Calculator'!$A$3:$A$200,0),MATCH(D$7,'Roll Up - SY21-22 Calculator'!$A$3:$Q$3,0))</f>
        <v>110244</v>
      </c>
      <c r="E13" s="113">
        <f>INDEX('Roll Up - SY21-22 Calculator'!$A$3:$Q$200,MATCH($A13,'Roll Up - SY21-22 Calculator'!$A$3:$A$200,0),MATCH(E$7,'Roll Up - SY21-22 Calculator'!$A$3:$Q$3,0))</f>
        <v>19.2</v>
      </c>
      <c r="F13" s="113">
        <f>INDEX('Roll Up - SY21-22 Calculator'!$A$3:$Q$200,MATCH($A13,'Roll Up - SY21-22 Calculator'!$A$3:$A$200,0),MATCH(F$7,'Roll Up - SY21-22 Calculator'!$A$3:$Q$3,0))</f>
        <v>108</v>
      </c>
      <c r="G13" s="113">
        <f>INDEX('Roll Up - SY21-22 Calculator'!$A$3:$Q$200,MATCH($A13,'Roll Up - SY21-22 Calculator'!$A$3:$A$200,0),MATCH(G$7,'Roll Up - SY21-22 Calculator'!$A$3:$Q$3,0))</f>
        <v>108</v>
      </c>
      <c r="H13" s="213">
        <f>INDEX('Roll Up - SY21-22 Calculator'!$A$3:$Q$200,MATCH($A13,'Roll Up - SY21-22 Calculator'!$A$3:$A$200,0),MATCH(H$7,'Roll Up - SY21-22 Calculator'!$A$3:$Q$3,0))</f>
        <v>2.8570000000000002</v>
      </c>
      <c r="I13" s="213">
        <f>INDEX('Roll Up - SY21-22 Calculator'!$A$3:$Q$200,MATCH($A13,'Roll Up - SY21-22 Calculator'!$A$3:$A$200,0),MATCH(I$7,'Roll Up - SY21-22 Calculator'!$A$3:$Q$3,0))</f>
        <v>20</v>
      </c>
      <c r="J13" s="113" t="str">
        <f>INDEX('Roll Up - SY21-22 Calculator'!$A$3:$Q$200,MATCH($A13,'Roll Up - SY21-22 Calculator'!$A$3:$A$200,0),MATCH(J$7,'Roll Up - SY21-22 Calculator'!$A$3:$Q$3,0))</f>
        <v>1 stick</v>
      </c>
      <c r="K13" s="113">
        <f>INDEX('Roll Up - SY21-22 Calculator'!$A$3:$Q$200,MATCH($A13,'Roll Up - SY21-22 Calculator'!$A$3:$A$200,0),MATCH(K$7,'Roll Up - SY21-22 Calculator'!$A$3:$Q$3,0))</f>
        <v>1</v>
      </c>
      <c r="L13" s="213">
        <f>INDEX('Roll Up - SY21-22 Calculator'!$A$3:$Q$200,MATCH($A13,'Roll Up - SY21-22 Calculator'!$A$3:$A$200,0),MATCH(L$7,'Roll Up - SY21-22 Calculator'!$A$3:$Q$3,0))</f>
        <v>2</v>
      </c>
      <c r="M13" s="113">
        <f>INDEX('Roll Up - SY21-22 Calculator'!$A$3:$Q$200,MATCH($A13,'Roll Up - SY21-22 Calculator'!$A$3:$A$200,0),MATCH(M$7,'Roll Up - SY21-22 Calculator'!$A$3:$Q$3,0))</f>
        <v>6.75</v>
      </c>
      <c r="N13" s="214"/>
      <c r="O13" s="148" t="str">
        <f t="shared" si="1"/>
        <v/>
      </c>
      <c r="P13" s="149"/>
      <c r="Q13" s="196"/>
      <c r="R13" s="197"/>
      <c r="S13" s="149"/>
      <c r="T13" s="220" t="str">
        <f t="shared" si="2"/>
        <v/>
      </c>
      <c r="U13" s="72"/>
      <c r="V13" s="72"/>
      <c r="W13" s="215" t="str">
        <f t="shared" si="0"/>
        <v/>
      </c>
      <c r="X13" s="111"/>
      <c r="Y13" s="111"/>
      <c r="Z13" s="111"/>
      <c r="AA13" s="111"/>
      <c r="AB13" s="111"/>
      <c r="AC13" s="111"/>
      <c r="AD13" s="111"/>
      <c r="AE13" s="111"/>
      <c r="AF13" s="111"/>
      <c r="AG13" s="111"/>
      <c r="AH13" s="111"/>
      <c r="AI13" s="107"/>
      <c r="AJ13" s="72"/>
    </row>
    <row r="14" spans="1:36" x14ac:dyDescent="0.35">
      <c r="A14" s="101">
        <v>17022101120</v>
      </c>
      <c r="B14" s="102" t="e">
        <f>INDEX('Roll Up - SY21-22 Calculator'!$A$3:$Q$200,MATCH($A14,'Roll Up - SY21-22 Calculator'!$A$3:$A$200,0),MATCH(B$7,'Roll Up - SY21-22 Calculator'!$A$3:$Q$3,0))</f>
        <v>#N/A</v>
      </c>
      <c r="C14" s="216" t="str">
        <f>INDEX('Roll Up - SY21-22 Calculator'!$A$3:$Q$200,MATCH($A14,'Roll Up - SY21-22 Calculator'!$A$3:$A$200,0),MATCH(C$7,'Roll Up - SY21-22 Calculator'!$A$3:$Q$3,0))</f>
        <v xml:space="preserve">100% LMPS Cheese Breadsticks, 2.15 oz. </v>
      </c>
      <c r="D14" s="102">
        <f>INDEX('Roll Up - SY21-22 Calculator'!$A$3:$Q$200,MATCH($A14,'Roll Up - SY21-22 Calculator'!$A$3:$A$200,0),MATCH(D$7,'Roll Up - SY21-22 Calculator'!$A$3:$Q$3,0))</f>
        <v>110244</v>
      </c>
      <c r="E14" s="102">
        <f>INDEX('Roll Up - SY21-22 Calculator'!$A$3:$Q$200,MATCH($A14,'Roll Up - SY21-22 Calculator'!$A$3:$A$200,0),MATCH(E$7,'Roll Up - SY21-22 Calculator'!$A$3:$Q$3,0))</f>
        <v>19.399999999999999</v>
      </c>
      <c r="F14" s="102">
        <f>INDEX('Roll Up - SY21-22 Calculator'!$A$3:$Q$200,MATCH($A14,'Roll Up - SY21-22 Calculator'!$A$3:$A$200,0),MATCH(F$7,'Roll Up - SY21-22 Calculator'!$A$3:$Q$3,0))</f>
        <v>144</v>
      </c>
      <c r="G14" s="102">
        <f>INDEX('Roll Up - SY21-22 Calculator'!$A$3:$Q$200,MATCH($A14,'Roll Up - SY21-22 Calculator'!$A$3:$A$200,0),MATCH(G$7,'Roll Up - SY21-22 Calculator'!$A$3:$Q$3,0))</f>
        <v>144</v>
      </c>
      <c r="H14" s="217">
        <f>INDEX('Roll Up - SY21-22 Calculator'!$A$3:$Q$200,MATCH($A14,'Roll Up - SY21-22 Calculator'!$A$3:$A$200,0),MATCH(H$7,'Roll Up - SY21-22 Calculator'!$A$3:$Q$3,0))</f>
        <v>2.16</v>
      </c>
      <c r="I14" s="217">
        <f>INDEX('Roll Up - SY21-22 Calculator'!$A$3:$Q$200,MATCH($A14,'Roll Up - SY21-22 Calculator'!$A$3:$A$200,0),MATCH(I$7,'Roll Up - SY21-22 Calculator'!$A$3:$Q$3,0))</f>
        <v>20</v>
      </c>
      <c r="J14" s="102" t="str">
        <f>INDEX('Roll Up - SY21-22 Calculator'!$A$3:$Q$200,MATCH($A14,'Roll Up - SY21-22 Calculator'!$A$3:$A$200,0),MATCH(J$7,'Roll Up - SY21-22 Calculator'!$A$3:$Q$3,0))</f>
        <v>1 stick</v>
      </c>
      <c r="K14" s="102">
        <f>INDEX('Roll Up - SY21-22 Calculator'!$A$3:$Q$200,MATCH($A14,'Roll Up - SY21-22 Calculator'!$A$3:$A$200,0),MATCH(K$7,'Roll Up - SY21-22 Calculator'!$A$3:$Q$3,0))</f>
        <v>1</v>
      </c>
      <c r="L14" s="217">
        <f>INDEX('Roll Up - SY21-22 Calculator'!$A$3:$Q$200,MATCH($A14,'Roll Up - SY21-22 Calculator'!$A$3:$A$200,0),MATCH(L$7,'Roll Up - SY21-22 Calculator'!$A$3:$Q$3,0))</f>
        <v>1</v>
      </c>
      <c r="M14" s="102">
        <f>INDEX('Roll Up - SY21-22 Calculator'!$A$3:$Q$200,MATCH($A14,'Roll Up - SY21-22 Calculator'!$A$3:$A$200,0),MATCH(M$7,'Roll Up - SY21-22 Calculator'!$A$3:$Q$3,0))</f>
        <v>9.2200000000000006</v>
      </c>
      <c r="N14" s="102"/>
      <c r="O14" s="155" t="str">
        <f t="shared" si="1"/>
        <v/>
      </c>
      <c r="P14" s="149"/>
      <c r="Q14" s="150"/>
      <c r="R14" s="151"/>
      <c r="S14" s="149"/>
      <c r="T14" s="221" t="str">
        <f t="shared" si="2"/>
        <v/>
      </c>
      <c r="U14" s="72"/>
      <c r="V14" s="72"/>
      <c r="W14" s="218" t="str">
        <f t="shared" si="0"/>
        <v/>
      </c>
      <c r="X14" s="120"/>
      <c r="Y14" s="120"/>
      <c r="Z14" s="120"/>
      <c r="AA14" s="120"/>
      <c r="AB14" s="120"/>
      <c r="AC14" s="120"/>
      <c r="AD14" s="120"/>
      <c r="AE14" s="120"/>
      <c r="AF14" s="120"/>
      <c r="AG14" s="120"/>
      <c r="AH14" s="120"/>
      <c r="AI14" s="121"/>
      <c r="AJ14" s="72"/>
    </row>
    <row r="15" spans="1:36" x14ac:dyDescent="0.35">
      <c r="A15" s="112">
        <v>17023721120</v>
      </c>
      <c r="B15" s="113" t="e">
        <f>INDEX('Roll Up - SY21-22 Calculator'!$A$3:$Q$200,MATCH($A15,'Roll Up - SY21-22 Calculator'!$A$3:$A$200,0),MATCH(B$7,'Roll Up - SY21-22 Calculator'!$A$3:$Q$3,0))</f>
        <v>#N/A</v>
      </c>
      <c r="C15" s="212" t="str">
        <f>INDEX('Roll Up - SY21-22 Calculator'!$A$3:$Q$200,MATCH($A15,'Roll Up - SY21-22 Calculator'!$A$3:$A$200,0),MATCH(C$7,'Roll Up - SY21-22 Calculator'!$A$3:$Q$3,0))</f>
        <v>Pepperoni Pizza Sticks, 3.77 oz.</v>
      </c>
      <c r="D15" s="113">
        <f>INDEX('Roll Up - SY21-22 Calculator'!$A$3:$Q$200,MATCH($A15,'Roll Up - SY21-22 Calculator'!$A$3:$A$200,0),MATCH(D$7,'Roll Up - SY21-22 Calculator'!$A$3:$Q$3,0))</f>
        <v>110244</v>
      </c>
      <c r="E15" s="113">
        <f>INDEX('Roll Up - SY21-22 Calculator'!$A$3:$Q$200,MATCH($A15,'Roll Up - SY21-22 Calculator'!$A$3:$A$200,0),MATCH(E$7,'Roll Up - SY21-22 Calculator'!$A$3:$Q$3,0))</f>
        <v>17.190000000000001</v>
      </c>
      <c r="F15" s="113">
        <f>INDEX('Roll Up - SY21-22 Calculator'!$A$3:$Q$200,MATCH($A15,'Roll Up - SY21-22 Calculator'!$A$3:$A$200,0),MATCH(F$7,'Roll Up - SY21-22 Calculator'!$A$3:$Q$3,0))</f>
        <v>72</v>
      </c>
      <c r="G15" s="113">
        <f>INDEX('Roll Up - SY21-22 Calculator'!$A$3:$Q$200,MATCH($A15,'Roll Up - SY21-22 Calculator'!$A$3:$A$200,0),MATCH(G$7,'Roll Up - SY21-22 Calculator'!$A$3:$Q$3,0))</f>
        <v>72</v>
      </c>
      <c r="H15" s="213">
        <f>INDEX('Roll Up - SY21-22 Calculator'!$A$3:$Q$200,MATCH($A15,'Roll Up - SY21-22 Calculator'!$A$3:$A$200,0),MATCH(H$7,'Roll Up - SY21-22 Calculator'!$A$3:$Q$3,0))</f>
        <v>3.82</v>
      </c>
      <c r="I15" s="213">
        <f>INDEX('Roll Up - SY21-22 Calculator'!$A$3:$Q$200,MATCH($A15,'Roll Up - SY21-22 Calculator'!$A$3:$A$200,0),MATCH(I$7,'Roll Up - SY21-22 Calculator'!$A$3:$Q$3,0))</f>
        <v>20</v>
      </c>
      <c r="J15" s="113" t="str">
        <f>INDEX('Roll Up - SY21-22 Calculator'!$A$3:$Q$200,MATCH($A15,'Roll Up - SY21-22 Calculator'!$A$3:$A$200,0),MATCH(J$7,'Roll Up - SY21-22 Calculator'!$A$3:$Q$3,0))</f>
        <v>1 stick</v>
      </c>
      <c r="K15" s="113">
        <f>INDEX('Roll Up - SY21-22 Calculator'!$A$3:$Q$200,MATCH($A15,'Roll Up - SY21-22 Calculator'!$A$3:$A$200,0),MATCH(K$7,'Roll Up - SY21-22 Calculator'!$A$3:$Q$3,0))</f>
        <v>1</v>
      </c>
      <c r="L15" s="213">
        <f>INDEX('Roll Up - SY21-22 Calculator'!$A$3:$Q$200,MATCH($A15,'Roll Up - SY21-22 Calculator'!$A$3:$A$200,0),MATCH(L$7,'Roll Up - SY21-22 Calculator'!$A$3:$Q$3,0))</f>
        <v>2.25</v>
      </c>
      <c r="M15" s="113">
        <f>INDEX('Roll Up - SY21-22 Calculator'!$A$3:$Q$200,MATCH($A15,'Roll Up - SY21-22 Calculator'!$A$3:$A$200,0),MATCH(M$7,'Roll Up - SY21-22 Calculator'!$A$3:$Q$3,0))</f>
        <v>3.4649999999999999</v>
      </c>
      <c r="N15" s="214"/>
      <c r="O15" s="148" t="str">
        <f t="shared" si="1"/>
        <v/>
      </c>
      <c r="P15" s="149"/>
      <c r="Q15" s="196"/>
      <c r="R15" s="197"/>
      <c r="S15" s="149"/>
      <c r="T15" s="220" t="str">
        <f t="shared" si="2"/>
        <v/>
      </c>
      <c r="U15" s="72"/>
      <c r="V15" s="72"/>
      <c r="W15" s="215" t="str">
        <f t="shared" si="0"/>
        <v/>
      </c>
      <c r="X15" s="111"/>
      <c r="Y15" s="111"/>
      <c r="Z15" s="111"/>
      <c r="AA15" s="111"/>
      <c r="AB15" s="111"/>
      <c r="AC15" s="111"/>
      <c r="AD15" s="111"/>
      <c r="AE15" s="111"/>
      <c r="AF15" s="111"/>
      <c r="AG15" s="111"/>
      <c r="AH15" s="111"/>
      <c r="AI15" s="107"/>
      <c r="AJ15" s="72"/>
    </row>
    <row r="16" spans="1:36" x14ac:dyDescent="0.35">
      <c r="A16" s="101">
        <v>17026721120</v>
      </c>
      <c r="B16" s="102" t="e">
        <f>INDEX('Roll Up - SY21-22 Calculator'!$A$3:$Q$200,MATCH($A16,'Roll Up - SY21-22 Calculator'!$A$3:$A$200,0),MATCH(B$7,'Roll Up - SY21-22 Calculator'!$A$3:$Q$3,0))</f>
        <v>#N/A</v>
      </c>
      <c r="C16" s="216" t="str">
        <f>INDEX('Roll Up - SY21-22 Calculator'!$A$3:$Q$200,MATCH($A16,'Roll Up - SY21-22 Calculator'!$A$3:$A$200,0),MATCH(C$7,'Roll Up - SY21-22 Calculator'!$A$3:$Q$3,0))</f>
        <v>IW Cheese Stuffed Breadsticks, 2.5 oz.</v>
      </c>
      <c r="D16" s="102">
        <f>INDEX('Roll Up - SY21-22 Calculator'!$A$3:$Q$200,MATCH($A16,'Roll Up - SY21-22 Calculator'!$A$3:$A$200,0),MATCH(D$7,'Roll Up - SY21-22 Calculator'!$A$3:$Q$3,0))</f>
        <v>110244</v>
      </c>
      <c r="E16" s="102">
        <f>INDEX('Roll Up - SY21-22 Calculator'!$A$3:$Q$200,MATCH($A16,'Roll Up - SY21-22 Calculator'!$A$3:$A$200,0),MATCH(E$7,'Roll Up - SY21-22 Calculator'!$A$3:$Q$3,0))</f>
        <v>11.3</v>
      </c>
      <c r="F16" s="102">
        <f>INDEX('Roll Up - SY21-22 Calculator'!$A$3:$Q$200,MATCH($A16,'Roll Up - SY21-22 Calculator'!$A$3:$A$200,0),MATCH(F$7,'Roll Up - SY21-22 Calculator'!$A$3:$Q$3,0))</f>
        <v>72</v>
      </c>
      <c r="G16" s="102">
        <f>INDEX('Roll Up - SY21-22 Calculator'!$A$3:$Q$200,MATCH($A16,'Roll Up - SY21-22 Calculator'!$A$3:$A$200,0),MATCH(G$7,'Roll Up - SY21-22 Calculator'!$A$3:$Q$3,0))</f>
        <v>72</v>
      </c>
      <c r="H16" s="217">
        <f>INDEX('Roll Up - SY21-22 Calculator'!$A$3:$Q$200,MATCH($A16,'Roll Up - SY21-22 Calculator'!$A$3:$A$200,0),MATCH(H$7,'Roll Up - SY21-22 Calculator'!$A$3:$Q$3,0))</f>
        <v>2.5099999999999998</v>
      </c>
      <c r="I16" s="217">
        <f>INDEX('Roll Up - SY21-22 Calculator'!$A$3:$Q$200,MATCH($A16,'Roll Up - SY21-22 Calculator'!$A$3:$A$200,0),MATCH(I$7,'Roll Up - SY21-22 Calculator'!$A$3:$Q$3,0))</f>
        <v>20</v>
      </c>
      <c r="J16" s="102" t="str">
        <f>INDEX('Roll Up - SY21-22 Calculator'!$A$3:$Q$200,MATCH($A16,'Roll Up - SY21-22 Calculator'!$A$3:$A$200,0),MATCH(J$7,'Roll Up - SY21-22 Calculator'!$A$3:$Q$3,0))</f>
        <v>1 stick</v>
      </c>
      <c r="K16" s="102">
        <f>INDEX('Roll Up - SY21-22 Calculator'!$A$3:$Q$200,MATCH($A16,'Roll Up - SY21-22 Calculator'!$A$3:$A$200,0),MATCH(K$7,'Roll Up - SY21-22 Calculator'!$A$3:$Q$3,0))</f>
        <v>0.5</v>
      </c>
      <c r="L16" s="217">
        <f>INDEX('Roll Up - SY21-22 Calculator'!$A$3:$Q$200,MATCH($A16,'Roll Up - SY21-22 Calculator'!$A$3:$A$200,0),MATCH(L$7,'Roll Up - SY21-22 Calculator'!$A$3:$Q$3,0))</f>
        <v>1.75</v>
      </c>
      <c r="M16" s="102">
        <f>INDEX('Roll Up - SY21-22 Calculator'!$A$3:$Q$200,MATCH($A16,'Roll Up - SY21-22 Calculator'!$A$3:$A$200,0),MATCH(M$7,'Roll Up - SY21-22 Calculator'!$A$3:$Q$3,0))</f>
        <v>2.9249999999999998</v>
      </c>
      <c r="N16" s="102"/>
      <c r="O16" s="155" t="str">
        <f t="shared" si="1"/>
        <v/>
      </c>
      <c r="P16" s="149"/>
      <c r="Q16" s="150"/>
      <c r="R16" s="151"/>
      <c r="S16" s="149"/>
      <c r="T16" s="221" t="str">
        <f t="shared" si="2"/>
        <v/>
      </c>
      <c r="U16" s="72"/>
      <c r="V16" s="72"/>
      <c r="W16" s="218" t="str">
        <f t="shared" si="0"/>
        <v/>
      </c>
      <c r="X16" s="120"/>
      <c r="Y16" s="120"/>
      <c r="Z16" s="120"/>
      <c r="AA16" s="120"/>
      <c r="AB16" s="120"/>
      <c r="AC16" s="120"/>
      <c r="AD16" s="120"/>
      <c r="AE16" s="120"/>
      <c r="AF16" s="120"/>
      <c r="AG16" s="120"/>
      <c r="AH16" s="120"/>
      <c r="AI16" s="121"/>
      <c r="AJ16" s="72"/>
    </row>
    <row r="17" spans="1:36" x14ac:dyDescent="0.35">
      <c r="A17" s="112">
        <v>17031121120</v>
      </c>
      <c r="B17" s="113" t="e">
        <f>INDEX('Roll Up - SY21-22 Calculator'!$A$3:$Q$200,MATCH($A17,'Roll Up - SY21-22 Calculator'!$A$3:$A$200,0),MATCH(B$7,'Roll Up - SY21-22 Calculator'!$A$3:$Q$3,0))</f>
        <v>#N/A</v>
      </c>
      <c r="C17" s="212" t="str">
        <f>INDEX('Roll Up - SY21-22 Calculator'!$A$3:$Q$200,MATCH($A17,'Roll Up - SY21-22 Calculator'!$A$3:$A$200,0),MATCH(C$7,'Roll Up - SY21-22 Calculator'!$A$3:$Q$3,0))</f>
        <v>Pepperoni Stuffed Breadsticks, 1.55 oz.</v>
      </c>
      <c r="D17" s="113">
        <f>INDEX('Roll Up - SY21-22 Calculator'!$A$3:$Q$200,MATCH($A17,'Roll Up - SY21-22 Calculator'!$A$3:$A$200,0),MATCH(D$7,'Roll Up - SY21-22 Calculator'!$A$3:$Q$3,0))</f>
        <v>110244</v>
      </c>
      <c r="E17" s="113">
        <f>INDEX('Roll Up - SY21-22 Calculator'!$A$3:$Q$200,MATCH($A17,'Roll Up - SY21-22 Calculator'!$A$3:$A$200,0),MATCH(E$7,'Roll Up - SY21-22 Calculator'!$A$3:$Q$3,0))</f>
        <v>13.9</v>
      </c>
      <c r="F17" s="113">
        <f>INDEX('Roll Up - SY21-22 Calculator'!$A$3:$Q$200,MATCH($A17,'Roll Up - SY21-22 Calculator'!$A$3:$A$200,0),MATCH(F$7,'Roll Up - SY21-22 Calculator'!$A$3:$Q$3,0))</f>
        <v>144</v>
      </c>
      <c r="G17" s="113">
        <f>INDEX('Roll Up - SY21-22 Calculator'!$A$3:$Q$200,MATCH($A17,'Roll Up - SY21-22 Calculator'!$A$3:$A$200,0),MATCH(G$7,'Roll Up - SY21-22 Calculator'!$A$3:$Q$3,0))</f>
        <v>144</v>
      </c>
      <c r="H17" s="213">
        <f>INDEX('Roll Up - SY21-22 Calculator'!$A$3:$Q$200,MATCH($A17,'Roll Up - SY21-22 Calculator'!$A$3:$A$200,0),MATCH(H$7,'Roll Up - SY21-22 Calculator'!$A$3:$Q$3,0))</f>
        <v>1.5429999999999999</v>
      </c>
      <c r="I17" s="213">
        <f>INDEX('Roll Up - SY21-22 Calculator'!$A$3:$Q$200,MATCH($A17,'Roll Up - SY21-22 Calculator'!$A$3:$A$200,0),MATCH(I$7,'Roll Up - SY21-22 Calculator'!$A$3:$Q$3,0))</f>
        <v>15</v>
      </c>
      <c r="J17" s="113" t="str">
        <f>INDEX('Roll Up - SY21-22 Calculator'!$A$3:$Q$200,MATCH($A17,'Roll Up - SY21-22 Calculator'!$A$3:$A$200,0),MATCH(J$7,'Roll Up - SY21-22 Calculator'!$A$3:$Q$3,0))</f>
        <v>1 stick</v>
      </c>
      <c r="K17" s="113">
        <f>INDEX('Roll Up - SY21-22 Calculator'!$A$3:$Q$200,MATCH($A17,'Roll Up - SY21-22 Calculator'!$A$3:$A$200,0),MATCH(K$7,'Roll Up - SY21-22 Calculator'!$A$3:$Q$3,0))</f>
        <v>0.5</v>
      </c>
      <c r="L17" s="213">
        <f>INDEX('Roll Up - SY21-22 Calculator'!$A$3:$Q$200,MATCH($A17,'Roll Up - SY21-22 Calculator'!$A$3:$A$200,0),MATCH(L$7,'Roll Up - SY21-22 Calculator'!$A$3:$Q$3,0))</f>
        <v>1</v>
      </c>
      <c r="M17" s="113">
        <f>INDEX('Roll Up - SY21-22 Calculator'!$A$3:$Q$200,MATCH($A17,'Roll Up - SY21-22 Calculator'!$A$3:$A$200,0),MATCH(M$7,'Roll Up - SY21-22 Calculator'!$A$3:$Q$3,0))</f>
        <v>3.5009999999999999</v>
      </c>
      <c r="N17" s="214"/>
      <c r="O17" s="148" t="str">
        <f t="shared" si="1"/>
        <v/>
      </c>
      <c r="P17" s="149"/>
      <c r="Q17" s="150"/>
      <c r="R17" s="197"/>
      <c r="S17" s="149"/>
      <c r="T17" s="220" t="str">
        <f t="shared" si="2"/>
        <v/>
      </c>
      <c r="U17" s="72"/>
      <c r="V17" s="72"/>
      <c r="W17" s="215" t="str">
        <f t="shared" si="0"/>
        <v/>
      </c>
      <c r="X17" s="111"/>
      <c r="Y17" s="111"/>
      <c r="Z17" s="111"/>
      <c r="AA17" s="111"/>
      <c r="AB17" s="111"/>
      <c r="AC17" s="111"/>
      <c r="AD17" s="111"/>
      <c r="AE17" s="111"/>
      <c r="AF17" s="111"/>
      <c r="AG17" s="111"/>
      <c r="AH17" s="111"/>
      <c r="AI17" s="107"/>
      <c r="AJ17" s="72"/>
    </row>
    <row r="18" spans="1:36" x14ac:dyDescent="0.35">
      <c r="A18" s="101">
        <v>17031141120</v>
      </c>
      <c r="B18" s="102" t="e">
        <f>INDEX('Roll Up - SY21-22 Calculator'!$A$3:$Q$200,MATCH($A18,'Roll Up - SY21-22 Calculator'!$A$3:$A$200,0),MATCH(B$7,'Roll Up - SY21-22 Calculator'!$A$3:$Q$3,0))</f>
        <v>#N/A</v>
      </c>
      <c r="C18" s="216" t="str">
        <f>INDEX('Roll Up - SY21-22 Calculator'!$A$3:$Q$200,MATCH($A18,'Roll Up - SY21-22 Calculator'!$A$3:$A$200,0),MATCH(C$7,'Roll Up - SY21-22 Calculator'!$A$3:$Q$3,0))</f>
        <v xml:space="preserve">Reduced Fat Cheese Breadsticks, 1.52 oz. </v>
      </c>
      <c r="D18" s="102">
        <f>INDEX('Roll Up - SY21-22 Calculator'!$A$3:$Q$200,MATCH($A18,'Roll Up - SY21-22 Calculator'!$A$3:$A$200,0),MATCH(D$7,'Roll Up - SY21-22 Calculator'!$A$3:$Q$3,0))</f>
        <v>110244</v>
      </c>
      <c r="E18" s="102">
        <f>INDEX('Roll Up - SY21-22 Calculator'!$A$3:$Q$200,MATCH($A18,'Roll Up - SY21-22 Calculator'!$A$3:$A$200,0),MATCH(E$7,'Roll Up - SY21-22 Calculator'!$A$3:$Q$3,0))</f>
        <v>13.6</v>
      </c>
      <c r="F18" s="102">
        <f>INDEX('Roll Up - SY21-22 Calculator'!$A$3:$Q$200,MATCH($A18,'Roll Up - SY21-22 Calculator'!$A$3:$A$200,0),MATCH(F$7,'Roll Up - SY21-22 Calculator'!$A$3:$Q$3,0))</f>
        <v>144</v>
      </c>
      <c r="G18" s="102">
        <f>INDEX('Roll Up - SY21-22 Calculator'!$A$3:$Q$200,MATCH($A18,'Roll Up - SY21-22 Calculator'!$A$3:$A$200,0),MATCH(G$7,'Roll Up - SY21-22 Calculator'!$A$3:$Q$3,0))</f>
        <v>144</v>
      </c>
      <c r="H18" s="217">
        <f>INDEX('Roll Up - SY21-22 Calculator'!$A$3:$Q$200,MATCH($A18,'Roll Up - SY21-22 Calculator'!$A$3:$A$200,0),MATCH(H$7,'Roll Up - SY21-22 Calculator'!$A$3:$Q$3,0))</f>
        <v>1.5169999999999999</v>
      </c>
      <c r="I18" s="217">
        <f>INDEX('Roll Up - SY21-22 Calculator'!$A$3:$Q$200,MATCH($A18,'Roll Up - SY21-22 Calculator'!$A$3:$A$200,0),MATCH(I$7,'Roll Up - SY21-22 Calculator'!$A$3:$Q$3,0))</f>
        <v>20</v>
      </c>
      <c r="J18" s="102" t="str">
        <f>INDEX('Roll Up - SY21-22 Calculator'!$A$3:$Q$200,MATCH($A18,'Roll Up - SY21-22 Calculator'!$A$3:$A$200,0),MATCH(J$7,'Roll Up - SY21-22 Calculator'!$A$3:$Q$3,0))</f>
        <v>1 stick</v>
      </c>
      <c r="K18" s="102">
        <f>INDEX('Roll Up - SY21-22 Calculator'!$A$3:$Q$200,MATCH($A18,'Roll Up - SY21-22 Calculator'!$A$3:$A$200,0),MATCH(K$7,'Roll Up - SY21-22 Calculator'!$A$3:$Q$3,0))</f>
        <v>0.5</v>
      </c>
      <c r="L18" s="217">
        <f>INDEX('Roll Up - SY21-22 Calculator'!$A$3:$Q$200,MATCH($A18,'Roll Up - SY21-22 Calculator'!$A$3:$A$200,0),MATCH(L$7,'Roll Up - SY21-22 Calculator'!$A$3:$Q$3,0))</f>
        <v>1</v>
      </c>
      <c r="M18" s="102">
        <f>INDEX('Roll Up - SY21-22 Calculator'!$A$3:$Q$200,MATCH($A18,'Roll Up - SY21-22 Calculator'!$A$3:$A$200,0),MATCH(M$7,'Roll Up - SY21-22 Calculator'!$A$3:$Q$3,0))</f>
        <v>4.5</v>
      </c>
      <c r="N18" s="102"/>
      <c r="O18" s="155" t="str">
        <f t="shared" si="1"/>
        <v/>
      </c>
      <c r="P18" s="149"/>
      <c r="Q18" s="150"/>
      <c r="R18" s="151"/>
      <c r="S18" s="149"/>
      <c r="T18" s="221" t="str">
        <f t="shared" si="2"/>
        <v/>
      </c>
      <c r="U18" s="72"/>
      <c r="V18" s="72"/>
      <c r="W18" s="218" t="str">
        <f t="shared" si="0"/>
        <v/>
      </c>
      <c r="X18" s="120"/>
      <c r="Y18" s="120"/>
      <c r="Z18" s="120"/>
      <c r="AA18" s="120"/>
      <c r="AB18" s="120"/>
      <c r="AC18" s="120"/>
      <c r="AD18" s="120"/>
      <c r="AE18" s="120"/>
      <c r="AF18" s="120"/>
      <c r="AG18" s="120"/>
      <c r="AH18" s="120"/>
      <c r="AI18" s="121"/>
      <c r="AJ18" s="72"/>
    </row>
    <row r="19" spans="1:36" x14ac:dyDescent="0.35">
      <c r="A19" s="112">
        <v>17056721120</v>
      </c>
      <c r="B19" s="113" t="e">
        <f>INDEX('Roll Up - SY21-22 Calculator'!$A$3:$Q$200,MATCH($A19,'Roll Up - SY21-22 Calculator'!$A$3:$A$200,0),MATCH(B$7,'Roll Up - SY21-22 Calculator'!$A$3:$Q$3,0))</f>
        <v>#N/A</v>
      </c>
      <c r="C19" s="212" t="str">
        <f>INDEX('Roll Up - SY21-22 Calculator'!$A$3:$Q$200,MATCH($A19,'Roll Up - SY21-22 Calculator'!$A$3:$A$200,0),MATCH(C$7,'Roll Up - SY21-22 Calculator'!$A$3:$Q$3,0))</f>
        <v>Pretzel Sticks Stuffed with Cheddar Cheese, 2.4 oz.</v>
      </c>
      <c r="D19" s="113">
        <f>INDEX('Roll Up - SY21-22 Calculator'!$A$3:$Q$200,MATCH($A19,'Roll Up - SY21-22 Calculator'!$A$3:$A$200,0),MATCH(D$7,'Roll Up - SY21-22 Calculator'!$A$3:$Q$3,0))</f>
        <v>110244</v>
      </c>
      <c r="E19" s="113">
        <f>INDEX('Roll Up - SY21-22 Calculator'!$A$3:$Q$200,MATCH($A19,'Roll Up - SY21-22 Calculator'!$A$3:$A$200,0),MATCH(E$7,'Roll Up - SY21-22 Calculator'!$A$3:$Q$3,0))</f>
        <v>10.8</v>
      </c>
      <c r="F19" s="113">
        <f>INDEX('Roll Up - SY21-22 Calculator'!$A$3:$Q$200,MATCH($A19,'Roll Up - SY21-22 Calculator'!$A$3:$A$200,0),MATCH(F$7,'Roll Up - SY21-22 Calculator'!$A$3:$Q$3,0))</f>
        <v>72</v>
      </c>
      <c r="G19" s="113">
        <f>INDEX('Roll Up - SY21-22 Calculator'!$A$3:$Q$200,MATCH($A19,'Roll Up - SY21-22 Calculator'!$A$3:$A$200,0),MATCH(G$7,'Roll Up - SY21-22 Calculator'!$A$3:$Q$3,0))</f>
        <v>72</v>
      </c>
      <c r="H19" s="213">
        <f>INDEX('Roll Up - SY21-22 Calculator'!$A$3:$Q$200,MATCH($A19,'Roll Up - SY21-22 Calculator'!$A$3:$A$200,0),MATCH(H$7,'Roll Up - SY21-22 Calculator'!$A$3:$Q$3,0))</f>
        <v>2.4</v>
      </c>
      <c r="I19" s="213">
        <f>INDEX('Roll Up - SY21-22 Calculator'!$A$3:$Q$200,MATCH($A19,'Roll Up - SY21-22 Calculator'!$A$3:$A$200,0),MATCH(I$7,'Roll Up - SY21-22 Calculator'!$A$3:$Q$3,0))</f>
        <v>15</v>
      </c>
      <c r="J19" s="113" t="str">
        <f>INDEX('Roll Up - SY21-22 Calculator'!$A$3:$Q$200,MATCH($A19,'Roll Up - SY21-22 Calculator'!$A$3:$A$200,0),MATCH(J$7,'Roll Up - SY21-22 Calculator'!$A$3:$Q$3,0))</f>
        <v>1 stick</v>
      </c>
      <c r="K19" s="113">
        <f>INDEX('Roll Up - SY21-22 Calculator'!$A$3:$Q$200,MATCH($A19,'Roll Up - SY21-22 Calculator'!$A$3:$A$200,0),MATCH(K$7,'Roll Up - SY21-22 Calculator'!$A$3:$Q$3,0))</f>
        <v>0.5</v>
      </c>
      <c r="L19" s="213">
        <f>INDEX('Roll Up - SY21-22 Calculator'!$A$3:$Q$200,MATCH($A19,'Roll Up - SY21-22 Calculator'!$A$3:$A$200,0),MATCH(L$7,'Roll Up - SY21-22 Calculator'!$A$3:$Q$3,0))</f>
        <v>2</v>
      </c>
      <c r="M19" s="113">
        <f>INDEX('Roll Up - SY21-22 Calculator'!$A$3:$Q$200,MATCH($A19,'Roll Up - SY21-22 Calculator'!$A$3:$A$200,0),MATCH(M$7,'Roll Up - SY21-22 Calculator'!$A$3:$Q$3,0))</f>
        <v>2.25</v>
      </c>
      <c r="N19" s="214"/>
      <c r="O19" s="148" t="str">
        <f t="shared" si="1"/>
        <v/>
      </c>
      <c r="P19" s="149"/>
      <c r="Q19" s="196"/>
      <c r="R19" s="197"/>
      <c r="S19" s="149"/>
      <c r="T19" s="220" t="str">
        <f t="shared" si="2"/>
        <v/>
      </c>
      <c r="U19" s="72"/>
      <c r="V19" s="72"/>
      <c r="W19" s="215" t="str">
        <f t="shared" si="0"/>
        <v/>
      </c>
      <c r="X19" s="111"/>
      <c r="Y19" s="111"/>
      <c r="Z19" s="111"/>
      <c r="AA19" s="111"/>
      <c r="AB19" s="111"/>
      <c r="AC19" s="111"/>
      <c r="AD19" s="111"/>
      <c r="AE19" s="111"/>
      <c r="AF19" s="111"/>
      <c r="AG19" s="111"/>
      <c r="AH19" s="111"/>
      <c r="AI19" s="107"/>
      <c r="AJ19" s="72"/>
    </row>
    <row r="20" spans="1:36" x14ac:dyDescent="0.35">
      <c r="A20" s="101">
        <v>17014221120</v>
      </c>
      <c r="B20" s="102" t="e">
        <f>INDEX('Roll Up - SY21-22 Calculator'!$A$3:$Q$200,MATCH($A20,'Roll Up - SY21-22 Calculator'!$A$3:$A$200,0),MATCH(B$7,'Roll Up - SY21-22 Calculator'!$A$3:$Q$3,0))</f>
        <v>#N/A</v>
      </c>
      <c r="C20" s="216" t="str">
        <f>INDEX('Roll Up - SY21-22 Calculator'!$A$3:$Q$200,MATCH($A20,'Roll Up - SY21-22 Calculator'!$A$3:$A$200,0),MATCH(C$7,'Roll Up - SY21-22 Calculator'!$A$3:$Q$3,0))</f>
        <v>Stuffed Crust Cheese Pizza, 5.19 oz.</v>
      </c>
      <c r="D20" s="102">
        <f>INDEX('Roll Up - SY21-22 Calculator'!$A$3:$Q$200,MATCH($A20,'Roll Up - SY21-22 Calculator'!$A$3:$A$200,0),MATCH(D$7,'Roll Up - SY21-22 Calculator'!$A$3:$Q$3,0))</f>
        <v>110244</v>
      </c>
      <c r="E20" s="102">
        <f>INDEX('Roll Up - SY21-22 Calculator'!$A$3:$Q$200,MATCH($A20,'Roll Up - SY21-22 Calculator'!$A$3:$A$200,0),MATCH(E$7,'Roll Up - SY21-22 Calculator'!$A$3:$Q$3,0))</f>
        <v>25.8</v>
      </c>
      <c r="F20" s="102">
        <f>INDEX('Roll Up - SY21-22 Calculator'!$A$3:$Q$200,MATCH($A20,'Roll Up - SY21-22 Calculator'!$A$3:$A$200,0),MATCH(F$7,'Roll Up - SY21-22 Calculator'!$A$3:$Q$3,0))</f>
        <v>80</v>
      </c>
      <c r="G20" s="102">
        <f>INDEX('Roll Up - SY21-22 Calculator'!$A$3:$Q$200,MATCH($A20,'Roll Up - SY21-22 Calculator'!$A$3:$A$200,0),MATCH(G$7,'Roll Up - SY21-22 Calculator'!$A$3:$Q$3,0))</f>
        <v>80</v>
      </c>
      <c r="H20" s="217">
        <f>INDEX('Roll Up - SY21-22 Calculator'!$A$3:$Q$200,MATCH($A20,'Roll Up - SY21-22 Calculator'!$A$3:$A$200,0),MATCH(H$7,'Roll Up - SY21-22 Calculator'!$A$3:$Q$3,0))</f>
        <v>5.1740000000000004</v>
      </c>
      <c r="I20" s="217">
        <f>INDEX('Roll Up - SY21-22 Calculator'!$A$3:$Q$200,MATCH($A20,'Roll Up - SY21-22 Calculator'!$A$3:$A$200,0),MATCH(I$7,'Roll Up - SY21-22 Calculator'!$A$3:$Q$3,0))</f>
        <v>20</v>
      </c>
      <c r="J20" s="102" t="str">
        <f>INDEX('Roll Up - SY21-22 Calculator'!$A$3:$Q$200,MATCH($A20,'Roll Up - SY21-22 Calculator'!$A$3:$A$200,0),MATCH(J$7,'Roll Up - SY21-22 Calculator'!$A$3:$Q$3,0))</f>
        <v>1/8 pizza</v>
      </c>
      <c r="K20" s="102">
        <f>INDEX('Roll Up - SY21-22 Calculator'!$A$3:$Q$200,MATCH($A20,'Roll Up - SY21-22 Calculator'!$A$3:$A$200,0),MATCH(K$7,'Roll Up - SY21-22 Calculator'!$A$3:$Q$3,0))</f>
        <v>2</v>
      </c>
      <c r="L20" s="217">
        <f>INDEX('Roll Up - SY21-22 Calculator'!$A$3:$Q$200,MATCH($A20,'Roll Up - SY21-22 Calculator'!$A$3:$A$200,0),MATCH(L$7,'Roll Up - SY21-22 Calculator'!$A$3:$Q$3,0))</f>
        <v>2.25</v>
      </c>
      <c r="M20" s="102">
        <f>INDEX('Roll Up - SY21-22 Calculator'!$A$3:$Q$200,MATCH($A20,'Roll Up - SY21-22 Calculator'!$A$3:$A$200,0),MATCH(M$7,'Roll Up - SY21-22 Calculator'!$A$3:$Q$3,0))</f>
        <v>10</v>
      </c>
      <c r="N20" s="102"/>
      <c r="O20" s="155" t="str">
        <f t="shared" si="1"/>
        <v/>
      </c>
      <c r="P20" s="149"/>
      <c r="Q20" s="150"/>
      <c r="R20" s="151"/>
      <c r="S20" s="149"/>
      <c r="T20" s="221" t="str">
        <f t="shared" si="2"/>
        <v/>
      </c>
      <c r="U20" s="72"/>
      <c r="V20" s="72"/>
      <c r="W20" s="218" t="str">
        <f t="shared" si="0"/>
        <v/>
      </c>
      <c r="X20" s="120"/>
      <c r="Y20" s="120"/>
      <c r="Z20" s="120"/>
      <c r="AA20" s="120"/>
      <c r="AB20" s="120"/>
      <c r="AC20" s="120"/>
      <c r="AD20" s="120"/>
      <c r="AE20" s="120"/>
      <c r="AF20" s="120"/>
      <c r="AG20" s="120"/>
      <c r="AH20" s="120"/>
      <c r="AI20" s="121"/>
      <c r="AJ20" s="72"/>
    </row>
    <row r="21" spans="1:36" s="156" customFormat="1" hidden="1" x14ac:dyDescent="0.35">
      <c r="T21" s="222"/>
    </row>
    <row r="22" spans="1:36" s="156" customFormat="1" hidden="1" x14ac:dyDescent="0.35">
      <c r="T22" s="222"/>
    </row>
    <row r="23" spans="1:36" s="156" customFormat="1" hidden="1" x14ac:dyDescent="0.35">
      <c r="T23" s="222"/>
    </row>
  </sheetData>
  <sheetProtection algorithmName="SHA-512" hashValue="iLF5PSHflzh186TUakB7w6/+DVVaHn7z9mBcG41tyVOFiKz7YH02mpPxIMFlS842YNhwln5oByGOJ/pS8OSDew==" saltValue="hNz8ZYL5+J4rI54qOmMIbw==" spinCount="100000" sheet="1" formatCells="0" formatColumns="0" formatRows="0" sort="0" autoFilter="0" pivotTables="0"/>
  <autoFilter ref="A7:T19"/>
  <mergeCells count="10">
    <mergeCell ref="W2:AI6"/>
    <mergeCell ref="P6:R6"/>
    <mergeCell ref="D2:M5"/>
    <mergeCell ref="O2:P2"/>
    <mergeCell ref="R2:S2"/>
    <mergeCell ref="O4:P5"/>
    <mergeCell ref="Q4:Q5"/>
    <mergeCell ref="R4:R5"/>
    <mergeCell ref="S4:S5"/>
    <mergeCell ref="T4:T5"/>
  </mergeCells>
  <conditionalFormatting sqref="T4">
    <cfRule type="expression" dxfId="35" priority="3">
      <formula>ABS($T$4/$T$3)&gt;0.2</formula>
    </cfRule>
    <cfRule type="expression" dxfId="34" priority="4">
      <formula>ABS($T$4/$T$3)&lt;0.2</formula>
    </cfRule>
  </conditionalFormatting>
  <conditionalFormatting sqref="T2">
    <cfRule type="cellIs" dxfId="33" priority="1" operator="notEqual">
      <formula>0</formula>
    </cfRule>
    <cfRule type="cellIs" dxfId="32" priority="2" operator="equal">
      <formula>0</formula>
    </cfRule>
  </conditionalFormatting>
  <dataValidations count="1">
    <dataValidation type="list" allowBlank="1" showInputMessage="1" showErrorMessage="1" sqref="S9:S21">
      <formula1>YN</formula1>
    </dataValidation>
  </dataValidations>
  <pageMargins left="0.25" right="0" top="0.2" bottom="0" header="0.3" footer="0.3"/>
  <pageSetup scale="30" fitToWidth="3" fitToHeight="0" orientation="landscape" r:id="rId1"/>
  <customProperties>
    <customPr name="_pios_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sheetPr>
  <dimension ref="A1:AJ84"/>
  <sheetViews>
    <sheetView zoomScale="70" zoomScaleNormal="70" zoomScaleSheetLayoutView="50" workbookViewId="0">
      <pane xSplit="3" ySplit="8" topLeftCell="D30" activePane="bottomRight" state="frozen"/>
      <selection activeCell="C7" sqref="C7:I8"/>
      <selection pane="topRight" activeCell="C7" sqref="C7:I8"/>
      <selection pane="bottomLeft" activeCell="C7" sqref="C7:I8"/>
      <selection pane="bottomRight" activeCell="L37" sqref="L37"/>
    </sheetView>
  </sheetViews>
  <sheetFormatPr defaultColWidth="0" defaultRowHeight="17.5" zeroHeight="1" x14ac:dyDescent="0.35"/>
  <cols>
    <col min="1" max="1" width="25.81640625" style="132" bestFit="1" customWidth="1"/>
    <col min="2" max="2" width="23.1796875" style="132" hidden="1" customWidth="1"/>
    <col min="3" max="3" width="79.7265625" style="157" customWidth="1"/>
    <col min="4" max="4" width="21" style="132" bestFit="1" customWidth="1"/>
    <col min="5" max="5" width="16" style="132" bestFit="1" customWidth="1"/>
    <col min="6" max="6" width="21.81640625" style="132" customWidth="1"/>
    <col min="7" max="7" width="27.453125" style="132" hidden="1" customWidth="1"/>
    <col min="8" max="8" width="16.7265625" style="132" customWidth="1"/>
    <col min="9" max="9" width="20" style="132" hidden="1" customWidth="1"/>
    <col min="10" max="10" width="26" style="132" bestFit="1" customWidth="1"/>
    <col min="11" max="11" width="12.26953125" style="132" customWidth="1"/>
    <col min="12" max="12" width="12.54296875" style="132" customWidth="1"/>
    <col min="13" max="13" width="14.26953125" style="132" customWidth="1"/>
    <col min="14" max="14" width="14.26953125" style="132" hidden="1" customWidth="1"/>
    <col min="15" max="15" width="23.1796875" style="132" customWidth="1"/>
    <col min="16" max="18" width="22.7265625" style="132" customWidth="1"/>
    <col min="19" max="19" width="25.81640625" style="132" customWidth="1"/>
    <col min="20" max="20" width="22.7265625" style="132" customWidth="1"/>
    <col min="21" max="21" width="8.81640625" style="72" hidden="1" customWidth="1"/>
    <col min="22" max="22" width="11.81640625" style="72" customWidth="1"/>
    <col min="23" max="23" width="19.81640625" style="132" customWidth="1"/>
    <col min="24" max="35" width="17.81640625" style="132" customWidth="1"/>
    <col min="36" max="36" width="8.81640625" style="132" customWidth="1"/>
    <col min="37" max="16384" width="8.81640625" style="132" hidden="1"/>
  </cols>
  <sheetData>
    <row r="1" spans="1:36" ht="18" thickBot="1" x14ac:dyDescent="0.4">
      <c r="A1" s="72"/>
      <c r="B1" s="72"/>
      <c r="C1" s="130"/>
      <c r="D1" s="72"/>
      <c r="E1" s="72"/>
      <c r="F1" s="130"/>
      <c r="G1" s="130"/>
      <c r="H1" s="72"/>
      <c r="I1" s="72"/>
      <c r="J1" s="72"/>
      <c r="K1" s="72"/>
      <c r="L1" s="72"/>
      <c r="M1" s="131"/>
      <c r="N1" s="131"/>
      <c r="O1" s="72"/>
      <c r="P1" s="72"/>
      <c r="Q1" s="72"/>
      <c r="R1" s="72"/>
      <c r="S1" s="72"/>
      <c r="T1" s="72"/>
      <c r="W1" s="72"/>
      <c r="X1" s="72"/>
      <c r="Y1" s="72"/>
      <c r="Z1" s="72"/>
      <c r="AA1" s="72"/>
      <c r="AB1" s="72"/>
      <c r="AC1" s="72"/>
      <c r="AD1" s="72"/>
      <c r="AE1" s="72"/>
      <c r="AF1" s="72"/>
      <c r="AG1" s="72"/>
      <c r="AH1" s="72"/>
      <c r="AI1" s="72"/>
      <c r="AJ1" s="72"/>
    </row>
    <row r="2" spans="1:36" ht="78.75" customHeight="1" thickBot="1" x14ac:dyDescent="0.4">
      <c r="A2" s="311"/>
      <c r="B2" s="312"/>
      <c r="C2" s="312"/>
      <c r="D2" s="269" t="s">
        <v>352</v>
      </c>
      <c r="E2" s="269"/>
      <c r="F2" s="269"/>
      <c r="G2" s="269"/>
      <c r="H2" s="269"/>
      <c r="I2" s="269"/>
      <c r="J2" s="269"/>
      <c r="K2" s="269"/>
      <c r="L2" s="269"/>
      <c r="M2" s="269"/>
      <c r="N2" s="133"/>
      <c r="O2" s="68" t="s">
        <v>366</v>
      </c>
      <c r="P2" s="69"/>
      <c r="Q2" s="68" t="s">
        <v>433</v>
      </c>
      <c r="R2" s="183" t="s">
        <v>431</v>
      </c>
      <c r="S2" s="134" t="s">
        <v>364</v>
      </c>
      <c r="T2" s="71">
        <f>IF(T4&lt;-0.001,ROUNDUP((ABS(T4)/VLOOKUP(R2,Lists!$T$4:$V$6,3,FALSE)),0),ROUNDDOWN((ABS(T4)/-VLOOKUP(R2,Lists!$T$4:$V$6,3,FALSE)),0))</f>
        <v>0</v>
      </c>
      <c r="W2" s="305" t="s">
        <v>437</v>
      </c>
      <c r="X2" s="306"/>
      <c r="Y2" s="306"/>
      <c r="Z2" s="306"/>
      <c r="AA2" s="306"/>
      <c r="AB2" s="306"/>
      <c r="AC2" s="306"/>
      <c r="AD2" s="306"/>
      <c r="AE2" s="306"/>
      <c r="AF2" s="306"/>
      <c r="AG2" s="306"/>
      <c r="AH2" s="306"/>
      <c r="AI2" s="307"/>
      <c r="AJ2" s="72"/>
    </row>
    <row r="3" spans="1:36" ht="64.5" customHeight="1" thickBot="1" x14ac:dyDescent="0.4">
      <c r="A3" s="313"/>
      <c r="B3" s="314"/>
      <c r="C3" s="314"/>
      <c r="D3" s="270"/>
      <c r="E3" s="270"/>
      <c r="F3" s="270"/>
      <c r="G3" s="270"/>
      <c r="H3" s="270"/>
      <c r="I3" s="270"/>
      <c r="J3" s="270"/>
      <c r="K3" s="270"/>
      <c r="L3" s="270"/>
      <c r="M3" s="270"/>
      <c r="N3" s="135"/>
      <c r="O3" s="68" t="s">
        <v>429</v>
      </c>
      <c r="P3" s="75"/>
      <c r="Q3" s="68" t="s">
        <v>358</v>
      </c>
      <c r="R3" s="70">
        <f>IF(R2=Lists!T6,Lists!P7,Lists!P6)*P2</f>
        <v>0</v>
      </c>
      <c r="S3" s="136" t="s">
        <v>434</v>
      </c>
      <c r="T3" s="184">
        <f>R3+P3</f>
        <v>0</v>
      </c>
      <c r="W3" s="308"/>
      <c r="X3" s="309"/>
      <c r="Y3" s="309"/>
      <c r="Z3" s="309"/>
      <c r="AA3" s="309"/>
      <c r="AB3" s="309"/>
      <c r="AC3" s="309"/>
      <c r="AD3" s="309"/>
      <c r="AE3" s="309"/>
      <c r="AF3" s="309"/>
      <c r="AG3" s="309"/>
      <c r="AH3" s="309"/>
      <c r="AI3" s="310"/>
      <c r="AJ3" s="72"/>
    </row>
    <row r="4" spans="1:36" ht="34.5" customHeight="1" x14ac:dyDescent="0.35">
      <c r="A4" s="313"/>
      <c r="B4" s="314"/>
      <c r="C4" s="314"/>
      <c r="D4" s="270"/>
      <c r="E4" s="270"/>
      <c r="F4" s="270"/>
      <c r="G4" s="270"/>
      <c r="H4" s="270"/>
      <c r="I4" s="270"/>
      <c r="J4" s="270"/>
      <c r="K4" s="270"/>
      <c r="L4" s="270"/>
      <c r="M4" s="270"/>
      <c r="N4" s="135"/>
      <c r="O4" s="293" t="s">
        <v>428</v>
      </c>
      <c r="P4" s="294"/>
      <c r="Q4" s="297" t="s">
        <v>435</v>
      </c>
      <c r="R4" s="299">
        <f>SUM(T9:T99)</f>
        <v>0</v>
      </c>
      <c r="S4" s="301" t="s">
        <v>436</v>
      </c>
      <c r="T4" s="303">
        <f>T3-R4</f>
        <v>0</v>
      </c>
      <c r="V4" s="137"/>
      <c r="W4" s="308"/>
      <c r="X4" s="309"/>
      <c r="Y4" s="309"/>
      <c r="Z4" s="309"/>
      <c r="AA4" s="309"/>
      <c r="AB4" s="309"/>
      <c r="AC4" s="309"/>
      <c r="AD4" s="309"/>
      <c r="AE4" s="309"/>
      <c r="AF4" s="309"/>
      <c r="AG4" s="309"/>
      <c r="AH4" s="309"/>
      <c r="AI4" s="310"/>
      <c r="AJ4" s="72"/>
    </row>
    <row r="5" spans="1:36" ht="34.5" customHeight="1" thickBot="1" x14ac:dyDescent="0.4">
      <c r="A5" s="313"/>
      <c r="B5" s="314"/>
      <c r="C5" s="314"/>
      <c r="D5" s="270"/>
      <c r="E5" s="270"/>
      <c r="F5" s="270"/>
      <c r="G5" s="270"/>
      <c r="H5" s="270"/>
      <c r="I5" s="270"/>
      <c r="J5" s="270"/>
      <c r="K5" s="270"/>
      <c r="L5" s="270"/>
      <c r="M5" s="270"/>
      <c r="N5" s="135"/>
      <c r="O5" s="295"/>
      <c r="P5" s="296"/>
      <c r="Q5" s="298"/>
      <c r="R5" s="300"/>
      <c r="S5" s="302"/>
      <c r="T5" s="304"/>
      <c r="W5" s="308"/>
      <c r="X5" s="309"/>
      <c r="Y5" s="309"/>
      <c r="Z5" s="309"/>
      <c r="AA5" s="309"/>
      <c r="AB5" s="309"/>
      <c r="AC5" s="309"/>
      <c r="AD5" s="309"/>
      <c r="AE5" s="309"/>
      <c r="AF5" s="309"/>
      <c r="AG5" s="309"/>
      <c r="AH5" s="309"/>
      <c r="AI5" s="310"/>
      <c r="AJ5" s="72"/>
    </row>
    <row r="6" spans="1:36" ht="22.5" customHeight="1" thickBot="1" x14ac:dyDescent="0.4">
      <c r="A6" s="138"/>
      <c r="B6" s="139"/>
      <c r="C6" s="139"/>
      <c r="D6" s="79"/>
      <c r="E6" s="79"/>
      <c r="F6" s="79"/>
      <c r="G6" s="79"/>
      <c r="H6" s="79"/>
      <c r="I6" s="79"/>
      <c r="J6" s="79"/>
      <c r="K6" s="79"/>
      <c r="L6" s="79"/>
      <c r="M6" s="79"/>
      <c r="N6" s="79"/>
      <c r="O6" s="140"/>
      <c r="P6" s="268" t="s">
        <v>204</v>
      </c>
      <c r="Q6" s="268"/>
      <c r="R6" s="268"/>
      <c r="S6" s="80"/>
      <c r="T6" s="141"/>
      <c r="W6" s="308"/>
      <c r="X6" s="309"/>
      <c r="Y6" s="309"/>
      <c r="Z6" s="309"/>
      <c r="AA6" s="309"/>
      <c r="AB6" s="309"/>
      <c r="AC6" s="309"/>
      <c r="AD6" s="309"/>
      <c r="AE6" s="309"/>
      <c r="AF6" s="309"/>
      <c r="AG6" s="309"/>
      <c r="AH6" s="309"/>
      <c r="AI6" s="310"/>
      <c r="AJ6" s="72"/>
    </row>
    <row r="7" spans="1:36" ht="57.75" customHeight="1" thickBot="1" x14ac:dyDescent="0.4">
      <c r="A7" s="125" t="s">
        <v>206</v>
      </c>
      <c r="B7" s="125" t="s">
        <v>292</v>
      </c>
      <c r="C7" s="128" t="s">
        <v>2</v>
      </c>
      <c r="D7" s="129" t="s">
        <v>12</v>
      </c>
      <c r="E7" s="126" t="s">
        <v>211</v>
      </c>
      <c r="F7" s="126" t="s">
        <v>9</v>
      </c>
      <c r="G7" s="126" t="s">
        <v>20</v>
      </c>
      <c r="H7" s="126" t="s">
        <v>3</v>
      </c>
      <c r="I7" s="126" t="s">
        <v>339</v>
      </c>
      <c r="J7" s="126" t="s">
        <v>4</v>
      </c>
      <c r="K7" s="126" t="s">
        <v>5</v>
      </c>
      <c r="L7" s="126" t="s">
        <v>6</v>
      </c>
      <c r="M7" s="127" t="s">
        <v>110</v>
      </c>
      <c r="N7" s="142"/>
      <c r="O7" s="83" t="s">
        <v>13</v>
      </c>
      <c r="P7" s="83" t="s">
        <v>0</v>
      </c>
      <c r="Q7" s="83" t="s">
        <v>203</v>
      </c>
      <c r="R7" s="83" t="s">
        <v>205</v>
      </c>
      <c r="S7" s="83" t="s">
        <v>374</v>
      </c>
      <c r="T7" s="143" t="s">
        <v>109</v>
      </c>
      <c r="W7" s="85" t="s">
        <v>227</v>
      </c>
      <c r="X7" s="86" t="s">
        <v>215</v>
      </c>
      <c r="Y7" s="86" t="s">
        <v>216</v>
      </c>
      <c r="Z7" s="86" t="s">
        <v>217</v>
      </c>
      <c r="AA7" s="86" t="s">
        <v>218</v>
      </c>
      <c r="AB7" s="86" t="s">
        <v>219</v>
      </c>
      <c r="AC7" s="86" t="s">
        <v>220</v>
      </c>
      <c r="AD7" s="86" t="s">
        <v>221</v>
      </c>
      <c r="AE7" s="86" t="s">
        <v>222</v>
      </c>
      <c r="AF7" s="86" t="s">
        <v>223</v>
      </c>
      <c r="AG7" s="86" t="s">
        <v>224</v>
      </c>
      <c r="AH7" s="86" t="s">
        <v>225</v>
      </c>
      <c r="AI7" s="87" t="s">
        <v>226</v>
      </c>
      <c r="AJ7" s="72"/>
    </row>
    <row r="8" spans="1:36" ht="18.5" thickBot="1" x14ac:dyDescent="0.4">
      <c r="A8" s="88"/>
      <c r="B8" s="89"/>
      <c r="C8" s="90" t="s">
        <v>17</v>
      </c>
      <c r="D8" s="91"/>
      <c r="E8" s="89"/>
      <c r="F8" s="89"/>
      <c r="G8" s="89"/>
      <c r="H8" s="92"/>
      <c r="I8" s="92"/>
      <c r="J8" s="89"/>
      <c r="K8" s="92"/>
      <c r="L8" s="92"/>
      <c r="M8" s="93"/>
      <c r="N8" s="93"/>
      <c r="O8" s="94"/>
      <c r="P8" s="94"/>
      <c r="Q8" s="95"/>
      <c r="R8" s="96"/>
      <c r="S8" s="96"/>
      <c r="T8" s="96"/>
      <c r="W8" s="144"/>
      <c r="X8" s="145"/>
      <c r="Y8" s="145"/>
      <c r="Z8" s="145"/>
      <c r="AA8" s="145"/>
      <c r="AB8" s="145"/>
      <c r="AC8" s="145"/>
      <c r="AD8" s="145"/>
      <c r="AE8" s="145"/>
      <c r="AF8" s="145"/>
      <c r="AG8" s="145"/>
      <c r="AH8" s="145"/>
      <c r="AI8" s="146"/>
      <c r="AJ8" s="72"/>
    </row>
    <row r="9" spans="1:36" x14ac:dyDescent="0.35">
      <c r="A9" s="112">
        <v>10000009685</v>
      </c>
      <c r="B9" s="113" t="e">
        <f>INDEX('Roll Up - SY21-22 Calculator'!$A$3:$Q$200,MATCH($A9,'Roll Up - SY21-22 Calculator'!$A$3:$A$200,0),MATCH(B$7,'Roll Up - SY21-22 Calculator'!$A$3:$Q$3,0))</f>
        <v>#N/A</v>
      </c>
      <c r="C9" s="240" t="str">
        <f>INDEX('Roll Up - SY21-22 Calculator'!$A$3:$Q$200,MATCH($A9,'Roll Up - SY21-22 Calculator'!$A$3:$A$200,0),MATCH(C$7,'Roll Up - SY21-22 Calculator'!$A$3:$Q$3,0))</f>
        <v>Beef Sausage Pattie, 1.2 oz.</v>
      </c>
      <c r="D9" s="113" t="str">
        <f>INDEX('Roll Up - SY21-22 Calculator'!$A$3:$Q$200,MATCH($A9,'Roll Up - SY21-22 Calculator'!$A$3:$A$200,0),MATCH(D$7,'Roll Up - SY21-22 Calculator'!$A$3:$Q$3,0))</f>
        <v>100154 / 100155</v>
      </c>
      <c r="E9" s="113">
        <f>INDEX('Roll Up - SY21-22 Calculator'!$A$3:$Q$200,MATCH($A9,'Roll Up - SY21-22 Calculator'!$A$3:$A$200,0),MATCH(E$7,'Roll Up - SY21-22 Calculator'!$A$3:$Q$3,0))</f>
        <v>18.75</v>
      </c>
      <c r="F9" s="113">
        <f>INDEX('Roll Up - SY21-22 Calculator'!$A$3:$Q$200,MATCH($A9,'Roll Up - SY21-22 Calculator'!$A$3:$A$200,0),MATCH(F$7,'Roll Up - SY21-22 Calculator'!$A$3:$Q$3,0))</f>
        <v>250</v>
      </c>
      <c r="G9" s="113">
        <f>INDEX('Roll Up - SY21-22 Calculator'!$A$3:$Q$200,MATCH($A9,'Roll Up - SY21-22 Calculator'!$A$3:$A$200,0),MATCH(G$7,'Roll Up - SY21-22 Calculator'!$A$3:$Q$3,0))</f>
        <v>250</v>
      </c>
      <c r="H9" s="113">
        <f>INDEX('Roll Up - SY21-22 Calculator'!$A$3:$Q$200,MATCH($A9,'Roll Up - SY21-22 Calculator'!$A$3:$A$200,0),MATCH(H$7,'Roll Up - SY21-22 Calculator'!$A$3:$Q$3,0))</f>
        <v>1.2</v>
      </c>
      <c r="I9" s="113" t="str">
        <f>INDEX('Roll Up - SY21-22 Calculator'!$A$3:$Q$200,MATCH($A9,'Roll Up - SY21-22 Calculator'!$A$3:$A$200,0),MATCH(I$7,'Roll Up - SY21-22 Calculator'!$A$3:$Q$3,0))</f>
        <v/>
      </c>
      <c r="J9" s="113" t="str">
        <f>INDEX('Roll Up - SY21-22 Calculator'!$A$3:$Q$200,MATCH($A9,'Roll Up - SY21-22 Calculator'!$A$3:$A$200,0),MATCH(J$7,'Roll Up - SY21-22 Calculator'!$A$3:$Q$3,0))</f>
        <v>1 piece</v>
      </c>
      <c r="K9" s="113">
        <f>INDEX('Roll Up - SY21-22 Calculator'!$A$3:$Q$200,MATCH($A9,'Roll Up - SY21-22 Calculator'!$A$3:$A$200,0),MATCH(K$7,'Roll Up - SY21-22 Calculator'!$A$3:$Q$3,0))</f>
        <v>1</v>
      </c>
      <c r="L9" s="113" t="str">
        <f>INDEX('Roll Up - SY21-22 Calculator'!$A$3:$Q$200,MATCH($A9,'Roll Up - SY21-22 Calculator'!$A$3:$A$200,0),MATCH(L$7,'Roll Up - SY21-22 Calculator'!$A$3:$Q$3,0))</f>
        <v>-</v>
      </c>
      <c r="M9" s="115">
        <f>INDEX('Roll Up - SY21-22 Calculator'!$A$3:$Q$200,MATCH($A9,'Roll Up - SY21-22 Calculator'!$A$3:$A$200,0),MATCH(M$7,'Roll Up - SY21-22 Calculator'!$A$3:$Q$3,0))</f>
        <v>23.68</v>
      </c>
      <c r="N9" s="147"/>
      <c r="O9" s="148" t="str">
        <f t="shared" ref="O9:O52" si="0">IF(IF(P9&gt;0,P9*G9,Q9*R9)=0,"",IF(P9&gt;0,P9*G9,Q9*R9))</f>
        <v/>
      </c>
      <c r="P9" s="149"/>
      <c r="Q9" s="150"/>
      <c r="R9" s="151"/>
      <c r="S9" s="149"/>
      <c r="T9" s="181" t="str">
        <f t="shared" ref="T9:T52" si="1">IFERROR(ROUNDUP(O9/G9,0)*M9,"")</f>
        <v/>
      </c>
      <c r="W9" s="119" t="str">
        <f t="shared" ref="W9:W40" si="2">IF(IFERROR(ROUNDUP(O9/G9,0)-SUM(X9:AI9),SUM(X9:AI9)*-1)=0,"",(IFERROR(ROUNDUP(O9/G9,0)-SUM(X9:AI9),SUM(X9:AI9)*-1)))</f>
        <v/>
      </c>
      <c r="X9" s="120"/>
      <c r="Y9" s="120"/>
      <c r="Z9" s="120"/>
      <c r="AA9" s="120"/>
      <c r="AB9" s="120"/>
      <c r="AC9" s="120"/>
      <c r="AD9" s="120"/>
      <c r="AE9" s="120"/>
      <c r="AF9" s="120"/>
      <c r="AG9" s="120"/>
      <c r="AH9" s="120"/>
      <c r="AI9" s="121"/>
      <c r="AJ9" s="72"/>
    </row>
    <row r="10" spans="1:36" x14ac:dyDescent="0.35">
      <c r="A10" s="101">
        <v>10000015230</v>
      </c>
      <c r="B10" s="102" t="e">
        <f>INDEX('Roll Up - SY21-22 Calculator'!$A$3:$Q$200,MATCH($A10,'Roll Up - SY21-22 Calculator'!$A$3:$A$200,0),MATCH(B$7,'Roll Up - SY21-22 Calculator'!$A$3:$Q$3,0))</f>
        <v>#N/A</v>
      </c>
      <c r="C10" s="103" t="str">
        <f>INDEX('Roll Up - SY21-22 Calculator'!$A$3:$Q$200,MATCH($A10,'Roll Up - SY21-22 Calculator'!$A$3:$A$200,0),MATCH(C$7,'Roll Up - SY21-22 Calculator'!$A$3:$Q$3,0))</f>
        <v>Flame Grilled Beef Burger, 3.0 oz.</v>
      </c>
      <c r="D10" s="102" t="str">
        <f>INDEX('Roll Up - SY21-22 Calculator'!$A$3:$Q$200,MATCH($A10,'Roll Up - SY21-22 Calculator'!$A$3:$A$200,0),MATCH(D$7,'Roll Up - SY21-22 Calculator'!$A$3:$Q$3,0))</f>
        <v>100154 / 100155</v>
      </c>
      <c r="E10" s="102">
        <f>INDEX('Roll Up - SY21-22 Calculator'!$A$3:$Q$200,MATCH($A10,'Roll Up - SY21-22 Calculator'!$A$3:$A$200,0),MATCH(E$7,'Roll Up - SY21-22 Calculator'!$A$3:$Q$3,0))</f>
        <v>30</v>
      </c>
      <c r="F10" s="102">
        <f>INDEX('Roll Up - SY21-22 Calculator'!$A$3:$Q$200,MATCH($A10,'Roll Up - SY21-22 Calculator'!$A$3:$A$200,0),MATCH(F$7,'Roll Up - SY21-22 Calculator'!$A$3:$Q$3,0))</f>
        <v>160</v>
      </c>
      <c r="G10" s="102">
        <f>INDEX('Roll Up - SY21-22 Calculator'!$A$3:$Q$200,MATCH($A10,'Roll Up - SY21-22 Calculator'!$A$3:$A$200,0),MATCH(G$7,'Roll Up - SY21-22 Calculator'!$A$3:$Q$3,0))</f>
        <v>160</v>
      </c>
      <c r="H10" s="102">
        <f>INDEX('Roll Up - SY21-22 Calculator'!$A$3:$Q$200,MATCH($A10,'Roll Up - SY21-22 Calculator'!$A$3:$A$200,0),MATCH(H$7,'Roll Up - SY21-22 Calculator'!$A$3:$Q$3,0))</f>
        <v>3</v>
      </c>
      <c r="I10" s="102" t="str">
        <f>INDEX('Roll Up - SY21-22 Calculator'!$A$3:$Q$200,MATCH($A10,'Roll Up - SY21-22 Calculator'!$A$3:$A$200,0),MATCH(I$7,'Roll Up - SY21-22 Calculator'!$A$3:$Q$3,0))</f>
        <v/>
      </c>
      <c r="J10" s="102" t="str">
        <f>INDEX('Roll Up - SY21-22 Calculator'!$A$3:$Q$200,MATCH($A10,'Roll Up - SY21-22 Calculator'!$A$3:$A$200,0),MATCH(J$7,'Roll Up - SY21-22 Calculator'!$A$3:$Q$3,0))</f>
        <v>1 piece</v>
      </c>
      <c r="K10" s="102">
        <f>INDEX('Roll Up - SY21-22 Calculator'!$A$3:$Q$200,MATCH($A10,'Roll Up - SY21-22 Calculator'!$A$3:$A$200,0),MATCH(K$7,'Roll Up - SY21-22 Calculator'!$A$3:$Q$3,0))</f>
        <v>3</v>
      </c>
      <c r="L10" s="102" t="str">
        <f>INDEX('Roll Up - SY21-22 Calculator'!$A$3:$Q$200,MATCH($A10,'Roll Up - SY21-22 Calculator'!$A$3:$A$200,0),MATCH(L$7,'Roll Up - SY21-22 Calculator'!$A$3:$Q$3,0))</f>
        <v>-</v>
      </c>
      <c r="M10" s="153">
        <f>INDEX('Roll Up - SY21-22 Calculator'!$A$3:$Q$200,MATCH($A10,'Roll Up - SY21-22 Calculator'!$A$3:$A$200,0),MATCH(M$7,'Roll Up - SY21-22 Calculator'!$A$3:$Q$3,0))</f>
        <v>43.13</v>
      </c>
      <c r="N10" s="154"/>
      <c r="O10" s="155" t="str">
        <f t="shared" si="0"/>
        <v/>
      </c>
      <c r="P10" s="149"/>
      <c r="Q10" s="150"/>
      <c r="R10" s="151"/>
      <c r="S10" s="149"/>
      <c r="T10" s="182" t="str">
        <f t="shared" si="1"/>
        <v/>
      </c>
      <c r="W10" s="110" t="str">
        <f t="shared" si="2"/>
        <v/>
      </c>
      <c r="X10" s="120"/>
      <c r="Y10" s="120"/>
      <c r="Z10" s="120"/>
      <c r="AA10" s="120"/>
      <c r="AB10" s="120"/>
      <c r="AC10" s="120"/>
      <c r="AD10" s="120"/>
      <c r="AE10" s="120"/>
      <c r="AF10" s="120"/>
      <c r="AG10" s="120"/>
      <c r="AH10" s="120"/>
      <c r="AI10" s="121"/>
      <c r="AJ10" s="72"/>
    </row>
    <row r="11" spans="1:36" x14ac:dyDescent="0.35">
      <c r="A11" s="112">
        <v>10000015232</v>
      </c>
      <c r="B11" s="113" t="e">
        <f>INDEX('Roll Up - SY21-22 Calculator'!$A$3:$Q$200,MATCH($A11,'Roll Up - SY21-22 Calculator'!$A$3:$A$200,0),MATCH(B$7,'Roll Up - SY21-22 Calculator'!$A$3:$Q$3,0))</f>
        <v>#N/A</v>
      </c>
      <c r="C11" s="240" t="str">
        <f>INDEX('Roll Up - SY21-22 Calculator'!$A$3:$Q$200,MATCH($A11,'Roll Up - SY21-22 Calculator'!$A$3:$A$200,0),MATCH(C$7,'Roll Up - SY21-22 Calculator'!$A$3:$Q$3,0))</f>
        <v>Flame Grilled Beef Burger with Foil Bags, 3.0 oz.</v>
      </c>
      <c r="D11" s="113" t="str">
        <f>INDEX('Roll Up - SY21-22 Calculator'!$A$3:$Q$200,MATCH($A11,'Roll Up - SY21-22 Calculator'!$A$3:$A$200,0),MATCH(D$7,'Roll Up - SY21-22 Calculator'!$A$3:$Q$3,0))</f>
        <v>100154 / 100155</v>
      </c>
      <c r="E11" s="113">
        <f>INDEX('Roll Up - SY21-22 Calculator'!$A$3:$Q$200,MATCH($A11,'Roll Up - SY21-22 Calculator'!$A$3:$A$200,0),MATCH(E$7,'Roll Up - SY21-22 Calculator'!$A$3:$Q$3,0))</f>
        <v>30</v>
      </c>
      <c r="F11" s="113">
        <f>INDEX('Roll Up - SY21-22 Calculator'!$A$3:$Q$200,MATCH($A11,'Roll Up - SY21-22 Calculator'!$A$3:$A$200,0),MATCH(F$7,'Roll Up - SY21-22 Calculator'!$A$3:$Q$3,0))</f>
        <v>160</v>
      </c>
      <c r="G11" s="113">
        <f>INDEX('Roll Up - SY21-22 Calculator'!$A$3:$Q$200,MATCH($A11,'Roll Up - SY21-22 Calculator'!$A$3:$A$200,0),MATCH(G$7,'Roll Up - SY21-22 Calculator'!$A$3:$Q$3,0))</f>
        <v>160</v>
      </c>
      <c r="H11" s="113">
        <f>INDEX('Roll Up - SY21-22 Calculator'!$A$3:$Q$200,MATCH($A11,'Roll Up - SY21-22 Calculator'!$A$3:$A$200,0),MATCH(H$7,'Roll Up - SY21-22 Calculator'!$A$3:$Q$3,0))</f>
        <v>3</v>
      </c>
      <c r="I11" s="113" t="str">
        <f>INDEX('Roll Up - SY21-22 Calculator'!$A$3:$Q$200,MATCH($A11,'Roll Up - SY21-22 Calculator'!$A$3:$A$200,0),MATCH(I$7,'Roll Up - SY21-22 Calculator'!$A$3:$Q$3,0))</f>
        <v/>
      </c>
      <c r="J11" s="113" t="str">
        <f>INDEX('Roll Up - SY21-22 Calculator'!$A$3:$Q$200,MATCH($A11,'Roll Up - SY21-22 Calculator'!$A$3:$A$200,0),MATCH(J$7,'Roll Up - SY21-22 Calculator'!$A$3:$Q$3,0))</f>
        <v>1 piece</v>
      </c>
      <c r="K11" s="113">
        <f>INDEX('Roll Up - SY21-22 Calculator'!$A$3:$Q$200,MATCH($A11,'Roll Up - SY21-22 Calculator'!$A$3:$A$200,0),MATCH(K$7,'Roll Up - SY21-22 Calculator'!$A$3:$Q$3,0))</f>
        <v>3</v>
      </c>
      <c r="L11" s="113" t="str">
        <f>INDEX('Roll Up - SY21-22 Calculator'!$A$3:$Q$200,MATCH($A11,'Roll Up - SY21-22 Calculator'!$A$3:$A$200,0),MATCH(L$7,'Roll Up - SY21-22 Calculator'!$A$3:$Q$3,0))</f>
        <v>-</v>
      </c>
      <c r="M11" s="115">
        <f>INDEX('Roll Up - SY21-22 Calculator'!$A$3:$Q$200,MATCH($A11,'Roll Up - SY21-22 Calculator'!$A$3:$A$200,0),MATCH(M$7,'Roll Up - SY21-22 Calculator'!$A$3:$Q$3,0))</f>
        <v>43.82</v>
      </c>
      <c r="N11" s="147"/>
      <c r="O11" s="148" t="str">
        <f t="shared" si="0"/>
        <v/>
      </c>
      <c r="P11" s="149"/>
      <c r="Q11" s="150"/>
      <c r="R11" s="151"/>
      <c r="S11" s="149"/>
      <c r="T11" s="181" t="str">
        <f t="shared" si="1"/>
        <v/>
      </c>
      <c r="W11" s="119" t="str">
        <f t="shared" si="2"/>
        <v/>
      </c>
      <c r="X11" s="120"/>
      <c r="Y11" s="120"/>
      <c r="Z11" s="120"/>
      <c r="AA11" s="120"/>
      <c r="AB11" s="120"/>
      <c r="AC11" s="120"/>
      <c r="AD11" s="120"/>
      <c r="AE11" s="120"/>
      <c r="AF11" s="120"/>
      <c r="AG11" s="120"/>
      <c r="AH11" s="120"/>
      <c r="AI11" s="121"/>
      <c r="AJ11" s="72"/>
    </row>
    <row r="12" spans="1:36" x14ac:dyDescent="0.35">
      <c r="A12" s="101">
        <v>10000015320</v>
      </c>
      <c r="B12" s="102" t="e">
        <f>INDEX('Roll Up - SY21-22 Calculator'!$A$3:$Q$200,MATCH($A12,'Roll Up - SY21-22 Calculator'!$A$3:$A$200,0),MATCH(B$7,'Roll Up - SY21-22 Calculator'!$A$3:$Q$3,0))</f>
        <v>#N/A</v>
      </c>
      <c r="C12" s="103" t="str">
        <f>INDEX('Roll Up - SY21-22 Calculator'!$A$3:$Q$200,MATCH($A12,'Roll Up - SY21-22 Calculator'!$A$3:$A$200,0),MATCH(C$7,'Roll Up - SY21-22 Calculator'!$A$3:$Q$3,0))</f>
        <v>Flame Grilled Beef Burger, 2.01 oz.</v>
      </c>
      <c r="D12" s="102" t="str">
        <f>INDEX('Roll Up - SY21-22 Calculator'!$A$3:$Q$200,MATCH($A12,'Roll Up - SY21-22 Calculator'!$A$3:$A$200,0),MATCH(D$7,'Roll Up - SY21-22 Calculator'!$A$3:$Q$3,0))</f>
        <v>100154 / 100155</v>
      </c>
      <c r="E12" s="102">
        <f>INDEX('Roll Up - SY21-22 Calculator'!$A$3:$Q$200,MATCH($A12,'Roll Up - SY21-22 Calculator'!$A$3:$A$200,0),MATCH(E$7,'Roll Up - SY21-22 Calculator'!$A$3:$Q$3,0))</f>
        <v>31.41</v>
      </c>
      <c r="F12" s="102">
        <f>INDEX('Roll Up - SY21-22 Calculator'!$A$3:$Q$200,MATCH($A12,'Roll Up - SY21-22 Calculator'!$A$3:$A$200,0),MATCH(F$7,'Roll Up - SY21-22 Calculator'!$A$3:$Q$3,0))</f>
        <v>250</v>
      </c>
      <c r="G12" s="102">
        <f>INDEX('Roll Up - SY21-22 Calculator'!$A$3:$Q$200,MATCH($A12,'Roll Up - SY21-22 Calculator'!$A$3:$A$200,0),MATCH(G$7,'Roll Up - SY21-22 Calculator'!$A$3:$Q$3,0))</f>
        <v>250</v>
      </c>
      <c r="H12" s="102">
        <f>INDEX('Roll Up - SY21-22 Calculator'!$A$3:$Q$200,MATCH($A12,'Roll Up - SY21-22 Calculator'!$A$3:$A$200,0),MATCH(H$7,'Roll Up - SY21-22 Calculator'!$A$3:$Q$3,0))</f>
        <v>2.0099999999999998</v>
      </c>
      <c r="I12" s="102" t="str">
        <f>INDEX('Roll Up - SY21-22 Calculator'!$A$3:$Q$200,MATCH($A12,'Roll Up - SY21-22 Calculator'!$A$3:$A$200,0),MATCH(I$7,'Roll Up - SY21-22 Calculator'!$A$3:$Q$3,0))</f>
        <v/>
      </c>
      <c r="J12" s="102" t="str">
        <f>INDEX('Roll Up - SY21-22 Calculator'!$A$3:$Q$200,MATCH($A12,'Roll Up - SY21-22 Calculator'!$A$3:$A$200,0),MATCH(J$7,'Roll Up - SY21-22 Calculator'!$A$3:$Q$3,0))</f>
        <v>1 piece</v>
      </c>
      <c r="K12" s="102">
        <f>INDEX('Roll Up - SY21-22 Calculator'!$A$3:$Q$200,MATCH($A12,'Roll Up - SY21-22 Calculator'!$A$3:$A$200,0),MATCH(K$7,'Roll Up - SY21-22 Calculator'!$A$3:$Q$3,0))</f>
        <v>2</v>
      </c>
      <c r="L12" s="102" t="str">
        <f>INDEX('Roll Up - SY21-22 Calculator'!$A$3:$Q$200,MATCH($A12,'Roll Up - SY21-22 Calculator'!$A$3:$A$200,0),MATCH(L$7,'Roll Up - SY21-22 Calculator'!$A$3:$Q$3,0))</f>
        <v>-</v>
      </c>
      <c r="M12" s="153">
        <f>INDEX('Roll Up - SY21-22 Calculator'!$A$3:$Q$200,MATCH($A12,'Roll Up - SY21-22 Calculator'!$A$3:$A$200,0),MATCH(M$7,'Roll Up - SY21-22 Calculator'!$A$3:$Q$3,0))</f>
        <v>47.59</v>
      </c>
      <c r="N12" s="154"/>
      <c r="O12" s="155" t="str">
        <f t="shared" si="0"/>
        <v/>
      </c>
      <c r="P12" s="149"/>
      <c r="Q12" s="150"/>
      <c r="R12" s="151"/>
      <c r="S12" s="149"/>
      <c r="T12" s="182" t="str">
        <f t="shared" si="1"/>
        <v/>
      </c>
      <c r="W12" s="110" t="str">
        <f t="shared" si="2"/>
        <v/>
      </c>
      <c r="X12" s="120"/>
      <c r="Y12" s="120"/>
      <c r="Z12" s="120"/>
      <c r="AA12" s="120"/>
      <c r="AB12" s="120"/>
      <c r="AC12" s="120"/>
      <c r="AD12" s="120"/>
      <c r="AE12" s="120"/>
      <c r="AF12" s="120"/>
      <c r="AG12" s="120"/>
      <c r="AH12" s="120"/>
      <c r="AI12" s="121"/>
      <c r="AJ12" s="72"/>
    </row>
    <row r="13" spans="1:36" x14ac:dyDescent="0.35">
      <c r="A13" s="112">
        <v>10000015327</v>
      </c>
      <c r="B13" s="113" t="e">
        <f>INDEX('Roll Up - SY21-22 Calculator'!$A$3:$Q$200,MATCH($A13,'Roll Up - SY21-22 Calculator'!$A$3:$A$200,0),MATCH(B$7,'Roll Up - SY21-22 Calculator'!$A$3:$Q$3,0))</f>
        <v>#N/A</v>
      </c>
      <c r="C13" s="240" t="str">
        <f>INDEX('Roll Up - SY21-22 Calculator'!$A$3:$Q$200,MATCH($A13,'Roll Up - SY21-22 Calculator'!$A$3:$A$200,0),MATCH(C$7,'Roll Up - SY21-22 Calculator'!$A$3:$Q$3,0))</f>
        <v>Flame Grilled Beef Burger, 2.7 oz.</v>
      </c>
      <c r="D13" s="113" t="str">
        <f>INDEX('Roll Up - SY21-22 Calculator'!$A$3:$Q$200,MATCH($A13,'Roll Up - SY21-22 Calculator'!$A$3:$A$200,0),MATCH(D$7,'Roll Up - SY21-22 Calculator'!$A$3:$Q$3,0))</f>
        <v>100154 / 100155</v>
      </c>
      <c r="E13" s="113">
        <f>INDEX('Roll Up - SY21-22 Calculator'!$A$3:$Q$200,MATCH($A13,'Roll Up - SY21-22 Calculator'!$A$3:$A$200,0),MATCH(E$7,'Roll Up - SY21-22 Calculator'!$A$3:$Q$3,0))</f>
        <v>29.53</v>
      </c>
      <c r="F13" s="113">
        <f>INDEX('Roll Up - SY21-22 Calculator'!$A$3:$Q$200,MATCH($A13,'Roll Up - SY21-22 Calculator'!$A$3:$A$200,0),MATCH(F$7,'Roll Up - SY21-22 Calculator'!$A$3:$Q$3,0))</f>
        <v>175</v>
      </c>
      <c r="G13" s="113">
        <f>INDEX('Roll Up - SY21-22 Calculator'!$A$3:$Q$200,MATCH($A13,'Roll Up - SY21-22 Calculator'!$A$3:$A$200,0),MATCH(G$7,'Roll Up - SY21-22 Calculator'!$A$3:$Q$3,0))</f>
        <v>175</v>
      </c>
      <c r="H13" s="113">
        <f>INDEX('Roll Up - SY21-22 Calculator'!$A$3:$Q$200,MATCH($A13,'Roll Up - SY21-22 Calculator'!$A$3:$A$200,0),MATCH(H$7,'Roll Up - SY21-22 Calculator'!$A$3:$Q$3,0))</f>
        <v>2.7</v>
      </c>
      <c r="I13" s="113" t="str">
        <f>INDEX('Roll Up - SY21-22 Calculator'!$A$3:$Q$200,MATCH($A13,'Roll Up - SY21-22 Calculator'!$A$3:$A$200,0),MATCH(I$7,'Roll Up - SY21-22 Calculator'!$A$3:$Q$3,0))</f>
        <v/>
      </c>
      <c r="J13" s="113" t="str">
        <f>INDEX('Roll Up - SY21-22 Calculator'!$A$3:$Q$200,MATCH($A13,'Roll Up - SY21-22 Calculator'!$A$3:$A$200,0),MATCH(J$7,'Roll Up - SY21-22 Calculator'!$A$3:$Q$3,0))</f>
        <v>1 piece</v>
      </c>
      <c r="K13" s="113">
        <f>INDEX('Roll Up - SY21-22 Calculator'!$A$3:$Q$200,MATCH($A13,'Roll Up - SY21-22 Calculator'!$A$3:$A$200,0),MATCH(K$7,'Roll Up - SY21-22 Calculator'!$A$3:$Q$3,0))</f>
        <v>2.5</v>
      </c>
      <c r="L13" s="113" t="str">
        <f>INDEX('Roll Up - SY21-22 Calculator'!$A$3:$Q$200,MATCH($A13,'Roll Up - SY21-22 Calculator'!$A$3:$A$200,0),MATCH(L$7,'Roll Up - SY21-22 Calculator'!$A$3:$Q$3,0))</f>
        <v>-</v>
      </c>
      <c r="M13" s="115">
        <f>INDEX('Roll Up - SY21-22 Calculator'!$A$3:$Q$200,MATCH($A13,'Roll Up - SY21-22 Calculator'!$A$3:$A$200,0),MATCH(M$7,'Roll Up - SY21-22 Calculator'!$A$3:$Q$3,0))</f>
        <v>42.22</v>
      </c>
      <c r="N13" s="147"/>
      <c r="O13" s="148" t="str">
        <f t="shared" si="0"/>
        <v/>
      </c>
      <c r="P13" s="149"/>
      <c r="Q13" s="150"/>
      <c r="R13" s="151"/>
      <c r="S13" s="149"/>
      <c r="T13" s="181" t="str">
        <f t="shared" si="1"/>
        <v/>
      </c>
      <c r="W13" s="119" t="str">
        <f t="shared" si="2"/>
        <v/>
      </c>
      <c r="X13" s="120"/>
      <c r="Y13" s="120"/>
      <c r="Z13" s="120"/>
      <c r="AA13" s="120"/>
      <c r="AB13" s="120"/>
      <c r="AC13" s="120"/>
      <c r="AD13" s="120"/>
      <c r="AE13" s="120"/>
      <c r="AF13" s="120"/>
      <c r="AG13" s="120"/>
      <c r="AH13" s="120"/>
      <c r="AI13" s="121"/>
      <c r="AJ13" s="72"/>
    </row>
    <row r="14" spans="1:36" x14ac:dyDescent="0.35">
      <c r="A14" s="101">
        <v>10000015924</v>
      </c>
      <c r="B14" s="102" t="e">
        <f>INDEX('Roll Up - SY21-22 Calculator'!$A$3:$Q$200,MATCH($A14,'Roll Up - SY21-22 Calculator'!$A$3:$A$200,0),MATCH(B$7,'Roll Up - SY21-22 Calculator'!$A$3:$Q$3,0))</f>
        <v>#N/A</v>
      </c>
      <c r="C14" s="103" t="str">
        <f>INDEX('Roll Up - SY21-22 Calculator'!$A$3:$Q$200,MATCH($A14,'Roll Up - SY21-22 Calculator'!$A$3:$A$200,0),MATCH(C$7,'Roll Up - SY21-22 Calculator'!$A$3:$Q$3,0))</f>
        <v>Flame Grilled Beef Burger, 2.4 oz.</v>
      </c>
      <c r="D14" s="102" t="str">
        <f>INDEX('Roll Up - SY21-22 Calculator'!$A$3:$Q$200,MATCH($A14,'Roll Up - SY21-22 Calculator'!$A$3:$A$200,0),MATCH(D$7,'Roll Up - SY21-22 Calculator'!$A$3:$Q$3,0))</f>
        <v>100154 / 100155</v>
      </c>
      <c r="E14" s="102">
        <f>INDEX('Roll Up - SY21-22 Calculator'!$A$3:$Q$200,MATCH($A14,'Roll Up - SY21-22 Calculator'!$A$3:$A$200,0),MATCH(E$7,'Roll Up - SY21-22 Calculator'!$A$3:$Q$3,0))</f>
        <v>30</v>
      </c>
      <c r="F14" s="102">
        <f>INDEX('Roll Up - SY21-22 Calculator'!$A$3:$Q$200,MATCH($A14,'Roll Up - SY21-22 Calculator'!$A$3:$A$200,0),MATCH(F$7,'Roll Up - SY21-22 Calculator'!$A$3:$Q$3,0))</f>
        <v>200</v>
      </c>
      <c r="G14" s="102">
        <f>INDEX('Roll Up - SY21-22 Calculator'!$A$3:$Q$200,MATCH($A14,'Roll Up - SY21-22 Calculator'!$A$3:$A$200,0),MATCH(G$7,'Roll Up - SY21-22 Calculator'!$A$3:$Q$3,0))</f>
        <v>200</v>
      </c>
      <c r="H14" s="102">
        <f>INDEX('Roll Up - SY21-22 Calculator'!$A$3:$Q$200,MATCH($A14,'Roll Up - SY21-22 Calculator'!$A$3:$A$200,0),MATCH(H$7,'Roll Up - SY21-22 Calculator'!$A$3:$Q$3,0))</f>
        <v>2.4</v>
      </c>
      <c r="I14" s="102" t="str">
        <f>INDEX('Roll Up - SY21-22 Calculator'!$A$3:$Q$200,MATCH($A14,'Roll Up - SY21-22 Calculator'!$A$3:$A$200,0),MATCH(I$7,'Roll Up - SY21-22 Calculator'!$A$3:$Q$3,0))</f>
        <v/>
      </c>
      <c r="J14" s="102" t="str">
        <f>INDEX('Roll Up - SY21-22 Calculator'!$A$3:$Q$200,MATCH($A14,'Roll Up - SY21-22 Calculator'!$A$3:$A$200,0),MATCH(J$7,'Roll Up - SY21-22 Calculator'!$A$3:$Q$3,0))</f>
        <v>1 piece</v>
      </c>
      <c r="K14" s="102">
        <f>INDEX('Roll Up - SY21-22 Calculator'!$A$3:$Q$200,MATCH($A14,'Roll Up - SY21-22 Calculator'!$A$3:$A$200,0),MATCH(K$7,'Roll Up - SY21-22 Calculator'!$A$3:$Q$3,0))</f>
        <v>2.25</v>
      </c>
      <c r="L14" s="102" t="str">
        <f>INDEX('Roll Up - SY21-22 Calculator'!$A$3:$Q$200,MATCH($A14,'Roll Up - SY21-22 Calculator'!$A$3:$A$200,0),MATCH(L$7,'Roll Up - SY21-22 Calculator'!$A$3:$Q$3,0))</f>
        <v>-</v>
      </c>
      <c r="M14" s="153">
        <f>INDEX('Roll Up - SY21-22 Calculator'!$A$3:$Q$200,MATCH($A14,'Roll Up - SY21-22 Calculator'!$A$3:$A$200,0),MATCH(M$7,'Roll Up - SY21-22 Calculator'!$A$3:$Q$3,0))</f>
        <v>43.49</v>
      </c>
      <c r="N14" s="154"/>
      <c r="O14" s="155" t="str">
        <f t="shared" si="0"/>
        <v/>
      </c>
      <c r="P14" s="149"/>
      <c r="Q14" s="150"/>
      <c r="R14" s="151"/>
      <c r="S14" s="149"/>
      <c r="T14" s="182" t="str">
        <f t="shared" si="1"/>
        <v/>
      </c>
      <c r="W14" s="110" t="str">
        <f t="shared" si="2"/>
        <v/>
      </c>
      <c r="X14" s="120"/>
      <c r="Y14" s="120"/>
      <c r="Z14" s="120"/>
      <c r="AA14" s="120"/>
      <c r="AB14" s="120"/>
      <c r="AC14" s="120"/>
      <c r="AD14" s="120"/>
      <c r="AE14" s="120"/>
      <c r="AF14" s="120"/>
      <c r="AG14" s="120"/>
      <c r="AH14" s="120"/>
      <c r="AI14" s="121"/>
      <c r="AJ14" s="72"/>
    </row>
    <row r="15" spans="1:36" x14ac:dyDescent="0.35">
      <c r="A15" s="112">
        <v>10000015932</v>
      </c>
      <c r="B15" s="113" t="e">
        <f>INDEX('Roll Up - SY21-22 Calculator'!$A$3:$Q$200,MATCH($A15,'Roll Up - SY21-22 Calculator'!$A$3:$A$200,0),MATCH(B$7,'Roll Up - SY21-22 Calculator'!$A$3:$Q$3,0))</f>
        <v>#N/A</v>
      </c>
      <c r="C15" s="240" t="str">
        <f>INDEX('Roll Up - SY21-22 Calculator'!$A$3:$Q$200,MATCH($A15,'Roll Up - SY21-22 Calculator'!$A$3:$A$200,0),MATCH(C$7,'Roll Up - SY21-22 Calculator'!$A$3:$Q$3,0))</f>
        <v>Flame Grilled Beef Burger, 3.0 oz.</v>
      </c>
      <c r="D15" s="113" t="str">
        <f>INDEX('Roll Up - SY21-22 Calculator'!$A$3:$Q$200,MATCH($A15,'Roll Up - SY21-22 Calculator'!$A$3:$A$200,0),MATCH(D$7,'Roll Up - SY21-22 Calculator'!$A$3:$Q$3,0))</f>
        <v>100154 / 100155</v>
      </c>
      <c r="E15" s="113">
        <f>INDEX('Roll Up - SY21-22 Calculator'!$A$3:$Q$200,MATCH($A15,'Roll Up - SY21-22 Calculator'!$A$3:$A$200,0),MATCH(E$7,'Roll Up - SY21-22 Calculator'!$A$3:$Q$3,0))</f>
        <v>30</v>
      </c>
      <c r="F15" s="113">
        <f>INDEX('Roll Up - SY21-22 Calculator'!$A$3:$Q$200,MATCH($A15,'Roll Up - SY21-22 Calculator'!$A$3:$A$200,0),MATCH(F$7,'Roll Up - SY21-22 Calculator'!$A$3:$Q$3,0))</f>
        <v>160</v>
      </c>
      <c r="G15" s="113">
        <f>INDEX('Roll Up - SY21-22 Calculator'!$A$3:$Q$200,MATCH($A15,'Roll Up - SY21-22 Calculator'!$A$3:$A$200,0),MATCH(G$7,'Roll Up - SY21-22 Calculator'!$A$3:$Q$3,0))</f>
        <v>160</v>
      </c>
      <c r="H15" s="113">
        <f>INDEX('Roll Up - SY21-22 Calculator'!$A$3:$Q$200,MATCH($A15,'Roll Up - SY21-22 Calculator'!$A$3:$A$200,0),MATCH(H$7,'Roll Up - SY21-22 Calculator'!$A$3:$Q$3,0))</f>
        <v>3</v>
      </c>
      <c r="I15" s="113" t="str">
        <f>INDEX('Roll Up - SY21-22 Calculator'!$A$3:$Q$200,MATCH($A15,'Roll Up - SY21-22 Calculator'!$A$3:$A$200,0),MATCH(I$7,'Roll Up - SY21-22 Calculator'!$A$3:$Q$3,0))</f>
        <v/>
      </c>
      <c r="J15" s="113" t="str">
        <f>INDEX('Roll Up - SY21-22 Calculator'!$A$3:$Q$200,MATCH($A15,'Roll Up - SY21-22 Calculator'!$A$3:$A$200,0),MATCH(J$7,'Roll Up - SY21-22 Calculator'!$A$3:$Q$3,0))</f>
        <v>1 piece</v>
      </c>
      <c r="K15" s="113">
        <f>INDEX('Roll Up - SY21-22 Calculator'!$A$3:$Q$200,MATCH($A15,'Roll Up - SY21-22 Calculator'!$A$3:$A$200,0),MATCH(K$7,'Roll Up - SY21-22 Calculator'!$A$3:$Q$3,0))</f>
        <v>2.75</v>
      </c>
      <c r="L15" s="113" t="str">
        <f>INDEX('Roll Up - SY21-22 Calculator'!$A$3:$Q$200,MATCH($A15,'Roll Up - SY21-22 Calculator'!$A$3:$A$200,0),MATCH(L$7,'Roll Up - SY21-22 Calculator'!$A$3:$Q$3,0))</f>
        <v>-</v>
      </c>
      <c r="M15" s="115">
        <f>INDEX('Roll Up - SY21-22 Calculator'!$A$3:$Q$200,MATCH($A15,'Roll Up - SY21-22 Calculator'!$A$3:$A$200,0),MATCH(M$7,'Roll Up - SY21-22 Calculator'!$A$3:$Q$3,0))</f>
        <v>42.73</v>
      </c>
      <c r="N15" s="147"/>
      <c r="O15" s="148" t="str">
        <f t="shared" si="0"/>
        <v/>
      </c>
      <c r="P15" s="149"/>
      <c r="Q15" s="150"/>
      <c r="R15" s="151"/>
      <c r="S15" s="149"/>
      <c r="T15" s="181" t="str">
        <f t="shared" si="1"/>
        <v/>
      </c>
      <c r="W15" s="119" t="str">
        <f t="shared" si="2"/>
        <v/>
      </c>
      <c r="X15" s="120"/>
      <c r="Y15" s="120"/>
      <c r="Z15" s="120"/>
      <c r="AA15" s="120"/>
      <c r="AB15" s="120"/>
      <c r="AC15" s="120"/>
      <c r="AD15" s="120"/>
      <c r="AE15" s="120"/>
      <c r="AF15" s="120"/>
      <c r="AG15" s="120"/>
      <c r="AH15" s="120"/>
      <c r="AI15" s="121"/>
      <c r="AJ15" s="72"/>
    </row>
    <row r="16" spans="1:36" x14ac:dyDescent="0.35">
      <c r="A16" s="101">
        <v>10000037600</v>
      </c>
      <c r="B16" s="102" t="e">
        <f>INDEX('Roll Up - SY21-22 Calculator'!$A$3:$Q$200,MATCH($A16,'Roll Up - SY21-22 Calculator'!$A$3:$A$200,0),MATCH(B$7,'Roll Up - SY21-22 Calculator'!$A$3:$Q$3,0))</f>
        <v>#N/A</v>
      </c>
      <c r="C16" s="103" t="str">
        <f>INDEX('Roll Up - SY21-22 Calculator'!$A$3:$Q$200,MATCH($A16,'Roll Up - SY21-22 Calculator'!$A$3:$A$200,0),MATCH(C$7,'Roll Up - SY21-22 Calculator'!$A$3:$Q$3,0))</f>
        <v>Flame Grilled Chopped Beef Burger, 2.3 oz.</v>
      </c>
      <c r="D16" s="102" t="str">
        <f>INDEX('Roll Up - SY21-22 Calculator'!$A$3:$Q$200,MATCH($A16,'Roll Up - SY21-22 Calculator'!$A$3:$A$200,0),MATCH(D$7,'Roll Up - SY21-22 Calculator'!$A$3:$Q$3,0))</f>
        <v>100154 / 100155</v>
      </c>
      <c r="E16" s="102">
        <f>INDEX('Roll Up - SY21-22 Calculator'!$A$3:$Q$200,MATCH($A16,'Roll Up - SY21-22 Calculator'!$A$3:$A$200,0),MATCH(E$7,'Roll Up - SY21-22 Calculator'!$A$3:$Q$3,0))</f>
        <v>20.13</v>
      </c>
      <c r="F16" s="102">
        <f>INDEX('Roll Up - SY21-22 Calculator'!$A$3:$Q$200,MATCH($A16,'Roll Up - SY21-22 Calculator'!$A$3:$A$200,0),MATCH(F$7,'Roll Up - SY21-22 Calculator'!$A$3:$Q$3,0))</f>
        <v>140</v>
      </c>
      <c r="G16" s="102">
        <f>INDEX('Roll Up - SY21-22 Calculator'!$A$3:$Q$200,MATCH($A16,'Roll Up - SY21-22 Calculator'!$A$3:$A$200,0),MATCH(G$7,'Roll Up - SY21-22 Calculator'!$A$3:$Q$3,0))</f>
        <v>140</v>
      </c>
      <c r="H16" s="102">
        <f>INDEX('Roll Up - SY21-22 Calculator'!$A$3:$Q$200,MATCH($A16,'Roll Up - SY21-22 Calculator'!$A$3:$A$200,0),MATCH(H$7,'Roll Up - SY21-22 Calculator'!$A$3:$Q$3,0))</f>
        <v>2.2999999999999998</v>
      </c>
      <c r="I16" s="102" t="str">
        <f>INDEX('Roll Up - SY21-22 Calculator'!$A$3:$Q$200,MATCH($A16,'Roll Up - SY21-22 Calculator'!$A$3:$A$200,0),MATCH(I$7,'Roll Up - SY21-22 Calculator'!$A$3:$Q$3,0))</f>
        <v/>
      </c>
      <c r="J16" s="102" t="str">
        <f>INDEX('Roll Up - SY21-22 Calculator'!$A$3:$Q$200,MATCH($A16,'Roll Up - SY21-22 Calculator'!$A$3:$A$200,0),MATCH(J$7,'Roll Up - SY21-22 Calculator'!$A$3:$Q$3,0))</f>
        <v>1 piece</v>
      </c>
      <c r="K16" s="102">
        <f>INDEX('Roll Up - SY21-22 Calculator'!$A$3:$Q$200,MATCH($A16,'Roll Up - SY21-22 Calculator'!$A$3:$A$200,0),MATCH(K$7,'Roll Up - SY21-22 Calculator'!$A$3:$Q$3,0))</f>
        <v>2</v>
      </c>
      <c r="L16" s="102" t="str">
        <f>INDEX('Roll Up - SY21-22 Calculator'!$A$3:$Q$200,MATCH($A16,'Roll Up - SY21-22 Calculator'!$A$3:$A$200,0),MATCH(L$7,'Roll Up - SY21-22 Calculator'!$A$3:$Q$3,0))</f>
        <v>-</v>
      </c>
      <c r="M16" s="153">
        <f>INDEX('Roll Up - SY21-22 Calculator'!$A$3:$Q$200,MATCH($A16,'Roll Up - SY21-22 Calculator'!$A$3:$A$200,0),MATCH(M$7,'Roll Up - SY21-22 Calculator'!$A$3:$Q$3,0))</f>
        <v>25.84</v>
      </c>
      <c r="N16" s="154"/>
      <c r="O16" s="155" t="str">
        <f t="shared" si="0"/>
        <v/>
      </c>
      <c r="P16" s="149"/>
      <c r="Q16" s="150"/>
      <c r="R16" s="151"/>
      <c r="S16" s="149"/>
      <c r="T16" s="182" t="str">
        <f t="shared" si="1"/>
        <v/>
      </c>
      <c r="W16" s="110" t="str">
        <f t="shared" si="2"/>
        <v/>
      </c>
      <c r="X16" s="120"/>
      <c r="Y16" s="120"/>
      <c r="Z16" s="120"/>
      <c r="AA16" s="120"/>
      <c r="AB16" s="120"/>
      <c r="AC16" s="120"/>
      <c r="AD16" s="120"/>
      <c r="AE16" s="120"/>
      <c r="AF16" s="120"/>
      <c r="AG16" s="120"/>
      <c r="AH16" s="120"/>
      <c r="AI16" s="121"/>
      <c r="AJ16" s="72"/>
    </row>
    <row r="17" spans="1:36" x14ac:dyDescent="0.35">
      <c r="A17" s="112">
        <v>10000069001</v>
      </c>
      <c r="B17" s="113" t="e">
        <f>INDEX('Roll Up - SY21-22 Calculator'!$A$3:$Q$200,MATCH($A17,'Roll Up - SY21-22 Calculator'!$A$3:$A$200,0),MATCH(B$7,'Roll Up - SY21-22 Calculator'!$A$3:$Q$3,0))</f>
        <v>#N/A</v>
      </c>
      <c r="C17" s="240" t="str">
        <f>INDEX('Roll Up - SY21-22 Calculator'!$A$3:$Q$200,MATCH($A17,'Roll Up - SY21-22 Calculator'!$A$3:$A$200,0),MATCH(C$7,'Roll Up - SY21-22 Calculator'!$A$3:$Q$3,0))</f>
        <v>Beef Burger, 1.6 oz.</v>
      </c>
      <c r="D17" s="113" t="str">
        <f>INDEX('Roll Up - SY21-22 Calculator'!$A$3:$Q$200,MATCH($A17,'Roll Up - SY21-22 Calculator'!$A$3:$A$200,0),MATCH(D$7,'Roll Up - SY21-22 Calculator'!$A$3:$Q$3,0))</f>
        <v>100154 / 100155</v>
      </c>
      <c r="E17" s="113">
        <f>INDEX('Roll Up - SY21-22 Calculator'!$A$3:$Q$200,MATCH($A17,'Roll Up - SY21-22 Calculator'!$A$3:$A$200,0),MATCH(E$7,'Roll Up - SY21-22 Calculator'!$A$3:$Q$3,0))</f>
        <v>21</v>
      </c>
      <c r="F17" s="113">
        <f>INDEX('Roll Up - SY21-22 Calculator'!$A$3:$Q$200,MATCH($A17,'Roll Up - SY21-22 Calculator'!$A$3:$A$200,0),MATCH(F$7,'Roll Up - SY21-22 Calculator'!$A$3:$Q$3,0))</f>
        <v>210</v>
      </c>
      <c r="G17" s="113">
        <f>INDEX('Roll Up - SY21-22 Calculator'!$A$3:$Q$200,MATCH($A17,'Roll Up - SY21-22 Calculator'!$A$3:$A$200,0),MATCH(G$7,'Roll Up - SY21-22 Calculator'!$A$3:$Q$3,0))</f>
        <v>210</v>
      </c>
      <c r="H17" s="113">
        <f>INDEX('Roll Up - SY21-22 Calculator'!$A$3:$Q$200,MATCH($A17,'Roll Up - SY21-22 Calculator'!$A$3:$A$200,0),MATCH(H$7,'Roll Up - SY21-22 Calculator'!$A$3:$Q$3,0))</f>
        <v>1.6</v>
      </c>
      <c r="I17" s="113" t="str">
        <f>INDEX('Roll Up - SY21-22 Calculator'!$A$3:$Q$200,MATCH($A17,'Roll Up - SY21-22 Calculator'!$A$3:$A$200,0),MATCH(I$7,'Roll Up - SY21-22 Calculator'!$A$3:$Q$3,0))</f>
        <v/>
      </c>
      <c r="J17" s="113" t="str">
        <f>INDEX('Roll Up - SY21-22 Calculator'!$A$3:$Q$200,MATCH($A17,'Roll Up - SY21-22 Calculator'!$A$3:$A$200,0),MATCH(J$7,'Roll Up - SY21-22 Calculator'!$A$3:$Q$3,0))</f>
        <v>1 piece</v>
      </c>
      <c r="K17" s="113">
        <f>INDEX('Roll Up - SY21-22 Calculator'!$A$3:$Q$200,MATCH($A17,'Roll Up - SY21-22 Calculator'!$A$3:$A$200,0),MATCH(K$7,'Roll Up - SY21-22 Calculator'!$A$3:$Q$3,0))</f>
        <v>1.5</v>
      </c>
      <c r="L17" s="113" t="str">
        <f>INDEX('Roll Up - SY21-22 Calculator'!$A$3:$Q$200,MATCH($A17,'Roll Up - SY21-22 Calculator'!$A$3:$A$200,0),MATCH(L$7,'Roll Up - SY21-22 Calculator'!$A$3:$Q$3,0))</f>
        <v>-</v>
      </c>
      <c r="M17" s="115">
        <f>INDEX('Roll Up - SY21-22 Calculator'!$A$3:$Q$200,MATCH($A17,'Roll Up - SY21-22 Calculator'!$A$3:$A$200,0),MATCH(M$7,'Roll Up - SY21-22 Calculator'!$A$3:$Q$3,0))</f>
        <v>32.1</v>
      </c>
      <c r="N17" s="147"/>
      <c r="O17" s="148" t="str">
        <f t="shared" si="0"/>
        <v/>
      </c>
      <c r="P17" s="149"/>
      <c r="Q17" s="150"/>
      <c r="R17" s="151"/>
      <c r="S17" s="149"/>
      <c r="T17" s="181" t="str">
        <f t="shared" si="1"/>
        <v/>
      </c>
      <c r="W17" s="119" t="str">
        <f t="shared" si="2"/>
        <v/>
      </c>
      <c r="X17" s="120"/>
      <c r="Y17" s="120"/>
      <c r="Z17" s="120"/>
      <c r="AA17" s="120"/>
      <c r="AB17" s="120"/>
      <c r="AC17" s="120"/>
      <c r="AD17" s="120"/>
      <c r="AE17" s="120"/>
      <c r="AF17" s="120"/>
      <c r="AG17" s="120"/>
      <c r="AH17" s="120"/>
      <c r="AI17" s="121"/>
      <c r="AJ17" s="72"/>
    </row>
    <row r="18" spans="1:36" x14ac:dyDescent="0.35">
      <c r="A18" s="101">
        <v>10000069050</v>
      </c>
      <c r="B18" s="102" t="e">
        <f>INDEX('Roll Up - SY21-22 Calculator'!$A$3:$Q$200,MATCH($A18,'Roll Up - SY21-22 Calculator'!$A$3:$A$200,0),MATCH(B$7,'Roll Up - SY21-22 Calculator'!$A$3:$Q$3,0))</f>
        <v>#N/A</v>
      </c>
      <c r="C18" s="103" t="str">
        <f>INDEX('Roll Up - SY21-22 Calculator'!$A$3:$Q$200,MATCH($A18,'Roll Up - SY21-22 Calculator'!$A$3:$A$200,0),MATCH(C$7,'Roll Up - SY21-22 Calculator'!$A$3:$Q$3,0))</f>
        <v>Beef Burger, 2.0 oz.</v>
      </c>
      <c r="D18" s="102" t="str">
        <f>INDEX('Roll Up - SY21-22 Calculator'!$A$3:$Q$200,MATCH($A18,'Roll Up - SY21-22 Calculator'!$A$3:$A$200,0),MATCH(D$7,'Roll Up - SY21-22 Calculator'!$A$3:$Q$3,0))</f>
        <v>100154 / 100155</v>
      </c>
      <c r="E18" s="102">
        <f>INDEX('Roll Up - SY21-22 Calculator'!$A$3:$Q$200,MATCH($A18,'Roll Up - SY21-22 Calculator'!$A$3:$A$200,0),MATCH(E$7,'Roll Up - SY21-22 Calculator'!$A$3:$Q$3,0))</f>
        <v>21.25</v>
      </c>
      <c r="F18" s="102">
        <f>INDEX('Roll Up - SY21-22 Calculator'!$A$3:$Q$200,MATCH($A18,'Roll Up - SY21-22 Calculator'!$A$3:$A$200,0),MATCH(F$7,'Roll Up - SY21-22 Calculator'!$A$3:$Q$3,0))</f>
        <v>170</v>
      </c>
      <c r="G18" s="102">
        <f>INDEX('Roll Up - SY21-22 Calculator'!$A$3:$Q$200,MATCH($A18,'Roll Up - SY21-22 Calculator'!$A$3:$A$200,0),MATCH(G$7,'Roll Up - SY21-22 Calculator'!$A$3:$Q$3,0))</f>
        <v>170</v>
      </c>
      <c r="H18" s="102">
        <f>INDEX('Roll Up - SY21-22 Calculator'!$A$3:$Q$200,MATCH($A18,'Roll Up - SY21-22 Calculator'!$A$3:$A$200,0),MATCH(H$7,'Roll Up - SY21-22 Calculator'!$A$3:$Q$3,0))</f>
        <v>2</v>
      </c>
      <c r="I18" s="102" t="str">
        <f>INDEX('Roll Up - SY21-22 Calculator'!$A$3:$Q$200,MATCH($A18,'Roll Up - SY21-22 Calculator'!$A$3:$A$200,0),MATCH(I$7,'Roll Up - SY21-22 Calculator'!$A$3:$Q$3,0))</f>
        <v/>
      </c>
      <c r="J18" s="102" t="str">
        <f>INDEX('Roll Up - SY21-22 Calculator'!$A$3:$Q$200,MATCH($A18,'Roll Up - SY21-22 Calculator'!$A$3:$A$200,0),MATCH(J$7,'Roll Up - SY21-22 Calculator'!$A$3:$Q$3,0))</f>
        <v>1 piece</v>
      </c>
      <c r="K18" s="102">
        <f>INDEX('Roll Up - SY21-22 Calculator'!$A$3:$Q$200,MATCH($A18,'Roll Up - SY21-22 Calculator'!$A$3:$A$200,0),MATCH(K$7,'Roll Up - SY21-22 Calculator'!$A$3:$Q$3,0))</f>
        <v>2</v>
      </c>
      <c r="L18" s="102" t="str">
        <f>INDEX('Roll Up - SY21-22 Calculator'!$A$3:$Q$200,MATCH($A18,'Roll Up - SY21-22 Calculator'!$A$3:$A$200,0),MATCH(L$7,'Roll Up - SY21-22 Calculator'!$A$3:$Q$3,0))</f>
        <v>-</v>
      </c>
      <c r="M18" s="153">
        <f>INDEX('Roll Up - SY21-22 Calculator'!$A$3:$Q$200,MATCH($A18,'Roll Up - SY21-22 Calculator'!$A$3:$A$200,0),MATCH(M$7,'Roll Up - SY21-22 Calculator'!$A$3:$Q$3,0))</f>
        <v>32</v>
      </c>
      <c r="N18" s="154"/>
      <c r="O18" s="155" t="str">
        <f t="shared" si="0"/>
        <v/>
      </c>
      <c r="P18" s="149"/>
      <c r="Q18" s="150"/>
      <c r="R18" s="151"/>
      <c r="S18" s="149"/>
      <c r="T18" s="182" t="str">
        <f t="shared" si="1"/>
        <v/>
      </c>
      <c r="W18" s="110" t="str">
        <f t="shared" si="2"/>
        <v/>
      </c>
      <c r="X18" s="120"/>
      <c r="Y18" s="120"/>
      <c r="Z18" s="120"/>
      <c r="AA18" s="120"/>
      <c r="AB18" s="120"/>
      <c r="AC18" s="120"/>
      <c r="AD18" s="120"/>
      <c r="AE18" s="120"/>
      <c r="AF18" s="120"/>
      <c r="AG18" s="120"/>
      <c r="AH18" s="120"/>
      <c r="AI18" s="121"/>
      <c r="AJ18" s="72"/>
    </row>
    <row r="19" spans="1:36" x14ac:dyDescent="0.35">
      <c r="A19" s="112">
        <v>10000069104</v>
      </c>
      <c r="B19" s="113" t="e">
        <f>INDEX('Roll Up - SY21-22 Calculator'!$A$3:$Q$200,MATCH($A19,'Roll Up - SY21-22 Calculator'!$A$3:$A$200,0),MATCH(B$7,'Roll Up - SY21-22 Calculator'!$A$3:$Q$3,0))</f>
        <v>#N/A</v>
      </c>
      <c r="C19" s="240" t="str">
        <f>INDEX('Roll Up - SY21-22 Calculator'!$A$3:$Q$200,MATCH($A19,'Roll Up - SY21-22 Calculator'!$A$3:$A$200,0),MATCH(C$7,'Roll Up - SY21-22 Calculator'!$A$3:$Q$3,0))</f>
        <v>Flame Grilled Beef Burger, 2.2 oz.</v>
      </c>
      <c r="D19" s="113" t="str">
        <f>INDEX('Roll Up - SY21-22 Calculator'!$A$3:$Q$200,MATCH($A19,'Roll Up - SY21-22 Calculator'!$A$3:$A$200,0),MATCH(D$7,'Roll Up - SY21-22 Calculator'!$A$3:$Q$3,0))</f>
        <v>100154 / 100155</v>
      </c>
      <c r="E19" s="113">
        <f>INDEX('Roll Up - SY21-22 Calculator'!$A$3:$Q$200,MATCH($A19,'Roll Up - SY21-22 Calculator'!$A$3:$A$200,0),MATCH(E$7,'Roll Up - SY21-22 Calculator'!$A$3:$Q$3,0))</f>
        <v>15.81</v>
      </c>
      <c r="F19" s="113">
        <f>INDEX('Roll Up - SY21-22 Calculator'!$A$3:$Q$200,MATCH($A19,'Roll Up - SY21-22 Calculator'!$A$3:$A$200,0),MATCH(F$7,'Roll Up - SY21-22 Calculator'!$A$3:$Q$3,0))</f>
        <v>115</v>
      </c>
      <c r="G19" s="113">
        <f>INDEX('Roll Up - SY21-22 Calculator'!$A$3:$Q$200,MATCH($A19,'Roll Up - SY21-22 Calculator'!$A$3:$A$200,0),MATCH(G$7,'Roll Up - SY21-22 Calculator'!$A$3:$Q$3,0))</f>
        <v>115</v>
      </c>
      <c r="H19" s="113">
        <f>INDEX('Roll Up - SY21-22 Calculator'!$A$3:$Q$200,MATCH($A19,'Roll Up - SY21-22 Calculator'!$A$3:$A$200,0),MATCH(H$7,'Roll Up - SY21-22 Calculator'!$A$3:$Q$3,0))</f>
        <v>2.2000000000000002</v>
      </c>
      <c r="I19" s="113" t="str">
        <f>INDEX('Roll Up - SY21-22 Calculator'!$A$3:$Q$200,MATCH($A19,'Roll Up - SY21-22 Calculator'!$A$3:$A$200,0),MATCH(I$7,'Roll Up - SY21-22 Calculator'!$A$3:$Q$3,0))</f>
        <v/>
      </c>
      <c r="J19" s="113" t="str">
        <f>INDEX('Roll Up - SY21-22 Calculator'!$A$3:$Q$200,MATCH($A19,'Roll Up - SY21-22 Calculator'!$A$3:$A$200,0),MATCH(J$7,'Roll Up - SY21-22 Calculator'!$A$3:$Q$3,0))</f>
        <v>1 piece</v>
      </c>
      <c r="K19" s="113">
        <f>INDEX('Roll Up - SY21-22 Calculator'!$A$3:$Q$200,MATCH($A19,'Roll Up - SY21-22 Calculator'!$A$3:$A$200,0),MATCH(K$7,'Roll Up - SY21-22 Calculator'!$A$3:$Q$3,0))</f>
        <v>2</v>
      </c>
      <c r="L19" s="113" t="str">
        <f>INDEX('Roll Up - SY21-22 Calculator'!$A$3:$Q$200,MATCH($A19,'Roll Up - SY21-22 Calculator'!$A$3:$A$200,0),MATCH(L$7,'Roll Up - SY21-22 Calculator'!$A$3:$Q$3,0))</f>
        <v>-</v>
      </c>
      <c r="M19" s="115">
        <f>INDEX('Roll Up - SY21-22 Calculator'!$A$3:$Q$200,MATCH($A19,'Roll Up - SY21-22 Calculator'!$A$3:$A$200,0),MATCH(M$7,'Roll Up - SY21-22 Calculator'!$A$3:$Q$3,0))</f>
        <v>21.69</v>
      </c>
      <c r="N19" s="147"/>
      <c r="O19" s="148" t="str">
        <f t="shared" si="0"/>
        <v/>
      </c>
      <c r="P19" s="149"/>
      <c r="Q19" s="150"/>
      <c r="R19" s="151"/>
      <c r="S19" s="149"/>
      <c r="T19" s="181" t="str">
        <f t="shared" si="1"/>
        <v/>
      </c>
      <c r="W19" s="119" t="str">
        <f t="shared" si="2"/>
        <v/>
      </c>
      <c r="X19" s="120"/>
      <c r="Y19" s="120"/>
      <c r="Z19" s="120"/>
      <c r="AA19" s="120"/>
      <c r="AB19" s="120"/>
      <c r="AC19" s="120"/>
      <c r="AD19" s="120"/>
      <c r="AE19" s="120"/>
      <c r="AF19" s="120"/>
      <c r="AG19" s="120"/>
      <c r="AH19" s="120"/>
      <c r="AI19" s="121"/>
      <c r="AJ19" s="72"/>
    </row>
    <row r="20" spans="1:36" x14ac:dyDescent="0.35">
      <c r="A20" s="101">
        <v>10000080030</v>
      </c>
      <c r="B20" s="102" t="e">
        <f>INDEX('Roll Up - SY21-22 Calculator'!$A$3:$Q$200,MATCH($A20,'Roll Up - SY21-22 Calculator'!$A$3:$A$200,0),MATCH(B$7,'Roll Up - SY21-22 Calculator'!$A$3:$Q$3,0))</f>
        <v>#N/A</v>
      </c>
      <c r="C20" s="103" t="str">
        <f>INDEX('Roll Up - SY21-22 Calculator'!$A$3:$Q$200,MATCH($A20,'Roll Up - SY21-22 Calculator'!$A$3:$A$200,0),MATCH(C$7,'Roll Up - SY21-22 Calculator'!$A$3:$Q$3,0))</f>
        <v>Flame Grilled Chopped Beef Burger, 3.0 oz.</v>
      </c>
      <c r="D20" s="102" t="str">
        <f>INDEX('Roll Up - SY21-22 Calculator'!$A$3:$Q$200,MATCH($A20,'Roll Up - SY21-22 Calculator'!$A$3:$A$200,0),MATCH(D$7,'Roll Up - SY21-22 Calculator'!$A$3:$Q$3,0))</f>
        <v>100154 / 100155</v>
      </c>
      <c r="E20" s="102">
        <f>INDEX('Roll Up - SY21-22 Calculator'!$A$3:$Q$200,MATCH($A20,'Roll Up - SY21-22 Calculator'!$A$3:$A$200,0),MATCH(E$7,'Roll Up - SY21-22 Calculator'!$A$3:$Q$3,0))</f>
        <v>31.5</v>
      </c>
      <c r="F20" s="102">
        <f>INDEX('Roll Up - SY21-22 Calculator'!$A$3:$Q$200,MATCH($A20,'Roll Up - SY21-22 Calculator'!$A$3:$A$200,0),MATCH(F$7,'Roll Up - SY21-22 Calculator'!$A$3:$Q$3,0))</f>
        <v>168</v>
      </c>
      <c r="G20" s="102">
        <f>INDEX('Roll Up - SY21-22 Calculator'!$A$3:$Q$200,MATCH($A20,'Roll Up - SY21-22 Calculator'!$A$3:$A$200,0),MATCH(G$7,'Roll Up - SY21-22 Calculator'!$A$3:$Q$3,0))</f>
        <v>168</v>
      </c>
      <c r="H20" s="102">
        <f>INDEX('Roll Up - SY21-22 Calculator'!$A$3:$Q$200,MATCH($A20,'Roll Up - SY21-22 Calculator'!$A$3:$A$200,0),MATCH(H$7,'Roll Up - SY21-22 Calculator'!$A$3:$Q$3,0))</f>
        <v>3</v>
      </c>
      <c r="I20" s="102" t="str">
        <f>INDEX('Roll Up - SY21-22 Calculator'!$A$3:$Q$200,MATCH($A20,'Roll Up - SY21-22 Calculator'!$A$3:$A$200,0),MATCH(I$7,'Roll Up - SY21-22 Calculator'!$A$3:$Q$3,0))</f>
        <v/>
      </c>
      <c r="J20" s="102" t="str">
        <f>INDEX('Roll Up - SY21-22 Calculator'!$A$3:$Q$200,MATCH($A20,'Roll Up - SY21-22 Calculator'!$A$3:$A$200,0),MATCH(J$7,'Roll Up - SY21-22 Calculator'!$A$3:$Q$3,0))</f>
        <v>1 piece</v>
      </c>
      <c r="K20" s="102">
        <f>INDEX('Roll Up - SY21-22 Calculator'!$A$3:$Q$200,MATCH($A20,'Roll Up - SY21-22 Calculator'!$A$3:$A$200,0),MATCH(K$7,'Roll Up - SY21-22 Calculator'!$A$3:$Q$3,0))</f>
        <v>2.75</v>
      </c>
      <c r="L20" s="102" t="str">
        <f>INDEX('Roll Up - SY21-22 Calculator'!$A$3:$Q$200,MATCH($A20,'Roll Up - SY21-22 Calculator'!$A$3:$A$200,0),MATCH(L$7,'Roll Up - SY21-22 Calculator'!$A$3:$Q$3,0))</f>
        <v>-</v>
      </c>
      <c r="M20" s="153">
        <f>INDEX('Roll Up - SY21-22 Calculator'!$A$3:$Q$200,MATCH($A20,'Roll Up - SY21-22 Calculator'!$A$3:$A$200,0),MATCH(M$7,'Roll Up - SY21-22 Calculator'!$A$3:$Q$3,0))</f>
        <v>44.05</v>
      </c>
      <c r="N20" s="154"/>
      <c r="O20" s="155" t="str">
        <f t="shared" si="0"/>
        <v/>
      </c>
      <c r="P20" s="149"/>
      <c r="Q20" s="150"/>
      <c r="R20" s="151"/>
      <c r="S20" s="149"/>
      <c r="T20" s="182" t="str">
        <f t="shared" si="1"/>
        <v/>
      </c>
      <c r="W20" s="110" t="str">
        <f t="shared" si="2"/>
        <v/>
      </c>
      <c r="X20" s="120"/>
      <c r="Y20" s="120"/>
      <c r="Z20" s="120"/>
      <c r="AA20" s="120"/>
      <c r="AB20" s="120"/>
      <c r="AC20" s="120"/>
      <c r="AD20" s="120"/>
      <c r="AE20" s="120"/>
      <c r="AF20" s="120"/>
      <c r="AG20" s="120"/>
      <c r="AH20" s="120"/>
      <c r="AI20" s="121"/>
      <c r="AJ20" s="72"/>
    </row>
    <row r="21" spans="1:36" x14ac:dyDescent="0.35">
      <c r="A21" s="112">
        <v>10000096170</v>
      </c>
      <c r="B21" s="113" t="e">
        <f>INDEX('Roll Up - SY21-22 Calculator'!$A$3:$Q$200,MATCH($A21,'Roll Up - SY21-22 Calculator'!$A$3:$A$200,0),MATCH(B$7,'Roll Up - SY21-22 Calculator'!$A$3:$Q$3,0))</f>
        <v>#N/A</v>
      </c>
      <c r="C21" s="240" t="str">
        <f>INDEX('Roll Up - SY21-22 Calculator'!$A$3:$Q$200,MATCH($A21,'Roll Up - SY21-22 Calculator'!$A$3:$A$200,0),MATCH(C$7,'Roll Up - SY21-22 Calculator'!$A$3:$Q$3,0))</f>
        <v>Smokie Grill® Flame Grilled Chopped Beef Steak, 3.0 oz.</v>
      </c>
      <c r="D21" s="113" t="str">
        <f>INDEX('Roll Up - SY21-22 Calculator'!$A$3:$Q$200,MATCH($A21,'Roll Up - SY21-22 Calculator'!$A$3:$A$200,0),MATCH(D$7,'Roll Up - SY21-22 Calculator'!$A$3:$Q$3,0))</f>
        <v>100154 / 100155</v>
      </c>
      <c r="E21" s="113">
        <f>INDEX('Roll Up - SY21-22 Calculator'!$A$3:$Q$200,MATCH($A21,'Roll Up - SY21-22 Calculator'!$A$3:$A$200,0),MATCH(E$7,'Roll Up - SY21-22 Calculator'!$A$3:$Q$3,0))</f>
        <v>18.75</v>
      </c>
      <c r="F21" s="113">
        <f>INDEX('Roll Up - SY21-22 Calculator'!$A$3:$Q$200,MATCH($A21,'Roll Up - SY21-22 Calculator'!$A$3:$A$200,0),MATCH(F$7,'Roll Up - SY21-22 Calculator'!$A$3:$Q$3,0))</f>
        <v>100</v>
      </c>
      <c r="G21" s="113">
        <f>INDEX('Roll Up - SY21-22 Calculator'!$A$3:$Q$200,MATCH($A21,'Roll Up - SY21-22 Calculator'!$A$3:$A$200,0),MATCH(G$7,'Roll Up - SY21-22 Calculator'!$A$3:$Q$3,0))</f>
        <v>100</v>
      </c>
      <c r="H21" s="113">
        <f>INDEX('Roll Up - SY21-22 Calculator'!$A$3:$Q$200,MATCH($A21,'Roll Up - SY21-22 Calculator'!$A$3:$A$200,0),MATCH(H$7,'Roll Up - SY21-22 Calculator'!$A$3:$Q$3,0))</f>
        <v>3</v>
      </c>
      <c r="I21" s="113" t="str">
        <f>INDEX('Roll Up - SY21-22 Calculator'!$A$3:$Q$200,MATCH($A21,'Roll Up - SY21-22 Calculator'!$A$3:$A$200,0),MATCH(I$7,'Roll Up - SY21-22 Calculator'!$A$3:$Q$3,0))</f>
        <v/>
      </c>
      <c r="J21" s="113" t="str">
        <f>INDEX('Roll Up - SY21-22 Calculator'!$A$3:$Q$200,MATCH($A21,'Roll Up - SY21-22 Calculator'!$A$3:$A$200,0),MATCH(J$7,'Roll Up - SY21-22 Calculator'!$A$3:$Q$3,0))</f>
        <v>1 piece</v>
      </c>
      <c r="K21" s="113">
        <f>INDEX('Roll Up - SY21-22 Calculator'!$A$3:$Q$200,MATCH($A21,'Roll Up - SY21-22 Calculator'!$A$3:$A$200,0),MATCH(K$7,'Roll Up - SY21-22 Calculator'!$A$3:$Q$3,0))</f>
        <v>3</v>
      </c>
      <c r="L21" s="113" t="str">
        <f>INDEX('Roll Up - SY21-22 Calculator'!$A$3:$Q$200,MATCH($A21,'Roll Up - SY21-22 Calculator'!$A$3:$A$200,0),MATCH(L$7,'Roll Up - SY21-22 Calculator'!$A$3:$Q$3,0))</f>
        <v>-</v>
      </c>
      <c r="M21" s="115">
        <f>INDEX('Roll Up - SY21-22 Calculator'!$A$3:$Q$200,MATCH($A21,'Roll Up - SY21-22 Calculator'!$A$3:$A$200,0),MATCH(M$7,'Roll Up - SY21-22 Calculator'!$A$3:$Q$3,0))</f>
        <v>21.24</v>
      </c>
      <c r="N21" s="147"/>
      <c r="O21" s="148" t="str">
        <f t="shared" si="0"/>
        <v/>
      </c>
      <c r="P21" s="149"/>
      <c r="Q21" s="150"/>
      <c r="R21" s="151"/>
      <c r="S21" s="149"/>
      <c r="T21" s="181" t="str">
        <f t="shared" si="1"/>
        <v/>
      </c>
      <c r="W21" s="119" t="str">
        <f t="shared" si="2"/>
        <v/>
      </c>
      <c r="X21" s="120"/>
      <c r="Y21" s="120"/>
      <c r="Z21" s="120"/>
      <c r="AA21" s="120"/>
      <c r="AB21" s="120"/>
      <c r="AC21" s="120"/>
      <c r="AD21" s="120"/>
      <c r="AE21" s="120"/>
      <c r="AF21" s="120"/>
      <c r="AG21" s="120"/>
      <c r="AH21" s="120"/>
      <c r="AI21" s="121"/>
      <c r="AJ21" s="72"/>
    </row>
    <row r="22" spans="1:36" x14ac:dyDescent="0.35">
      <c r="A22" s="101">
        <v>10000003725</v>
      </c>
      <c r="B22" s="102" t="e">
        <f>INDEX('Roll Up - SY21-22 Calculator'!$A$3:$Q$200,MATCH($A22,'Roll Up - SY21-22 Calculator'!$A$3:$A$200,0),MATCH(B$7,'Roll Up - SY21-22 Calculator'!$A$3:$Q$3,0))</f>
        <v>#N/A</v>
      </c>
      <c r="C22" s="103" t="str">
        <f>INDEX('Roll Up - SY21-22 Calculator'!$A$3:$Q$200,MATCH($A22,'Roll Up - SY21-22 Calculator'!$A$3:$A$200,0),MATCH(C$7,'Roll Up - SY21-22 Calculator'!$A$3:$Q$3,0))</f>
        <v>Flame Grilled Beef Pattie, 2.5 oz.</v>
      </c>
      <c r="D22" s="102" t="str">
        <f>INDEX('Roll Up - SY21-22 Calculator'!$A$3:$Q$200,MATCH($A22,'Roll Up - SY21-22 Calculator'!$A$3:$A$200,0),MATCH(D$7,'Roll Up - SY21-22 Calculator'!$A$3:$Q$3,0))</f>
        <v>100154 / 100155</v>
      </c>
      <c r="E22" s="102">
        <f>INDEX('Roll Up - SY21-22 Calculator'!$A$3:$Q$200,MATCH($A22,'Roll Up - SY21-22 Calculator'!$A$3:$A$200,0),MATCH(E$7,'Roll Up - SY21-22 Calculator'!$A$3:$Q$3,0))</f>
        <v>31.25</v>
      </c>
      <c r="F22" s="102">
        <f>INDEX('Roll Up - SY21-22 Calculator'!$A$3:$Q$200,MATCH($A22,'Roll Up - SY21-22 Calculator'!$A$3:$A$200,0),MATCH(F$7,'Roll Up - SY21-22 Calculator'!$A$3:$Q$3,0))</f>
        <v>200</v>
      </c>
      <c r="G22" s="102">
        <f>INDEX('Roll Up - SY21-22 Calculator'!$A$3:$Q$200,MATCH($A22,'Roll Up - SY21-22 Calculator'!$A$3:$A$200,0),MATCH(G$7,'Roll Up - SY21-22 Calculator'!$A$3:$Q$3,0))</f>
        <v>200</v>
      </c>
      <c r="H22" s="102">
        <f>INDEX('Roll Up - SY21-22 Calculator'!$A$3:$Q$200,MATCH($A22,'Roll Up - SY21-22 Calculator'!$A$3:$A$200,0),MATCH(H$7,'Roll Up - SY21-22 Calculator'!$A$3:$Q$3,0))</f>
        <v>2.5</v>
      </c>
      <c r="I22" s="102" t="str">
        <f>INDEX('Roll Up - SY21-22 Calculator'!$A$3:$Q$200,MATCH($A22,'Roll Up - SY21-22 Calculator'!$A$3:$A$200,0),MATCH(I$7,'Roll Up - SY21-22 Calculator'!$A$3:$Q$3,0))</f>
        <v/>
      </c>
      <c r="J22" s="102" t="str">
        <f>INDEX('Roll Up - SY21-22 Calculator'!$A$3:$Q$200,MATCH($A22,'Roll Up - SY21-22 Calculator'!$A$3:$A$200,0),MATCH(J$7,'Roll Up - SY21-22 Calculator'!$A$3:$Q$3,0))</f>
        <v>1 piece</v>
      </c>
      <c r="K22" s="102">
        <f>INDEX('Roll Up - SY21-22 Calculator'!$A$3:$Q$200,MATCH($A22,'Roll Up - SY21-22 Calculator'!$A$3:$A$200,0),MATCH(K$7,'Roll Up - SY21-22 Calculator'!$A$3:$Q$3,0))</f>
        <v>2</v>
      </c>
      <c r="L22" s="102" t="str">
        <f>INDEX('Roll Up - SY21-22 Calculator'!$A$3:$Q$200,MATCH($A22,'Roll Up - SY21-22 Calculator'!$A$3:$A$200,0),MATCH(L$7,'Roll Up - SY21-22 Calculator'!$A$3:$Q$3,0))</f>
        <v>-</v>
      </c>
      <c r="M22" s="153">
        <f>INDEX('Roll Up - SY21-22 Calculator'!$A$3:$Q$200,MATCH($A22,'Roll Up - SY21-22 Calculator'!$A$3:$A$200,0),MATCH(M$7,'Roll Up - SY21-22 Calculator'!$A$3:$Q$3,0))</f>
        <v>25.44</v>
      </c>
      <c r="N22" s="154"/>
      <c r="O22" s="155" t="str">
        <f t="shared" si="0"/>
        <v/>
      </c>
      <c r="P22" s="149"/>
      <c r="Q22" s="150"/>
      <c r="R22" s="151"/>
      <c r="S22" s="149"/>
      <c r="T22" s="182" t="str">
        <f t="shared" si="1"/>
        <v/>
      </c>
      <c r="W22" s="110" t="str">
        <f t="shared" si="2"/>
        <v/>
      </c>
      <c r="X22" s="120"/>
      <c r="Y22" s="120"/>
      <c r="Z22" s="120"/>
      <c r="AA22" s="120"/>
      <c r="AB22" s="120"/>
      <c r="AC22" s="120"/>
      <c r="AD22" s="120"/>
      <c r="AE22" s="120"/>
      <c r="AF22" s="120"/>
      <c r="AG22" s="120"/>
      <c r="AH22" s="120"/>
      <c r="AI22" s="121"/>
      <c r="AJ22" s="72"/>
    </row>
    <row r="23" spans="1:36" x14ac:dyDescent="0.35">
      <c r="A23" s="112">
        <v>10000013770</v>
      </c>
      <c r="B23" s="113" t="e">
        <f>INDEX('Roll Up - SY21-22 Calculator'!$A$3:$Q$200,MATCH($A23,'Roll Up - SY21-22 Calculator'!$A$3:$A$200,0),MATCH(B$7,'Roll Up - SY21-22 Calculator'!$A$3:$Q$3,0))</f>
        <v>#N/A</v>
      </c>
      <c r="C23" s="240" t="str">
        <f>INDEX('Roll Up - SY21-22 Calculator'!$A$3:$Q$200,MATCH($A23,'Roll Up - SY21-22 Calculator'!$A$3:$A$200,0),MATCH(C$7,'Roll Up - SY21-22 Calculator'!$A$3:$Q$3,0))</f>
        <v>Flame Grilled Mesquite Flavored Beef Pattie, 2.45 oz.</v>
      </c>
      <c r="D23" s="113" t="str">
        <f>INDEX('Roll Up - SY21-22 Calculator'!$A$3:$Q$200,MATCH($A23,'Roll Up - SY21-22 Calculator'!$A$3:$A$200,0),MATCH(D$7,'Roll Up - SY21-22 Calculator'!$A$3:$Q$3,0))</f>
        <v>100154 / 100155</v>
      </c>
      <c r="E23" s="113">
        <f>INDEX('Roll Up - SY21-22 Calculator'!$A$3:$Q$200,MATCH($A23,'Roll Up - SY21-22 Calculator'!$A$3:$A$200,0),MATCH(E$7,'Roll Up - SY21-22 Calculator'!$A$3:$Q$3,0))</f>
        <v>20.67</v>
      </c>
      <c r="F23" s="113">
        <f>INDEX('Roll Up - SY21-22 Calculator'!$A$3:$Q$200,MATCH($A23,'Roll Up - SY21-22 Calculator'!$A$3:$A$200,0),MATCH(F$7,'Roll Up - SY21-22 Calculator'!$A$3:$Q$3,0))</f>
        <v>135</v>
      </c>
      <c r="G23" s="113">
        <f>INDEX('Roll Up - SY21-22 Calculator'!$A$3:$Q$200,MATCH($A23,'Roll Up - SY21-22 Calculator'!$A$3:$A$200,0),MATCH(G$7,'Roll Up - SY21-22 Calculator'!$A$3:$Q$3,0))</f>
        <v>135</v>
      </c>
      <c r="H23" s="113">
        <f>INDEX('Roll Up - SY21-22 Calculator'!$A$3:$Q$200,MATCH($A23,'Roll Up - SY21-22 Calculator'!$A$3:$A$200,0),MATCH(H$7,'Roll Up - SY21-22 Calculator'!$A$3:$Q$3,0))</f>
        <v>2.4500000000000002</v>
      </c>
      <c r="I23" s="113" t="str">
        <f>INDEX('Roll Up - SY21-22 Calculator'!$A$3:$Q$200,MATCH($A23,'Roll Up - SY21-22 Calculator'!$A$3:$A$200,0),MATCH(I$7,'Roll Up - SY21-22 Calculator'!$A$3:$Q$3,0))</f>
        <v/>
      </c>
      <c r="J23" s="113" t="str">
        <f>INDEX('Roll Up - SY21-22 Calculator'!$A$3:$Q$200,MATCH($A23,'Roll Up - SY21-22 Calculator'!$A$3:$A$200,0),MATCH(J$7,'Roll Up - SY21-22 Calculator'!$A$3:$Q$3,0))</f>
        <v>1 piece</v>
      </c>
      <c r="K23" s="113">
        <f>INDEX('Roll Up - SY21-22 Calculator'!$A$3:$Q$200,MATCH($A23,'Roll Up - SY21-22 Calculator'!$A$3:$A$200,0),MATCH(K$7,'Roll Up - SY21-22 Calculator'!$A$3:$Q$3,0))</f>
        <v>2</v>
      </c>
      <c r="L23" s="113" t="str">
        <f>INDEX('Roll Up - SY21-22 Calculator'!$A$3:$Q$200,MATCH($A23,'Roll Up - SY21-22 Calculator'!$A$3:$A$200,0),MATCH(L$7,'Roll Up - SY21-22 Calculator'!$A$3:$Q$3,0))</f>
        <v>-</v>
      </c>
      <c r="M23" s="115">
        <f>INDEX('Roll Up - SY21-22 Calculator'!$A$3:$Q$200,MATCH($A23,'Roll Up - SY21-22 Calculator'!$A$3:$A$200,0),MATCH(M$7,'Roll Up - SY21-22 Calculator'!$A$3:$Q$3,0))</f>
        <v>20.56</v>
      </c>
      <c r="N23" s="147"/>
      <c r="O23" s="148" t="str">
        <f t="shared" si="0"/>
        <v/>
      </c>
      <c r="P23" s="149"/>
      <c r="Q23" s="150"/>
      <c r="R23" s="151"/>
      <c r="S23" s="149"/>
      <c r="T23" s="181" t="str">
        <f t="shared" si="1"/>
        <v/>
      </c>
      <c r="W23" s="119" t="str">
        <f t="shared" si="2"/>
        <v/>
      </c>
      <c r="X23" s="120"/>
      <c r="Y23" s="120"/>
      <c r="Z23" s="120"/>
      <c r="AA23" s="120"/>
      <c r="AB23" s="120"/>
      <c r="AC23" s="120"/>
      <c r="AD23" s="120"/>
      <c r="AE23" s="120"/>
      <c r="AF23" s="120"/>
      <c r="AG23" s="120"/>
      <c r="AH23" s="120"/>
      <c r="AI23" s="121"/>
      <c r="AJ23" s="72"/>
    </row>
    <row r="24" spans="1:36" x14ac:dyDescent="0.35">
      <c r="A24" s="101">
        <v>10000013771</v>
      </c>
      <c r="B24" s="102" t="e">
        <f>INDEX('Roll Up - SY21-22 Calculator'!$A$3:$Q$200,MATCH($A24,'Roll Up - SY21-22 Calculator'!$A$3:$A$200,0),MATCH(B$7,'Roll Up - SY21-22 Calculator'!$A$3:$Q$3,0))</f>
        <v>#N/A</v>
      </c>
      <c r="C24" s="103" t="str">
        <f>INDEX('Roll Up - SY21-22 Calculator'!$A$3:$Q$200,MATCH($A24,'Roll Up - SY21-22 Calculator'!$A$3:$A$200,0),MATCH(C$7,'Roll Up - SY21-22 Calculator'!$A$3:$Q$3,0))</f>
        <v>Flame Grilled Beef Pattie, 2.45 oz.</v>
      </c>
      <c r="D24" s="102" t="str">
        <f>INDEX('Roll Up - SY21-22 Calculator'!$A$3:$Q$200,MATCH($A24,'Roll Up - SY21-22 Calculator'!$A$3:$A$200,0),MATCH(D$7,'Roll Up - SY21-22 Calculator'!$A$3:$Q$3,0))</f>
        <v>100154 / 100155</v>
      </c>
      <c r="E24" s="102">
        <f>INDEX('Roll Up - SY21-22 Calculator'!$A$3:$Q$200,MATCH($A24,'Roll Up - SY21-22 Calculator'!$A$3:$A$200,0),MATCH(E$7,'Roll Up - SY21-22 Calculator'!$A$3:$Q$3,0))</f>
        <v>20.67</v>
      </c>
      <c r="F24" s="102">
        <f>INDEX('Roll Up - SY21-22 Calculator'!$A$3:$Q$200,MATCH($A24,'Roll Up - SY21-22 Calculator'!$A$3:$A$200,0),MATCH(F$7,'Roll Up - SY21-22 Calculator'!$A$3:$Q$3,0))</f>
        <v>135</v>
      </c>
      <c r="G24" s="102">
        <f>INDEX('Roll Up - SY21-22 Calculator'!$A$3:$Q$200,MATCH($A24,'Roll Up - SY21-22 Calculator'!$A$3:$A$200,0),MATCH(G$7,'Roll Up - SY21-22 Calculator'!$A$3:$Q$3,0))</f>
        <v>135</v>
      </c>
      <c r="H24" s="102">
        <f>INDEX('Roll Up - SY21-22 Calculator'!$A$3:$Q$200,MATCH($A24,'Roll Up - SY21-22 Calculator'!$A$3:$A$200,0),MATCH(H$7,'Roll Up - SY21-22 Calculator'!$A$3:$Q$3,0))</f>
        <v>2.4500000000000002</v>
      </c>
      <c r="I24" s="102" t="str">
        <f>INDEX('Roll Up - SY21-22 Calculator'!$A$3:$Q$200,MATCH($A24,'Roll Up - SY21-22 Calculator'!$A$3:$A$200,0),MATCH(I$7,'Roll Up - SY21-22 Calculator'!$A$3:$Q$3,0))</f>
        <v/>
      </c>
      <c r="J24" s="102" t="str">
        <f>INDEX('Roll Up - SY21-22 Calculator'!$A$3:$Q$200,MATCH($A24,'Roll Up - SY21-22 Calculator'!$A$3:$A$200,0),MATCH(J$7,'Roll Up - SY21-22 Calculator'!$A$3:$Q$3,0))</f>
        <v>1 piece</v>
      </c>
      <c r="K24" s="102">
        <f>INDEX('Roll Up - SY21-22 Calculator'!$A$3:$Q$200,MATCH($A24,'Roll Up - SY21-22 Calculator'!$A$3:$A$200,0),MATCH(K$7,'Roll Up - SY21-22 Calculator'!$A$3:$Q$3,0))</f>
        <v>2</v>
      </c>
      <c r="L24" s="102" t="str">
        <f>INDEX('Roll Up - SY21-22 Calculator'!$A$3:$Q$200,MATCH($A24,'Roll Up - SY21-22 Calculator'!$A$3:$A$200,0),MATCH(L$7,'Roll Up - SY21-22 Calculator'!$A$3:$Q$3,0))</f>
        <v>-</v>
      </c>
      <c r="M24" s="153">
        <f>INDEX('Roll Up - SY21-22 Calculator'!$A$3:$Q$200,MATCH($A24,'Roll Up - SY21-22 Calculator'!$A$3:$A$200,0),MATCH(M$7,'Roll Up - SY21-22 Calculator'!$A$3:$Q$3,0))</f>
        <v>20.100000000000001</v>
      </c>
      <c r="N24" s="154"/>
      <c r="O24" s="155" t="str">
        <f t="shared" si="0"/>
        <v/>
      </c>
      <c r="P24" s="149"/>
      <c r="Q24" s="150"/>
      <c r="R24" s="151"/>
      <c r="S24" s="149"/>
      <c r="T24" s="182" t="str">
        <f t="shared" si="1"/>
        <v/>
      </c>
      <c r="W24" s="110" t="str">
        <f t="shared" si="2"/>
        <v/>
      </c>
      <c r="X24" s="120"/>
      <c r="Y24" s="120"/>
      <c r="Z24" s="120"/>
      <c r="AA24" s="120"/>
      <c r="AB24" s="120"/>
      <c r="AC24" s="120"/>
      <c r="AD24" s="120"/>
      <c r="AE24" s="120"/>
      <c r="AF24" s="120"/>
      <c r="AG24" s="120"/>
      <c r="AH24" s="120"/>
      <c r="AI24" s="121"/>
      <c r="AJ24" s="72"/>
    </row>
    <row r="25" spans="1:36" x14ac:dyDescent="0.35">
      <c r="A25" s="112">
        <v>10000013779</v>
      </c>
      <c r="B25" s="113" t="e">
        <f>INDEX('Roll Up - SY21-22 Calculator'!$A$3:$Q$200,MATCH($A25,'Roll Up - SY21-22 Calculator'!$A$3:$A$200,0),MATCH(B$7,'Roll Up - SY21-22 Calculator'!$A$3:$Q$3,0))</f>
        <v>#N/A</v>
      </c>
      <c r="C25" s="240" t="str">
        <f>INDEX('Roll Up - SY21-22 Calculator'!$A$3:$Q$200,MATCH($A25,'Roll Up - SY21-22 Calculator'!$A$3:$A$200,0),MATCH(C$7,'Roll Up - SY21-22 Calculator'!$A$3:$Q$3,0))</f>
        <v>Flame Grilled Beef Pattie with Onion, 2.6 oz.</v>
      </c>
      <c r="D25" s="113" t="str">
        <f>INDEX('Roll Up - SY21-22 Calculator'!$A$3:$Q$200,MATCH($A25,'Roll Up - SY21-22 Calculator'!$A$3:$A$200,0),MATCH(D$7,'Roll Up - SY21-22 Calculator'!$A$3:$Q$3,0))</f>
        <v>100154 / 100155</v>
      </c>
      <c r="E25" s="113">
        <f>INDEX('Roll Up - SY21-22 Calculator'!$A$3:$Q$200,MATCH($A25,'Roll Up - SY21-22 Calculator'!$A$3:$A$200,0),MATCH(E$7,'Roll Up - SY21-22 Calculator'!$A$3:$Q$3,0))</f>
        <v>21.94</v>
      </c>
      <c r="F25" s="113">
        <f>INDEX('Roll Up - SY21-22 Calculator'!$A$3:$Q$200,MATCH($A25,'Roll Up - SY21-22 Calculator'!$A$3:$A$200,0),MATCH(F$7,'Roll Up - SY21-22 Calculator'!$A$3:$Q$3,0))</f>
        <v>135</v>
      </c>
      <c r="G25" s="113">
        <f>INDEX('Roll Up - SY21-22 Calculator'!$A$3:$Q$200,MATCH($A25,'Roll Up - SY21-22 Calculator'!$A$3:$A$200,0),MATCH(G$7,'Roll Up - SY21-22 Calculator'!$A$3:$Q$3,0))</f>
        <v>135</v>
      </c>
      <c r="H25" s="113">
        <f>INDEX('Roll Up - SY21-22 Calculator'!$A$3:$Q$200,MATCH($A25,'Roll Up - SY21-22 Calculator'!$A$3:$A$200,0),MATCH(H$7,'Roll Up - SY21-22 Calculator'!$A$3:$Q$3,0))</f>
        <v>2.6</v>
      </c>
      <c r="I25" s="113" t="str">
        <f>INDEX('Roll Up - SY21-22 Calculator'!$A$3:$Q$200,MATCH($A25,'Roll Up - SY21-22 Calculator'!$A$3:$A$200,0),MATCH(I$7,'Roll Up - SY21-22 Calculator'!$A$3:$Q$3,0))</f>
        <v/>
      </c>
      <c r="J25" s="113" t="str">
        <f>INDEX('Roll Up - SY21-22 Calculator'!$A$3:$Q$200,MATCH($A25,'Roll Up - SY21-22 Calculator'!$A$3:$A$200,0),MATCH(J$7,'Roll Up - SY21-22 Calculator'!$A$3:$Q$3,0))</f>
        <v>1 piece</v>
      </c>
      <c r="K25" s="113">
        <f>INDEX('Roll Up - SY21-22 Calculator'!$A$3:$Q$200,MATCH($A25,'Roll Up - SY21-22 Calculator'!$A$3:$A$200,0),MATCH(K$7,'Roll Up - SY21-22 Calculator'!$A$3:$Q$3,0))</f>
        <v>2</v>
      </c>
      <c r="L25" s="113" t="str">
        <f>INDEX('Roll Up - SY21-22 Calculator'!$A$3:$Q$200,MATCH($A25,'Roll Up - SY21-22 Calculator'!$A$3:$A$200,0),MATCH(L$7,'Roll Up - SY21-22 Calculator'!$A$3:$Q$3,0))</f>
        <v>-</v>
      </c>
      <c r="M25" s="115">
        <f>INDEX('Roll Up - SY21-22 Calculator'!$A$3:$Q$200,MATCH($A25,'Roll Up - SY21-22 Calculator'!$A$3:$A$200,0),MATCH(M$7,'Roll Up - SY21-22 Calculator'!$A$3:$Q$3,0))</f>
        <v>20.28</v>
      </c>
      <c r="N25" s="147"/>
      <c r="O25" s="148" t="str">
        <f t="shared" si="0"/>
        <v/>
      </c>
      <c r="P25" s="149"/>
      <c r="Q25" s="150"/>
      <c r="R25" s="151"/>
      <c r="S25" s="149"/>
      <c r="T25" s="181" t="str">
        <f t="shared" si="1"/>
        <v/>
      </c>
      <c r="W25" s="119" t="str">
        <f t="shared" si="2"/>
        <v/>
      </c>
      <c r="X25" s="120"/>
      <c r="Y25" s="120"/>
      <c r="Z25" s="120"/>
      <c r="AA25" s="120"/>
      <c r="AB25" s="120"/>
      <c r="AC25" s="120"/>
      <c r="AD25" s="120"/>
      <c r="AE25" s="120"/>
      <c r="AF25" s="120"/>
      <c r="AG25" s="120"/>
      <c r="AH25" s="120"/>
      <c r="AI25" s="121"/>
      <c r="AJ25" s="72"/>
    </row>
    <row r="26" spans="1:36" x14ac:dyDescent="0.35">
      <c r="A26" s="101">
        <v>10000013782</v>
      </c>
      <c r="B26" s="102" t="e">
        <f>INDEX('Roll Up - SY21-22 Calculator'!$A$3:$Q$200,MATCH($A26,'Roll Up - SY21-22 Calculator'!$A$3:$A$200,0),MATCH(B$7,'Roll Up - SY21-22 Calculator'!$A$3:$Q$3,0))</f>
        <v>#N/A</v>
      </c>
      <c r="C26" s="103" t="str">
        <f>INDEX('Roll Up - SY21-22 Calculator'!$A$3:$Q$200,MATCH($A26,'Roll Up - SY21-22 Calculator'!$A$3:$A$200,0),MATCH(C$7,'Roll Up - SY21-22 Calculator'!$A$3:$Q$3,0))</f>
        <v>Flame Grilled Beef Pattie with Onion, 2.6 oz.</v>
      </c>
      <c r="D26" s="102" t="str">
        <f>INDEX('Roll Up - SY21-22 Calculator'!$A$3:$Q$200,MATCH($A26,'Roll Up - SY21-22 Calculator'!$A$3:$A$200,0),MATCH(D$7,'Roll Up - SY21-22 Calculator'!$A$3:$Q$3,0))</f>
        <v>100154 / 100155</v>
      </c>
      <c r="E26" s="102">
        <f>INDEX('Roll Up - SY21-22 Calculator'!$A$3:$Q$200,MATCH($A26,'Roll Up - SY21-22 Calculator'!$A$3:$A$200,0),MATCH(E$7,'Roll Up - SY21-22 Calculator'!$A$3:$Q$3,0))</f>
        <v>16.25</v>
      </c>
      <c r="F26" s="102">
        <f>INDEX('Roll Up - SY21-22 Calculator'!$A$3:$Q$200,MATCH($A26,'Roll Up - SY21-22 Calculator'!$A$3:$A$200,0),MATCH(F$7,'Roll Up - SY21-22 Calculator'!$A$3:$Q$3,0))</f>
        <v>100</v>
      </c>
      <c r="G26" s="102">
        <f>INDEX('Roll Up - SY21-22 Calculator'!$A$3:$Q$200,MATCH($A26,'Roll Up - SY21-22 Calculator'!$A$3:$A$200,0),MATCH(G$7,'Roll Up - SY21-22 Calculator'!$A$3:$Q$3,0))</f>
        <v>100</v>
      </c>
      <c r="H26" s="102">
        <f>INDEX('Roll Up - SY21-22 Calculator'!$A$3:$Q$200,MATCH($A26,'Roll Up - SY21-22 Calculator'!$A$3:$A$200,0),MATCH(H$7,'Roll Up - SY21-22 Calculator'!$A$3:$Q$3,0))</f>
        <v>2.6</v>
      </c>
      <c r="I26" s="102" t="str">
        <f>INDEX('Roll Up - SY21-22 Calculator'!$A$3:$Q$200,MATCH($A26,'Roll Up - SY21-22 Calculator'!$A$3:$A$200,0),MATCH(I$7,'Roll Up - SY21-22 Calculator'!$A$3:$Q$3,0))</f>
        <v/>
      </c>
      <c r="J26" s="102" t="str">
        <f>INDEX('Roll Up - SY21-22 Calculator'!$A$3:$Q$200,MATCH($A26,'Roll Up - SY21-22 Calculator'!$A$3:$A$200,0),MATCH(J$7,'Roll Up - SY21-22 Calculator'!$A$3:$Q$3,0))</f>
        <v>1 piece</v>
      </c>
      <c r="K26" s="102">
        <f>INDEX('Roll Up - SY21-22 Calculator'!$A$3:$Q$200,MATCH($A26,'Roll Up - SY21-22 Calculator'!$A$3:$A$200,0),MATCH(K$7,'Roll Up - SY21-22 Calculator'!$A$3:$Q$3,0))</f>
        <v>2</v>
      </c>
      <c r="L26" s="102" t="str">
        <f>INDEX('Roll Up - SY21-22 Calculator'!$A$3:$Q$200,MATCH($A26,'Roll Up - SY21-22 Calculator'!$A$3:$A$200,0),MATCH(L$7,'Roll Up - SY21-22 Calculator'!$A$3:$Q$3,0))</f>
        <v>-</v>
      </c>
      <c r="M26" s="153">
        <f>INDEX('Roll Up - SY21-22 Calculator'!$A$3:$Q$200,MATCH($A26,'Roll Up - SY21-22 Calculator'!$A$3:$A$200,0),MATCH(M$7,'Roll Up - SY21-22 Calculator'!$A$3:$Q$3,0))</f>
        <v>15.7</v>
      </c>
      <c r="N26" s="154"/>
      <c r="O26" s="155" t="str">
        <f t="shared" si="0"/>
        <v/>
      </c>
      <c r="P26" s="149"/>
      <c r="Q26" s="150"/>
      <c r="R26" s="151"/>
      <c r="S26" s="149"/>
      <c r="T26" s="182" t="str">
        <f t="shared" si="1"/>
        <v/>
      </c>
      <c r="W26" s="110" t="str">
        <f t="shared" si="2"/>
        <v/>
      </c>
      <c r="X26" s="120"/>
      <c r="Y26" s="120"/>
      <c r="Z26" s="120"/>
      <c r="AA26" s="120"/>
      <c r="AB26" s="120"/>
      <c r="AC26" s="120"/>
      <c r="AD26" s="120"/>
      <c r="AE26" s="120"/>
      <c r="AF26" s="120"/>
      <c r="AG26" s="120"/>
      <c r="AH26" s="120"/>
      <c r="AI26" s="121"/>
      <c r="AJ26" s="72"/>
    </row>
    <row r="27" spans="1:36" x14ac:dyDescent="0.35">
      <c r="A27" s="112">
        <v>10000055425</v>
      </c>
      <c r="B27" s="113" t="e">
        <f>INDEX('Roll Up - SY21-22 Calculator'!$A$3:$Q$200,MATCH($A27,'Roll Up - SY21-22 Calculator'!$A$3:$A$200,0),MATCH(B$7,'Roll Up - SY21-22 Calculator'!$A$3:$Q$3,0))</f>
        <v>#N/A</v>
      </c>
      <c r="C27" s="240" t="str">
        <f>INDEX('Roll Up - SY21-22 Calculator'!$A$3:$Q$200,MATCH($A27,'Roll Up - SY21-22 Calculator'!$A$3:$A$200,0),MATCH(C$7,'Roll Up - SY21-22 Calculator'!$A$3:$Q$3,0))</f>
        <v>Flame Grilled Beef Pattie, 2.5 oz.</v>
      </c>
      <c r="D27" s="113" t="str">
        <f>INDEX('Roll Up - SY21-22 Calculator'!$A$3:$Q$200,MATCH($A27,'Roll Up - SY21-22 Calculator'!$A$3:$A$200,0),MATCH(D$7,'Roll Up - SY21-22 Calculator'!$A$3:$Q$3,0))</f>
        <v>100154 / 100155</v>
      </c>
      <c r="E27" s="113">
        <f>INDEX('Roll Up - SY21-22 Calculator'!$A$3:$Q$200,MATCH($A27,'Roll Up - SY21-22 Calculator'!$A$3:$A$200,0),MATCH(E$7,'Roll Up - SY21-22 Calculator'!$A$3:$Q$3,0))</f>
        <v>31.25</v>
      </c>
      <c r="F27" s="113">
        <f>INDEX('Roll Up - SY21-22 Calculator'!$A$3:$Q$200,MATCH($A27,'Roll Up - SY21-22 Calculator'!$A$3:$A$200,0),MATCH(F$7,'Roll Up - SY21-22 Calculator'!$A$3:$Q$3,0))</f>
        <v>200</v>
      </c>
      <c r="G27" s="113">
        <f>INDEX('Roll Up - SY21-22 Calculator'!$A$3:$Q$200,MATCH($A27,'Roll Up - SY21-22 Calculator'!$A$3:$A$200,0),MATCH(G$7,'Roll Up - SY21-22 Calculator'!$A$3:$Q$3,0))</f>
        <v>200</v>
      </c>
      <c r="H27" s="113">
        <f>INDEX('Roll Up - SY21-22 Calculator'!$A$3:$Q$200,MATCH($A27,'Roll Up - SY21-22 Calculator'!$A$3:$A$200,0),MATCH(H$7,'Roll Up - SY21-22 Calculator'!$A$3:$Q$3,0))</f>
        <v>2.5</v>
      </c>
      <c r="I27" s="113" t="str">
        <f>INDEX('Roll Up - SY21-22 Calculator'!$A$3:$Q$200,MATCH($A27,'Roll Up - SY21-22 Calculator'!$A$3:$A$200,0),MATCH(I$7,'Roll Up - SY21-22 Calculator'!$A$3:$Q$3,0))</f>
        <v/>
      </c>
      <c r="J27" s="113" t="str">
        <f>INDEX('Roll Up - SY21-22 Calculator'!$A$3:$Q$200,MATCH($A27,'Roll Up - SY21-22 Calculator'!$A$3:$A$200,0),MATCH(J$7,'Roll Up - SY21-22 Calculator'!$A$3:$Q$3,0))</f>
        <v>1 piece</v>
      </c>
      <c r="K27" s="113">
        <f>INDEX('Roll Up - SY21-22 Calculator'!$A$3:$Q$200,MATCH($A27,'Roll Up - SY21-22 Calculator'!$A$3:$A$200,0),MATCH(K$7,'Roll Up - SY21-22 Calculator'!$A$3:$Q$3,0))</f>
        <v>2</v>
      </c>
      <c r="L27" s="113" t="str">
        <f>INDEX('Roll Up - SY21-22 Calculator'!$A$3:$Q$200,MATCH($A27,'Roll Up - SY21-22 Calculator'!$A$3:$A$200,0),MATCH(L$7,'Roll Up - SY21-22 Calculator'!$A$3:$Q$3,0))</f>
        <v>-</v>
      </c>
      <c r="M27" s="115">
        <f>INDEX('Roll Up - SY21-22 Calculator'!$A$3:$Q$200,MATCH($A27,'Roll Up - SY21-22 Calculator'!$A$3:$A$200,0),MATCH(M$7,'Roll Up - SY21-22 Calculator'!$A$3:$Q$3,0))</f>
        <v>26.05</v>
      </c>
      <c r="N27" s="147"/>
      <c r="O27" s="148" t="str">
        <f t="shared" si="0"/>
        <v/>
      </c>
      <c r="P27" s="149"/>
      <c r="Q27" s="150"/>
      <c r="R27" s="151"/>
      <c r="S27" s="149"/>
      <c r="T27" s="181" t="str">
        <f t="shared" si="1"/>
        <v/>
      </c>
      <c r="W27" s="119" t="str">
        <f t="shared" si="2"/>
        <v/>
      </c>
      <c r="X27" s="120"/>
      <c r="Y27" s="120"/>
      <c r="Z27" s="120"/>
      <c r="AA27" s="120"/>
      <c r="AB27" s="120"/>
      <c r="AC27" s="120"/>
      <c r="AD27" s="120"/>
      <c r="AE27" s="120"/>
      <c r="AF27" s="120"/>
      <c r="AG27" s="120"/>
      <c r="AH27" s="120"/>
      <c r="AI27" s="121"/>
      <c r="AJ27" s="72"/>
    </row>
    <row r="28" spans="1:36" x14ac:dyDescent="0.35">
      <c r="A28" s="101">
        <v>10000069033</v>
      </c>
      <c r="B28" s="102" t="e">
        <f>INDEX('Roll Up - SY21-22 Calculator'!$A$3:$Q$200,MATCH($A28,'Roll Up - SY21-22 Calculator'!$A$3:$A$200,0),MATCH(B$7,'Roll Up - SY21-22 Calculator'!$A$3:$Q$3,0))</f>
        <v>#N/A</v>
      </c>
      <c r="C28" s="103" t="str">
        <f>INDEX('Roll Up - SY21-22 Calculator'!$A$3:$Q$200,MATCH($A28,'Roll Up - SY21-22 Calculator'!$A$3:$A$200,0),MATCH(C$7,'Roll Up - SY21-22 Calculator'!$A$3:$Q$3,0))</f>
        <v>Mini Beef Pattie, 1.97 oz.</v>
      </c>
      <c r="D28" s="102" t="str">
        <f>INDEX('Roll Up - SY21-22 Calculator'!$A$3:$Q$200,MATCH($A28,'Roll Up - SY21-22 Calculator'!$A$3:$A$200,0),MATCH(D$7,'Roll Up - SY21-22 Calculator'!$A$3:$Q$3,0))</f>
        <v>100154 / 100155</v>
      </c>
      <c r="E28" s="102">
        <f>INDEX('Roll Up - SY21-22 Calculator'!$A$3:$Q$200,MATCH($A28,'Roll Up - SY21-22 Calculator'!$A$3:$A$200,0),MATCH(E$7,'Roll Up - SY21-22 Calculator'!$A$3:$Q$3,0))</f>
        <v>30.78</v>
      </c>
      <c r="F28" s="102" t="str">
        <f>INDEX('Roll Up - SY21-22 Calculator'!$A$3:$Q$200,MATCH($A28,'Roll Up - SY21-22 Calculator'!$A$3:$A$200,0),MATCH(F$7,'Roll Up - SY21-22 Calculator'!$A$3:$Q$3,0))</f>
        <v>approx
250</v>
      </c>
      <c r="G28" s="102">
        <f>INDEX('Roll Up - SY21-22 Calculator'!$A$3:$Q$200,MATCH($A28,'Roll Up - SY21-22 Calculator'!$A$3:$A$200,0),MATCH(G$7,'Roll Up - SY21-22 Calculator'!$A$3:$Q$3,0))</f>
        <v>250</v>
      </c>
      <c r="H28" s="102">
        <f>INDEX('Roll Up - SY21-22 Calculator'!$A$3:$Q$200,MATCH($A28,'Roll Up - SY21-22 Calculator'!$A$3:$A$200,0),MATCH(H$7,'Roll Up - SY21-22 Calculator'!$A$3:$Q$3,0))</f>
        <v>1.97</v>
      </c>
      <c r="I28" s="102" t="str">
        <f>INDEX('Roll Up - SY21-22 Calculator'!$A$3:$Q$200,MATCH($A28,'Roll Up - SY21-22 Calculator'!$A$3:$A$200,0),MATCH(I$7,'Roll Up - SY21-22 Calculator'!$A$3:$Q$3,0))</f>
        <v/>
      </c>
      <c r="J28" s="102" t="str">
        <f>INDEX('Roll Up - SY21-22 Calculator'!$A$3:$Q$200,MATCH($A28,'Roll Up - SY21-22 Calculator'!$A$3:$A$200,0),MATCH(J$7,'Roll Up - SY21-22 Calculator'!$A$3:$Q$3,0))</f>
        <v>1 piece</v>
      </c>
      <c r="K28" s="102">
        <f>INDEX('Roll Up - SY21-22 Calculator'!$A$3:$Q$200,MATCH($A28,'Roll Up - SY21-22 Calculator'!$A$3:$A$200,0),MATCH(K$7,'Roll Up - SY21-22 Calculator'!$A$3:$Q$3,0))</f>
        <v>1</v>
      </c>
      <c r="L28" s="102">
        <f>INDEX('Roll Up - SY21-22 Calculator'!$A$3:$Q$200,MATCH($A28,'Roll Up - SY21-22 Calculator'!$A$3:$A$200,0),MATCH(L$7,'Roll Up - SY21-22 Calculator'!$A$3:$Q$3,0))</f>
        <v>0.5</v>
      </c>
      <c r="M28" s="153">
        <f>INDEX('Roll Up - SY21-22 Calculator'!$A$3:$Q$200,MATCH($A28,'Roll Up - SY21-22 Calculator'!$A$3:$A$200,0),MATCH(M$7,'Roll Up - SY21-22 Calculator'!$A$3:$Q$3,0))</f>
        <v>22.29</v>
      </c>
      <c r="N28" s="154"/>
      <c r="O28" s="155" t="str">
        <f t="shared" si="0"/>
        <v/>
      </c>
      <c r="P28" s="149"/>
      <c r="Q28" s="150"/>
      <c r="R28" s="151"/>
      <c r="S28" s="149"/>
      <c r="T28" s="182" t="str">
        <f t="shared" si="1"/>
        <v/>
      </c>
      <c r="W28" s="110" t="str">
        <f t="shared" si="2"/>
        <v/>
      </c>
      <c r="X28" s="120"/>
      <c r="Y28" s="120"/>
      <c r="Z28" s="120"/>
      <c r="AA28" s="120"/>
      <c r="AB28" s="120"/>
      <c r="AC28" s="120"/>
      <c r="AD28" s="120"/>
      <c r="AE28" s="120"/>
      <c r="AF28" s="120"/>
      <c r="AG28" s="120"/>
      <c r="AH28" s="120"/>
      <c r="AI28" s="121"/>
      <c r="AJ28" s="72"/>
    </row>
    <row r="29" spans="1:36" x14ac:dyDescent="0.35">
      <c r="A29" s="112">
        <v>10000069097</v>
      </c>
      <c r="B29" s="113" t="e">
        <f>INDEX('Roll Up - SY21-22 Calculator'!$A$3:$Q$200,MATCH($A29,'Roll Up - SY21-22 Calculator'!$A$3:$A$200,0),MATCH(B$7,'Roll Up - SY21-22 Calculator'!$A$3:$Q$3,0))</f>
        <v>#N/A</v>
      </c>
      <c r="C29" s="240" t="str">
        <f>INDEX('Roll Up - SY21-22 Calculator'!$A$3:$Q$200,MATCH($A29,'Roll Up - SY21-22 Calculator'!$A$3:$A$200,0),MATCH(C$7,'Roll Up - SY21-22 Calculator'!$A$3:$Q$3,0))</f>
        <v>Flame Grilled Beef Pattie, 2.1 oz.</v>
      </c>
      <c r="D29" s="113" t="str">
        <f>INDEX('Roll Up - SY21-22 Calculator'!$A$3:$Q$200,MATCH($A29,'Roll Up - SY21-22 Calculator'!$A$3:$A$200,0),MATCH(D$7,'Roll Up - SY21-22 Calculator'!$A$3:$Q$3,0))</f>
        <v>100154 / 100155</v>
      </c>
      <c r="E29" s="113">
        <f>INDEX('Roll Up - SY21-22 Calculator'!$A$3:$Q$200,MATCH($A29,'Roll Up - SY21-22 Calculator'!$A$3:$A$200,0),MATCH(E$7,'Roll Up - SY21-22 Calculator'!$A$3:$Q$3,0))</f>
        <v>15.09</v>
      </c>
      <c r="F29" s="113">
        <f>INDEX('Roll Up - SY21-22 Calculator'!$A$3:$Q$200,MATCH($A29,'Roll Up - SY21-22 Calculator'!$A$3:$A$200,0),MATCH(F$7,'Roll Up - SY21-22 Calculator'!$A$3:$Q$3,0))</f>
        <v>115</v>
      </c>
      <c r="G29" s="113">
        <f>INDEX('Roll Up - SY21-22 Calculator'!$A$3:$Q$200,MATCH($A29,'Roll Up - SY21-22 Calculator'!$A$3:$A$200,0),MATCH(G$7,'Roll Up - SY21-22 Calculator'!$A$3:$Q$3,0))</f>
        <v>115</v>
      </c>
      <c r="H29" s="113">
        <f>INDEX('Roll Up - SY21-22 Calculator'!$A$3:$Q$200,MATCH($A29,'Roll Up - SY21-22 Calculator'!$A$3:$A$200,0),MATCH(H$7,'Roll Up - SY21-22 Calculator'!$A$3:$Q$3,0))</f>
        <v>2.1</v>
      </c>
      <c r="I29" s="113" t="str">
        <f>INDEX('Roll Up - SY21-22 Calculator'!$A$3:$Q$200,MATCH($A29,'Roll Up - SY21-22 Calculator'!$A$3:$A$200,0),MATCH(I$7,'Roll Up - SY21-22 Calculator'!$A$3:$Q$3,0))</f>
        <v/>
      </c>
      <c r="J29" s="113" t="str">
        <f>INDEX('Roll Up - SY21-22 Calculator'!$A$3:$Q$200,MATCH($A29,'Roll Up - SY21-22 Calculator'!$A$3:$A$200,0),MATCH(J$7,'Roll Up - SY21-22 Calculator'!$A$3:$Q$3,0))</f>
        <v>1 piece</v>
      </c>
      <c r="K29" s="113">
        <f>INDEX('Roll Up - SY21-22 Calculator'!$A$3:$Q$200,MATCH($A29,'Roll Up - SY21-22 Calculator'!$A$3:$A$200,0),MATCH(K$7,'Roll Up - SY21-22 Calculator'!$A$3:$Q$3,0))</f>
        <v>2</v>
      </c>
      <c r="L29" s="113" t="str">
        <f>INDEX('Roll Up - SY21-22 Calculator'!$A$3:$Q$200,MATCH($A29,'Roll Up - SY21-22 Calculator'!$A$3:$A$200,0),MATCH(L$7,'Roll Up - SY21-22 Calculator'!$A$3:$Q$3,0))</f>
        <v>-</v>
      </c>
      <c r="M29" s="115">
        <f>INDEX('Roll Up - SY21-22 Calculator'!$A$3:$Q$200,MATCH($A29,'Roll Up - SY21-22 Calculator'!$A$3:$A$200,0),MATCH(M$7,'Roll Up - SY21-22 Calculator'!$A$3:$Q$3,0))</f>
        <v>11.72</v>
      </c>
      <c r="N29" s="147"/>
      <c r="O29" s="148" t="str">
        <f t="shared" si="0"/>
        <v/>
      </c>
      <c r="P29" s="149"/>
      <c r="Q29" s="150"/>
      <c r="R29" s="151"/>
      <c r="S29" s="149"/>
      <c r="T29" s="181" t="str">
        <f t="shared" si="1"/>
        <v/>
      </c>
      <c r="W29" s="119" t="str">
        <f t="shared" si="2"/>
        <v/>
      </c>
      <c r="X29" s="120"/>
      <c r="Y29" s="120"/>
      <c r="Z29" s="120"/>
      <c r="AA29" s="120"/>
      <c r="AB29" s="120"/>
      <c r="AC29" s="120"/>
      <c r="AD29" s="120"/>
      <c r="AE29" s="120"/>
      <c r="AF29" s="120"/>
      <c r="AG29" s="120"/>
      <c r="AH29" s="120"/>
      <c r="AI29" s="121"/>
      <c r="AJ29" s="72"/>
    </row>
    <row r="30" spans="1:36" x14ac:dyDescent="0.35">
      <c r="A30" s="101">
        <v>10000080125</v>
      </c>
      <c r="B30" s="102" t="e">
        <f>INDEX('Roll Up - SY21-22 Calculator'!$A$3:$Q$200,MATCH($A30,'Roll Up - SY21-22 Calculator'!$A$3:$A$200,0),MATCH(B$7,'Roll Up - SY21-22 Calculator'!$A$3:$Q$3,0))</f>
        <v>#N/A</v>
      </c>
      <c r="C30" s="103" t="str">
        <f>INDEX('Roll Up - SY21-22 Calculator'!$A$3:$Q$200,MATCH($A30,'Roll Up - SY21-22 Calculator'!$A$3:$A$200,0),MATCH(C$7,'Roll Up - SY21-22 Calculator'!$A$3:$Q$3,0))</f>
        <v>Flame Grilled Beef Pattie, 2.4 oz.</v>
      </c>
      <c r="D30" s="102" t="str">
        <f>INDEX('Roll Up - SY21-22 Calculator'!$A$3:$Q$200,MATCH($A30,'Roll Up - SY21-22 Calculator'!$A$3:$A$200,0),MATCH(D$7,'Roll Up - SY21-22 Calculator'!$A$3:$Q$3,0))</f>
        <v>100154 / 100155</v>
      </c>
      <c r="E30" s="102">
        <f>INDEX('Roll Up - SY21-22 Calculator'!$A$3:$Q$200,MATCH($A30,'Roll Up - SY21-22 Calculator'!$A$3:$A$200,0),MATCH(E$7,'Roll Up - SY21-22 Calculator'!$A$3:$Q$3,0))</f>
        <v>31.5</v>
      </c>
      <c r="F30" s="102">
        <f>INDEX('Roll Up - SY21-22 Calculator'!$A$3:$Q$200,MATCH($A30,'Roll Up - SY21-22 Calculator'!$A$3:$A$200,0),MATCH(F$7,'Roll Up - SY21-22 Calculator'!$A$3:$Q$3,0))</f>
        <v>210</v>
      </c>
      <c r="G30" s="102">
        <f>INDEX('Roll Up - SY21-22 Calculator'!$A$3:$Q$200,MATCH($A30,'Roll Up - SY21-22 Calculator'!$A$3:$A$200,0),MATCH(G$7,'Roll Up - SY21-22 Calculator'!$A$3:$Q$3,0))</f>
        <v>210</v>
      </c>
      <c r="H30" s="102">
        <f>INDEX('Roll Up - SY21-22 Calculator'!$A$3:$Q$200,MATCH($A30,'Roll Up - SY21-22 Calculator'!$A$3:$A$200,0),MATCH(H$7,'Roll Up - SY21-22 Calculator'!$A$3:$Q$3,0))</f>
        <v>2.4</v>
      </c>
      <c r="I30" s="102" t="str">
        <f>INDEX('Roll Up - SY21-22 Calculator'!$A$3:$Q$200,MATCH($A30,'Roll Up - SY21-22 Calculator'!$A$3:$A$200,0),MATCH(I$7,'Roll Up - SY21-22 Calculator'!$A$3:$Q$3,0))</f>
        <v/>
      </c>
      <c r="J30" s="102" t="str">
        <f>INDEX('Roll Up - SY21-22 Calculator'!$A$3:$Q$200,MATCH($A30,'Roll Up - SY21-22 Calculator'!$A$3:$A$200,0),MATCH(J$7,'Roll Up - SY21-22 Calculator'!$A$3:$Q$3,0))</f>
        <v>1 piece</v>
      </c>
      <c r="K30" s="102">
        <f>INDEX('Roll Up - SY21-22 Calculator'!$A$3:$Q$200,MATCH($A30,'Roll Up - SY21-22 Calculator'!$A$3:$A$200,0),MATCH(K$7,'Roll Up - SY21-22 Calculator'!$A$3:$Q$3,0))</f>
        <v>2.25</v>
      </c>
      <c r="L30" s="102" t="str">
        <f>INDEX('Roll Up - SY21-22 Calculator'!$A$3:$Q$200,MATCH($A30,'Roll Up - SY21-22 Calculator'!$A$3:$A$200,0),MATCH(L$7,'Roll Up - SY21-22 Calculator'!$A$3:$Q$3,0))</f>
        <v>-</v>
      </c>
      <c r="M30" s="153">
        <f>INDEX('Roll Up - SY21-22 Calculator'!$A$3:$Q$200,MATCH($A30,'Roll Up - SY21-22 Calculator'!$A$3:$A$200,0),MATCH(M$7,'Roll Up - SY21-22 Calculator'!$A$3:$Q$3,0))</f>
        <v>28.64</v>
      </c>
      <c r="N30" s="154"/>
      <c r="O30" s="155" t="str">
        <f t="shared" si="0"/>
        <v/>
      </c>
      <c r="P30" s="149"/>
      <c r="Q30" s="150"/>
      <c r="R30" s="151"/>
      <c r="S30" s="149"/>
      <c r="T30" s="182" t="str">
        <f t="shared" si="1"/>
        <v/>
      </c>
      <c r="W30" s="110" t="str">
        <f t="shared" si="2"/>
        <v/>
      </c>
      <c r="X30" s="120"/>
      <c r="Y30" s="120"/>
      <c r="Z30" s="120"/>
      <c r="AA30" s="120"/>
      <c r="AB30" s="120"/>
      <c r="AC30" s="120"/>
      <c r="AD30" s="120"/>
      <c r="AE30" s="120"/>
      <c r="AF30" s="120"/>
      <c r="AG30" s="120"/>
      <c r="AH30" s="120"/>
      <c r="AI30" s="121"/>
      <c r="AJ30" s="72"/>
    </row>
    <row r="31" spans="1:36" x14ac:dyDescent="0.35">
      <c r="A31" s="112">
        <v>10000097815</v>
      </c>
      <c r="B31" s="113" t="e">
        <f>INDEX('Roll Up - SY21-22 Calculator'!$A$3:$Q$200,MATCH($A31,'Roll Up - SY21-22 Calculator'!$A$3:$A$200,0),MATCH(B$7,'Roll Up - SY21-22 Calculator'!$A$3:$Q$3,0))</f>
        <v>#N/A</v>
      </c>
      <c r="C31" s="240" t="str">
        <f>INDEX('Roll Up - SY21-22 Calculator'!$A$3:$Q$200,MATCH($A31,'Roll Up - SY21-22 Calculator'!$A$3:$A$200,0),MATCH(C$7,'Roll Up - SY21-22 Calculator'!$A$3:$Q$3,0))</f>
        <v>Flame Broiled Beef Pattie, 2.45 oz.</v>
      </c>
      <c r="D31" s="113" t="str">
        <f>INDEX('Roll Up - SY21-22 Calculator'!$A$3:$Q$200,MATCH($A31,'Roll Up - SY21-22 Calculator'!$A$3:$A$200,0),MATCH(D$7,'Roll Up - SY21-22 Calculator'!$A$3:$Q$3,0))</f>
        <v>100154 / 100155</v>
      </c>
      <c r="E31" s="113">
        <f>INDEX('Roll Up - SY21-22 Calculator'!$A$3:$Q$200,MATCH($A31,'Roll Up - SY21-22 Calculator'!$A$3:$A$200,0),MATCH(E$7,'Roll Up - SY21-22 Calculator'!$A$3:$Q$3,0))</f>
        <v>22.97</v>
      </c>
      <c r="F31" s="113">
        <f>INDEX('Roll Up - SY21-22 Calculator'!$A$3:$Q$200,MATCH($A31,'Roll Up - SY21-22 Calculator'!$A$3:$A$200,0),MATCH(F$7,'Roll Up - SY21-22 Calculator'!$A$3:$Q$3,0))</f>
        <v>150</v>
      </c>
      <c r="G31" s="113">
        <f>INDEX('Roll Up - SY21-22 Calculator'!$A$3:$Q$200,MATCH($A31,'Roll Up - SY21-22 Calculator'!$A$3:$A$200,0),MATCH(G$7,'Roll Up - SY21-22 Calculator'!$A$3:$Q$3,0))</f>
        <v>150</v>
      </c>
      <c r="H31" s="113">
        <f>INDEX('Roll Up - SY21-22 Calculator'!$A$3:$Q$200,MATCH($A31,'Roll Up - SY21-22 Calculator'!$A$3:$A$200,0),MATCH(H$7,'Roll Up - SY21-22 Calculator'!$A$3:$Q$3,0))</f>
        <v>2.4500000000000002</v>
      </c>
      <c r="I31" s="113" t="str">
        <f>INDEX('Roll Up - SY21-22 Calculator'!$A$3:$Q$200,MATCH($A31,'Roll Up - SY21-22 Calculator'!$A$3:$A$200,0),MATCH(I$7,'Roll Up - SY21-22 Calculator'!$A$3:$Q$3,0))</f>
        <v/>
      </c>
      <c r="J31" s="113" t="str">
        <f>INDEX('Roll Up - SY21-22 Calculator'!$A$3:$Q$200,MATCH($A31,'Roll Up - SY21-22 Calculator'!$A$3:$A$200,0),MATCH(J$7,'Roll Up - SY21-22 Calculator'!$A$3:$Q$3,0))</f>
        <v>1 piece</v>
      </c>
      <c r="K31" s="113">
        <f>INDEX('Roll Up - SY21-22 Calculator'!$A$3:$Q$200,MATCH($A31,'Roll Up - SY21-22 Calculator'!$A$3:$A$200,0),MATCH(K$7,'Roll Up - SY21-22 Calculator'!$A$3:$Q$3,0))</f>
        <v>2</v>
      </c>
      <c r="L31" s="113" t="str">
        <f>INDEX('Roll Up - SY21-22 Calculator'!$A$3:$Q$200,MATCH($A31,'Roll Up - SY21-22 Calculator'!$A$3:$A$200,0),MATCH(L$7,'Roll Up - SY21-22 Calculator'!$A$3:$Q$3,0))</f>
        <v>-</v>
      </c>
      <c r="M31" s="115">
        <f>INDEX('Roll Up - SY21-22 Calculator'!$A$3:$Q$200,MATCH($A31,'Roll Up - SY21-22 Calculator'!$A$3:$A$200,0),MATCH(M$7,'Roll Up - SY21-22 Calculator'!$A$3:$Q$3,0))</f>
        <v>22.77</v>
      </c>
      <c r="N31" s="147"/>
      <c r="O31" s="148" t="str">
        <f t="shared" si="0"/>
        <v/>
      </c>
      <c r="P31" s="149"/>
      <c r="Q31" s="150"/>
      <c r="R31" s="151"/>
      <c r="S31" s="149"/>
      <c r="T31" s="181" t="str">
        <f t="shared" si="1"/>
        <v/>
      </c>
      <c r="W31" s="119" t="str">
        <f t="shared" si="2"/>
        <v/>
      </c>
      <c r="X31" s="120"/>
      <c r="Y31" s="120"/>
      <c r="Z31" s="120"/>
      <c r="AA31" s="120"/>
      <c r="AB31" s="120"/>
      <c r="AC31" s="120"/>
      <c r="AD31" s="120"/>
      <c r="AE31" s="120"/>
      <c r="AF31" s="120"/>
      <c r="AG31" s="120"/>
      <c r="AH31" s="120"/>
      <c r="AI31" s="121"/>
      <c r="AJ31" s="72"/>
    </row>
    <row r="32" spans="1:36" x14ac:dyDescent="0.35">
      <c r="A32" s="101">
        <v>10000097902</v>
      </c>
      <c r="B32" s="102" t="e">
        <f>INDEX('Roll Up - SY21-22 Calculator'!$A$3:$Q$200,MATCH($A32,'Roll Up - SY21-22 Calculator'!$A$3:$A$200,0),MATCH(B$7,'Roll Up - SY21-22 Calculator'!$A$3:$Q$3,0))</f>
        <v>#N/A</v>
      </c>
      <c r="C32" s="103" t="str">
        <f>INDEX('Roll Up - SY21-22 Calculator'!$A$3:$Q$200,MATCH($A32,'Roll Up - SY21-22 Calculator'!$A$3:$A$200,0),MATCH(C$7,'Roll Up - SY21-22 Calculator'!$A$3:$Q$3,0))</f>
        <v>Flame Grilled Low Sodium Beef Pattie, 2.25 oz.</v>
      </c>
      <c r="D32" s="102" t="str">
        <f>INDEX('Roll Up - SY21-22 Calculator'!$A$3:$Q$200,MATCH($A32,'Roll Up - SY21-22 Calculator'!$A$3:$A$200,0),MATCH(D$7,'Roll Up - SY21-22 Calculator'!$A$3:$Q$3,0))</f>
        <v>100154 / 100155</v>
      </c>
      <c r="E32" s="102">
        <f>INDEX('Roll Up - SY21-22 Calculator'!$A$3:$Q$200,MATCH($A32,'Roll Up - SY21-22 Calculator'!$A$3:$A$200,0),MATCH(E$7,'Roll Up - SY21-22 Calculator'!$A$3:$Q$3,0))</f>
        <v>20.25</v>
      </c>
      <c r="F32" s="102">
        <f>INDEX('Roll Up - SY21-22 Calculator'!$A$3:$Q$200,MATCH($A32,'Roll Up - SY21-22 Calculator'!$A$3:$A$200,0),MATCH(F$7,'Roll Up - SY21-22 Calculator'!$A$3:$Q$3,0))</f>
        <v>144</v>
      </c>
      <c r="G32" s="102">
        <f>INDEX('Roll Up - SY21-22 Calculator'!$A$3:$Q$200,MATCH($A32,'Roll Up - SY21-22 Calculator'!$A$3:$A$200,0),MATCH(G$7,'Roll Up - SY21-22 Calculator'!$A$3:$Q$3,0))</f>
        <v>144</v>
      </c>
      <c r="H32" s="102">
        <f>INDEX('Roll Up - SY21-22 Calculator'!$A$3:$Q$200,MATCH($A32,'Roll Up - SY21-22 Calculator'!$A$3:$A$200,0),MATCH(H$7,'Roll Up - SY21-22 Calculator'!$A$3:$Q$3,0))</f>
        <v>2.25</v>
      </c>
      <c r="I32" s="102" t="str">
        <f>INDEX('Roll Up - SY21-22 Calculator'!$A$3:$Q$200,MATCH($A32,'Roll Up - SY21-22 Calculator'!$A$3:$A$200,0),MATCH(I$7,'Roll Up - SY21-22 Calculator'!$A$3:$Q$3,0))</f>
        <v/>
      </c>
      <c r="J32" s="102" t="str">
        <f>INDEX('Roll Up - SY21-22 Calculator'!$A$3:$Q$200,MATCH($A32,'Roll Up - SY21-22 Calculator'!$A$3:$A$200,0),MATCH(J$7,'Roll Up - SY21-22 Calculator'!$A$3:$Q$3,0))</f>
        <v>1 piece</v>
      </c>
      <c r="K32" s="102">
        <f>INDEX('Roll Up - SY21-22 Calculator'!$A$3:$Q$200,MATCH($A32,'Roll Up - SY21-22 Calculator'!$A$3:$A$200,0),MATCH(K$7,'Roll Up - SY21-22 Calculator'!$A$3:$Q$3,0))</f>
        <v>2</v>
      </c>
      <c r="L32" s="102" t="str">
        <f>INDEX('Roll Up - SY21-22 Calculator'!$A$3:$Q$200,MATCH($A32,'Roll Up - SY21-22 Calculator'!$A$3:$A$200,0),MATCH(L$7,'Roll Up - SY21-22 Calculator'!$A$3:$Q$3,0))</f>
        <v>-</v>
      </c>
      <c r="M32" s="153">
        <f>INDEX('Roll Up - SY21-22 Calculator'!$A$3:$Q$200,MATCH($A32,'Roll Up - SY21-22 Calculator'!$A$3:$A$200,0),MATCH(M$7,'Roll Up - SY21-22 Calculator'!$A$3:$Q$3,0))</f>
        <v>25.98</v>
      </c>
      <c r="N32" s="154"/>
      <c r="O32" s="155" t="str">
        <f t="shared" si="0"/>
        <v/>
      </c>
      <c r="P32" s="149"/>
      <c r="Q32" s="150"/>
      <c r="R32" s="151"/>
      <c r="S32" s="149"/>
      <c r="T32" s="182" t="str">
        <f t="shared" si="1"/>
        <v/>
      </c>
      <c r="W32" s="110" t="str">
        <f t="shared" si="2"/>
        <v/>
      </c>
      <c r="X32" s="120"/>
      <c r="Y32" s="120"/>
      <c r="Z32" s="120"/>
      <c r="AA32" s="120"/>
      <c r="AB32" s="120"/>
      <c r="AC32" s="120"/>
      <c r="AD32" s="120"/>
      <c r="AE32" s="120"/>
      <c r="AF32" s="120"/>
      <c r="AG32" s="120"/>
      <c r="AH32" s="120"/>
      <c r="AI32" s="121"/>
      <c r="AJ32" s="72"/>
    </row>
    <row r="33" spans="1:36" x14ac:dyDescent="0.35">
      <c r="A33" s="112">
        <v>10000013716</v>
      </c>
      <c r="B33" s="113" t="e">
        <f>INDEX('Roll Up - SY21-22 Calculator'!$A$3:$Q$200,MATCH($A33,'Roll Up - SY21-22 Calculator'!$A$3:$A$200,0),MATCH(B$7,'Roll Up - SY21-22 Calculator'!$A$3:$Q$3,0))</f>
        <v>#N/A</v>
      </c>
      <c r="C33" s="240" t="str">
        <f>INDEX('Roll Up - SY21-22 Calculator'!$A$3:$Q$200,MATCH($A33,'Roll Up - SY21-22 Calculator'!$A$3:$A$200,0),MATCH(C$7,'Roll Up - SY21-22 Calculator'!$A$3:$Q$3,0))</f>
        <v>Smokie Grill® Beef Rib Pattie with Honey BBQ Sauce, 3.25 oz.</v>
      </c>
      <c r="D33" s="113" t="str">
        <f>INDEX('Roll Up - SY21-22 Calculator'!$A$3:$Q$200,MATCH($A33,'Roll Up - SY21-22 Calculator'!$A$3:$A$200,0),MATCH(D$7,'Roll Up - SY21-22 Calculator'!$A$3:$Q$3,0))</f>
        <v>100154 / 100155</v>
      </c>
      <c r="E33" s="113">
        <f>INDEX('Roll Up - SY21-22 Calculator'!$A$3:$Q$200,MATCH($A33,'Roll Up - SY21-22 Calculator'!$A$3:$A$200,0),MATCH(E$7,'Roll Up - SY21-22 Calculator'!$A$3:$Q$3,0))</f>
        <v>20.309999999999999</v>
      </c>
      <c r="F33" s="113">
        <f>INDEX('Roll Up - SY21-22 Calculator'!$A$3:$Q$200,MATCH($A33,'Roll Up - SY21-22 Calculator'!$A$3:$A$200,0),MATCH(F$7,'Roll Up - SY21-22 Calculator'!$A$3:$Q$3,0))</f>
        <v>100</v>
      </c>
      <c r="G33" s="113">
        <f>INDEX('Roll Up - SY21-22 Calculator'!$A$3:$Q$200,MATCH($A33,'Roll Up - SY21-22 Calculator'!$A$3:$A$200,0),MATCH(G$7,'Roll Up - SY21-22 Calculator'!$A$3:$Q$3,0))</f>
        <v>100</v>
      </c>
      <c r="H33" s="113">
        <f>INDEX('Roll Up - SY21-22 Calculator'!$A$3:$Q$200,MATCH($A33,'Roll Up - SY21-22 Calculator'!$A$3:$A$200,0),MATCH(H$7,'Roll Up - SY21-22 Calculator'!$A$3:$Q$3,0))</f>
        <v>3.25</v>
      </c>
      <c r="I33" s="113" t="str">
        <f>INDEX('Roll Up - SY21-22 Calculator'!$A$3:$Q$200,MATCH($A33,'Roll Up - SY21-22 Calculator'!$A$3:$A$200,0),MATCH(I$7,'Roll Up - SY21-22 Calculator'!$A$3:$Q$3,0))</f>
        <v/>
      </c>
      <c r="J33" s="113" t="str">
        <f>INDEX('Roll Up - SY21-22 Calculator'!$A$3:$Q$200,MATCH($A33,'Roll Up - SY21-22 Calculator'!$A$3:$A$200,0),MATCH(J$7,'Roll Up - SY21-22 Calculator'!$A$3:$Q$3,0))</f>
        <v>1 piece</v>
      </c>
      <c r="K33" s="113">
        <f>INDEX('Roll Up - SY21-22 Calculator'!$A$3:$Q$200,MATCH($A33,'Roll Up - SY21-22 Calculator'!$A$3:$A$200,0),MATCH(K$7,'Roll Up - SY21-22 Calculator'!$A$3:$Q$3,0))</f>
        <v>2</v>
      </c>
      <c r="L33" s="113" t="str">
        <f>INDEX('Roll Up - SY21-22 Calculator'!$A$3:$Q$200,MATCH($A33,'Roll Up - SY21-22 Calculator'!$A$3:$A$200,0),MATCH(L$7,'Roll Up - SY21-22 Calculator'!$A$3:$Q$3,0))</f>
        <v>-</v>
      </c>
      <c r="M33" s="115">
        <f>INDEX('Roll Up - SY21-22 Calculator'!$A$3:$Q$200,MATCH($A33,'Roll Up - SY21-22 Calculator'!$A$3:$A$200,0),MATCH(M$7,'Roll Up - SY21-22 Calculator'!$A$3:$Q$3,0))</f>
        <v>9.31</v>
      </c>
      <c r="N33" s="147"/>
      <c r="O33" s="148" t="str">
        <f t="shared" si="0"/>
        <v/>
      </c>
      <c r="P33" s="149"/>
      <c r="Q33" s="150"/>
      <c r="R33" s="151"/>
      <c r="S33" s="149"/>
      <c r="T33" s="181" t="str">
        <f t="shared" si="1"/>
        <v/>
      </c>
      <c r="W33" s="119" t="str">
        <f t="shared" si="2"/>
        <v/>
      </c>
      <c r="X33" s="120"/>
      <c r="Y33" s="120"/>
      <c r="Z33" s="120"/>
      <c r="AA33" s="120"/>
      <c r="AB33" s="120"/>
      <c r="AC33" s="120"/>
      <c r="AD33" s="120"/>
      <c r="AE33" s="120"/>
      <c r="AF33" s="120"/>
      <c r="AG33" s="120"/>
      <c r="AH33" s="120"/>
      <c r="AI33" s="121"/>
      <c r="AJ33" s="72"/>
    </row>
    <row r="34" spans="1:36" x14ac:dyDescent="0.35">
      <c r="A34" s="101">
        <v>10000013753</v>
      </c>
      <c r="B34" s="102" t="e">
        <f>INDEX('Roll Up - SY21-22 Calculator'!$A$3:$Q$200,MATCH($A34,'Roll Up - SY21-22 Calculator'!$A$3:$A$200,0),MATCH(B$7,'Roll Up - SY21-22 Calculator'!$A$3:$Q$3,0))</f>
        <v>#N/A</v>
      </c>
      <c r="C34" s="103" t="str">
        <f>INDEX('Roll Up - SY21-22 Calculator'!$A$3:$Q$200,MATCH($A34,'Roll Up - SY21-22 Calculator'!$A$3:$A$200,0),MATCH(C$7,'Roll Up - SY21-22 Calculator'!$A$3:$Q$3,0))</f>
        <v>Beef Rib Pattie with BBQ Sauce, 3.0 oz.</v>
      </c>
      <c r="D34" s="102" t="str">
        <f>INDEX('Roll Up - SY21-22 Calculator'!$A$3:$Q$200,MATCH($A34,'Roll Up - SY21-22 Calculator'!$A$3:$A$200,0),MATCH(D$7,'Roll Up - SY21-22 Calculator'!$A$3:$Q$3,0))</f>
        <v>100154 / 100155</v>
      </c>
      <c r="E34" s="102">
        <f>INDEX('Roll Up - SY21-22 Calculator'!$A$3:$Q$200,MATCH($A34,'Roll Up - SY21-22 Calculator'!$A$3:$A$200,0),MATCH(E$7,'Roll Up - SY21-22 Calculator'!$A$3:$Q$3,0))</f>
        <v>18.75</v>
      </c>
      <c r="F34" s="102">
        <f>INDEX('Roll Up - SY21-22 Calculator'!$A$3:$Q$200,MATCH($A34,'Roll Up - SY21-22 Calculator'!$A$3:$A$200,0),MATCH(F$7,'Roll Up - SY21-22 Calculator'!$A$3:$Q$3,0))</f>
        <v>100</v>
      </c>
      <c r="G34" s="102">
        <f>INDEX('Roll Up - SY21-22 Calculator'!$A$3:$Q$200,MATCH($A34,'Roll Up - SY21-22 Calculator'!$A$3:$A$200,0),MATCH(G$7,'Roll Up - SY21-22 Calculator'!$A$3:$Q$3,0))</f>
        <v>100</v>
      </c>
      <c r="H34" s="102">
        <f>INDEX('Roll Up - SY21-22 Calculator'!$A$3:$Q$200,MATCH($A34,'Roll Up - SY21-22 Calculator'!$A$3:$A$200,0),MATCH(H$7,'Roll Up - SY21-22 Calculator'!$A$3:$Q$3,0))</f>
        <v>3</v>
      </c>
      <c r="I34" s="102" t="str">
        <f>INDEX('Roll Up - SY21-22 Calculator'!$A$3:$Q$200,MATCH($A34,'Roll Up - SY21-22 Calculator'!$A$3:$A$200,0),MATCH(I$7,'Roll Up - SY21-22 Calculator'!$A$3:$Q$3,0))</f>
        <v/>
      </c>
      <c r="J34" s="102" t="str">
        <f>INDEX('Roll Up - SY21-22 Calculator'!$A$3:$Q$200,MATCH($A34,'Roll Up - SY21-22 Calculator'!$A$3:$A$200,0),MATCH(J$7,'Roll Up - SY21-22 Calculator'!$A$3:$Q$3,0))</f>
        <v>1 piece</v>
      </c>
      <c r="K34" s="102">
        <f>INDEX('Roll Up - SY21-22 Calculator'!$A$3:$Q$200,MATCH($A34,'Roll Up - SY21-22 Calculator'!$A$3:$A$200,0),MATCH(K$7,'Roll Up - SY21-22 Calculator'!$A$3:$Q$3,0))</f>
        <v>2</v>
      </c>
      <c r="L34" s="102" t="str">
        <f>INDEX('Roll Up - SY21-22 Calculator'!$A$3:$Q$200,MATCH($A34,'Roll Up - SY21-22 Calculator'!$A$3:$A$200,0),MATCH(L$7,'Roll Up - SY21-22 Calculator'!$A$3:$Q$3,0))</f>
        <v>-</v>
      </c>
      <c r="M34" s="153">
        <f>INDEX('Roll Up - SY21-22 Calculator'!$A$3:$Q$200,MATCH($A34,'Roll Up - SY21-22 Calculator'!$A$3:$A$200,0),MATCH(M$7,'Roll Up - SY21-22 Calculator'!$A$3:$Q$3,0))</f>
        <v>13.32</v>
      </c>
      <c r="N34" s="154"/>
      <c r="O34" s="155" t="str">
        <f t="shared" si="0"/>
        <v/>
      </c>
      <c r="P34" s="149"/>
      <c r="Q34" s="150"/>
      <c r="R34" s="151"/>
      <c r="S34" s="149"/>
      <c r="T34" s="182" t="str">
        <f t="shared" si="1"/>
        <v/>
      </c>
      <c r="W34" s="110" t="str">
        <f t="shared" si="2"/>
        <v/>
      </c>
      <c r="X34" s="120"/>
      <c r="Y34" s="120"/>
      <c r="Z34" s="120"/>
      <c r="AA34" s="120"/>
      <c r="AB34" s="120"/>
      <c r="AC34" s="120"/>
      <c r="AD34" s="120"/>
      <c r="AE34" s="120"/>
      <c r="AF34" s="120"/>
      <c r="AG34" s="120"/>
      <c r="AH34" s="120"/>
      <c r="AI34" s="121"/>
      <c r="AJ34" s="72"/>
    </row>
    <row r="35" spans="1:36" x14ac:dyDescent="0.35">
      <c r="A35" s="112">
        <v>10000009860</v>
      </c>
      <c r="B35" s="113" t="e">
        <f>INDEX('Roll Up - SY21-22 Calculator'!$A$3:$Q$200,MATCH($A35,'Roll Up - SY21-22 Calculator'!$A$3:$A$200,0),MATCH(B$7,'Roll Up - SY21-22 Calculator'!$A$3:$Q$3,0))</f>
        <v>#N/A</v>
      </c>
      <c r="C35" s="240" t="str">
        <f>INDEX('Roll Up - SY21-22 Calculator'!$A$3:$Q$200,MATCH($A35,'Roll Up - SY21-22 Calculator'!$A$3:$A$200,0),MATCH(C$7,'Roll Up - SY21-22 Calculator'!$A$3:$Q$3,0))</f>
        <v>Breaded Beef Patties, 3.35 oz.</v>
      </c>
      <c r="D35" s="113" t="str">
        <f>INDEX('Roll Up - SY21-22 Calculator'!$A$3:$Q$200,MATCH($A35,'Roll Up - SY21-22 Calculator'!$A$3:$A$200,0),MATCH(D$7,'Roll Up - SY21-22 Calculator'!$A$3:$Q$3,0))</f>
        <v>100154 / 100155</v>
      </c>
      <c r="E35" s="113">
        <f>INDEX('Roll Up - SY21-22 Calculator'!$A$3:$Q$200,MATCH($A35,'Roll Up - SY21-22 Calculator'!$A$3:$A$200,0),MATCH(E$7,'Roll Up - SY21-22 Calculator'!$A$3:$Q$3,0))</f>
        <v>29.94</v>
      </c>
      <c r="F35" s="113">
        <f>INDEX('Roll Up - SY21-22 Calculator'!$A$3:$Q$200,MATCH($A35,'Roll Up - SY21-22 Calculator'!$A$3:$A$200,0),MATCH(F$7,'Roll Up - SY21-22 Calculator'!$A$3:$Q$3,0))</f>
        <v>143</v>
      </c>
      <c r="G35" s="113">
        <f>INDEX('Roll Up - SY21-22 Calculator'!$A$3:$Q$200,MATCH($A35,'Roll Up - SY21-22 Calculator'!$A$3:$A$200,0),MATCH(G$7,'Roll Up - SY21-22 Calculator'!$A$3:$Q$3,0))</f>
        <v>143</v>
      </c>
      <c r="H35" s="113">
        <f>INDEX('Roll Up - SY21-22 Calculator'!$A$3:$Q$200,MATCH($A35,'Roll Up - SY21-22 Calculator'!$A$3:$A$200,0),MATCH(H$7,'Roll Up - SY21-22 Calculator'!$A$3:$Q$3,0))</f>
        <v>3.35</v>
      </c>
      <c r="I35" s="113" t="str">
        <f>INDEX('Roll Up - SY21-22 Calculator'!$A$3:$Q$200,MATCH($A35,'Roll Up - SY21-22 Calculator'!$A$3:$A$200,0),MATCH(I$7,'Roll Up - SY21-22 Calculator'!$A$3:$Q$3,0))</f>
        <v/>
      </c>
      <c r="J35" s="113" t="str">
        <f>INDEX('Roll Up - SY21-22 Calculator'!$A$3:$Q$200,MATCH($A35,'Roll Up - SY21-22 Calculator'!$A$3:$A$200,0),MATCH(J$7,'Roll Up - SY21-22 Calculator'!$A$3:$Q$3,0))</f>
        <v xml:space="preserve">1 Piece </v>
      </c>
      <c r="K35" s="113">
        <f>INDEX('Roll Up - SY21-22 Calculator'!$A$3:$Q$200,MATCH($A35,'Roll Up - SY21-22 Calculator'!$A$3:$A$200,0),MATCH(K$7,'Roll Up - SY21-22 Calculator'!$A$3:$Q$3,0))</f>
        <v>2</v>
      </c>
      <c r="L35" s="113">
        <f>INDEX('Roll Up - SY21-22 Calculator'!$A$3:$Q$200,MATCH($A35,'Roll Up - SY21-22 Calculator'!$A$3:$A$200,0),MATCH(L$7,'Roll Up - SY21-22 Calculator'!$A$3:$Q$3,0))</f>
        <v>1</v>
      </c>
      <c r="M35" s="115">
        <f>INDEX('Roll Up - SY21-22 Calculator'!$A$3:$Q$200,MATCH($A35,'Roll Up - SY21-22 Calculator'!$A$3:$A$200,0),MATCH(M$7,'Roll Up - SY21-22 Calculator'!$A$3:$Q$3,0))</f>
        <v>25.97</v>
      </c>
      <c r="N35" s="147"/>
      <c r="O35" s="148" t="str">
        <f t="shared" si="0"/>
        <v/>
      </c>
      <c r="P35" s="149"/>
      <c r="Q35" s="150"/>
      <c r="R35" s="151"/>
      <c r="S35" s="149"/>
      <c r="T35" s="181" t="str">
        <f t="shared" si="1"/>
        <v/>
      </c>
      <c r="W35" s="119" t="str">
        <f t="shared" si="2"/>
        <v/>
      </c>
      <c r="X35" s="120"/>
      <c r="Y35" s="120"/>
      <c r="Z35" s="120"/>
      <c r="AA35" s="120"/>
      <c r="AB35" s="120"/>
      <c r="AC35" s="120"/>
      <c r="AD35" s="120"/>
      <c r="AE35" s="120"/>
      <c r="AF35" s="120"/>
      <c r="AG35" s="120"/>
      <c r="AH35" s="120"/>
      <c r="AI35" s="121"/>
      <c r="AJ35" s="72"/>
    </row>
    <row r="36" spans="1:36" x14ac:dyDescent="0.35">
      <c r="A36" s="101">
        <v>10000016901</v>
      </c>
      <c r="B36" s="102" t="e">
        <f>INDEX('Roll Up - SY21-22 Calculator'!$A$3:$Q$200,MATCH($A36,'Roll Up - SY21-22 Calculator'!$A$3:$A$200,0),MATCH(B$7,'Roll Up - SY21-22 Calculator'!$A$3:$Q$3,0))</f>
        <v>#N/A</v>
      </c>
      <c r="C36" s="103" t="str">
        <f>INDEX('Roll Up - SY21-22 Calculator'!$A$3:$Q$200,MATCH($A36,'Roll Up - SY21-22 Calculator'!$A$3:$A$200,0),MATCH(C$7,'Roll Up - SY21-22 Calculator'!$A$3:$Q$3,0))</f>
        <v>Breaded Beef Finger, 0.97 oz.</v>
      </c>
      <c r="D36" s="102" t="str">
        <f>INDEX('Roll Up - SY21-22 Calculator'!$A$3:$Q$200,MATCH($A36,'Roll Up - SY21-22 Calculator'!$A$3:$A$200,0),MATCH(D$7,'Roll Up - SY21-22 Calculator'!$A$3:$Q$3,0))</f>
        <v>100154 / 100155</v>
      </c>
      <c r="E36" s="102">
        <f>INDEX('Roll Up - SY21-22 Calculator'!$A$3:$Q$200,MATCH($A36,'Roll Up - SY21-22 Calculator'!$A$3:$A$200,0),MATCH(E$7,'Roll Up - SY21-22 Calculator'!$A$3:$Q$3,0))</f>
        <v>30</v>
      </c>
      <c r="F36" s="102" t="str">
        <f>INDEX('Roll Up - SY21-22 Calculator'!$A$3:$Q$200,MATCH($A36,'Roll Up - SY21-22 Calculator'!$A$3:$A$200,0),MATCH(F$7,'Roll Up - SY21-22 Calculator'!$A$3:$Q$3,0))</f>
        <v>approx
124</v>
      </c>
      <c r="G36" s="102">
        <f>INDEX('Roll Up - SY21-22 Calculator'!$A$3:$Q$200,MATCH($A36,'Roll Up - SY21-22 Calculator'!$A$3:$A$200,0),MATCH(G$7,'Roll Up - SY21-22 Calculator'!$A$3:$Q$3,0))</f>
        <v>124</v>
      </c>
      <c r="H36" s="102">
        <f>INDEX('Roll Up - SY21-22 Calculator'!$A$3:$Q$200,MATCH($A36,'Roll Up - SY21-22 Calculator'!$A$3:$A$200,0),MATCH(H$7,'Roll Up - SY21-22 Calculator'!$A$3:$Q$3,0))</f>
        <v>3.88</v>
      </c>
      <c r="I36" s="102" t="str">
        <f>INDEX('Roll Up - SY21-22 Calculator'!$A$3:$Q$200,MATCH($A36,'Roll Up - SY21-22 Calculator'!$A$3:$A$200,0),MATCH(I$7,'Roll Up - SY21-22 Calculator'!$A$3:$Q$3,0))</f>
        <v/>
      </c>
      <c r="J36" s="102" t="str">
        <f>INDEX('Roll Up - SY21-22 Calculator'!$A$3:$Q$200,MATCH($A36,'Roll Up - SY21-22 Calculator'!$A$3:$A$200,0),MATCH(J$7,'Roll Up - SY21-22 Calculator'!$A$3:$Q$3,0))</f>
        <v>4 pieces</v>
      </c>
      <c r="K36" s="102">
        <f>INDEX('Roll Up - SY21-22 Calculator'!$A$3:$Q$200,MATCH($A36,'Roll Up - SY21-22 Calculator'!$A$3:$A$200,0),MATCH(K$7,'Roll Up - SY21-22 Calculator'!$A$3:$Q$3,0))</f>
        <v>2</v>
      </c>
      <c r="L36" s="102">
        <f>INDEX('Roll Up - SY21-22 Calculator'!$A$3:$Q$200,MATCH($A36,'Roll Up - SY21-22 Calculator'!$A$3:$A$200,0),MATCH(L$7,'Roll Up - SY21-22 Calculator'!$A$3:$Q$3,0))</f>
        <v>1</v>
      </c>
      <c r="M36" s="153">
        <f>INDEX('Roll Up - SY21-22 Calculator'!$A$3:$Q$200,MATCH($A36,'Roll Up - SY21-22 Calculator'!$A$3:$A$200,0),MATCH(M$7,'Roll Up - SY21-22 Calculator'!$A$3:$Q$3,0))</f>
        <v>15.67</v>
      </c>
      <c r="N36" s="154"/>
      <c r="O36" s="155" t="str">
        <f t="shared" si="0"/>
        <v/>
      </c>
      <c r="P36" s="149"/>
      <c r="Q36" s="150"/>
      <c r="R36" s="151"/>
      <c r="S36" s="149"/>
      <c r="T36" s="182" t="str">
        <f t="shared" si="1"/>
        <v/>
      </c>
      <c r="W36" s="110" t="str">
        <f t="shared" si="2"/>
        <v/>
      </c>
      <c r="X36" s="120"/>
      <c r="Y36" s="120"/>
      <c r="Z36" s="120"/>
      <c r="AA36" s="120"/>
      <c r="AB36" s="120"/>
      <c r="AC36" s="120"/>
      <c r="AD36" s="120"/>
      <c r="AE36" s="120"/>
      <c r="AF36" s="120"/>
      <c r="AG36" s="120"/>
      <c r="AH36" s="120"/>
      <c r="AI36" s="121"/>
      <c r="AJ36" s="72"/>
    </row>
    <row r="37" spans="1:36" x14ac:dyDescent="0.35">
      <c r="A37" s="112">
        <v>10000023162</v>
      </c>
      <c r="B37" s="113" t="e">
        <f>INDEX('Roll Up - SY21-22 Calculator'!$A$3:$Q$200,MATCH($A37,'Roll Up - SY21-22 Calculator'!$A$3:$A$200,0),MATCH(B$7,'Roll Up - SY21-22 Calculator'!$A$3:$Q$3,0))</f>
        <v>#N/A</v>
      </c>
      <c r="C37" s="240" t="str">
        <f>INDEX('Roll Up - SY21-22 Calculator'!$A$3:$Q$200,MATCH($A37,'Roll Up - SY21-22 Calculator'!$A$3:$A$200,0),MATCH(C$7,'Roll Up - SY21-22 Calculator'!$A$3:$Q$3,0))</f>
        <v>Breaded Steak Finger, 3.72 oz.</v>
      </c>
      <c r="D37" s="113" t="str">
        <f>INDEX('Roll Up - SY21-22 Calculator'!$A$3:$Q$200,MATCH($A37,'Roll Up - SY21-22 Calculator'!$A$3:$A$200,0),MATCH(D$7,'Roll Up - SY21-22 Calculator'!$A$3:$Q$3,0))</f>
        <v>100154 / 100155</v>
      </c>
      <c r="E37" s="113">
        <f>INDEX('Roll Up - SY21-22 Calculator'!$A$3:$Q$200,MATCH($A37,'Roll Up - SY21-22 Calculator'!$A$3:$A$200,0),MATCH(E$7,'Roll Up - SY21-22 Calculator'!$A$3:$Q$3,0))</f>
        <v>29.06</v>
      </c>
      <c r="F37" s="113">
        <f>INDEX('Roll Up - SY21-22 Calculator'!$A$3:$Q$200,MATCH($A37,'Roll Up - SY21-22 Calculator'!$A$3:$A$200,0),MATCH(F$7,'Roll Up - SY21-22 Calculator'!$A$3:$Q$3,0))</f>
        <v>125</v>
      </c>
      <c r="G37" s="113">
        <f>INDEX('Roll Up - SY21-22 Calculator'!$A$3:$Q$200,MATCH($A37,'Roll Up - SY21-22 Calculator'!$A$3:$A$200,0),MATCH(G$7,'Roll Up - SY21-22 Calculator'!$A$3:$Q$3,0))</f>
        <v>125</v>
      </c>
      <c r="H37" s="113">
        <f>INDEX('Roll Up - SY21-22 Calculator'!$A$3:$Q$200,MATCH($A37,'Roll Up - SY21-22 Calculator'!$A$3:$A$200,0),MATCH(H$7,'Roll Up - SY21-22 Calculator'!$A$3:$Q$3,0))</f>
        <v>3.72</v>
      </c>
      <c r="I37" s="113" t="str">
        <f>INDEX('Roll Up - SY21-22 Calculator'!$A$3:$Q$200,MATCH($A37,'Roll Up - SY21-22 Calculator'!$A$3:$A$200,0),MATCH(I$7,'Roll Up - SY21-22 Calculator'!$A$3:$Q$3,0))</f>
        <v/>
      </c>
      <c r="J37" s="113" t="str">
        <f>INDEX('Roll Up - SY21-22 Calculator'!$A$3:$Q$200,MATCH($A37,'Roll Up - SY21-22 Calculator'!$A$3:$A$200,0),MATCH(J$7,'Roll Up - SY21-22 Calculator'!$A$3:$Q$3,0))</f>
        <v>4 pieces</v>
      </c>
      <c r="K37" s="113">
        <f>INDEX('Roll Up - SY21-22 Calculator'!$A$3:$Q$200,MATCH($A37,'Roll Up - SY21-22 Calculator'!$A$3:$A$200,0),MATCH(K$7,'Roll Up - SY21-22 Calculator'!$A$3:$Q$3,0))</f>
        <v>2</v>
      </c>
      <c r="L37" s="113">
        <f>INDEX('Roll Up - SY21-22 Calculator'!$A$3:$Q$200,MATCH($A37,'Roll Up - SY21-22 Calculator'!$A$3:$A$200,0),MATCH(L$7,'Roll Up - SY21-22 Calculator'!$A$3:$Q$3,0))</f>
        <v>1</v>
      </c>
      <c r="M37" s="115">
        <f>INDEX('Roll Up - SY21-22 Calculator'!$A$3:$Q$200,MATCH($A37,'Roll Up - SY21-22 Calculator'!$A$3:$A$200,0),MATCH(M$7,'Roll Up - SY21-22 Calculator'!$A$3:$Q$3,0))</f>
        <v>22.04</v>
      </c>
      <c r="N37" s="147"/>
      <c r="O37" s="148" t="str">
        <f t="shared" si="0"/>
        <v/>
      </c>
      <c r="P37" s="149"/>
      <c r="Q37" s="150"/>
      <c r="R37" s="151"/>
      <c r="S37" s="149"/>
      <c r="T37" s="181" t="str">
        <f t="shared" si="1"/>
        <v/>
      </c>
      <c r="W37" s="119" t="str">
        <f t="shared" si="2"/>
        <v/>
      </c>
      <c r="X37" s="120"/>
      <c r="Y37" s="120"/>
      <c r="Z37" s="120"/>
      <c r="AA37" s="120"/>
      <c r="AB37" s="120"/>
      <c r="AC37" s="120"/>
      <c r="AD37" s="120"/>
      <c r="AE37" s="120"/>
      <c r="AF37" s="120"/>
      <c r="AG37" s="120"/>
      <c r="AH37" s="120"/>
      <c r="AI37" s="121"/>
      <c r="AJ37" s="72"/>
    </row>
    <row r="38" spans="1:36" x14ac:dyDescent="0.35">
      <c r="A38" s="101">
        <v>10000023420</v>
      </c>
      <c r="B38" s="102" t="e">
        <f>INDEX('Roll Up - SY21-22 Calculator'!$A$3:$Q$200,MATCH($A38,'Roll Up - SY21-22 Calculator'!$A$3:$A$200,0),MATCH(B$7,'Roll Up - SY21-22 Calculator'!$A$3:$Q$3,0))</f>
        <v>#N/A</v>
      </c>
      <c r="C38" s="103" t="str">
        <f>INDEX('Roll Up - SY21-22 Calculator'!$A$3:$Q$200,MATCH($A38,'Roll Up - SY21-22 Calculator'!$A$3:$A$200,0),MATCH(C$7,'Roll Up - SY21-22 Calculator'!$A$3:$Q$3,0))</f>
        <v>Breaded Steak Pattie, 3.8 oz.</v>
      </c>
      <c r="D38" s="102" t="str">
        <f>INDEX('Roll Up - SY21-22 Calculator'!$A$3:$Q$200,MATCH($A38,'Roll Up - SY21-22 Calculator'!$A$3:$A$200,0),MATCH(D$7,'Roll Up - SY21-22 Calculator'!$A$3:$Q$3,0))</f>
        <v>100154 / 100155</v>
      </c>
      <c r="E38" s="102">
        <f>INDEX('Roll Up - SY21-22 Calculator'!$A$3:$Q$200,MATCH($A38,'Roll Up - SY21-22 Calculator'!$A$3:$A$200,0),MATCH(E$7,'Roll Up - SY21-22 Calculator'!$A$3:$Q$3,0))</f>
        <v>30.88</v>
      </c>
      <c r="F38" s="102">
        <f>INDEX('Roll Up - SY21-22 Calculator'!$A$3:$Q$200,MATCH($A38,'Roll Up - SY21-22 Calculator'!$A$3:$A$200,0),MATCH(F$7,'Roll Up - SY21-22 Calculator'!$A$3:$Q$3,0))</f>
        <v>130</v>
      </c>
      <c r="G38" s="102">
        <f>INDEX('Roll Up - SY21-22 Calculator'!$A$3:$Q$200,MATCH($A38,'Roll Up - SY21-22 Calculator'!$A$3:$A$200,0),MATCH(G$7,'Roll Up - SY21-22 Calculator'!$A$3:$Q$3,0))</f>
        <v>130</v>
      </c>
      <c r="H38" s="102">
        <f>INDEX('Roll Up - SY21-22 Calculator'!$A$3:$Q$200,MATCH($A38,'Roll Up - SY21-22 Calculator'!$A$3:$A$200,0),MATCH(H$7,'Roll Up - SY21-22 Calculator'!$A$3:$Q$3,0))</f>
        <v>3.8</v>
      </c>
      <c r="I38" s="102" t="str">
        <f>INDEX('Roll Up - SY21-22 Calculator'!$A$3:$Q$200,MATCH($A38,'Roll Up - SY21-22 Calculator'!$A$3:$A$200,0),MATCH(I$7,'Roll Up - SY21-22 Calculator'!$A$3:$Q$3,0))</f>
        <v/>
      </c>
      <c r="J38" s="102" t="str">
        <f>INDEX('Roll Up - SY21-22 Calculator'!$A$3:$Q$200,MATCH($A38,'Roll Up - SY21-22 Calculator'!$A$3:$A$200,0),MATCH(J$7,'Roll Up - SY21-22 Calculator'!$A$3:$Q$3,0))</f>
        <v>1 piece</v>
      </c>
      <c r="K38" s="102">
        <f>INDEX('Roll Up - SY21-22 Calculator'!$A$3:$Q$200,MATCH($A38,'Roll Up - SY21-22 Calculator'!$A$3:$A$200,0),MATCH(K$7,'Roll Up - SY21-22 Calculator'!$A$3:$Q$3,0))</f>
        <v>2</v>
      </c>
      <c r="L38" s="102">
        <f>INDEX('Roll Up - SY21-22 Calculator'!$A$3:$Q$200,MATCH($A38,'Roll Up - SY21-22 Calculator'!$A$3:$A$200,0),MATCH(L$7,'Roll Up - SY21-22 Calculator'!$A$3:$Q$3,0))</f>
        <v>1</v>
      </c>
      <c r="M38" s="153">
        <f>INDEX('Roll Up - SY21-22 Calculator'!$A$3:$Q$200,MATCH($A38,'Roll Up - SY21-22 Calculator'!$A$3:$A$200,0),MATCH(M$7,'Roll Up - SY21-22 Calculator'!$A$3:$Q$3,0))</f>
        <v>23.05</v>
      </c>
      <c r="N38" s="154"/>
      <c r="O38" s="155" t="str">
        <f t="shared" si="0"/>
        <v/>
      </c>
      <c r="P38" s="149"/>
      <c r="Q38" s="150"/>
      <c r="R38" s="151"/>
      <c r="S38" s="149"/>
      <c r="T38" s="182" t="str">
        <f t="shared" si="1"/>
        <v/>
      </c>
      <c r="W38" s="110" t="str">
        <f t="shared" si="2"/>
        <v/>
      </c>
      <c r="X38" s="120"/>
      <c r="Y38" s="120"/>
      <c r="Z38" s="120"/>
      <c r="AA38" s="120"/>
      <c r="AB38" s="120"/>
      <c r="AC38" s="120"/>
      <c r="AD38" s="120"/>
      <c r="AE38" s="120"/>
      <c r="AF38" s="120"/>
      <c r="AG38" s="120"/>
      <c r="AH38" s="120"/>
      <c r="AI38" s="121"/>
      <c r="AJ38" s="72"/>
    </row>
    <row r="39" spans="1:36" x14ac:dyDescent="0.35">
      <c r="A39" s="112">
        <v>10000069005</v>
      </c>
      <c r="B39" s="113" t="e">
        <f>INDEX('Roll Up - SY21-22 Calculator'!$A$3:$Q$200,MATCH($A39,'Roll Up - SY21-22 Calculator'!$A$3:$A$200,0),MATCH(B$7,'Roll Up - SY21-22 Calculator'!$A$3:$Q$3,0))</f>
        <v>#N/A</v>
      </c>
      <c r="C39" s="240" t="str">
        <f>INDEX('Roll Up - SY21-22 Calculator'!$A$3:$Q$200,MATCH($A39,'Roll Up - SY21-22 Calculator'!$A$3:$A$200,0),MATCH(C$7,'Roll Up - SY21-22 Calculator'!$A$3:$Q$3,0))</f>
        <v>Harvest Breaded Beef Pattie, 3.2 oz.</v>
      </c>
      <c r="D39" s="113" t="str">
        <f>INDEX('Roll Up - SY21-22 Calculator'!$A$3:$Q$200,MATCH($A39,'Roll Up - SY21-22 Calculator'!$A$3:$A$200,0),MATCH(D$7,'Roll Up - SY21-22 Calculator'!$A$3:$Q$3,0))</f>
        <v>100154 / 100155</v>
      </c>
      <c r="E39" s="113">
        <f>INDEX('Roll Up - SY21-22 Calculator'!$A$3:$Q$200,MATCH($A39,'Roll Up - SY21-22 Calculator'!$A$3:$A$200,0),MATCH(E$7,'Roll Up - SY21-22 Calculator'!$A$3:$Q$3,0))</f>
        <v>30</v>
      </c>
      <c r="F39" s="113">
        <f>INDEX('Roll Up - SY21-22 Calculator'!$A$3:$Q$200,MATCH($A39,'Roll Up - SY21-22 Calculator'!$A$3:$A$200,0),MATCH(F$7,'Roll Up - SY21-22 Calculator'!$A$3:$Q$3,0))</f>
        <v>150</v>
      </c>
      <c r="G39" s="113">
        <f>INDEX('Roll Up - SY21-22 Calculator'!$A$3:$Q$200,MATCH($A39,'Roll Up - SY21-22 Calculator'!$A$3:$A$200,0),MATCH(G$7,'Roll Up - SY21-22 Calculator'!$A$3:$Q$3,0))</f>
        <v>150</v>
      </c>
      <c r="H39" s="113">
        <f>INDEX('Roll Up - SY21-22 Calculator'!$A$3:$Q$200,MATCH($A39,'Roll Up - SY21-22 Calculator'!$A$3:$A$200,0),MATCH(H$7,'Roll Up - SY21-22 Calculator'!$A$3:$Q$3,0))</f>
        <v>3.2</v>
      </c>
      <c r="I39" s="113" t="str">
        <f>INDEX('Roll Up - SY21-22 Calculator'!$A$3:$Q$200,MATCH($A39,'Roll Up - SY21-22 Calculator'!$A$3:$A$200,0),MATCH(I$7,'Roll Up - SY21-22 Calculator'!$A$3:$Q$3,0))</f>
        <v/>
      </c>
      <c r="J39" s="113" t="str">
        <f>INDEX('Roll Up - SY21-22 Calculator'!$A$3:$Q$200,MATCH($A39,'Roll Up - SY21-22 Calculator'!$A$3:$A$200,0),MATCH(J$7,'Roll Up - SY21-22 Calculator'!$A$3:$Q$3,0))</f>
        <v>1 piece</v>
      </c>
      <c r="K39" s="113">
        <f>INDEX('Roll Up - SY21-22 Calculator'!$A$3:$Q$200,MATCH($A39,'Roll Up - SY21-22 Calculator'!$A$3:$A$200,0),MATCH(K$7,'Roll Up - SY21-22 Calculator'!$A$3:$Q$3,0))</f>
        <v>2</v>
      </c>
      <c r="L39" s="113">
        <f>INDEX('Roll Up - SY21-22 Calculator'!$A$3:$Q$200,MATCH($A39,'Roll Up - SY21-22 Calculator'!$A$3:$A$200,0),MATCH(L$7,'Roll Up - SY21-22 Calculator'!$A$3:$Q$3,0))</f>
        <v>1</v>
      </c>
      <c r="M39" s="115">
        <f>INDEX('Roll Up - SY21-22 Calculator'!$A$3:$Q$200,MATCH($A39,'Roll Up - SY21-22 Calculator'!$A$3:$A$200,0),MATCH(M$7,'Roll Up - SY21-22 Calculator'!$A$3:$Q$3,0))</f>
        <v>15.38</v>
      </c>
      <c r="N39" s="147"/>
      <c r="O39" s="148" t="str">
        <f t="shared" si="0"/>
        <v/>
      </c>
      <c r="P39" s="149"/>
      <c r="Q39" s="150"/>
      <c r="R39" s="151"/>
      <c r="S39" s="149"/>
      <c r="T39" s="181" t="str">
        <f t="shared" si="1"/>
        <v/>
      </c>
      <c r="W39" s="119" t="str">
        <f t="shared" si="2"/>
        <v/>
      </c>
      <c r="X39" s="120"/>
      <c r="Y39" s="120"/>
      <c r="Z39" s="120"/>
      <c r="AA39" s="120"/>
      <c r="AB39" s="120"/>
      <c r="AC39" s="120"/>
      <c r="AD39" s="120"/>
      <c r="AE39" s="120"/>
      <c r="AF39" s="120"/>
      <c r="AG39" s="120"/>
      <c r="AH39" s="120"/>
      <c r="AI39" s="121"/>
      <c r="AJ39" s="72"/>
    </row>
    <row r="40" spans="1:36" x14ac:dyDescent="0.35">
      <c r="A40" s="101">
        <v>10000069006</v>
      </c>
      <c r="B40" s="102" t="e">
        <f>INDEX('Roll Up - SY21-22 Calculator'!$A$3:$Q$200,MATCH($A40,'Roll Up - SY21-22 Calculator'!$A$3:$A$200,0),MATCH(B$7,'Roll Up - SY21-22 Calculator'!$A$3:$Q$3,0))</f>
        <v>#N/A</v>
      </c>
      <c r="C40" s="103" t="str">
        <f>INDEX('Roll Up - SY21-22 Calculator'!$A$3:$Q$200,MATCH($A40,'Roll Up - SY21-22 Calculator'!$A$3:$A$200,0),MATCH(C$7,'Roll Up - SY21-22 Calculator'!$A$3:$Q$3,0))</f>
        <v>Harvest Breaded Beef Finger, 3.2 oz.</v>
      </c>
      <c r="D40" s="102" t="str">
        <f>INDEX('Roll Up - SY21-22 Calculator'!$A$3:$Q$200,MATCH($A40,'Roll Up - SY21-22 Calculator'!$A$3:$A$200,0),MATCH(D$7,'Roll Up - SY21-22 Calculator'!$A$3:$Q$3,0))</f>
        <v>100154 / 100155</v>
      </c>
      <c r="E40" s="102">
        <f>INDEX('Roll Up - SY21-22 Calculator'!$A$3:$Q$200,MATCH($A40,'Roll Up - SY21-22 Calculator'!$A$3:$A$200,0),MATCH(E$7,'Roll Up - SY21-22 Calculator'!$A$3:$Q$3,0))</f>
        <v>31</v>
      </c>
      <c r="F40" s="102">
        <f>INDEX('Roll Up - SY21-22 Calculator'!$A$3:$Q$200,MATCH($A40,'Roll Up - SY21-22 Calculator'!$A$3:$A$200,0),MATCH(F$7,'Roll Up - SY21-22 Calculator'!$A$3:$Q$3,0))</f>
        <v>155</v>
      </c>
      <c r="G40" s="102">
        <f>INDEX('Roll Up - SY21-22 Calculator'!$A$3:$Q$200,MATCH($A40,'Roll Up - SY21-22 Calculator'!$A$3:$A$200,0),MATCH(G$7,'Roll Up - SY21-22 Calculator'!$A$3:$Q$3,0))</f>
        <v>155</v>
      </c>
      <c r="H40" s="102">
        <f>INDEX('Roll Up - SY21-22 Calculator'!$A$3:$Q$200,MATCH($A40,'Roll Up - SY21-22 Calculator'!$A$3:$A$200,0),MATCH(H$7,'Roll Up - SY21-22 Calculator'!$A$3:$Q$3,0))</f>
        <v>3.2</v>
      </c>
      <c r="I40" s="102" t="str">
        <f>INDEX('Roll Up - SY21-22 Calculator'!$A$3:$Q$200,MATCH($A40,'Roll Up - SY21-22 Calculator'!$A$3:$A$200,0),MATCH(I$7,'Roll Up - SY21-22 Calculator'!$A$3:$Q$3,0))</f>
        <v/>
      </c>
      <c r="J40" s="102" t="str">
        <f>INDEX('Roll Up - SY21-22 Calculator'!$A$3:$Q$200,MATCH($A40,'Roll Up - SY21-22 Calculator'!$A$3:$A$200,0),MATCH(J$7,'Roll Up - SY21-22 Calculator'!$A$3:$Q$3,0))</f>
        <v>4 pieces</v>
      </c>
      <c r="K40" s="102">
        <f>INDEX('Roll Up - SY21-22 Calculator'!$A$3:$Q$200,MATCH($A40,'Roll Up - SY21-22 Calculator'!$A$3:$A$200,0),MATCH(K$7,'Roll Up - SY21-22 Calculator'!$A$3:$Q$3,0))</f>
        <v>2</v>
      </c>
      <c r="L40" s="102">
        <f>INDEX('Roll Up - SY21-22 Calculator'!$A$3:$Q$200,MATCH($A40,'Roll Up - SY21-22 Calculator'!$A$3:$A$200,0),MATCH(L$7,'Roll Up - SY21-22 Calculator'!$A$3:$Q$3,0))</f>
        <v>1</v>
      </c>
      <c r="M40" s="153">
        <f>INDEX('Roll Up - SY21-22 Calculator'!$A$3:$Q$200,MATCH($A40,'Roll Up - SY21-22 Calculator'!$A$3:$A$200,0),MATCH(M$7,'Roll Up - SY21-22 Calculator'!$A$3:$Q$3,0))</f>
        <v>15.85</v>
      </c>
      <c r="N40" s="154"/>
      <c r="O40" s="155" t="str">
        <f t="shared" si="0"/>
        <v/>
      </c>
      <c r="P40" s="149"/>
      <c r="Q40" s="150"/>
      <c r="R40" s="151"/>
      <c r="S40" s="149"/>
      <c r="T40" s="182" t="str">
        <f t="shared" si="1"/>
        <v/>
      </c>
      <c r="W40" s="110" t="str">
        <f t="shared" si="2"/>
        <v/>
      </c>
      <c r="X40" s="120"/>
      <c r="Y40" s="120"/>
      <c r="Z40" s="120"/>
      <c r="AA40" s="120"/>
      <c r="AB40" s="120"/>
      <c r="AC40" s="120"/>
      <c r="AD40" s="120"/>
      <c r="AE40" s="120"/>
      <c r="AF40" s="120"/>
      <c r="AG40" s="120"/>
      <c r="AH40" s="120"/>
      <c r="AI40" s="121"/>
      <c r="AJ40" s="72"/>
    </row>
    <row r="41" spans="1:36" x14ac:dyDescent="0.35">
      <c r="A41" s="112">
        <v>10000069010</v>
      </c>
      <c r="B41" s="113" t="e">
        <f>INDEX('Roll Up - SY21-22 Calculator'!$A$3:$Q$200,MATCH($A41,'Roll Up - SY21-22 Calculator'!$A$3:$A$200,0),MATCH(B$7,'Roll Up - SY21-22 Calculator'!$A$3:$Q$3,0))</f>
        <v>#N/A</v>
      </c>
      <c r="C41" s="240" t="str">
        <f>INDEX('Roll Up - SY21-22 Calculator'!$A$3:$Q$200,MATCH($A41,'Roll Up - SY21-22 Calculator'!$A$3:$A$200,0),MATCH(C$7,'Roll Up - SY21-22 Calculator'!$A$3:$Q$3,0))</f>
        <v>Breaded Beef Pattie, 3.8 oz.</v>
      </c>
      <c r="D41" s="113" t="str">
        <f>INDEX('Roll Up - SY21-22 Calculator'!$A$3:$Q$200,MATCH($A41,'Roll Up - SY21-22 Calculator'!$A$3:$A$200,0),MATCH(D$7,'Roll Up - SY21-22 Calculator'!$A$3:$Q$3,0))</f>
        <v>100154 / 100155</v>
      </c>
      <c r="E41" s="113">
        <f>INDEX('Roll Up - SY21-22 Calculator'!$A$3:$Q$200,MATCH($A41,'Roll Up - SY21-22 Calculator'!$A$3:$A$200,0),MATCH(E$7,'Roll Up - SY21-22 Calculator'!$A$3:$Q$3,0))</f>
        <v>29.93</v>
      </c>
      <c r="F41" s="113" t="str">
        <f>INDEX('Roll Up - SY21-22 Calculator'!$A$3:$Q$200,MATCH($A41,'Roll Up - SY21-22 Calculator'!$A$3:$A$200,0),MATCH(F$7,'Roll Up - SY21-22 Calculator'!$A$3:$Q$3,0))</f>
        <v>approx
126</v>
      </c>
      <c r="G41" s="113">
        <f>INDEX('Roll Up - SY21-22 Calculator'!$A$3:$Q$200,MATCH($A41,'Roll Up - SY21-22 Calculator'!$A$3:$A$200,0),MATCH(G$7,'Roll Up - SY21-22 Calculator'!$A$3:$Q$3,0))</f>
        <v>126</v>
      </c>
      <c r="H41" s="113">
        <f>INDEX('Roll Up - SY21-22 Calculator'!$A$3:$Q$200,MATCH($A41,'Roll Up - SY21-22 Calculator'!$A$3:$A$200,0),MATCH(H$7,'Roll Up - SY21-22 Calculator'!$A$3:$Q$3,0))</f>
        <v>3.8</v>
      </c>
      <c r="I41" s="113" t="str">
        <f>INDEX('Roll Up - SY21-22 Calculator'!$A$3:$Q$200,MATCH($A41,'Roll Up - SY21-22 Calculator'!$A$3:$A$200,0),MATCH(I$7,'Roll Up - SY21-22 Calculator'!$A$3:$Q$3,0))</f>
        <v/>
      </c>
      <c r="J41" s="113" t="str">
        <f>INDEX('Roll Up - SY21-22 Calculator'!$A$3:$Q$200,MATCH($A41,'Roll Up - SY21-22 Calculator'!$A$3:$A$200,0),MATCH(J$7,'Roll Up - SY21-22 Calculator'!$A$3:$Q$3,0))</f>
        <v>1 piece</v>
      </c>
      <c r="K41" s="113">
        <f>INDEX('Roll Up - SY21-22 Calculator'!$A$3:$Q$200,MATCH($A41,'Roll Up - SY21-22 Calculator'!$A$3:$A$200,0),MATCH(K$7,'Roll Up - SY21-22 Calculator'!$A$3:$Q$3,0))</f>
        <v>2</v>
      </c>
      <c r="L41" s="113">
        <f>INDEX('Roll Up - SY21-22 Calculator'!$A$3:$Q$200,MATCH($A41,'Roll Up - SY21-22 Calculator'!$A$3:$A$200,0),MATCH(L$7,'Roll Up - SY21-22 Calculator'!$A$3:$Q$3,0))</f>
        <v>1.25</v>
      </c>
      <c r="M41" s="115">
        <f>INDEX('Roll Up - SY21-22 Calculator'!$A$3:$Q$200,MATCH($A41,'Roll Up - SY21-22 Calculator'!$A$3:$A$200,0),MATCH(M$7,'Roll Up - SY21-22 Calculator'!$A$3:$Q$3,0))</f>
        <v>15.76</v>
      </c>
      <c r="N41" s="147"/>
      <c r="O41" s="148" t="str">
        <f t="shared" si="0"/>
        <v/>
      </c>
      <c r="P41" s="149"/>
      <c r="Q41" s="150"/>
      <c r="R41" s="151"/>
      <c r="S41" s="149"/>
      <c r="T41" s="181" t="str">
        <f t="shared" si="1"/>
        <v/>
      </c>
      <c r="W41" s="119" t="str">
        <f>IF(IFERROR(ROUNDUP(O41/G41,0)-SUM(X41:AI41),SUM(X41:AI41)*-1)=0,"",(IFERROR(ROUNDUP(O41/G41,0)-SUM(X41:AI41),SUM(X41:AI41)*-1)))</f>
        <v/>
      </c>
      <c r="X41" s="120"/>
      <c r="Y41" s="120"/>
      <c r="Z41" s="120"/>
      <c r="AA41" s="120"/>
      <c r="AB41" s="120"/>
      <c r="AC41" s="120"/>
      <c r="AD41" s="120"/>
      <c r="AE41" s="120"/>
      <c r="AF41" s="120"/>
      <c r="AG41" s="120"/>
      <c r="AH41" s="120"/>
      <c r="AI41" s="121"/>
      <c r="AJ41" s="72"/>
    </row>
    <row r="42" spans="1:36" x14ac:dyDescent="0.35">
      <c r="A42" s="101">
        <v>10000069035</v>
      </c>
      <c r="B42" s="102" t="e">
        <f>INDEX('Roll Up - SY21-22 Calculator'!$A$3:$Q$200,MATCH($A42,'Roll Up - SY21-22 Calculator'!$A$3:$A$200,0),MATCH(B$7,'Roll Up - SY21-22 Calculator'!$A$3:$Q$3,0))</f>
        <v>#N/A</v>
      </c>
      <c r="C42" s="103" t="str">
        <f>INDEX('Roll Up - SY21-22 Calculator'!$A$3:$Q$200,MATCH($A42,'Roll Up - SY21-22 Calculator'!$A$3:$A$200,0),MATCH(C$7,'Roll Up - SY21-22 Calculator'!$A$3:$Q$3,0))</f>
        <v>Country Fried Breaded Beef Steak, 3.8 oz.</v>
      </c>
      <c r="D42" s="102" t="str">
        <f>INDEX('Roll Up - SY21-22 Calculator'!$A$3:$Q$200,MATCH($A42,'Roll Up - SY21-22 Calculator'!$A$3:$A$200,0),MATCH(D$7,'Roll Up - SY21-22 Calculator'!$A$3:$Q$3,0))</f>
        <v>100154 / 100155</v>
      </c>
      <c r="E42" s="102">
        <f>INDEX('Roll Up - SY21-22 Calculator'!$A$3:$Q$200,MATCH($A42,'Roll Up - SY21-22 Calculator'!$A$3:$A$200,0),MATCH(E$7,'Roll Up - SY21-22 Calculator'!$A$3:$Q$3,0))</f>
        <v>20.190000000000001</v>
      </c>
      <c r="F42" s="102">
        <f>INDEX('Roll Up - SY21-22 Calculator'!$A$3:$Q$200,MATCH($A42,'Roll Up - SY21-22 Calculator'!$A$3:$A$200,0),MATCH(F$7,'Roll Up - SY21-22 Calculator'!$A$3:$Q$3,0))</f>
        <v>85</v>
      </c>
      <c r="G42" s="102">
        <f>INDEX('Roll Up - SY21-22 Calculator'!$A$3:$Q$200,MATCH($A42,'Roll Up - SY21-22 Calculator'!$A$3:$A$200,0),MATCH(G$7,'Roll Up - SY21-22 Calculator'!$A$3:$Q$3,0))</f>
        <v>85</v>
      </c>
      <c r="H42" s="102">
        <f>INDEX('Roll Up - SY21-22 Calculator'!$A$3:$Q$200,MATCH($A42,'Roll Up - SY21-22 Calculator'!$A$3:$A$200,0),MATCH(H$7,'Roll Up - SY21-22 Calculator'!$A$3:$Q$3,0))</f>
        <v>3.8</v>
      </c>
      <c r="I42" s="102" t="str">
        <f>INDEX('Roll Up - SY21-22 Calculator'!$A$3:$Q$200,MATCH($A42,'Roll Up - SY21-22 Calculator'!$A$3:$A$200,0),MATCH(I$7,'Roll Up - SY21-22 Calculator'!$A$3:$Q$3,0))</f>
        <v/>
      </c>
      <c r="J42" s="102" t="str">
        <f>INDEX('Roll Up - SY21-22 Calculator'!$A$3:$Q$200,MATCH($A42,'Roll Up - SY21-22 Calculator'!$A$3:$A$200,0),MATCH(J$7,'Roll Up - SY21-22 Calculator'!$A$3:$Q$3,0))</f>
        <v>1 piece</v>
      </c>
      <c r="K42" s="102">
        <f>INDEX('Roll Up - SY21-22 Calculator'!$A$3:$Q$200,MATCH($A42,'Roll Up - SY21-22 Calculator'!$A$3:$A$200,0),MATCH(K$7,'Roll Up - SY21-22 Calculator'!$A$3:$Q$3,0))</f>
        <v>2</v>
      </c>
      <c r="L42" s="102">
        <f>INDEX('Roll Up - SY21-22 Calculator'!$A$3:$Q$200,MATCH($A42,'Roll Up - SY21-22 Calculator'!$A$3:$A$200,0),MATCH(L$7,'Roll Up - SY21-22 Calculator'!$A$3:$Q$3,0))</f>
        <v>1</v>
      </c>
      <c r="M42" s="153">
        <f>INDEX('Roll Up - SY21-22 Calculator'!$A$3:$Q$200,MATCH($A42,'Roll Up - SY21-22 Calculator'!$A$3:$A$200,0),MATCH(M$7,'Roll Up - SY21-22 Calculator'!$A$3:$Q$3,0))</f>
        <v>15.71</v>
      </c>
      <c r="N42" s="154"/>
      <c r="O42" s="155" t="str">
        <f t="shared" si="0"/>
        <v/>
      </c>
      <c r="P42" s="149"/>
      <c r="Q42" s="150"/>
      <c r="R42" s="151"/>
      <c r="S42" s="149"/>
      <c r="T42" s="182" t="str">
        <f t="shared" si="1"/>
        <v/>
      </c>
      <c r="W42" s="110" t="str">
        <f t="shared" ref="W42:W66" si="3">IF(IFERROR(ROUNDUP(O42/G42,0)-SUM(X42:AI42),SUM(X42:AI42)*-1)=0,"",(IFERROR(ROUNDUP(O42/G42,0)-SUM(X42:AI42),SUM(X42:AI42)*-1)))</f>
        <v/>
      </c>
      <c r="X42" s="120"/>
      <c r="Y42" s="120"/>
      <c r="Z42" s="120"/>
      <c r="AA42" s="120"/>
      <c r="AB42" s="120"/>
      <c r="AC42" s="120"/>
      <c r="AD42" s="120"/>
      <c r="AE42" s="120"/>
      <c r="AF42" s="120"/>
      <c r="AG42" s="120"/>
      <c r="AH42" s="120"/>
      <c r="AI42" s="121"/>
      <c r="AJ42" s="72"/>
    </row>
    <row r="43" spans="1:36" x14ac:dyDescent="0.35">
      <c r="A43" s="112">
        <v>10000069039</v>
      </c>
      <c r="B43" s="113" t="e">
        <f>INDEX('Roll Up - SY21-22 Calculator'!$A$3:$Q$200,MATCH($A43,'Roll Up - SY21-22 Calculator'!$A$3:$A$200,0),MATCH(B$7,'Roll Up - SY21-22 Calculator'!$A$3:$Q$3,0))</f>
        <v>#N/A</v>
      </c>
      <c r="C43" s="240" t="str">
        <f>INDEX('Roll Up - SY21-22 Calculator'!$A$3:$Q$200,MATCH($A43,'Roll Up - SY21-22 Calculator'!$A$3:$A$200,0),MATCH(C$7,'Roll Up - SY21-22 Calculator'!$A$3:$Q$3,0))</f>
        <v>Country Fried Breaded Beef Pattie, 3.85 oz.</v>
      </c>
      <c r="D43" s="113" t="str">
        <f>INDEX('Roll Up - SY21-22 Calculator'!$A$3:$Q$200,MATCH($A43,'Roll Up - SY21-22 Calculator'!$A$3:$A$200,0),MATCH(D$7,'Roll Up - SY21-22 Calculator'!$A$3:$Q$3,0))</f>
        <v>100154 / 100155</v>
      </c>
      <c r="E43" s="113">
        <f>INDEX('Roll Up - SY21-22 Calculator'!$A$3:$Q$200,MATCH($A43,'Roll Up - SY21-22 Calculator'!$A$3:$A$200,0),MATCH(E$7,'Roll Up - SY21-22 Calculator'!$A$3:$Q$3,0))</f>
        <v>20.45</v>
      </c>
      <c r="F43" s="113">
        <f>INDEX('Roll Up - SY21-22 Calculator'!$A$3:$Q$200,MATCH($A43,'Roll Up - SY21-22 Calculator'!$A$3:$A$200,0),MATCH(F$7,'Roll Up - SY21-22 Calculator'!$A$3:$Q$3,0))</f>
        <v>85</v>
      </c>
      <c r="G43" s="113">
        <f>INDEX('Roll Up - SY21-22 Calculator'!$A$3:$Q$200,MATCH($A43,'Roll Up - SY21-22 Calculator'!$A$3:$A$200,0),MATCH(G$7,'Roll Up - SY21-22 Calculator'!$A$3:$Q$3,0))</f>
        <v>85</v>
      </c>
      <c r="H43" s="113">
        <f>INDEX('Roll Up - SY21-22 Calculator'!$A$3:$Q$200,MATCH($A43,'Roll Up - SY21-22 Calculator'!$A$3:$A$200,0),MATCH(H$7,'Roll Up - SY21-22 Calculator'!$A$3:$Q$3,0))</f>
        <v>3.85</v>
      </c>
      <c r="I43" s="113" t="str">
        <f>INDEX('Roll Up - SY21-22 Calculator'!$A$3:$Q$200,MATCH($A43,'Roll Up - SY21-22 Calculator'!$A$3:$A$200,0),MATCH(I$7,'Roll Up - SY21-22 Calculator'!$A$3:$Q$3,0))</f>
        <v/>
      </c>
      <c r="J43" s="113" t="str">
        <f>INDEX('Roll Up - SY21-22 Calculator'!$A$3:$Q$200,MATCH($A43,'Roll Up - SY21-22 Calculator'!$A$3:$A$200,0),MATCH(J$7,'Roll Up - SY21-22 Calculator'!$A$3:$Q$3,0))</f>
        <v>1 piece</v>
      </c>
      <c r="K43" s="113">
        <f>INDEX('Roll Up - SY21-22 Calculator'!$A$3:$Q$200,MATCH($A43,'Roll Up - SY21-22 Calculator'!$A$3:$A$200,0),MATCH(K$7,'Roll Up - SY21-22 Calculator'!$A$3:$Q$3,0))</f>
        <v>2</v>
      </c>
      <c r="L43" s="113">
        <f>INDEX('Roll Up - SY21-22 Calculator'!$A$3:$Q$200,MATCH($A43,'Roll Up - SY21-22 Calculator'!$A$3:$A$200,0),MATCH(L$7,'Roll Up - SY21-22 Calculator'!$A$3:$Q$3,0))</f>
        <v>1</v>
      </c>
      <c r="M43" s="115">
        <f>INDEX('Roll Up - SY21-22 Calculator'!$A$3:$Q$200,MATCH($A43,'Roll Up - SY21-22 Calculator'!$A$3:$A$200,0),MATCH(M$7,'Roll Up - SY21-22 Calculator'!$A$3:$Q$3,0))</f>
        <v>13.08</v>
      </c>
      <c r="N43" s="147"/>
      <c r="O43" s="148" t="str">
        <f t="shared" si="0"/>
        <v/>
      </c>
      <c r="P43" s="149"/>
      <c r="Q43" s="150"/>
      <c r="R43" s="151"/>
      <c r="S43" s="149"/>
      <c r="T43" s="181" t="str">
        <f t="shared" si="1"/>
        <v/>
      </c>
      <c r="W43" s="119" t="str">
        <f t="shared" si="3"/>
        <v/>
      </c>
      <c r="X43" s="120"/>
      <c r="Y43" s="120"/>
      <c r="Z43" s="120"/>
      <c r="AA43" s="120"/>
      <c r="AB43" s="120"/>
      <c r="AC43" s="120"/>
      <c r="AD43" s="120"/>
      <c r="AE43" s="120"/>
      <c r="AF43" s="120"/>
      <c r="AG43" s="120"/>
      <c r="AH43" s="120"/>
      <c r="AI43" s="121"/>
      <c r="AJ43" s="72"/>
    </row>
    <row r="44" spans="1:36" x14ac:dyDescent="0.35">
      <c r="A44" s="101">
        <v>10000096694</v>
      </c>
      <c r="B44" s="102" t="e">
        <f>INDEX('Roll Up - SY21-22 Calculator'!$A$3:$Q$200,MATCH($A44,'Roll Up - SY21-22 Calculator'!$A$3:$A$200,0),MATCH(B$7,'Roll Up - SY21-22 Calculator'!$A$3:$Q$3,0))</f>
        <v>#N/A</v>
      </c>
      <c r="C44" s="103" t="str">
        <f>INDEX('Roll Up - SY21-22 Calculator'!$A$3:$Q$200,MATCH($A44,'Roll Up - SY21-22 Calculator'!$A$3:$A$200,0),MATCH(C$7,'Roll Up - SY21-22 Calculator'!$A$3:$Q$3,0))</f>
        <v xml:space="preserve">Breaded Beef Finger, 0.9 oz. </v>
      </c>
      <c r="D44" s="102" t="str">
        <f>INDEX('Roll Up - SY21-22 Calculator'!$A$3:$Q$200,MATCH($A44,'Roll Up - SY21-22 Calculator'!$A$3:$A$200,0),MATCH(D$7,'Roll Up - SY21-22 Calculator'!$A$3:$Q$3,0))</f>
        <v>100154 / 100155</v>
      </c>
      <c r="E44" s="102">
        <f>INDEX('Roll Up - SY21-22 Calculator'!$A$3:$Q$200,MATCH($A44,'Roll Up - SY21-22 Calculator'!$A$3:$A$200,0),MATCH(E$7,'Roll Up - SY21-22 Calculator'!$A$3:$Q$3,0))</f>
        <v>29.93</v>
      </c>
      <c r="F44" s="102">
        <f>INDEX('Roll Up - SY21-22 Calculator'!$A$3:$Q$200,MATCH($A44,'Roll Up - SY21-22 Calculator'!$A$3:$A$200,0),MATCH(F$7,'Roll Up - SY21-22 Calculator'!$A$3:$Q$3,0))</f>
        <v>133</v>
      </c>
      <c r="G44" s="102">
        <f>INDEX('Roll Up - SY21-22 Calculator'!$A$3:$Q$200,MATCH($A44,'Roll Up - SY21-22 Calculator'!$A$3:$A$200,0),MATCH(G$7,'Roll Up - SY21-22 Calculator'!$A$3:$Q$3,0))</f>
        <v>133</v>
      </c>
      <c r="H44" s="102">
        <f>INDEX('Roll Up - SY21-22 Calculator'!$A$3:$Q$200,MATCH($A44,'Roll Up - SY21-22 Calculator'!$A$3:$A$200,0),MATCH(H$7,'Roll Up - SY21-22 Calculator'!$A$3:$Q$3,0))</f>
        <v>3.6</v>
      </c>
      <c r="I44" s="102" t="str">
        <f>INDEX('Roll Up - SY21-22 Calculator'!$A$3:$Q$200,MATCH($A44,'Roll Up - SY21-22 Calculator'!$A$3:$A$200,0),MATCH(I$7,'Roll Up - SY21-22 Calculator'!$A$3:$Q$3,0))</f>
        <v/>
      </c>
      <c r="J44" s="102" t="str">
        <f>INDEX('Roll Up - SY21-22 Calculator'!$A$3:$Q$200,MATCH($A44,'Roll Up - SY21-22 Calculator'!$A$3:$A$200,0),MATCH(J$7,'Roll Up - SY21-22 Calculator'!$A$3:$Q$3,0))</f>
        <v>4 Pieces</v>
      </c>
      <c r="K44" s="102">
        <f>INDEX('Roll Up - SY21-22 Calculator'!$A$3:$Q$200,MATCH($A44,'Roll Up - SY21-22 Calculator'!$A$3:$A$200,0),MATCH(K$7,'Roll Up - SY21-22 Calculator'!$A$3:$Q$3,0))</f>
        <v>2</v>
      </c>
      <c r="L44" s="102">
        <f>INDEX('Roll Up - SY21-22 Calculator'!$A$3:$Q$200,MATCH($A44,'Roll Up - SY21-22 Calculator'!$A$3:$A$200,0),MATCH(L$7,'Roll Up - SY21-22 Calculator'!$A$3:$Q$3,0))</f>
        <v>1</v>
      </c>
      <c r="M44" s="153">
        <f>INDEX('Roll Up - SY21-22 Calculator'!$A$3:$Q$200,MATCH($A44,'Roll Up - SY21-22 Calculator'!$A$3:$A$200,0),MATCH(M$7,'Roll Up - SY21-22 Calculator'!$A$3:$Q$3,0))</f>
        <v>24.04</v>
      </c>
      <c r="N44" s="154"/>
      <c r="O44" s="155" t="str">
        <f t="shared" si="0"/>
        <v/>
      </c>
      <c r="P44" s="149"/>
      <c r="Q44" s="150"/>
      <c r="R44" s="151"/>
      <c r="S44" s="149"/>
      <c r="T44" s="182" t="str">
        <f t="shared" si="1"/>
        <v/>
      </c>
      <c r="W44" s="110" t="str">
        <f t="shared" si="3"/>
        <v/>
      </c>
      <c r="X44" s="120"/>
      <c r="Y44" s="120"/>
      <c r="Z44" s="120"/>
      <c r="AA44" s="120"/>
      <c r="AB44" s="120"/>
      <c r="AC44" s="120"/>
      <c r="AD44" s="120"/>
      <c r="AE44" s="120"/>
      <c r="AF44" s="120"/>
      <c r="AG44" s="120"/>
      <c r="AH44" s="120"/>
      <c r="AI44" s="121"/>
      <c r="AJ44" s="72"/>
    </row>
    <row r="45" spans="1:36" x14ac:dyDescent="0.35">
      <c r="A45" s="112">
        <v>10000097886</v>
      </c>
      <c r="B45" s="113" t="e">
        <f>INDEX('Roll Up - SY21-22 Calculator'!$A$3:$Q$200,MATCH($A45,'Roll Up - SY21-22 Calculator'!$A$3:$A$200,0),MATCH(B$7,'Roll Up - SY21-22 Calculator'!$A$3:$Q$3,0))</f>
        <v>#N/A</v>
      </c>
      <c r="C45" s="240" t="str">
        <f>INDEX('Roll Up - SY21-22 Calculator'!$A$3:$Q$200,MATCH($A45,'Roll Up - SY21-22 Calculator'!$A$3:$A$200,0),MATCH(C$7,'Roll Up - SY21-22 Calculator'!$A$3:$Q$3,0))</f>
        <v>Breaded Beef Finger, 3.88 oz.</v>
      </c>
      <c r="D45" s="113" t="str">
        <f>INDEX('Roll Up - SY21-22 Calculator'!$A$3:$Q$200,MATCH($A45,'Roll Up - SY21-22 Calculator'!$A$3:$A$200,0),MATCH(D$7,'Roll Up - SY21-22 Calculator'!$A$3:$Q$3,0))</f>
        <v>100154 / 100155</v>
      </c>
      <c r="E45" s="113">
        <f>INDEX('Roll Up - SY21-22 Calculator'!$A$3:$Q$200,MATCH($A45,'Roll Up - SY21-22 Calculator'!$A$3:$A$200,0),MATCH(E$7,'Roll Up - SY21-22 Calculator'!$A$3:$Q$3,0))</f>
        <v>30.31</v>
      </c>
      <c r="F45" s="113" t="str">
        <f>INDEX('Roll Up - SY21-22 Calculator'!$A$3:$Q$200,MATCH($A45,'Roll Up - SY21-22 Calculator'!$A$3:$A$200,0),MATCH(F$7,'Roll Up - SY21-22 Calculator'!$A$3:$Q$3,0))</f>
        <v>approx
125</v>
      </c>
      <c r="G45" s="113">
        <f>INDEX('Roll Up - SY21-22 Calculator'!$A$3:$Q$200,MATCH($A45,'Roll Up - SY21-22 Calculator'!$A$3:$A$200,0),MATCH(G$7,'Roll Up - SY21-22 Calculator'!$A$3:$Q$3,0))</f>
        <v>125</v>
      </c>
      <c r="H45" s="113">
        <f>INDEX('Roll Up - SY21-22 Calculator'!$A$3:$Q$200,MATCH($A45,'Roll Up - SY21-22 Calculator'!$A$3:$A$200,0),MATCH(H$7,'Roll Up - SY21-22 Calculator'!$A$3:$Q$3,0))</f>
        <v>3.88</v>
      </c>
      <c r="I45" s="113" t="str">
        <f>INDEX('Roll Up - SY21-22 Calculator'!$A$3:$Q$200,MATCH($A45,'Roll Up - SY21-22 Calculator'!$A$3:$A$200,0),MATCH(I$7,'Roll Up - SY21-22 Calculator'!$A$3:$Q$3,0))</f>
        <v/>
      </c>
      <c r="J45" s="113" t="str">
        <f>INDEX('Roll Up - SY21-22 Calculator'!$A$3:$Q$200,MATCH($A45,'Roll Up - SY21-22 Calculator'!$A$3:$A$200,0),MATCH(J$7,'Roll Up - SY21-22 Calculator'!$A$3:$Q$3,0))</f>
        <v>4 pieces</v>
      </c>
      <c r="K45" s="113">
        <f>INDEX('Roll Up - SY21-22 Calculator'!$A$3:$Q$200,MATCH($A45,'Roll Up - SY21-22 Calculator'!$A$3:$A$200,0),MATCH(K$7,'Roll Up - SY21-22 Calculator'!$A$3:$Q$3,0))</f>
        <v>2</v>
      </c>
      <c r="L45" s="113">
        <f>INDEX('Roll Up - SY21-22 Calculator'!$A$3:$Q$200,MATCH($A45,'Roll Up - SY21-22 Calculator'!$A$3:$A$200,0),MATCH(L$7,'Roll Up - SY21-22 Calculator'!$A$3:$Q$3,0))</f>
        <v>1</v>
      </c>
      <c r="M45" s="115">
        <f>INDEX('Roll Up - SY21-22 Calculator'!$A$3:$Q$200,MATCH($A45,'Roll Up - SY21-22 Calculator'!$A$3:$A$200,0),MATCH(M$7,'Roll Up - SY21-22 Calculator'!$A$3:$Q$3,0))</f>
        <v>15.93</v>
      </c>
      <c r="N45" s="147"/>
      <c r="O45" s="148" t="str">
        <f t="shared" si="0"/>
        <v/>
      </c>
      <c r="P45" s="149"/>
      <c r="Q45" s="150"/>
      <c r="R45" s="151"/>
      <c r="S45" s="149"/>
      <c r="T45" s="181" t="str">
        <f t="shared" si="1"/>
        <v/>
      </c>
      <c r="W45" s="119" t="str">
        <f t="shared" si="3"/>
        <v/>
      </c>
      <c r="X45" s="120"/>
      <c r="Y45" s="120"/>
      <c r="Z45" s="120"/>
      <c r="AA45" s="120"/>
      <c r="AB45" s="120"/>
      <c r="AC45" s="120"/>
      <c r="AD45" s="120"/>
      <c r="AE45" s="120"/>
      <c r="AF45" s="120"/>
      <c r="AG45" s="120"/>
      <c r="AH45" s="120"/>
      <c r="AI45" s="121"/>
      <c r="AJ45" s="72"/>
    </row>
    <row r="46" spans="1:36" x14ac:dyDescent="0.35">
      <c r="A46" s="101">
        <v>10000006919</v>
      </c>
      <c r="B46" s="102" t="e">
        <f>INDEX('Roll Up - SY21-22 Calculator'!$A$3:$Q$200,MATCH($A46,'Roll Up - SY21-22 Calculator'!$A$3:$A$200,0),MATCH(B$7,'Roll Up - SY21-22 Calculator'!$A$3:$Q$3,0))</f>
        <v>#N/A</v>
      </c>
      <c r="C46" s="103" t="str">
        <f>INDEX('Roll Up - SY21-22 Calculator'!$A$3:$Q$200,MATCH($A46,'Roll Up - SY21-22 Calculator'!$A$3:$A$200,0),MATCH(C$7,'Roll Up - SY21-22 Calculator'!$A$3:$Q$3,0))</f>
        <v>Cheeseburger Meatloaf, 2.9 oz.</v>
      </c>
      <c r="D46" s="102" t="str">
        <f>INDEX('Roll Up - SY21-22 Calculator'!$A$3:$Q$200,MATCH($A46,'Roll Up - SY21-22 Calculator'!$A$3:$A$200,0),MATCH(D$7,'Roll Up - SY21-22 Calculator'!$A$3:$Q$3,0))</f>
        <v>100154 / 100155</v>
      </c>
      <c r="E46" s="102">
        <f>INDEX('Roll Up - SY21-22 Calculator'!$A$3:$Q$200,MATCH($A46,'Roll Up - SY21-22 Calculator'!$A$3:$A$200,0),MATCH(E$7,'Roll Up - SY21-22 Calculator'!$A$3:$Q$3,0))</f>
        <v>18.13</v>
      </c>
      <c r="F46" s="102">
        <f>INDEX('Roll Up - SY21-22 Calculator'!$A$3:$Q$200,MATCH($A46,'Roll Up - SY21-22 Calculator'!$A$3:$A$200,0),MATCH(F$7,'Roll Up - SY21-22 Calculator'!$A$3:$Q$3,0))</f>
        <v>100</v>
      </c>
      <c r="G46" s="102">
        <f>INDEX('Roll Up - SY21-22 Calculator'!$A$3:$Q$200,MATCH($A46,'Roll Up - SY21-22 Calculator'!$A$3:$A$200,0),MATCH(G$7,'Roll Up - SY21-22 Calculator'!$A$3:$Q$3,0))</f>
        <v>100</v>
      </c>
      <c r="H46" s="102">
        <f>INDEX('Roll Up - SY21-22 Calculator'!$A$3:$Q$200,MATCH($A46,'Roll Up - SY21-22 Calculator'!$A$3:$A$200,0),MATCH(H$7,'Roll Up - SY21-22 Calculator'!$A$3:$Q$3,0))</f>
        <v>2.9</v>
      </c>
      <c r="I46" s="102" t="str">
        <f>INDEX('Roll Up - SY21-22 Calculator'!$A$3:$Q$200,MATCH($A46,'Roll Up - SY21-22 Calculator'!$A$3:$A$200,0),MATCH(I$7,'Roll Up - SY21-22 Calculator'!$A$3:$Q$3,0))</f>
        <v/>
      </c>
      <c r="J46" s="102" t="str">
        <f>INDEX('Roll Up - SY21-22 Calculator'!$A$3:$Q$200,MATCH($A46,'Roll Up - SY21-22 Calculator'!$A$3:$A$200,0),MATCH(J$7,'Roll Up - SY21-22 Calculator'!$A$3:$Q$3,0))</f>
        <v>1 piece</v>
      </c>
      <c r="K46" s="102">
        <f>INDEX('Roll Up - SY21-22 Calculator'!$A$3:$Q$200,MATCH($A46,'Roll Up - SY21-22 Calculator'!$A$3:$A$200,0),MATCH(K$7,'Roll Up - SY21-22 Calculator'!$A$3:$Q$3,0))</f>
        <v>2</v>
      </c>
      <c r="L46" s="102" t="str">
        <f>INDEX('Roll Up - SY21-22 Calculator'!$A$3:$Q$200,MATCH($A46,'Roll Up - SY21-22 Calculator'!$A$3:$A$200,0),MATCH(L$7,'Roll Up - SY21-22 Calculator'!$A$3:$Q$3,0))</f>
        <v>-</v>
      </c>
      <c r="M46" s="153">
        <f>INDEX('Roll Up - SY21-22 Calculator'!$A$3:$Q$200,MATCH($A46,'Roll Up - SY21-22 Calculator'!$A$3:$A$200,0),MATCH(M$7,'Roll Up - SY21-22 Calculator'!$A$3:$Q$3,0))</f>
        <v>15.62</v>
      </c>
      <c r="N46" s="154"/>
      <c r="O46" s="155" t="str">
        <f t="shared" si="0"/>
        <v/>
      </c>
      <c r="P46" s="149"/>
      <c r="Q46" s="150"/>
      <c r="R46" s="151"/>
      <c r="S46" s="149"/>
      <c r="T46" s="182" t="str">
        <f t="shared" si="1"/>
        <v/>
      </c>
      <c r="W46" s="110" t="str">
        <f t="shared" si="3"/>
        <v/>
      </c>
      <c r="X46" s="120"/>
      <c r="Y46" s="120"/>
      <c r="Z46" s="120"/>
      <c r="AA46" s="120"/>
      <c r="AB46" s="120"/>
      <c r="AC46" s="120"/>
      <c r="AD46" s="120"/>
      <c r="AE46" s="120"/>
      <c r="AF46" s="120"/>
      <c r="AG46" s="120"/>
      <c r="AH46" s="120"/>
      <c r="AI46" s="121"/>
      <c r="AJ46" s="72"/>
    </row>
    <row r="47" spans="1:36" x14ac:dyDescent="0.35">
      <c r="A47" s="112">
        <v>10000008443</v>
      </c>
      <c r="B47" s="113" t="e">
        <f>INDEX('Roll Up - SY21-22 Calculator'!$A$3:$Q$200,MATCH($A47,'Roll Up - SY21-22 Calculator'!$A$3:$A$200,0),MATCH(B$7,'Roll Up - SY21-22 Calculator'!$A$3:$Q$3,0))</f>
        <v>#N/A</v>
      </c>
      <c r="C47" s="240" t="str">
        <f>INDEX('Roll Up - SY21-22 Calculator'!$A$3:$Q$200,MATCH($A47,'Roll Up - SY21-22 Calculator'!$A$3:$A$200,0),MATCH(C$7,'Roll Up - SY21-22 Calculator'!$A$3:$Q$3,0))</f>
        <v>Down Home Beef Salisbury Steak, 3 oz.</v>
      </c>
      <c r="D47" s="113" t="str">
        <f>INDEX('Roll Up - SY21-22 Calculator'!$A$3:$Q$200,MATCH($A47,'Roll Up - SY21-22 Calculator'!$A$3:$A$200,0),MATCH(D$7,'Roll Up - SY21-22 Calculator'!$A$3:$Q$3,0))</f>
        <v>100154 / 100155</v>
      </c>
      <c r="E47" s="113">
        <f>INDEX('Roll Up - SY21-22 Calculator'!$A$3:$Q$200,MATCH($A47,'Roll Up - SY21-22 Calculator'!$A$3:$A$200,0),MATCH(E$7,'Roll Up - SY21-22 Calculator'!$A$3:$Q$3,0))</f>
        <v>31.88</v>
      </c>
      <c r="F47" s="113">
        <f>INDEX('Roll Up - SY21-22 Calculator'!$A$3:$Q$200,MATCH($A47,'Roll Up - SY21-22 Calculator'!$A$3:$A$200,0),MATCH(F$7,'Roll Up - SY21-22 Calculator'!$A$3:$Q$3,0))</f>
        <v>170</v>
      </c>
      <c r="G47" s="113">
        <f>INDEX('Roll Up - SY21-22 Calculator'!$A$3:$Q$200,MATCH($A47,'Roll Up - SY21-22 Calculator'!$A$3:$A$200,0),MATCH(G$7,'Roll Up - SY21-22 Calculator'!$A$3:$Q$3,0))</f>
        <v>170</v>
      </c>
      <c r="H47" s="113">
        <f>INDEX('Roll Up - SY21-22 Calculator'!$A$3:$Q$200,MATCH($A47,'Roll Up - SY21-22 Calculator'!$A$3:$A$200,0),MATCH(H$7,'Roll Up - SY21-22 Calculator'!$A$3:$Q$3,0))</f>
        <v>3</v>
      </c>
      <c r="I47" s="113" t="str">
        <f>INDEX('Roll Up - SY21-22 Calculator'!$A$3:$Q$200,MATCH($A47,'Roll Up - SY21-22 Calculator'!$A$3:$A$200,0),MATCH(I$7,'Roll Up - SY21-22 Calculator'!$A$3:$Q$3,0))</f>
        <v/>
      </c>
      <c r="J47" s="113" t="str">
        <f>INDEX('Roll Up - SY21-22 Calculator'!$A$3:$Q$200,MATCH($A47,'Roll Up - SY21-22 Calculator'!$A$3:$A$200,0),MATCH(J$7,'Roll Up - SY21-22 Calculator'!$A$3:$Q$3,0))</f>
        <v xml:space="preserve">1 piece </v>
      </c>
      <c r="K47" s="113">
        <f>INDEX('Roll Up - SY21-22 Calculator'!$A$3:$Q$200,MATCH($A47,'Roll Up - SY21-22 Calculator'!$A$3:$A$200,0),MATCH(K$7,'Roll Up - SY21-22 Calculator'!$A$3:$Q$3,0))</f>
        <v>2</v>
      </c>
      <c r="L47" s="113" t="str">
        <f>INDEX('Roll Up - SY21-22 Calculator'!$A$3:$Q$200,MATCH($A47,'Roll Up - SY21-22 Calculator'!$A$3:$A$200,0),MATCH(L$7,'Roll Up - SY21-22 Calculator'!$A$3:$Q$3,0))</f>
        <v>-</v>
      </c>
      <c r="M47" s="115">
        <f>INDEX('Roll Up - SY21-22 Calculator'!$A$3:$Q$200,MATCH($A47,'Roll Up - SY21-22 Calculator'!$A$3:$A$200,0),MATCH(M$7,'Roll Up - SY21-22 Calculator'!$A$3:$Q$3,0))</f>
        <v>24.25</v>
      </c>
      <c r="N47" s="147"/>
      <c r="O47" s="148" t="str">
        <f t="shared" si="0"/>
        <v/>
      </c>
      <c r="P47" s="149"/>
      <c r="Q47" s="150"/>
      <c r="R47" s="151"/>
      <c r="S47" s="149"/>
      <c r="T47" s="181" t="str">
        <f t="shared" si="1"/>
        <v/>
      </c>
      <c r="W47" s="119" t="str">
        <f t="shared" si="3"/>
        <v/>
      </c>
      <c r="X47" s="120"/>
      <c r="Y47" s="120"/>
      <c r="Z47" s="120"/>
      <c r="AA47" s="120"/>
      <c r="AB47" s="120"/>
      <c r="AC47" s="120"/>
      <c r="AD47" s="120"/>
      <c r="AE47" s="120"/>
      <c r="AF47" s="120"/>
      <c r="AG47" s="120"/>
      <c r="AH47" s="120"/>
      <c r="AI47" s="121"/>
      <c r="AJ47" s="72"/>
    </row>
    <row r="48" spans="1:36" x14ac:dyDescent="0.35">
      <c r="A48" s="101">
        <v>10000013721</v>
      </c>
      <c r="B48" s="102" t="e">
        <f>INDEX('Roll Up - SY21-22 Calculator'!$A$3:$Q$200,MATCH($A48,'Roll Up - SY21-22 Calculator'!$A$3:$A$200,0),MATCH(B$7,'Roll Up - SY21-22 Calculator'!$A$3:$Q$3,0))</f>
        <v>#N/A</v>
      </c>
      <c r="C48" s="103" t="str">
        <f>INDEX('Roll Up - SY21-22 Calculator'!$A$3:$Q$200,MATCH($A48,'Roll Up - SY21-22 Calculator'!$A$3:$A$200,0),MATCH(C$7,'Roll Up - SY21-22 Calculator'!$A$3:$Q$3,0))</f>
        <v>Delite Bites® Flame Broiled Salisbury Steak, 2.6 oz.</v>
      </c>
      <c r="D48" s="102" t="str">
        <f>INDEX('Roll Up - SY21-22 Calculator'!$A$3:$Q$200,MATCH($A48,'Roll Up - SY21-22 Calculator'!$A$3:$A$200,0),MATCH(D$7,'Roll Up - SY21-22 Calculator'!$A$3:$Q$3,0))</f>
        <v>100154 / 100155</v>
      </c>
      <c r="E48" s="102">
        <f>INDEX('Roll Up - SY21-22 Calculator'!$A$3:$Q$200,MATCH($A48,'Roll Up - SY21-22 Calculator'!$A$3:$A$200,0),MATCH(E$7,'Roll Up - SY21-22 Calculator'!$A$3:$Q$3,0))</f>
        <v>22.75</v>
      </c>
      <c r="F48" s="102">
        <f>INDEX('Roll Up - SY21-22 Calculator'!$A$3:$Q$200,MATCH($A48,'Roll Up - SY21-22 Calculator'!$A$3:$A$200,0),MATCH(F$7,'Roll Up - SY21-22 Calculator'!$A$3:$Q$3,0))</f>
        <v>140</v>
      </c>
      <c r="G48" s="102">
        <f>INDEX('Roll Up - SY21-22 Calculator'!$A$3:$Q$200,MATCH($A48,'Roll Up - SY21-22 Calculator'!$A$3:$A$200,0),MATCH(G$7,'Roll Up - SY21-22 Calculator'!$A$3:$Q$3,0))</f>
        <v>140</v>
      </c>
      <c r="H48" s="102">
        <f>INDEX('Roll Up - SY21-22 Calculator'!$A$3:$Q$200,MATCH($A48,'Roll Up - SY21-22 Calculator'!$A$3:$A$200,0),MATCH(H$7,'Roll Up - SY21-22 Calculator'!$A$3:$Q$3,0))</f>
        <v>2.6</v>
      </c>
      <c r="I48" s="102" t="str">
        <f>INDEX('Roll Up - SY21-22 Calculator'!$A$3:$Q$200,MATCH($A48,'Roll Up - SY21-22 Calculator'!$A$3:$A$200,0),MATCH(I$7,'Roll Up - SY21-22 Calculator'!$A$3:$Q$3,0))</f>
        <v/>
      </c>
      <c r="J48" s="102" t="str">
        <f>INDEX('Roll Up - SY21-22 Calculator'!$A$3:$Q$200,MATCH($A48,'Roll Up - SY21-22 Calculator'!$A$3:$A$200,0),MATCH(J$7,'Roll Up - SY21-22 Calculator'!$A$3:$Q$3,0))</f>
        <v>1 piece</v>
      </c>
      <c r="K48" s="102">
        <f>INDEX('Roll Up - SY21-22 Calculator'!$A$3:$Q$200,MATCH($A48,'Roll Up - SY21-22 Calculator'!$A$3:$A$200,0),MATCH(K$7,'Roll Up - SY21-22 Calculator'!$A$3:$Q$3,0))</f>
        <v>2</v>
      </c>
      <c r="L48" s="102" t="str">
        <f>INDEX('Roll Up - SY21-22 Calculator'!$A$3:$Q$200,MATCH($A48,'Roll Up - SY21-22 Calculator'!$A$3:$A$200,0),MATCH(L$7,'Roll Up - SY21-22 Calculator'!$A$3:$Q$3,0))</f>
        <v>-</v>
      </c>
      <c r="M48" s="153">
        <f>INDEX('Roll Up - SY21-22 Calculator'!$A$3:$Q$200,MATCH($A48,'Roll Up - SY21-22 Calculator'!$A$3:$A$200,0),MATCH(M$7,'Roll Up - SY21-22 Calculator'!$A$3:$Q$3,0))</f>
        <v>17.5</v>
      </c>
      <c r="N48" s="154"/>
      <c r="O48" s="155" t="str">
        <f t="shared" si="0"/>
        <v/>
      </c>
      <c r="P48" s="149"/>
      <c r="Q48" s="150"/>
      <c r="R48" s="151"/>
      <c r="S48" s="149"/>
      <c r="T48" s="182" t="str">
        <f t="shared" si="1"/>
        <v/>
      </c>
      <c r="W48" s="110" t="str">
        <f t="shared" si="3"/>
        <v/>
      </c>
      <c r="X48" s="120"/>
      <c r="Y48" s="120"/>
      <c r="Z48" s="120"/>
      <c r="AA48" s="120"/>
      <c r="AB48" s="120"/>
      <c r="AC48" s="120"/>
      <c r="AD48" s="120"/>
      <c r="AE48" s="120"/>
      <c r="AF48" s="120"/>
      <c r="AG48" s="120"/>
      <c r="AH48" s="120"/>
      <c r="AI48" s="121"/>
      <c r="AJ48" s="72"/>
    </row>
    <row r="49" spans="1:36" x14ac:dyDescent="0.35">
      <c r="A49" s="112">
        <v>10000037344</v>
      </c>
      <c r="B49" s="113" t="e">
        <f>INDEX('Roll Up - SY21-22 Calculator'!$A$3:$Q$200,MATCH($A49,'Roll Up - SY21-22 Calculator'!$A$3:$A$200,0),MATCH(B$7,'Roll Up - SY21-22 Calculator'!$A$3:$Q$3,0))</f>
        <v>#N/A</v>
      </c>
      <c r="C49" s="240" t="str">
        <f>INDEX('Roll Up - SY21-22 Calculator'!$A$3:$Q$200,MATCH($A49,'Roll Up - SY21-22 Calculator'!$A$3:$A$200,0),MATCH(C$7,'Roll Up - SY21-22 Calculator'!$A$3:$Q$3,0))</f>
        <v>Loaded Cheeseburger Mini Pattie, 1.33 oz.</v>
      </c>
      <c r="D49" s="113" t="str">
        <f>INDEX('Roll Up - SY21-22 Calculator'!$A$3:$Q$200,MATCH($A49,'Roll Up - SY21-22 Calculator'!$A$3:$A$200,0),MATCH(D$7,'Roll Up - SY21-22 Calculator'!$A$3:$Q$3,0))</f>
        <v>100154 / 100155</v>
      </c>
      <c r="E49" s="113">
        <f>INDEX('Roll Up - SY21-22 Calculator'!$A$3:$Q$200,MATCH($A49,'Roll Up - SY21-22 Calculator'!$A$3:$A$200,0),MATCH(E$7,'Roll Up - SY21-22 Calculator'!$A$3:$Q$3,0))</f>
        <v>28.51</v>
      </c>
      <c r="F49" s="113">
        <f>INDEX('Roll Up - SY21-22 Calculator'!$A$3:$Q$200,MATCH($A49,'Roll Up - SY21-22 Calculator'!$A$3:$A$200,0),MATCH(F$7,'Roll Up - SY21-22 Calculator'!$A$3:$Q$3,0))</f>
        <v>343</v>
      </c>
      <c r="G49" s="113">
        <f>INDEX('Roll Up - SY21-22 Calculator'!$A$3:$Q$200,MATCH($A49,'Roll Up - SY21-22 Calculator'!$A$3:$A$200,0),MATCH(G$7,'Roll Up - SY21-22 Calculator'!$A$3:$Q$3,0))</f>
        <v>343</v>
      </c>
      <c r="H49" s="113">
        <f>INDEX('Roll Up - SY21-22 Calculator'!$A$3:$Q$200,MATCH($A49,'Roll Up - SY21-22 Calculator'!$A$3:$A$200,0),MATCH(H$7,'Roll Up - SY21-22 Calculator'!$A$3:$Q$3,0))</f>
        <v>1.33</v>
      </c>
      <c r="I49" s="113" t="str">
        <f>INDEX('Roll Up - SY21-22 Calculator'!$A$3:$Q$200,MATCH($A49,'Roll Up - SY21-22 Calculator'!$A$3:$A$200,0),MATCH(I$7,'Roll Up - SY21-22 Calculator'!$A$3:$Q$3,0))</f>
        <v/>
      </c>
      <c r="J49" s="113" t="str">
        <f>INDEX('Roll Up - SY21-22 Calculator'!$A$3:$Q$200,MATCH($A49,'Roll Up - SY21-22 Calculator'!$A$3:$A$200,0),MATCH(J$7,'Roll Up - SY21-22 Calculator'!$A$3:$Q$3,0))</f>
        <v>1 piece</v>
      </c>
      <c r="K49" s="113">
        <f>INDEX('Roll Up - SY21-22 Calculator'!$A$3:$Q$200,MATCH($A49,'Roll Up - SY21-22 Calculator'!$A$3:$A$200,0),MATCH(K$7,'Roll Up - SY21-22 Calculator'!$A$3:$Q$3,0))</f>
        <v>1</v>
      </c>
      <c r="L49" s="113" t="str">
        <f>INDEX('Roll Up - SY21-22 Calculator'!$A$3:$Q$200,MATCH($A49,'Roll Up - SY21-22 Calculator'!$A$3:$A$200,0),MATCH(L$7,'Roll Up - SY21-22 Calculator'!$A$3:$Q$3,0))</f>
        <v>-</v>
      </c>
      <c r="M49" s="115">
        <f>INDEX('Roll Up - SY21-22 Calculator'!$A$3:$Q$200,MATCH($A49,'Roll Up - SY21-22 Calculator'!$A$3:$A$200,0),MATCH(M$7,'Roll Up - SY21-22 Calculator'!$A$3:$Q$3,0))</f>
        <v>23.22</v>
      </c>
      <c r="N49" s="147"/>
      <c r="O49" s="148" t="str">
        <f t="shared" si="0"/>
        <v/>
      </c>
      <c r="P49" s="149"/>
      <c r="Q49" s="150"/>
      <c r="R49" s="151"/>
      <c r="S49" s="149"/>
      <c r="T49" s="181" t="str">
        <f t="shared" si="1"/>
        <v/>
      </c>
      <c r="W49" s="119" t="str">
        <f t="shared" si="3"/>
        <v/>
      </c>
      <c r="X49" s="120"/>
      <c r="Y49" s="120"/>
      <c r="Z49" s="120"/>
      <c r="AA49" s="120"/>
      <c r="AB49" s="120"/>
      <c r="AC49" s="120"/>
      <c r="AD49" s="120"/>
      <c r="AE49" s="120"/>
      <c r="AF49" s="120"/>
      <c r="AG49" s="120"/>
      <c r="AH49" s="120"/>
      <c r="AI49" s="121"/>
      <c r="AJ49" s="72"/>
    </row>
    <row r="50" spans="1:36" x14ac:dyDescent="0.35">
      <c r="A50" s="101">
        <v>10000008737</v>
      </c>
      <c r="B50" s="102" t="e">
        <f>INDEX('Roll Up - SY21-22 Calculator'!$A$3:$Q$200,MATCH($A50,'Roll Up - SY21-22 Calculator'!$A$3:$A$200,0),MATCH(B$7,'Roll Up - SY21-22 Calculator'!$A$3:$Q$3,0))</f>
        <v>#N/A</v>
      </c>
      <c r="C50" s="103" t="str">
        <f>INDEX('Roll Up - SY21-22 Calculator'!$A$3:$Q$200,MATCH($A50,'Roll Up - SY21-22 Calculator'!$A$3:$A$200,0),MATCH(C$7,'Roll Up - SY21-22 Calculator'!$A$3:$Q$3,0))</f>
        <v>Beef Crumbles, 2.4 oz.</v>
      </c>
      <c r="D50" s="102" t="str">
        <f>INDEX('Roll Up - SY21-22 Calculator'!$A$3:$Q$200,MATCH($A50,'Roll Up - SY21-22 Calculator'!$A$3:$A$200,0),MATCH(D$7,'Roll Up - SY21-22 Calculator'!$A$3:$Q$3,0))</f>
        <v>100154 / 100155</v>
      </c>
      <c r="E50" s="102">
        <f>INDEX('Roll Up - SY21-22 Calculator'!$A$3:$Q$200,MATCH($A50,'Roll Up - SY21-22 Calculator'!$A$3:$A$200,0),MATCH(E$7,'Roll Up - SY21-22 Calculator'!$A$3:$Q$3,0))</f>
        <v>40</v>
      </c>
      <c r="F50" s="102">
        <f>INDEX('Roll Up - SY21-22 Calculator'!$A$3:$Q$200,MATCH($A50,'Roll Up - SY21-22 Calculator'!$A$3:$A$200,0),MATCH(F$7,'Roll Up - SY21-22 Calculator'!$A$3:$Q$3,0))</f>
        <v>266.67</v>
      </c>
      <c r="G50" s="102">
        <f>INDEX('Roll Up - SY21-22 Calculator'!$A$3:$Q$200,MATCH($A50,'Roll Up - SY21-22 Calculator'!$A$3:$A$200,0),MATCH(G$7,'Roll Up - SY21-22 Calculator'!$A$3:$Q$3,0))</f>
        <v>266</v>
      </c>
      <c r="H50" s="102">
        <f>INDEX('Roll Up - SY21-22 Calculator'!$A$3:$Q$200,MATCH($A50,'Roll Up - SY21-22 Calculator'!$A$3:$A$200,0),MATCH(H$7,'Roll Up - SY21-22 Calculator'!$A$3:$Q$3,0))</f>
        <v>2.4</v>
      </c>
      <c r="I50" s="102" t="str">
        <f>INDEX('Roll Up - SY21-22 Calculator'!$A$3:$Q$200,MATCH($A50,'Roll Up - SY21-22 Calculator'!$A$3:$A$200,0),MATCH(I$7,'Roll Up - SY21-22 Calculator'!$A$3:$Q$3,0))</f>
        <v/>
      </c>
      <c r="J50" s="102" t="str">
        <f>INDEX('Roll Up - SY21-22 Calculator'!$A$3:$Q$200,MATCH($A50,'Roll Up - SY21-22 Calculator'!$A$3:$A$200,0),MATCH(J$7,'Roll Up - SY21-22 Calculator'!$A$3:$Q$3,0))</f>
        <v>2.4 oz.</v>
      </c>
      <c r="K50" s="102">
        <f>INDEX('Roll Up - SY21-22 Calculator'!$A$3:$Q$200,MATCH($A50,'Roll Up - SY21-22 Calculator'!$A$3:$A$200,0),MATCH(K$7,'Roll Up - SY21-22 Calculator'!$A$3:$Q$3,0))</f>
        <v>2</v>
      </c>
      <c r="L50" s="102" t="str">
        <f>INDEX('Roll Up - SY21-22 Calculator'!$A$3:$Q$200,MATCH($A50,'Roll Up - SY21-22 Calculator'!$A$3:$A$200,0),MATCH(L$7,'Roll Up - SY21-22 Calculator'!$A$3:$Q$3,0))</f>
        <v>-</v>
      </c>
      <c r="M50" s="153">
        <f>INDEX('Roll Up - SY21-22 Calculator'!$A$3:$Q$200,MATCH($A50,'Roll Up - SY21-22 Calculator'!$A$3:$A$200,0),MATCH(M$7,'Roll Up - SY21-22 Calculator'!$A$3:$Q$3,0))</f>
        <v>32.28</v>
      </c>
      <c r="N50" s="154"/>
      <c r="O50" s="155" t="str">
        <f t="shared" si="0"/>
        <v/>
      </c>
      <c r="P50" s="149"/>
      <c r="Q50" s="150"/>
      <c r="R50" s="151"/>
      <c r="S50" s="149"/>
      <c r="T50" s="182" t="str">
        <f t="shared" si="1"/>
        <v/>
      </c>
      <c r="W50" s="110" t="str">
        <f t="shared" si="3"/>
        <v/>
      </c>
      <c r="X50" s="120"/>
      <c r="Y50" s="120"/>
      <c r="Z50" s="120"/>
      <c r="AA50" s="120"/>
      <c r="AB50" s="120"/>
      <c r="AC50" s="120"/>
      <c r="AD50" s="120"/>
      <c r="AE50" s="120"/>
      <c r="AF50" s="120"/>
      <c r="AG50" s="120"/>
      <c r="AH50" s="120"/>
      <c r="AI50" s="121"/>
      <c r="AJ50" s="72"/>
    </row>
    <row r="51" spans="1:36" x14ac:dyDescent="0.35">
      <c r="A51" s="112">
        <v>10000032041</v>
      </c>
      <c r="B51" s="113" t="e">
        <f>INDEX('Roll Up - SY21-22 Calculator'!$A$3:$Q$200,MATCH($A51,'Roll Up - SY21-22 Calculator'!$A$3:$A$200,0),MATCH(B$7,'Roll Up - SY21-22 Calculator'!$A$3:$Q$3,0))</f>
        <v>#N/A</v>
      </c>
      <c r="C51" s="240" t="str">
        <f>INDEX('Roll Up - SY21-22 Calculator'!$A$3:$Q$200,MATCH($A51,'Roll Up - SY21-22 Calculator'!$A$3:$A$200,0),MATCH(C$7,'Roll Up - SY21-22 Calculator'!$A$3:$Q$3,0))</f>
        <v>Beef Crumbles, 2.03 oz.</v>
      </c>
      <c r="D51" s="113" t="str">
        <f>INDEX('Roll Up - SY21-22 Calculator'!$A$3:$Q$200,MATCH($A51,'Roll Up - SY21-22 Calculator'!$A$3:$A$200,0),MATCH(D$7,'Roll Up - SY21-22 Calculator'!$A$3:$Q$3,0))</f>
        <v>100154 / 100155</v>
      </c>
      <c r="E51" s="113">
        <f>INDEX('Roll Up - SY21-22 Calculator'!$A$3:$Q$200,MATCH($A51,'Roll Up - SY21-22 Calculator'!$A$3:$A$200,0),MATCH(E$7,'Roll Up - SY21-22 Calculator'!$A$3:$Q$3,0))</f>
        <v>30</v>
      </c>
      <c r="F51" s="113">
        <f>INDEX('Roll Up - SY21-22 Calculator'!$A$3:$Q$200,MATCH($A51,'Roll Up - SY21-22 Calculator'!$A$3:$A$200,0),MATCH(F$7,'Roll Up - SY21-22 Calculator'!$A$3:$Q$3,0))</f>
        <v>236</v>
      </c>
      <c r="G51" s="113">
        <f>INDEX('Roll Up - SY21-22 Calculator'!$A$3:$Q$200,MATCH($A51,'Roll Up - SY21-22 Calculator'!$A$3:$A$200,0),MATCH(G$7,'Roll Up - SY21-22 Calculator'!$A$3:$Q$3,0))</f>
        <v>236</v>
      </c>
      <c r="H51" s="113">
        <f>INDEX('Roll Up - SY21-22 Calculator'!$A$3:$Q$200,MATCH($A51,'Roll Up - SY21-22 Calculator'!$A$3:$A$200,0),MATCH(H$7,'Roll Up - SY21-22 Calculator'!$A$3:$Q$3,0))</f>
        <v>2.0299999999999998</v>
      </c>
      <c r="I51" s="113" t="str">
        <f>INDEX('Roll Up - SY21-22 Calculator'!$A$3:$Q$200,MATCH($A51,'Roll Up - SY21-22 Calculator'!$A$3:$A$200,0),MATCH(I$7,'Roll Up - SY21-22 Calculator'!$A$3:$Q$3,0))</f>
        <v/>
      </c>
      <c r="J51" s="113" t="str">
        <f>INDEX('Roll Up - SY21-22 Calculator'!$A$3:$Q$200,MATCH($A51,'Roll Up - SY21-22 Calculator'!$A$3:$A$200,0),MATCH(J$7,'Roll Up - SY21-22 Calculator'!$A$3:$Q$3,0))</f>
        <v>2.03 oz.</v>
      </c>
      <c r="K51" s="113">
        <f>INDEX('Roll Up - SY21-22 Calculator'!$A$3:$Q$200,MATCH($A51,'Roll Up - SY21-22 Calculator'!$A$3:$A$200,0),MATCH(K$7,'Roll Up - SY21-22 Calculator'!$A$3:$Q$3,0))</f>
        <v>2</v>
      </c>
      <c r="L51" s="113" t="str">
        <f>INDEX('Roll Up - SY21-22 Calculator'!$A$3:$Q$200,MATCH($A51,'Roll Up - SY21-22 Calculator'!$A$3:$A$200,0),MATCH(L$7,'Roll Up - SY21-22 Calculator'!$A$3:$Q$3,0))</f>
        <v>-</v>
      </c>
      <c r="M51" s="115">
        <f>INDEX('Roll Up - SY21-22 Calculator'!$A$3:$Q$200,MATCH($A51,'Roll Up - SY21-22 Calculator'!$A$3:$A$200,0),MATCH(M$7,'Roll Up - SY21-22 Calculator'!$A$3:$Q$3,0))</f>
        <v>47.72</v>
      </c>
      <c r="N51" s="147"/>
      <c r="O51" s="148" t="str">
        <f t="shared" si="0"/>
        <v/>
      </c>
      <c r="P51" s="149"/>
      <c r="Q51" s="150"/>
      <c r="R51" s="151"/>
      <c r="S51" s="149"/>
      <c r="T51" s="181" t="str">
        <f t="shared" si="1"/>
        <v/>
      </c>
      <c r="W51" s="119" t="str">
        <f t="shared" si="3"/>
        <v/>
      </c>
      <c r="X51" s="120"/>
      <c r="Y51" s="120"/>
      <c r="Z51" s="120"/>
      <c r="AA51" s="120"/>
      <c r="AB51" s="120"/>
      <c r="AC51" s="120"/>
      <c r="AD51" s="120"/>
      <c r="AE51" s="120"/>
      <c r="AF51" s="120"/>
      <c r="AG51" s="120"/>
      <c r="AH51" s="120"/>
      <c r="AI51" s="121"/>
      <c r="AJ51" s="72"/>
    </row>
    <row r="52" spans="1:36" x14ac:dyDescent="0.35">
      <c r="A52" s="101">
        <v>10000032061</v>
      </c>
      <c r="B52" s="102" t="e">
        <f>INDEX('Roll Up - SY21-22 Calculator'!$A$3:$Q$200,MATCH($A52,'Roll Up - SY21-22 Calculator'!$A$3:$A$200,0),MATCH(B$7,'Roll Up - SY21-22 Calculator'!$A$3:$Q$3,0))</f>
        <v>#N/A</v>
      </c>
      <c r="C52" s="103" t="str">
        <f>INDEX('Roll Up - SY21-22 Calculator'!$A$3:$Q$200,MATCH($A52,'Roll Up - SY21-22 Calculator'!$A$3:$A$200,0),MATCH(C$7,'Roll Up - SY21-22 Calculator'!$A$3:$Q$3,0))</f>
        <v>Beef Crumbles, 2.0 oz.</v>
      </c>
      <c r="D52" s="102" t="str">
        <f>INDEX('Roll Up - SY21-22 Calculator'!$A$3:$Q$200,MATCH($A52,'Roll Up - SY21-22 Calculator'!$A$3:$A$200,0),MATCH(D$7,'Roll Up - SY21-22 Calculator'!$A$3:$Q$3,0))</f>
        <v>100154 / 100155</v>
      </c>
      <c r="E52" s="102">
        <f>INDEX('Roll Up - SY21-22 Calculator'!$A$3:$Q$200,MATCH($A52,'Roll Up - SY21-22 Calculator'!$A$3:$A$200,0),MATCH(E$7,'Roll Up - SY21-22 Calculator'!$A$3:$Q$3,0))</f>
        <v>30</v>
      </c>
      <c r="F52" s="102">
        <f>INDEX('Roll Up - SY21-22 Calculator'!$A$3:$Q$200,MATCH($A52,'Roll Up - SY21-22 Calculator'!$A$3:$A$200,0),MATCH(F$7,'Roll Up - SY21-22 Calculator'!$A$3:$Q$3,0))</f>
        <v>240</v>
      </c>
      <c r="G52" s="102">
        <f>INDEX('Roll Up - SY21-22 Calculator'!$A$3:$Q$200,MATCH($A52,'Roll Up - SY21-22 Calculator'!$A$3:$A$200,0),MATCH(G$7,'Roll Up - SY21-22 Calculator'!$A$3:$Q$3,0))</f>
        <v>240</v>
      </c>
      <c r="H52" s="102">
        <f>INDEX('Roll Up - SY21-22 Calculator'!$A$3:$Q$200,MATCH($A52,'Roll Up - SY21-22 Calculator'!$A$3:$A$200,0),MATCH(H$7,'Roll Up - SY21-22 Calculator'!$A$3:$Q$3,0))</f>
        <v>2</v>
      </c>
      <c r="I52" s="102" t="str">
        <f>INDEX('Roll Up - SY21-22 Calculator'!$A$3:$Q$200,MATCH($A52,'Roll Up - SY21-22 Calculator'!$A$3:$A$200,0),MATCH(I$7,'Roll Up - SY21-22 Calculator'!$A$3:$Q$3,0))</f>
        <v/>
      </c>
      <c r="J52" s="102" t="str">
        <f>INDEX('Roll Up - SY21-22 Calculator'!$A$3:$Q$200,MATCH($A52,'Roll Up - SY21-22 Calculator'!$A$3:$A$200,0),MATCH(J$7,'Roll Up - SY21-22 Calculator'!$A$3:$Q$3,0))</f>
        <v xml:space="preserve">2 oz. </v>
      </c>
      <c r="K52" s="102">
        <f>INDEX('Roll Up - SY21-22 Calculator'!$A$3:$Q$200,MATCH($A52,'Roll Up - SY21-22 Calculator'!$A$3:$A$200,0),MATCH(K$7,'Roll Up - SY21-22 Calculator'!$A$3:$Q$3,0))</f>
        <v>2</v>
      </c>
      <c r="L52" s="102" t="str">
        <f>INDEX('Roll Up - SY21-22 Calculator'!$A$3:$Q$200,MATCH($A52,'Roll Up - SY21-22 Calculator'!$A$3:$A$200,0),MATCH(L$7,'Roll Up - SY21-22 Calculator'!$A$3:$Q$3,0))</f>
        <v>-</v>
      </c>
      <c r="M52" s="153">
        <f>INDEX('Roll Up - SY21-22 Calculator'!$A$3:$Q$200,MATCH($A52,'Roll Up - SY21-22 Calculator'!$A$3:$A$200,0),MATCH(M$7,'Roll Up - SY21-22 Calculator'!$A$3:$Q$3,0))</f>
        <v>25.88</v>
      </c>
      <c r="N52" s="154"/>
      <c r="O52" s="155" t="str">
        <f t="shared" si="0"/>
        <v/>
      </c>
      <c r="P52" s="149"/>
      <c r="Q52" s="150"/>
      <c r="R52" s="151"/>
      <c r="S52" s="149"/>
      <c r="T52" s="182" t="str">
        <f t="shared" si="1"/>
        <v/>
      </c>
      <c r="W52" s="110" t="str">
        <f t="shared" si="3"/>
        <v/>
      </c>
      <c r="X52" s="120"/>
      <c r="Y52" s="120"/>
      <c r="Z52" s="120"/>
      <c r="AA52" s="120"/>
      <c r="AB52" s="120"/>
      <c r="AC52" s="120"/>
      <c r="AD52" s="120"/>
      <c r="AE52" s="120"/>
      <c r="AF52" s="120"/>
      <c r="AG52" s="120"/>
      <c r="AH52" s="120"/>
      <c r="AI52" s="121"/>
      <c r="AJ52" s="72"/>
    </row>
    <row r="53" spans="1:36" x14ac:dyDescent="0.35">
      <c r="A53" s="112">
        <v>10000032432</v>
      </c>
      <c r="B53" s="113" t="e">
        <f>INDEX('Roll Up - SY21-22 Calculator'!$A$3:$Q$200,MATCH($A53,'Roll Up - SY21-22 Calculator'!$A$3:$A$200,0),MATCH(B$7,'Roll Up - SY21-22 Calculator'!$A$3:$Q$3,0))</f>
        <v>#N/A</v>
      </c>
      <c r="C53" s="240" t="str">
        <f>INDEX('Roll Up - SY21-22 Calculator'!$A$3:$Q$200,MATCH($A53,'Roll Up - SY21-22 Calculator'!$A$3:$A$200,0),MATCH(C$7,'Roll Up - SY21-22 Calculator'!$A$3:$Q$3,0))</f>
        <v>Beef Taco Meat, 2.4 oz.</v>
      </c>
      <c r="D53" s="113" t="str">
        <f>INDEX('Roll Up - SY21-22 Calculator'!$A$3:$Q$200,MATCH($A53,'Roll Up - SY21-22 Calculator'!$A$3:$A$200,0),MATCH(D$7,'Roll Up - SY21-22 Calculator'!$A$3:$Q$3,0))</f>
        <v>100154 / 100155</v>
      </c>
      <c r="E53" s="113">
        <f>INDEX('Roll Up - SY21-22 Calculator'!$A$3:$Q$200,MATCH($A53,'Roll Up - SY21-22 Calculator'!$A$3:$A$200,0),MATCH(E$7,'Roll Up - SY21-22 Calculator'!$A$3:$Q$3,0))</f>
        <v>33</v>
      </c>
      <c r="F53" s="113">
        <f>INDEX('Roll Up - SY21-22 Calculator'!$A$3:$Q$200,MATCH($A53,'Roll Up - SY21-22 Calculator'!$A$3:$A$200,0),MATCH(F$7,'Roll Up - SY21-22 Calculator'!$A$3:$Q$3,0))</f>
        <v>220</v>
      </c>
      <c r="G53" s="113">
        <f>INDEX('Roll Up - SY21-22 Calculator'!$A$3:$Q$200,MATCH($A53,'Roll Up - SY21-22 Calculator'!$A$3:$A$200,0),MATCH(G$7,'Roll Up - SY21-22 Calculator'!$A$3:$Q$3,0))</f>
        <v>220</v>
      </c>
      <c r="H53" s="113">
        <f>INDEX('Roll Up - SY21-22 Calculator'!$A$3:$Q$200,MATCH($A53,'Roll Up - SY21-22 Calculator'!$A$3:$A$200,0),MATCH(H$7,'Roll Up - SY21-22 Calculator'!$A$3:$Q$3,0))</f>
        <v>2.4</v>
      </c>
      <c r="I53" s="113" t="str">
        <f>INDEX('Roll Up - SY21-22 Calculator'!$A$3:$Q$200,MATCH($A53,'Roll Up - SY21-22 Calculator'!$A$3:$A$200,0),MATCH(I$7,'Roll Up - SY21-22 Calculator'!$A$3:$Q$3,0))</f>
        <v/>
      </c>
      <c r="J53" s="113" t="str">
        <f>INDEX('Roll Up - SY21-22 Calculator'!$A$3:$Q$200,MATCH($A53,'Roll Up - SY21-22 Calculator'!$A$3:$A$200,0),MATCH(J$7,'Roll Up - SY21-22 Calculator'!$A$3:$Q$3,0))</f>
        <v>2.40 oz.</v>
      </c>
      <c r="K53" s="113">
        <f>INDEX('Roll Up - SY21-22 Calculator'!$A$3:$Q$200,MATCH($A53,'Roll Up - SY21-22 Calculator'!$A$3:$A$200,0),MATCH(K$7,'Roll Up - SY21-22 Calculator'!$A$3:$Q$3,0))</f>
        <v>2</v>
      </c>
      <c r="L53" s="113" t="str">
        <f>INDEX('Roll Up - SY21-22 Calculator'!$A$3:$Q$200,MATCH($A53,'Roll Up - SY21-22 Calculator'!$A$3:$A$200,0),MATCH(L$7,'Roll Up - SY21-22 Calculator'!$A$3:$Q$3,0))</f>
        <v>-</v>
      </c>
      <c r="M53" s="115">
        <f>INDEX('Roll Up - SY21-22 Calculator'!$A$3:$Q$200,MATCH($A53,'Roll Up - SY21-22 Calculator'!$A$3:$A$200,0),MATCH(M$7,'Roll Up - SY21-22 Calculator'!$A$3:$Q$3,0))</f>
        <v>20.14</v>
      </c>
      <c r="N53" s="147"/>
      <c r="O53" s="148" t="str">
        <f t="shared" ref="O53:O66" si="4">IF(IF(P53&gt;0,P53*G53,Q53*R53)=0,"",IF(P53&gt;0,P53*G53,Q53*R53))</f>
        <v/>
      </c>
      <c r="P53" s="149"/>
      <c r="Q53" s="150"/>
      <c r="R53" s="151"/>
      <c r="S53" s="149"/>
      <c r="T53" s="181" t="str">
        <f t="shared" ref="T53:T66" si="5">IFERROR(ROUNDUP(O53/G53,0)*M53,"")</f>
        <v/>
      </c>
      <c r="W53" s="119" t="str">
        <f t="shared" si="3"/>
        <v/>
      </c>
      <c r="X53" s="120"/>
      <c r="Y53" s="120"/>
      <c r="Z53" s="120"/>
      <c r="AA53" s="120"/>
      <c r="AB53" s="120"/>
      <c r="AC53" s="120"/>
      <c r="AD53" s="120"/>
      <c r="AE53" s="120"/>
      <c r="AF53" s="120"/>
      <c r="AG53" s="120"/>
      <c r="AH53" s="120"/>
      <c r="AI53" s="121"/>
      <c r="AJ53" s="72"/>
    </row>
    <row r="54" spans="1:36" x14ac:dyDescent="0.35">
      <c r="A54" s="101">
        <v>10000097370</v>
      </c>
      <c r="B54" s="102" t="e">
        <f>INDEX('Roll Up - SY21-22 Calculator'!$A$3:$Q$200,MATCH($A54,'Roll Up - SY21-22 Calculator'!$A$3:$A$200,0),MATCH(B$7,'Roll Up - SY21-22 Calculator'!$A$3:$Q$3,0))</f>
        <v>#N/A</v>
      </c>
      <c r="C54" s="103" t="str">
        <f>INDEX('Roll Up - SY21-22 Calculator'!$A$3:$Q$200,MATCH($A54,'Roll Up - SY21-22 Calculator'!$A$3:$A$200,0),MATCH(C$7,'Roll Up - SY21-22 Calculator'!$A$3:$Q$3,0))</f>
        <v>Beef Crumbles, 2.5 oz.</v>
      </c>
      <c r="D54" s="102" t="str">
        <f>INDEX('Roll Up - SY21-22 Calculator'!$A$3:$Q$200,MATCH($A54,'Roll Up - SY21-22 Calculator'!$A$3:$A$200,0),MATCH(D$7,'Roll Up - SY21-22 Calculator'!$A$3:$Q$3,0))</f>
        <v>100154 / 100155</v>
      </c>
      <c r="E54" s="102">
        <f>INDEX('Roll Up - SY21-22 Calculator'!$A$3:$Q$200,MATCH($A54,'Roll Up - SY21-22 Calculator'!$A$3:$A$200,0),MATCH(E$7,'Roll Up - SY21-22 Calculator'!$A$3:$Q$3,0))</f>
        <v>40</v>
      </c>
      <c r="F54" s="102">
        <f>INDEX('Roll Up - SY21-22 Calculator'!$A$3:$Q$200,MATCH($A54,'Roll Up - SY21-22 Calculator'!$A$3:$A$200,0),MATCH(F$7,'Roll Up - SY21-22 Calculator'!$A$3:$Q$3,0))</f>
        <v>256</v>
      </c>
      <c r="G54" s="102">
        <f>INDEX('Roll Up - SY21-22 Calculator'!$A$3:$Q$200,MATCH($A54,'Roll Up - SY21-22 Calculator'!$A$3:$A$200,0),MATCH(G$7,'Roll Up - SY21-22 Calculator'!$A$3:$Q$3,0))</f>
        <v>256</v>
      </c>
      <c r="H54" s="102">
        <f>INDEX('Roll Up - SY21-22 Calculator'!$A$3:$Q$200,MATCH($A54,'Roll Up - SY21-22 Calculator'!$A$3:$A$200,0),MATCH(H$7,'Roll Up - SY21-22 Calculator'!$A$3:$Q$3,0))</f>
        <v>2.5</v>
      </c>
      <c r="I54" s="102" t="str">
        <f>INDEX('Roll Up - SY21-22 Calculator'!$A$3:$Q$200,MATCH($A54,'Roll Up - SY21-22 Calculator'!$A$3:$A$200,0),MATCH(I$7,'Roll Up - SY21-22 Calculator'!$A$3:$Q$3,0))</f>
        <v/>
      </c>
      <c r="J54" s="102" t="str">
        <f>INDEX('Roll Up - SY21-22 Calculator'!$A$3:$Q$200,MATCH($A54,'Roll Up - SY21-22 Calculator'!$A$3:$A$200,0),MATCH(J$7,'Roll Up - SY21-22 Calculator'!$A$3:$Q$3,0))</f>
        <v>2.5 oz.</v>
      </c>
      <c r="K54" s="102">
        <f>INDEX('Roll Up - SY21-22 Calculator'!$A$3:$Q$200,MATCH($A54,'Roll Up - SY21-22 Calculator'!$A$3:$A$200,0),MATCH(K$7,'Roll Up - SY21-22 Calculator'!$A$3:$Q$3,0))</f>
        <v>2</v>
      </c>
      <c r="L54" s="102" t="str">
        <f>INDEX('Roll Up - SY21-22 Calculator'!$A$3:$Q$200,MATCH($A54,'Roll Up - SY21-22 Calculator'!$A$3:$A$200,0),MATCH(L$7,'Roll Up - SY21-22 Calculator'!$A$3:$Q$3,0))</f>
        <v>-</v>
      </c>
      <c r="M54" s="153">
        <f>INDEX('Roll Up - SY21-22 Calculator'!$A$3:$Q$200,MATCH($A54,'Roll Up - SY21-22 Calculator'!$A$3:$A$200,0),MATCH(M$7,'Roll Up - SY21-22 Calculator'!$A$3:$Q$3,0))</f>
        <v>32.43</v>
      </c>
      <c r="N54" s="154"/>
      <c r="O54" s="155" t="str">
        <f t="shared" si="4"/>
        <v/>
      </c>
      <c r="P54" s="149"/>
      <c r="Q54" s="150"/>
      <c r="R54" s="151"/>
      <c r="S54" s="149"/>
      <c r="T54" s="182" t="str">
        <f t="shared" si="5"/>
        <v/>
      </c>
      <c r="W54" s="110" t="str">
        <f t="shared" si="3"/>
        <v/>
      </c>
      <c r="X54" s="120"/>
      <c r="Y54" s="120"/>
      <c r="Z54" s="120"/>
      <c r="AA54" s="120"/>
      <c r="AB54" s="120"/>
      <c r="AC54" s="120"/>
      <c r="AD54" s="120"/>
      <c r="AE54" s="120"/>
      <c r="AF54" s="120"/>
      <c r="AG54" s="120"/>
      <c r="AH54" s="120"/>
      <c r="AI54" s="121"/>
      <c r="AJ54" s="72"/>
    </row>
    <row r="55" spans="1:36" x14ac:dyDescent="0.35">
      <c r="A55" s="112">
        <v>10000013740</v>
      </c>
      <c r="B55" s="113" t="e">
        <f>INDEX('Roll Up - SY21-22 Calculator'!$A$3:$Q$200,MATCH($A55,'Roll Up - SY21-22 Calculator'!$A$3:$A$200,0),MATCH(B$7,'Roll Up - SY21-22 Calculator'!$A$3:$Q$3,0))</f>
        <v>#N/A</v>
      </c>
      <c r="C55" s="240" t="str">
        <f>INDEX('Roll Up - SY21-22 Calculator'!$A$3:$Q$200,MATCH($A55,'Roll Up - SY21-22 Calculator'!$A$3:$A$200,0),MATCH(C$7,'Roll Up - SY21-22 Calculator'!$A$3:$Q$3,0))</f>
        <v>Wonderbites® Beef Dipper with Teriyaki, 2.8 oz.</v>
      </c>
      <c r="D55" s="113" t="str">
        <f>INDEX('Roll Up - SY21-22 Calculator'!$A$3:$Q$200,MATCH($A55,'Roll Up - SY21-22 Calculator'!$A$3:$A$200,0),MATCH(D$7,'Roll Up - SY21-22 Calculator'!$A$3:$Q$3,0))</f>
        <v>100154 / 100155</v>
      </c>
      <c r="E55" s="113">
        <f>INDEX('Roll Up - SY21-22 Calculator'!$A$3:$Q$200,MATCH($A55,'Roll Up - SY21-22 Calculator'!$A$3:$A$200,0),MATCH(E$7,'Roll Up - SY21-22 Calculator'!$A$3:$Q$3,0))</f>
        <v>25</v>
      </c>
      <c r="F55" s="113">
        <f>INDEX('Roll Up - SY21-22 Calculator'!$A$3:$Q$200,MATCH($A55,'Roll Up - SY21-22 Calculator'!$A$3:$A$200,0),MATCH(F$7,'Roll Up - SY21-22 Calculator'!$A$3:$Q$3,0))</f>
        <v>143</v>
      </c>
      <c r="G55" s="113">
        <f>INDEX('Roll Up - SY21-22 Calculator'!$A$3:$Q$200,MATCH($A55,'Roll Up - SY21-22 Calculator'!$A$3:$A$200,0),MATCH(G$7,'Roll Up - SY21-22 Calculator'!$A$3:$Q$3,0))</f>
        <v>143</v>
      </c>
      <c r="H55" s="113">
        <f>INDEX('Roll Up - SY21-22 Calculator'!$A$3:$Q$200,MATCH($A55,'Roll Up - SY21-22 Calculator'!$A$3:$A$200,0),MATCH(H$7,'Roll Up - SY21-22 Calculator'!$A$3:$Q$3,0))</f>
        <v>2.8</v>
      </c>
      <c r="I55" s="113" t="str">
        <f>INDEX('Roll Up - SY21-22 Calculator'!$A$3:$Q$200,MATCH($A55,'Roll Up - SY21-22 Calculator'!$A$3:$A$200,0),MATCH(I$7,'Roll Up - SY21-22 Calculator'!$A$3:$Q$3,0))</f>
        <v/>
      </c>
      <c r="J55" s="113" t="str">
        <f>INDEX('Roll Up - SY21-22 Calculator'!$A$3:$Q$200,MATCH($A55,'Roll Up - SY21-22 Calculator'!$A$3:$A$200,0),MATCH(J$7,'Roll Up - SY21-22 Calculator'!$A$3:$Q$3,0))</f>
        <v>4 pieces</v>
      </c>
      <c r="K55" s="113">
        <f>INDEX('Roll Up - SY21-22 Calculator'!$A$3:$Q$200,MATCH($A55,'Roll Up - SY21-22 Calculator'!$A$3:$A$200,0),MATCH(K$7,'Roll Up - SY21-22 Calculator'!$A$3:$Q$3,0))</f>
        <v>2</v>
      </c>
      <c r="L55" s="113" t="str">
        <f>INDEX('Roll Up - SY21-22 Calculator'!$A$3:$Q$200,MATCH($A55,'Roll Up - SY21-22 Calculator'!$A$3:$A$200,0),MATCH(L$7,'Roll Up - SY21-22 Calculator'!$A$3:$Q$3,0))</f>
        <v>-</v>
      </c>
      <c r="M55" s="115">
        <f>INDEX('Roll Up - SY21-22 Calculator'!$A$3:$Q$200,MATCH($A55,'Roll Up - SY21-22 Calculator'!$A$3:$A$200,0),MATCH(M$7,'Roll Up - SY21-22 Calculator'!$A$3:$Q$3,0))</f>
        <v>22.85</v>
      </c>
      <c r="N55" s="147"/>
      <c r="O55" s="148" t="str">
        <f t="shared" si="4"/>
        <v/>
      </c>
      <c r="P55" s="149"/>
      <c r="Q55" s="150"/>
      <c r="R55" s="151"/>
      <c r="S55" s="149"/>
      <c r="T55" s="181" t="str">
        <f t="shared" si="5"/>
        <v/>
      </c>
      <c r="W55" s="119" t="str">
        <f t="shared" si="3"/>
        <v/>
      </c>
      <c r="X55" s="120"/>
      <c r="Y55" s="120"/>
      <c r="Z55" s="120"/>
      <c r="AA55" s="120"/>
      <c r="AB55" s="120"/>
      <c r="AC55" s="120"/>
      <c r="AD55" s="120"/>
      <c r="AE55" s="120"/>
      <c r="AF55" s="120"/>
      <c r="AG55" s="120"/>
      <c r="AH55" s="120"/>
      <c r="AI55" s="121"/>
      <c r="AJ55" s="72"/>
    </row>
    <row r="56" spans="1:36" x14ac:dyDescent="0.35">
      <c r="A56" s="101">
        <v>10000011750</v>
      </c>
      <c r="B56" s="102" t="e">
        <f>INDEX('Roll Up - SY21-22 Calculator'!$A$3:$Q$200,MATCH($A56,'Roll Up - SY21-22 Calculator'!$A$3:$A$200,0),MATCH(B$7,'Roll Up - SY21-22 Calculator'!$A$3:$Q$3,0))</f>
        <v>#N/A</v>
      </c>
      <c r="C56" s="103" t="str">
        <f>INDEX('Roll Up - SY21-22 Calculator'!$A$3:$Q$200,MATCH($A56,'Roll Up - SY21-22 Calculator'!$A$3:$A$200,0),MATCH(C$7,'Roll Up - SY21-22 Calculator'!$A$3:$Q$3,0))</f>
        <v>Beef Meatballs, 0.5 oz.</v>
      </c>
      <c r="D56" s="102" t="str">
        <f>INDEX('Roll Up - SY21-22 Calculator'!$A$3:$Q$200,MATCH($A56,'Roll Up - SY21-22 Calculator'!$A$3:$A$200,0),MATCH(D$7,'Roll Up - SY21-22 Calculator'!$A$3:$Q$3,0))</f>
        <v>100154 / 100155</v>
      </c>
      <c r="E56" s="102">
        <f>INDEX('Roll Up - SY21-22 Calculator'!$A$3:$Q$200,MATCH($A56,'Roll Up - SY21-22 Calculator'!$A$3:$A$200,0),MATCH(E$7,'Roll Up - SY21-22 Calculator'!$A$3:$Q$3,0))</f>
        <v>30</v>
      </c>
      <c r="F56" s="102">
        <f>INDEX('Roll Up - SY21-22 Calculator'!$A$3:$Q$200,MATCH($A56,'Roll Up - SY21-22 Calculator'!$A$3:$A$200,0),MATCH(F$7,'Roll Up - SY21-22 Calculator'!$A$3:$Q$3,0))</f>
        <v>192</v>
      </c>
      <c r="G56" s="102">
        <f>INDEX('Roll Up - SY21-22 Calculator'!$A$3:$Q$200,MATCH($A56,'Roll Up - SY21-22 Calculator'!$A$3:$A$200,0),MATCH(G$7,'Roll Up - SY21-22 Calculator'!$A$3:$Q$3,0))</f>
        <v>192</v>
      </c>
      <c r="H56" s="102">
        <f>INDEX('Roll Up - SY21-22 Calculator'!$A$3:$Q$200,MATCH($A56,'Roll Up - SY21-22 Calculator'!$A$3:$A$200,0),MATCH(H$7,'Roll Up - SY21-22 Calculator'!$A$3:$Q$3,0))</f>
        <v>2.5</v>
      </c>
      <c r="I56" s="102" t="str">
        <f>INDEX('Roll Up - SY21-22 Calculator'!$A$3:$Q$200,MATCH($A56,'Roll Up - SY21-22 Calculator'!$A$3:$A$200,0),MATCH(I$7,'Roll Up - SY21-22 Calculator'!$A$3:$Q$3,0))</f>
        <v/>
      </c>
      <c r="J56" s="102" t="str">
        <f>INDEX('Roll Up - SY21-22 Calculator'!$A$3:$Q$200,MATCH($A56,'Roll Up - SY21-22 Calculator'!$A$3:$A$200,0),MATCH(J$7,'Roll Up - SY21-22 Calculator'!$A$3:$Q$3,0))</f>
        <v>5 pieces</v>
      </c>
      <c r="K56" s="102">
        <f>INDEX('Roll Up - SY21-22 Calculator'!$A$3:$Q$200,MATCH($A56,'Roll Up - SY21-22 Calculator'!$A$3:$A$200,0),MATCH(K$7,'Roll Up - SY21-22 Calculator'!$A$3:$Q$3,0))</f>
        <v>2</v>
      </c>
      <c r="L56" s="102" t="str">
        <f>INDEX('Roll Up - SY21-22 Calculator'!$A$3:$Q$200,MATCH($A56,'Roll Up - SY21-22 Calculator'!$A$3:$A$200,0),MATCH(L$7,'Roll Up - SY21-22 Calculator'!$A$3:$Q$3,0))</f>
        <v>-</v>
      </c>
      <c r="M56" s="153">
        <f>INDEX('Roll Up - SY21-22 Calculator'!$A$3:$Q$200,MATCH($A56,'Roll Up - SY21-22 Calculator'!$A$3:$A$200,0),MATCH(M$7,'Roll Up - SY21-22 Calculator'!$A$3:$Q$3,0))</f>
        <v>23.4</v>
      </c>
      <c r="N56" s="154"/>
      <c r="O56" s="155" t="str">
        <f t="shared" si="4"/>
        <v/>
      </c>
      <c r="P56" s="149"/>
      <c r="Q56" s="150"/>
      <c r="R56" s="151"/>
      <c r="S56" s="149"/>
      <c r="T56" s="182" t="str">
        <f t="shared" si="5"/>
        <v/>
      </c>
      <c r="W56" s="110" t="str">
        <f t="shared" si="3"/>
        <v/>
      </c>
      <c r="X56" s="120"/>
      <c r="Y56" s="120"/>
      <c r="Z56" s="120"/>
      <c r="AA56" s="120"/>
      <c r="AB56" s="120"/>
      <c r="AC56" s="120"/>
      <c r="AD56" s="120"/>
      <c r="AE56" s="120"/>
      <c r="AF56" s="120"/>
      <c r="AG56" s="120"/>
      <c r="AH56" s="120"/>
      <c r="AI56" s="121"/>
      <c r="AJ56" s="72"/>
    </row>
    <row r="57" spans="1:36" x14ac:dyDescent="0.35">
      <c r="A57" s="112">
        <v>10000073050</v>
      </c>
      <c r="B57" s="113" t="e">
        <f>INDEX('Roll Up - SY21-22 Calculator'!$A$3:$Q$200,MATCH($A57,'Roll Up - SY21-22 Calculator'!$A$3:$A$200,0),MATCH(B$7,'Roll Up - SY21-22 Calculator'!$A$3:$Q$3,0))</f>
        <v>#N/A</v>
      </c>
      <c r="C57" s="240" t="str">
        <f>INDEX('Roll Up - SY21-22 Calculator'!$A$3:$Q$200,MATCH($A57,'Roll Up - SY21-22 Calculator'!$A$3:$A$200,0),MATCH(C$7,'Roll Up - SY21-22 Calculator'!$A$3:$Q$3,0))</f>
        <v>Deluxe Beef Meatballs, 2.5 oz.</v>
      </c>
      <c r="D57" s="113" t="str">
        <f>INDEX('Roll Up - SY21-22 Calculator'!$A$3:$Q$200,MATCH($A57,'Roll Up - SY21-22 Calculator'!$A$3:$A$200,0),MATCH(D$7,'Roll Up - SY21-22 Calculator'!$A$3:$Q$3,0))</f>
        <v>100154 / 100155</v>
      </c>
      <c r="E57" s="113">
        <f>INDEX('Roll Up - SY21-22 Calculator'!$A$3:$Q$200,MATCH($A57,'Roll Up - SY21-22 Calculator'!$A$3:$A$200,0),MATCH(E$7,'Roll Up - SY21-22 Calculator'!$A$3:$Q$3,0))</f>
        <v>30</v>
      </c>
      <c r="F57" s="113">
        <f>INDEX('Roll Up - SY21-22 Calculator'!$A$3:$Q$200,MATCH($A57,'Roll Up - SY21-22 Calculator'!$A$3:$A$200,0),MATCH(F$7,'Roll Up - SY21-22 Calculator'!$A$3:$Q$3,0))</f>
        <v>192</v>
      </c>
      <c r="G57" s="113">
        <f>INDEX('Roll Up - SY21-22 Calculator'!$A$3:$Q$200,MATCH($A57,'Roll Up - SY21-22 Calculator'!$A$3:$A$200,0),MATCH(G$7,'Roll Up - SY21-22 Calculator'!$A$3:$Q$3,0))</f>
        <v>192</v>
      </c>
      <c r="H57" s="113">
        <f>INDEX('Roll Up - SY21-22 Calculator'!$A$3:$Q$200,MATCH($A57,'Roll Up - SY21-22 Calculator'!$A$3:$A$200,0),MATCH(H$7,'Roll Up - SY21-22 Calculator'!$A$3:$Q$3,0))</f>
        <v>2.5</v>
      </c>
      <c r="I57" s="113" t="str">
        <f>INDEX('Roll Up - SY21-22 Calculator'!$A$3:$Q$200,MATCH($A57,'Roll Up - SY21-22 Calculator'!$A$3:$A$200,0),MATCH(I$7,'Roll Up - SY21-22 Calculator'!$A$3:$Q$3,0))</f>
        <v/>
      </c>
      <c r="J57" s="113" t="str">
        <f>INDEX('Roll Up - SY21-22 Calculator'!$A$3:$Q$200,MATCH($A57,'Roll Up - SY21-22 Calculator'!$A$3:$A$200,0),MATCH(J$7,'Roll Up - SY21-22 Calculator'!$A$3:$Q$3,0))</f>
        <v>5 pieces</v>
      </c>
      <c r="K57" s="113">
        <f>INDEX('Roll Up - SY21-22 Calculator'!$A$3:$Q$200,MATCH($A57,'Roll Up - SY21-22 Calculator'!$A$3:$A$200,0),MATCH(K$7,'Roll Up - SY21-22 Calculator'!$A$3:$Q$3,0))</f>
        <v>2</v>
      </c>
      <c r="L57" s="113" t="str">
        <f>INDEX('Roll Up - SY21-22 Calculator'!$A$3:$Q$200,MATCH($A57,'Roll Up - SY21-22 Calculator'!$A$3:$A$200,0),MATCH(L$7,'Roll Up - SY21-22 Calculator'!$A$3:$Q$3,0))</f>
        <v>-</v>
      </c>
      <c r="M57" s="115">
        <f>INDEX('Roll Up - SY21-22 Calculator'!$A$3:$Q$200,MATCH($A57,'Roll Up - SY21-22 Calculator'!$A$3:$A$200,0),MATCH(M$7,'Roll Up - SY21-22 Calculator'!$A$3:$Q$3,0))</f>
        <v>35.4</v>
      </c>
      <c r="N57" s="147"/>
      <c r="O57" s="148" t="str">
        <f t="shared" si="4"/>
        <v/>
      </c>
      <c r="P57" s="149"/>
      <c r="Q57" s="150"/>
      <c r="R57" s="151"/>
      <c r="S57" s="149"/>
      <c r="T57" s="181" t="str">
        <f t="shared" si="5"/>
        <v/>
      </c>
      <c r="W57" s="119" t="str">
        <f t="shared" si="3"/>
        <v/>
      </c>
      <c r="X57" s="120"/>
      <c r="Y57" s="120"/>
      <c r="Z57" s="120"/>
      <c r="AA57" s="120"/>
      <c r="AB57" s="120"/>
      <c r="AC57" s="120"/>
      <c r="AD57" s="120"/>
      <c r="AE57" s="120"/>
      <c r="AF57" s="120"/>
      <c r="AG57" s="120"/>
      <c r="AH57" s="120"/>
      <c r="AI57" s="121"/>
      <c r="AJ57" s="72"/>
    </row>
    <row r="58" spans="1:36" x14ac:dyDescent="0.35">
      <c r="A58" s="101">
        <v>10000097687</v>
      </c>
      <c r="B58" s="102" t="e">
        <f>INDEX('Roll Up - SY21-22 Calculator'!$A$3:$Q$200,MATCH($A58,'Roll Up - SY21-22 Calculator'!$A$3:$A$200,0),MATCH(B$7,'Roll Up - SY21-22 Calculator'!$A$3:$Q$3,0))</f>
        <v>#N/A</v>
      </c>
      <c r="C58" s="103" t="str">
        <f>INDEX('Roll Up - SY21-22 Calculator'!$A$3:$Q$200,MATCH($A58,'Roll Up - SY21-22 Calculator'!$A$3:$A$200,0),MATCH(C$7,'Roll Up - SY21-22 Calculator'!$A$3:$Q$3,0))</f>
        <v>All Natural Beef Meatball, 0.48 oz.</v>
      </c>
      <c r="D58" s="102" t="str">
        <f>INDEX('Roll Up - SY21-22 Calculator'!$A$3:$Q$200,MATCH($A58,'Roll Up - SY21-22 Calculator'!$A$3:$A$200,0),MATCH(D$7,'Roll Up - SY21-22 Calculator'!$A$3:$Q$3,0))</f>
        <v>100154 / 100155</v>
      </c>
      <c r="E58" s="102">
        <f>INDEX('Roll Up - SY21-22 Calculator'!$A$3:$Q$200,MATCH($A58,'Roll Up - SY21-22 Calculator'!$A$3:$A$200,0),MATCH(E$7,'Roll Up - SY21-22 Calculator'!$A$3:$Q$3,0))</f>
        <v>29.67</v>
      </c>
      <c r="F58" s="102">
        <f>INDEX('Roll Up - SY21-22 Calculator'!$A$3:$Q$200,MATCH($A58,'Roll Up - SY21-22 Calculator'!$A$3:$A$200,0),MATCH(F$7,'Roll Up - SY21-22 Calculator'!$A$3:$Q$3,0))</f>
        <v>169</v>
      </c>
      <c r="G58" s="102">
        <f>INDEX('Roll Up - SY21-22 Calculator'!$A$3:$Q$200,MATCH($A58,'Roll Up - SY21-22 Calculator'!$A$3:$A$200,0),MATCH(G$7,'Roll Up - SY21-22 Calculator'!$A$3:$Q$3,0))</f>
        <v>169</v>
      </c>
      <c r="H58" s="102">
        <f>INDEX('Roll Up - SY21-22 Calculator'!$A$3:$Q$200,MATCH($A58,'Roll Up - SY21-22 Calculator'!$A$3:$A$200,0),MATCH(H$7,'Roll Up - SY21-22 Calculator'!$A$3:$Q$3,0))</f>
        <v>2.8</v>
      </c>
      <c r="I58" s="102" t="str">
        <f>INDEX('Roll Up - SY21-22 Calculator'!$A$3:$Q$200,MATCH($A58,'Roll Up - SY21-22 Calculator'!$A$3:$A$200,0),MATCH(I$7,'Roll Up - SY21-22 Calculator'!$A$3:$Q$3,0))</f>
        <v/>
      </c>
      <c r="J58" s="102" t="str">
        <f>INDEX('Roll Up - SY21-22 Calculator'!$A$3:$Q$200,MATCH($A58,'Roll Up - SY21-22 Calculator'!$A$3:$A$200,0),MATCH(J$7,'Roll Up - SY21-22 Calculator'!$A$3:$Q$3,0))</f>
        <v>6 pieces</v>
      </c>
      <c r="K58" s="102">
        <f>INDEX('Roll Up - SY21-22 Calculator'!$A$3:$Q$200,MATCH($A58,'Roll Up - SY21-22 Calculator'!$A$3:$A$200,0),MATCH(K$7,'Roll Up - SY21-22 Calculator'!$A$3:$Q$3,0))</f>
        <v>2</v>
      </c>
      <c r="L58" s="102" t="str">
        <f>INDEX('Roll Up - SY21-22 Calculator'!$A$3:$Q$200,MATCH($A58,'Roll Up - SY21-22 Calculator'!$A$3:$A$200,0),MATCH(L$7,'Roll Up - SY21-22 Calculator'!$A$3:$Q$3,0))</f>
        <v>-</v>
      </c>
      <c r="M58" s="153">
        <f>INDEX('Roll Up - SY21-22 Calculator'!$A$3:$Q$200,MATCH($A58,'Roll Up - SY21-22 Calculator'!$A$3:$A$200,0),MATCH(M$7,'Roll Up - SY21-22 Calculator'!$A$3:$Q$3,0))</f>
        <v>24.91</v>
      </c>
      <c r="N58" s="154"/>
      <c r="O58" s="155" t="str">
        <f t="shared" si="4"/>
        <v/>
      </c>
      <c r="P58" s="149"/>
      <c r="Q58" s="150"/>
      <c r="R58" s="151"/>
      <c r="S58" s="149"/>
      <c r="T58" s="182" t="str">
        <f t="shared" si="5"/>
        <v/>
      </c>
      <c r="W58" s="110" t="str">
        <f t="shared" si="3"/>
        <v/>
      </c>
      <c r="X58" s="120"/>
      <c r="Y58" s="120"/>
      <c r="Z58" s="120"/>
      <c r="AA58" s="120"/>
      <c r="AB58" s="120"/>
      <c r="AC58" s="120"/>
      <c r="AD58" s="120"/>
      <c r="AE58" s="120"/>
      <c r="AF58" s="120"/>
      <c r="AG58" s="120"/>
      <c r="AH58" s="120"/>
      <c r="AI58" s="121"/>
      <c r="AJ58" s="72"/>
    </row>
    <row r="59" spans="1:36" x14ac:dyDescent="0.35">
      <c r="A59" s="112">
        <v>10000097689</v>
      </c>
      <c r="B59" s="113" t="e">
        <f>INDEX('Roll Up - SY21-22 Calculator'!$A$3:$Q$200,MATCH($A59,'Roll Up - SY21-22 Calculator'!$A$3:$A$200,0),MATCH(B$7,'Roll Up - SY21-22 Calculator'!$A$3:$Q$3,0))</f>
        <v>#N/A</v>
      </c>
      <c r="C59" s="240" t="str">
        <f>INDEX('Roll Up - SY21-22 Calculator'!$A$3:$Q$200,MATCH($A59,'Roll Up - SY21-22 Calculator'!$A$3:$A$200,0),MATCH(C$7,'Roll Up - SY21-22 Calculator'!$A$3:$Q$3,0))</f>
        <v>All Natural Beef Meatball, 0.95 oz</v>
      </c>
      <c r="D59" s="113" t="str">
        <f>INDEX('Roll Up - SY21-22 Calculator'!$A$3:$Q$200,MATCH($A59,'Roll Up - SY21-22 Calculator'!$A$3:$A$200,0),MATCH(D$7,'Roll Up - SY21-22 Calculator'!$A$3:$Q$3,0))</f>
        <v>100154 / 100155</v>
      </c>
      <c r="E59" s="113">
        <f>INDEX('Roll Up - SY21-22 Calculator'!$A$3:$Q$200,MATCH($A59,'Roll Up - SY21-22 Calculator'!$A$3:$A$200,0),MATCH(E$7,'Roll Up - SY21-22 Calculator'!$A$3:$Q$3,0))</f>
        <v>29.99</v>
      </c>
      <c r="F59" s="113">
        <f>INDEX('Roll Up - SY21-22 Calculator'!$A$3:$Q$200,MATCH($A59,'Roll Up - SY21-22 Calculator'!$A$3:$A$200,0),MATCH(F$7,'Roll Up - SY21-22 Calculator'!$A$3:$Q$3,0))</f>
        <v>170</v>
      </c>
      <c r="G59" s="113">
        <f>INDEX('Roll Up - SY21-22 Calculator'!$A$3:$Q$200,MATCH($A59,'Roll Up - SY21-22 Calculator'!$A$3:$A$200,0),MATCH(G$7,'Roll Up - SY21-22 Calculator'!$A$3:$Q$3,0))</f>
        <v>170</v>
      </c>
      <c r="H59" s="113">
        <f>INDEX('Roll Up - SY21-22 Calculator'!$A$3:$Q$200,MATCH($A59,'Roll Up - SY21-22 Calculator'!$A$3:$A$200,0),MATCH(H$7,'Roll Up - SY21-22 Calculator'!$A$3:$Q$3,0))</f>
        <v>2.8</v>
      </c>
      <c r="I59" s="113" t="str">
        <f>INDEX('Roll Up - SY21-22 Calculator'!$A$3:$Q$200,MATCH($A59,'Roll Up - SY21-22 Calculator'!$A$3:$A$200,0),MATCH(I$7,'Roll Up - SY21-22 Calculator'!$A$3:$Q$3,0))</f>
        <v/>
      </c>
      <c r="J59" s="113" t="str">
        <f>INDEX('Roll Up - SY21-22 Calculator'!$A$3:$Q$200,MATCH($A59,'Roll Up - SY21-22 Calculator'!$A$3:$A$200,0),MATCH(J$7,'Roll Up - SY21-22 Calculator'!$A$3:$Q$3,0))</f>
        <v>3 Pieces</v>
      </c>
      <c r="K59" s="113">
        <f>INDEX('Roll Up - SY21-22 Calculator'!$A$3:$Q$200,MATCH($A59,'Roll Up - SY21-22 Calculator'!$A$3:$A$200,0),MATCH(K$7,'Roll Up - SY21-22 Calculator'!$A$3:$Q$3,0))</f>
        <v>2</v>
      </c>
      <c r="L59" s="113" t="str">
        <f>INDEX('Roll Up - SY21-22 Calculator'!$A$3:$Q$200,MATCH($A59,'Roll Up - SY21-22 Calculator'!$A$3:$A$200,0),MATCH(L$7,'Roll Up - SY21-22 Calculator'!$A$3:$Q$3,0))</f>
        <v>-</v>
      </c>
      <c r="M59" s="115">
        <f>INDEX('Roll Up - SY21-22 Calculator'!$A$3:$Q$200,MATCH($A59,'Roll Up - SY21-22 Calculator'!$A$3:$A$200,0),MATCH(M$7,'Roll Up - SY21-22 Calculator'!$A$3:$Q$3,0))</f>
        <v>25.18</v>
      </c>
      <c r="N59" s="147"/>
      <c r="O59" s="148" t="str">
        <f t="shared" si="4"/>
        <v/>
      </c>
      <c r="P59" s="149"/>
      <c r="Q59" s="150"/>
      <c r="R59" s="151"/>
      <c r="S59" s="149"/>
      <c r="T59" s="181" t="str">
        <f t="shared" si="5"/>
        <v/>
      </c>
      <c r="W59" s="119" t="str">
        <f t="shared" si="3"/>
        <v/>
      </c>
      <c r="X59" s="120"/>
      <c r="Y59" s="120"/>
      <c r="Z59" s="120"/>
      <c r="AA59" s="120"/>
      <c r="AB59" s="120"/>
      <c r="AC59" s="120"/>
      <c r="AD59" s="120"/>
      <c r="AE59" s="120"/>
      <c r="AF59" s="120"/>
      <c r="AG59" s="120"/>
      <c r="AH59" s="120"/>
      <c r="AI59" s="121"/>
      <c r="AJ59" s="72"/>
    </row>
    <row r="60" spans="1:36" x14ac:dyDescent="0.35">
      <c r="A60" s="101">
        <v>10000097868</v>
      </c>
      <c r="B60" s="102" t="e">
        <f>INDEX('Roll Up - SY21-22 Calculator'!$A$3:$Q$200,MATCH($A60,'Roll Up - SY21-22 Calculator'!$A$3:$A$200,0),MATCH(B$7,'Roll Up - SY21-22 Calculator'!$A$3:$Q$3,0))</f>
        <v>#N/A</v>
      </c>
      <c r="C60" s="103" t="str">
        <f>INDEX('Roll Up - SY21-22 Calculator'!$A$3:$Q$200,MATCH($A60,'Roll Up - SY21-22 Calculator'!$A$3:$A$200,0),MATCH(C$7,'Roll Up - SY21-22 Calculator'!$A$3:$Q$3,0))</f>
        <v>Philly Beef Steak, 2.5 oz.</v>
      </c>
      <c r="D60" s="102" t="str">
        <f>INDEX('Roll Up - SY21-22 Calculator'!$A$3:$Q$200,MATCH($A60,'Roll Up - SY21-22 Calculator'!$A$3:$A$200,0),MATCH(D$7,'Roll Up - SY21-22 Calculator'!$A$3:$Q$3,0))</f>
        <v>100154 / 100155</v>
      </c>
      <c r="E60" s="102">
        <f>INDEX('Roll Up - SY21-22 Calculator'!$A$3:$Q$200,MATCH($A60,'Roll Up - SY21-22 Calculator'!$A$3:$A$200,0),MATCH(E$7,'Roll Up - SY21-22 Calculator'!$A$3:$Q$3,0))</f>
        <v>30</v>
      </c>
      <c r="F60" s="102">
        <f>INDEX('Roll Up - SY21-22 Calculator'!$A$3:$Q$200,MATCH($A60,'Roll Up - SY21-22 Calculator'!$A$3:$A$200,0),MATCH(F$7,'Roll Up - SY21-22 Calculator'!$A$3:$Q$3,0))</f>
        <v>192</v>
      </c>
      <c r="G60" s="102">
        <f>INDEX('Roll Up - SY21-22 Calculator'!$A$3:$Q$200,MATCH($A60,'Roll Up - SY21-22 Calculator'!$A$3:$A$200,0),MATCH(G$7,'Roll Up - SY21-22 Calculator'!$A$3:$Q$3,0))</f>
        <v>192</v>
      </c>
      <c r="H60" s="102">
        <f>INDEX('Roll Up - SY21-22 Calculator'!$A$3:$Q$200,MATCH($A60,'Roll Up - SY21-22 Calculator'!$A$3:$A$200,0),MATCH(H$7,'Roll Up - SY21-22 Calculator'!$A$3:$Q$3,0))</f>
        <v>2.5</v>
      </c>
      <c r="I60" s="102" t="str">
        <f>INDEX('Roll Up - SY21-22 Calculator'!$A$3:$Q$200,MATCH($A60,'Roll Up - SY21-22 Calculator'!$A$3:$A$200,0),MATCH(I$7,'Roll Up - SY21-22 Calculator'!$A$3:$Q$3,0))</f>
        <v/>
      </c>
      <c r="J60" s="102" t="str">
        <f>INDEX('Roll Up - SY21-22 Calculator'!$A$3:$Q$200,MATCH($A60,'Roll Up - SY21-22 Calculator'!$A$3:$A$200,0),MATCH(J$7,'Roll Up - SY21-22 Calculator'!$A$3:$Q$3,0))</f>
        <v>2.50 oz.</v>
      </c>
      <c r="K60" s="102">
        <f>INDEX('Roll Up - SY21-22 Calculator'!$A$3:$Q$200,MATCH($A60,'Roll Up - SY21-22 Calculator'!$A$3:$A$200,0),MATCH(K$7,'Roll Up - SY21-22 Calculator'!$A$3:$Q$3,0))</f>
        <v>2</v>
      </c>
      <c r="L60" s="102" t="str">
        <f>INDEX('Roll Up - SY21-22 Calculator'!$A$3:$Q$200,MATCH($A60,'Roll Up - SY21-22 Calculator'!$A$3:$A$200,0),MATCH(L$7,'Roll Up - SY21-22 Calculator'!$A$3:$Q$3,0))</f>
        <v>-</v>
      </c>
      <c r="M60" s="153">
        <f>INDEX('Roll Up - SY21-22 Calculator'!$A$3:$Q$200,MATCH($A60,'Roll Up - SY21-22 Calculator'!$A$3:$A$200,0),MATCH(M$7,'Roll Up - SY21-22 Calculator'!$A$3:$Q$3,0))</f>
        <v>45.1</v>
      </c>
      <c r="N60" s="154"/>
      <c r="O60" s="155" t="str">
        <f t="shared" si="4"/>
        <v/>
      </c>
      <c r="P60" s="149"/>
      <c r="Q60" s="150"/>
      <c r="R60" s="151"/>
      <c r="S60" s="149"/>
      <c r="T60" s="182" t="str">
        <f t="shared" si="5"/>
        <v/>
      </c>
      <c r="W60" s="110" t="str">
        <f t="shared" si="3"/>
        <v/>
      </c>
      <c r="X60" s="120"/>
      <c r="Y60" s="120"/>
      <c r="Z60" s="120"/>
      <c r="AA60" s="120"/>
      <c r="AB60" s="120"/>
      <c r="AC60" s="120"/>
      <c r="AD60" s="120"/>
      <c r="AE60" s="120"/>
      <c r="AF60" s="120"/>
      <c r="AG60" s="120"/>
      <c r="AH60" s="120"/>
      <c r="AI60" s="121"/>
      <c r="AJ60" s="72"/>
    </row>
    <row r="61" spans="1:36" x14ac:dyDescent="0.35">
      <c r="A61" s="112">
        <v>10000016905</v>
      </c>
      <c r="B61" s="113" t="e">
        <f>INDEX('Roll Up - SY21-22 Calculator'!$A$3:$Q$200,MATCH($A61,'Roll Up - SY21-22 Calculator'!$A$3:$A$200,0),MATCH(B$7,'Roll Up - SY21-22 Calculator'!$A$3:$Q$3,0))</f>
        <v>#N/A</v>
      </c>
      <c r="C61" s="240" t="str">
        <f>INDEX('Roll Up - SY21-22 Calculator'!$A$3:$Q$200,MATCH($A61,'Roll Up - SY21-22 Calculator'!$A$3:$A$200,0),MATCH(C$7,'Roll Up - SY21-22 Calculator'!$A$3:$Q$3,0))</f>
        <v>Flame Broiled Beef Burgers with Buns, 2.2 oz.</v>
      </c>
      <c r="D61" s="113" t="str">
        <f>INDEX('Roll Up - SY21-22 Calculator'!$A$3:$Q$200,MATCH($A61,'Roll Up - SY21-22 Calculator'!$A$3:$A$200,0),MATCH(D$7,'Roll Up - SY21-22 Calculator'!$A$3:$Q$3,0))</f>
        <v>100154 / 100155</v>
      </c>
      <c r="E61" s="113">
        <f>INDEX('Roll Up - SY21-22 Calculator'!$A$3:$Q$200,MATCH($A61,'Roll Up - SY21-22 Calculator'!$A$3:$A$200,0),MATCH(E$7,'Roll Up - SY21-22 Calculator'!$A$3:$Q$3,0))</f>
        <v>9.9</v>
      </c>
      <c r="F61" s="113">
        <f>INDEX('Roll Up - SY21-22 Calculator'!$A$3:$Q$200,MATCH($A61,'Roll Up - SY21-22 Calculator'!$A$3:$A$200,0),MATCH(F$7,'Roll Up - SY21-22 Calculator'!$A$3:$Q$3,0))</f>
        <v>72</v>
      </c>
      <c r="G61" s="113">
        <f>INDEX('Roll Up - SY21-22 Calculator'!$A$3:$Q$200,MATCH($A61,'Roll Up - SY21-22 Calculator'!$A$3:$A$200,0),MATCH(G$7,'Roll Up - SY21-22 Calculator'!$A$3:$Q$3,0))</f>
        <v>72</v>
      </c>
      <c r="H61" s="113">
        <f>INDEX('Roll Up - SY21-22 Calculator'!$A$3:$Q$200,MATCH($A61,'Roll Up - SY21-22 Calculator'!$A$3:$A$200,0),MATCH(H$7,'Roll Up - SY21-22 Calculator'!$A$3:$Q$3,0))</f>
        <v>2.2000000000000002</v>
      </c>
      <c r="I61" s="113" t="str">
        <f>INDEX('Roll Up - SY21-22 Calculator'!$A$3:$Q$200,MATCH($A61,'Roll Up - SY21-22 Calculator'!$A$3:$A$200,0),MATCH(I$7,'Roll Up - SY21-22 Calculator'!$A$3:$Q$3,0))</f>
        <v/>
      </c>
      <c r="J61" s="113" t="str">
        <f>INDEX('Roll Up - SY21-22 Calculator'!$A$3:$Q$200,MATCH($A61,'Roll Up - SY21-22 Calculator'!$A$3:$A$200,0),MATCH(J$7,'Roll Up - SY21-22 Calculator'!$A$3:$Q$3,0))</f>
        <v>1 sandwich</v>
      </c>
      <c r="K61" s="113">
        <f>INDEX('Roll Up - SY21-22 Calculator'!$A$3:$Q$200,MATCH($A61,'Roll Up - SY21-22 Calculator'!$A$3:$A$200,0),MATCH(K$7,'Roll Up - SY21-22 Calculator'!$A$3:$Q$3,0))</f>
        <v>1</v>
      </c>
      <c r="L61" s="113">
        <f>INDEX('Roll Up - SY21-22 Calculator'!$A$3:$Q$200,MATCH($A61,'Roll Up - SY21-22 Calculator'!$A$3:$A$200,0),MATCH(L$7,'Roll Up - SY21-22 Calculator'!$A$3:$Q$3,0))</f>
        <v>1</v>
      </c>
      <c r="M61" s="115">
        <f>INDEX('Roll Up - SY21-22 Calculator'!$A$3:$Q$200,MATCH($A61,'Roll Up - SY21-22 Calculator'!$A$3:$A$200,0),MATCH(M$7,'Roll Up - SY21-22 Calculator'!$A$3:$Q$3,0))</f>
        <v>8.5</v>
      </c>
      <c r="N61" s="147"/>
      <c r="O61" s="148" t="str">
        <f t="shared" si="4"/>
        <v/>
      </c>
      <c r="P61" s="149"/>
      <c r="Q61" s="150"/>
      <c r="R61" s="151"/>
      <c r="S61" s="149"/>
      <c r="T61" s="181" t="str">
        <f t="shared" si="5"/>
        <v/>
      </c>
      <c r="W61" s="119" t="str">
        <f t="shared" si="3"/>
        <v/>
      </c>
      <c r="X61" s="120"/>
      <c r="Y61" s="120"/>
      <c r="Z61" s="120"/>
      <c r="AA61" s="120"/>
      <c r="AB61" s="120"/>
      <c r="AC61" s="120"/>
      <c r="AD61" s="120"/>
      <c r="AE61" s="120"/>
      <c r="AF61" s="120"/>
      <c r="AG61" s="120"/>
      <c r="AH61" s="120"/>
      <c r="AI61" s="121"/>
      <c r="AJ61" s="72"/>
    </row>
    <row r="62" spans="1:36" x14ac:dyDescent="0.35">
      <c r="A62" s="101">
        <v>10000010577</v>
      </c>
      <c r="B62" s="102" t="e">
        <f>INDEX('Roll Up - SY21-22 Calculator'!$A$3:$Q$200,MATCH($A62,'Roll Up - SY21-22 Calculator'!$A$3:$A$200,0),MATCH(B$7,'Roll Up - SY21-22 Calculator'!$A$3:$Q$3,0))</f>
        <v>#N/A</v>
      </c>
      <c r="C62" s="103" t="str">
        <f>INDEX('Roll Up - SY21-22 Calculator'!$A$3:$Q$200,MATCH($A62,'Roll Up - SY21-22 Calculator'!$A$3:$A$200,0),MATCH(C$7,'Roll Up - SY21-22 Calculator'!$A$3:$Q$3,0))</f>
        <v>IW Beef Sausage Biscuit Sandwich, 3.1 oz.</v>
      </c>
      <c r="D62" s="102" t="str">
        <f>INDEX('Roll Up - SY21-22 Calculator'!$A$3:$Q$200,MATCH($A62,'Roll Up - SY21-22 Calculator'!$A$3:$A$200,0),MATCH(D$7,'Roll Up - SY21-22 Calculator'!$A$3:$Q$3,0))</f>
        <v>100154 / 100155</v>
      </c>
      <c r="E62" s="102">
        <f>INDEX('Roll Up - SY21-22 Calculator'!$A$3:$Q$200,MATCH($A62,'Roll Up - SY21-22 Calculator'!$A$3:$A$200,0),MATCH(E$7,'Roll Up - SY21-22 Calculator'!$A$3:$Q$3,0))</f>
        <v>19.38</v>
      </c>
      <c r="F62" s="102">
        <f>INDEX('Roll Up - SY21-22 Calculator'!$A$3:$Q$200,MATCH($A62,'Roll Up - SY21-22 Calculator'!$A$3:$A$200,0),MATCH(F$7,'Roll Up - SY21-22 Calculator'!$A$3:$Q$3,0))</f>
        <v>100</v>
      </c>
      <c r="G62" s="102">
        <f>INDEX('Roll Up - SY21-22 Calculator'!$A$3:$Q$200,MATCH($A62,'Roll Up - SY21-22 Calculator'!$A$3:$A$200,0),MATCH(G$7,'Roll Up - SY21-22 Calculator'!$A$3:$Q$3,0))</f>
        <v>100</v>
      </c>
      <c r="H62" s="102">
        <f>INDEX('Roll Up - SY21-22 Calculator'!$A$3:$Q$200,MATCH($A62,'Roll Up - SY21-22 Calculator'!$A$3:$A$200,0),MATCH(H$7,'Roll Up - SY21-22 Calculator'!$A$3:$Q$3,0))</f>
        <v>3.1</v>
      </c>
      <c r="I62" s="102" t="str">
        <f>INDEX('Roll Up - SY21-22 Calculator'!$A$3:$Q$200,MATCH($A62,'Roll Up - SY21-22 Calculator'!$A$3:$A$200,0),MATCH(I$7,'Roll Up - SY21-22 Calculator'!$A$3:$Q$3,0))</f>
        <v/>
      </c>
      <c r="J62" s="102" t="str">
        <f>INDEX('Roll Up - SY21-22 Calculator'!$A$3:$Q$200,MATCH($A62,'Roll Up - SY21-22 Calculator'!$A$3:$A$200,0),MATCH(J$7,'Roll Up - SY21-22 Calculator'!$A$3:$Q$3,0))</f>
        <v>1 sandwich</v>
      </c>
      <c r="K62" s="102">
        <f>INDEX('Roll Up - SY21-22 Calculator'!$A$3:$Q$200,MATCH($A62,'Roll Up - SY21-22 Calculator'!$A$3:$A$200,0),MATCH(K$7,'Roll Up - SY21-22 Calculator'!$A$3:$Q$3,0))</f>
        <v>1</v>
      </c>
      <c r="L62" s="102">
        <f>INDEX('Roll Up - SY21-22 Calculator'!$A$3:$Q$200,MATCH($A62,'Roll Up - SY21-22 Calculator'!$A$3:$A$200,0),MATCH(L$7,'Roll Up - SY21-22 Calculator'!$A$3:$Q$3,0))</f>
        <v>1.75</v>
      </c>
      <c r="M62" s="153">
        <f>INDEX('Roll Up - SY21-22 Calculator'!$A$3:$Q$200,MATCH($A62,'Roll Up - SY21-22 Calculator'!$A$3:$A$200,0),MATCH(M$7,'Roll Up - SY21-22 Calculator'!$A$3:$Q$3,0))</f>
        <v>9.4700000000000006</v>
      </c>
      <c r="N62" s="154"/>
      <c r="O62" s="155" t="str">
        <f t="shared" si="4"/>
        <v/>
      </c>
      <c r="P62" s="149"/>
      <c r="Q62" s="150"/>
      <c r="R62" s="151"/>
      <c r="S62" s="149"/>
      <c r="T62" s="182" t="str">
        <f t="shared" si="5"/>
        <v/>
      </c>
      <c r="W62" s="110" t="str">
        <f t="shared" si="3"/>
        <v/>
      </c>
      <c r="X62" s="120"/>
      <c r="Y62" s="120"/>
      <c r="Z62" s="120"/>
      <c r="AA62" s="120"/>
      <c r="AB62" s="120"/>
      <c r="AC62" s="120"/>
      <c r="AD62" s="120"/>
      <c r="AE62" s="120"/>
      <c r="AF62" s="120"/>
      <c r="AG62" s="120"/>
      <c r="AH62" s="120"/>
      <c r="AI62" s="121"/>
      <c r="AJ62" s="72"/>
    </row>
    <row r="63" spans="1:36" x14ac:dyDescent="0.35">
      <c r="A63" s="112">
        <v>10000003543</v>
      </c>
      <c r="B63" s="113" t="e">
        <f>INDEX('Roll Up - SY21-22 Calculator'!$A$3:$Q$200,MATCH($A63,'Roll Up - SY21-22 Calculator'!$A$3:$A$200,0),MATCH(B$7,'Roll Up - SY21-22 Calculator'!$A$3:$Q$3,0))</f>
        <v>#N/A</v>
      </c>
      <c r="C63" s="240" t="str">
        <f>INDEX('Roll Up - SY21-22 Calculator'!$A$3:$Q$200,MATCH($A63,'Roll Up - SY21-22 Calculator'!$A$3:$A$200,0),MATCH(C$7,'Roll Up - SY21-22 Calculator'!$A$3:$Q$3,0))</f>
        <v>IW BBQ Beef Rib Mini Twin Sandwiches, 5.4 oz.</v>
      </c>
      <c r="D63" s="113" t="str">
        <f>INDEX('Roll Up - SY21-22 Calculator'!$A$3:$Q$200,MATCH($A63,'Roll Up - SY21-22 Calculator'!$A$3:$A$200,0),MATCH(D$7,'Roll Up - SY21-22 Calculator'!$A$3:$Q$3,0))</f>
        <v>100154 / 100155</v>
      </c>
      <c r="E63" s="113">
        <f>INDEX('Roll Up - SY21-22 Calculator'!$A$3:$Q$200,MATCH($A63,'Roll Up - SY21-22 Calculator'!$A$3:$A$200,0),MATCH(E$7,'Roll Up - SY21-22 Calculator'!$A$3:$Q$3,0))</f>
        <v>27</v>
      </c>
      <c r="F63" s="113">
        <f>INDEX('Roll Up - SY21-22 Calculator'!$A$3:$Q$200,MATCH($A63,'Roll Up - SY21-22 Calculator'!$A$3:$A$200,0),MATCH(F$7,'Roll Up - SY21-22 Calculator'!$A$3:$Q$3,0))</f>
        <v>80</v>
      </c>
      <c r="G63" s="113">
        <f>INDEX('Roll Up - SY21-22 Calculator'!$A$3:$Q$200,MATCH($A63,'Roll Up - SY21-22 Calculator'!$A$3:$A$200,0),MATCH(G$7,'Roll Up - SY21-22 Calculator'!$A$3:$Q$3,0))</f>
        <v>80</v>
      </c>
      <c r="H63" s="113">
        <f>INDEX('Roll Up - SY21-22 Calculator'!$A$3:$Q$200,MATCH($A63,'Roll Up - SY21-22 Calculator'!$A$3:$A$200,0),MATCH(H$7,'Roll Up - SY21-22 Calculator'!$A$3:$Q$3,0))</f>
        <v>5.4</v>
      </c>
      <c r="I63" s="113" t="str">
        <f>INDEX('Roll Up - SY21-22 Calculator'!$A$3:$Q$200,MATCH($A63,'Roll Up - SY21-22 Calculator'!$A$3:$A$200,0),MATCH(I$7,'Roll Up - SY21-22 Calculator'!$A$3:$Q$3,0))</f>
        <v/>
      </c>
      <c r="J63" s="113" t="str">
        <f>INDEX('Roll Up - SY21-22 Calculator'!$A$3:$Q$200,MATCH($A63,'Roll Up - SY21-22 Calculator'!$A$3:$A$200,0),MATCH(J$7,'Roll Up - SY21-22 Calculator'!$A$3:$Q$3,0))</f>
        <v>2 Mini Sandwiches</v>
      </c>
      <c r="K63" s="113">
        <f>INDEX('Roll Up - SY21-22 Calculator'!$A$3:$Q$200,MATCH($A63,'Roll Up - SY21-22 Calculator'!$A$3:$A$200,0),MATCH(K$7,'Roll Up - SY21-22 Calculator'!$A$3:$Q$3,0))</f>
        <v>2</v>
      </c>
      <c r="L63" s="113">
        <f>INDEX('Roll Up - SY21-22 Calculator'!$A$3:$Q$200,MATCH($A63,'Roll Up - SY21-22 Calculator'!$A$3:$A$200,0),MATCH(L$7,'Roll Up - SY21-22 Calculator'!$A$3:$Q$3,0))</f>
        <v>2.5</v>
      </c>
      <c r="M63" s="115">
        <f>INDEX('Roll Up - SY21-22 Calculator'!$A$3:$Q$200,MATCH($A63,'Roll Up - SY21-22 Calculator'!$A$3:$A$200,0),MATCH(M$7,'Roll Up - SY21-22 Calculator'!$A$3:$Q$3,0))</f>
        <v>9.5</v>
      </c>
      <c r="N63" s="147"/>
      <c r="O63" s="148" t="str">
        <f t="shared" si="4"/>
        <v/>
      </c>
      <c r="P63" s="149"/>
      <c r="Q63" s="150"/>
      <c r="R63" s="151"/>
      <c r="S63" s="149"/>
      <c r="T63" s="181" t="str">
        <f t="shared" si="5"/>
        <v/>
      </c>
      <c r="W63" s="119" t="str">
        <f t="shared" si="3"/>
        <v/>
      </c>
      <c r="X63" s="120"/>
      <c r="Y63" s="120"/>
      <c r="Z63" s="120"/>
      <c r="AA63" s="120"/>
      <c r="AB63" s="120"/>
      <c r="AC63" s="120"/>
      <c r="AD63" s="120"/>
      <c r="AE63" s="120"/>
      <c r="AF63" s="120"/>
      <c r="AG63" s="120"/>
      <c r="AH63" s="120"/>
      <c r="AI63" s="121"/>
      <c r="AJ63" s="72"/>
    </row>
    <row r="64" spans="1:36" x14ac:dyDescent="0.35">
      <c r="A64" s="101">
        <v>10000011151</v>
      </c>
      <c r="B64" s="102" t="e">
        <f>INDEX('Roll Up - SY21-22 Calculator'!$A$3:$Q$200,MATCH($A64,'Roll Up - SY21-22 Calculator'!$A$3:$A$200,0),MATCH(B$7,'Roll Up - SY21-22 Calculator'!$A$3:$Q$3,0))</f>
        <v>#N/A</v>
      </c>
      <c r="C64" s="103" t="str">
        <f>INDEX('Roll Up - SY21-22 Calculator'!$A$3:$Q$200,MATCH($A64,'Roll Up - SY21-22 Calculator'!$A$3:$A$200,0),MATCH(C$7,'Roll Up - SY21-22 Calculator'!$A$3:$Q$3,0))</f>
        <v>IW Cheeseburger Mini Twin Sandwiches, 5.5 oz.</v>
      </c>
      <c r="D64" s="102" t="str">
        <f>INDEX('Roll Up - SY21-22 Calculator'!$A$3:$Q$200,MATCH($A64,'Roll Up - SY21-22 Calculator'!$A$3:$A$200,0),MATCH(D$7,'Roll Up - SY21-22 Calculator'!$A$3:$Q$3,0))</f>
        <v>100154 / 100155</v>
      </c>
      <c r="E64" s="102">
        <f>INDEX('Roll Up - SY21-22 Calculator'!$A$3:$Q$200,MATCH($A64,'Roll Up - SY21-22 Calculator'!$A$3:$A$200,0),MATCH(E$7,'Roll Up - SY21-22 Calculator'!$A$3:$Q$3,0))</f>
        <v>27.5</v>
      </c>
      <c r="F64" s="102">
        <f>INDEX('Roll Up - SY21-22 Calculator'!$A$3:$Q$200,MATCH($A64,'Roll Up - SY21-22 Calculator'!$A$3:$A$200,0),MATCH(F$7,'Roll Up - SY21-22 Calculator'!$A$3:$Q$3,0))</f>
        <v>80</v>
      </c>
      <c r="G64" s="102">
        <f>INDEX('Roll Up - SY21-22 Calculator'!$A$3:$Q$200,MATCH($A64,'Roll Up - SY21-22 Calculator'!$A$3:$A$200,0),MATCH(G$7,'Roll Up - SY21-22 Calculator'!$A$3:$Q$3,0))</f>
        <v>80</v>
      </c>
      <c r="H64" s="102">
        <f>INDEX('Roll Up - SY21-22 Calculator'!$A$3:$Q$200,MATCH($A64,'Roll Up - SY21-22 Calculator'!$A$3:$A$200,0),MATCH(H$7,'Roll Up - SY21-22 Calculator'!$A$3:$Q$3,0))</f>
        <v>5.5</v>
      </c>
      <c r="I64" s="102" t="str">
        <f>INDEX('Roll Up - SY21-22 Calculator'!$A$3:$Q$200,MATCH($A64,'Roll Up - SY21-22 Calculator'!$A$3:$A$200,0),MATCH(I$7,'Roll Up - SY21-22 Calculator'!$A$3:$Q$3,0))</f>
        <v/>
      </c>
      <c r="J64" s="102" t="str">
        <f>INDEX('Roll Up - SY21-22 Calculator'!$A$3:$Q$200,MATCH($A64,'Roll Up - SY21-22 Calculator'!$A$3:$A$200,0),MATCH(J$7,'Roll Up - SY21-22 Calculator'!$A$3:$Q$3,0))</f>
        <v>2 Mini Sandwiches</v>
      </c>
      <c r="K64" s="102">
        <f>INDEX('Roll Up - SY21-22 Calculator'!$A$3:$Q$200,MATCH($A64,'Roll Up - SY21-22 Calculator'!$A$3:$A$200,0),MATCH(K$7,'Roll Up - SY21-22 Calculator'!$A$3:$Q$3,0))</f>
        <v>2</v>
      </c>
      <c r="L64" s="102">
        <f>INDEX('Roll Up - SY21-22 Calculator'!$A$3:$Q$200,MATCH($A64,'Roll Up - SY21-22 Calculator'!$A$3:$A$200,0),MATCH(L$7,'Roll Up - SY21-22 Calculator'!$A$3:$Q$3,0))</f>
        <v>2.5</v>
      </c>
      <c r="M64" s="153">
        <f>INDEX('Roll Up - SY21-22 Calculator'!$A$3:$Q$200,MATCH($A64,'Roll Up - SY21-22 Calculator'!$A$3:$A$200,0),MATCH(M$7,'Roll Up - SY21-22 Calculator'!$A$3:$Q$3,0))</f>
        <v>11.44</v>
      </c>
      <c r="N64" s="154"/>
      <c r="O64" s="155" t="str">
        <f t="shared" ref="O64:O65" si="6">IF(IF(P64&gt;0,P64*G64,Q64*R64)=0,"",IF(P64&gt;0,P64*G64,Q64*R64))</f>
        <v/>
      </c>
      <c r="P64" s="149"/>
      <c r="Q64" s="150"/>
      <c r="R64" s="151"/>
      <c r="S64" s="149"/>
      <c r="T64" s="182" t="str">
        <f t="shared" ref="T64:T65" si="7">IFERROR(ROUNDUP(O64/G64,0)*M64,"")</f>
        <v/>
      </c>
      <c r="W64" s="110" t="str">
        <f t="shared" ref="W64:W65" si="8">IF(IFERROR(ROUNDUP(O64/G64,0)-SUM(X64:AI64),SUM(X64:AI64)*-1)=0,"",(IFERROR(ROUNDUP(O64/G64,0)-SUM(X64:AI64),SUM(X64:AI64)*-1)))</f>
        <v/>
      </c>
      <c r="X64" s="120"/>
      <c r="Y64" s="120"/>
      <c r="Z64" s="120"/>
      <c r="AA64" s="120"/>
      <c r="AB64" s="120"/>
      <c r="AC64" s="120"/>
      <c r="AD64" s="120"/>
      <c r="AE64" s="120"/>
      <c r="AF64" s="120"/>
      <c r="AG64" s="120"/>
      <c r="AH64" s="120"/>
      <c r="AI64" s="121"/>
      <c r="AJ64" s="72"/>
    </row>
    <row r="65" spans="1:36" x14ac:dyDescent="0.35">
      <c r="A65" s="112">
        <v>10000011710</v>
      </c>
      <c r="B65" s="113" t="e">
        <f>INDEX('Roll Up - SY21-22 Calculator'!$A$3:$Q$200,MATCH($A65,'Roll Up - SY21-22 Calculator'!$A$3:$A$200,0),MATCH(B$7,'Roll Up - SY21-22 Calculator'!$A$3:$Q$3,0))</f>
        <v>#N/A</v>
      </c>
      <c r="C65" s="240" t="str">
        <f>INDEX('Roll Up - SY21-22 Calculator'!$A$3:$Q$200,MATCH($A65,'Roll Up - SY21-22 Calculator'!$A$3:$A$200,0),MATCH(C$7,'Roll Up - SY21-22 Calculator'!$A$3:$Q$3,0))</f>
        <v>IW Cheeseburger Mini Twin Sandwiches, 4.7 oz.</v>
      </c>
      <c r="D65" s="113" t="str">
        <f>INDEX('Roll Up - SY21-22 Calculator'!$A$3:$Q$200,MATCH($A65,'Roll Up - SY21-22 Calculator'!$A$3:$A$200,0),MATCH(D$7,'Roll Up - SY21-22 Calculator'!$A$3:$Q$3,0))</f>
        <v>100154 / 100155</v>
      </c>
      <c r="E65" s="113">
        <f>INDEX('Roll Up - SY21-22 Calculator'!$A$3:$Q$200,MATCH($A65,'Roll Up - SY21-22 Calculator'!$A$3:$A$200,0),MATCH(E$7,'Roll Up - SY21-22 Calculator'!$A$3:$Q$3,0))</f>
        <v>28.2</v>
      </c>
      <c r="F65" s="113">
        <f>INDEX('Roll Up - SY21-22 Calculator'!$A$3:$Q$200,MATCH($A65,'Roll Up - SY21-22 Calculator'!$A$3:$A$200,0),MATCH(F$7,'Roll Up - SY21-22 Calculator'!$A$3:$Q$3,0))</f>
        <v>96</v>
      </c>
      <c r="G65" s="113">
        <f>INDEX('Roll Up - SY21-22 Calculator'!$A$3:$Q$200,MATCH($A65,'Roll Up - SY21-22 Calculator'!$A$3:$A$200,0),MATCH(G$7,'Roll Up - SY21-22 Calculator'!$A$3:$Q$3,0))</f>
        <v>96</v>
      </c>
      <c r="H65" s="113">
        <f>INDEX('Roll Up - SY21-22 Calculator'!$A$3:$Q$200,MATCH($A65,'Roll Up - SY21-22 Calculator'!$A$3:$A$200,0),MATCH(H$7,'Roll Up - SY21-22 Calculator'!$A$3:$Q$3,0))</f>
        <v>4.7</v>
      </c>
      <c r="I65" s="113" t="str">
        <f>INDEX('Roll Up - SY21-22 Calculator'!$A$3:$Q$200,MATCH($A65,'Roll Up - SY21-22 Calculator'!$A$3:$A$200,0),MATCH(I$7,'Roll Up - SY21-22 Calculator'!$A$3:$Q$3,0))</f>
        <v/>
      </c>
      <c r="J65" s="113" t="str">
        <f>INDEX('Roll Up - SY21-22 Calculator'!$A$3:$Q$200,MATCH($A65,'Roll Up - SY21-22 Calculator'!$A$3:$A$200,0),MATCH(J$7,'Roll Up - SY21-22 Calculator'!$A$3:$Q$3,0))</f>
        <v>2 Mini Sandwiches</v>
      </c>
      <c r="K65" s="113">
        <f>INDEX('Roll Up - SY21-22 Calculator'!$A$3:$Q$200,MATCH($A65,'Roll Up - SY21-22 Calculator'!$A$3:$A$200,0),MATCH(K$7,'Roll Up - SY21-22 Calculator'!$A$3:$Q$3,0))</f>
        <v>2</v>
      </c>
      <c r="L65" s="113">
        <f>INDEX('Roll Up - SY21-22 Calculator'!$A$3:$Q$200,MATCH($A65,'Roll Up - SY21-22 Calculator'!$A$3:$A$200,0),MATCH(L$7,'Roll Up - SY21-22 Calculator'!$A$3:$Q$3,0))</f>
        <v>2</v>
      </c>
      <c r="M65" s="115">
        <f>INDEX('Roll Up - SY21-22 Calculator'!$A$3:$Q$200,MATCH($A65,'Roll Up - SY21-22 Calculator'!$A$3:$A$200,0),MATCH(M$7,'Roll Up - SY21-22 Calculator'!$A$3:$Q$3,0))</f>
        <v>10.36</v>
      </c>
      <c r="N65" s="147"/>
      <c r="O65" s="148" t="str">
        <f t="shared" si="6"/>
        <v/>
      </c>
      <c r="P65" s="149"/>
      <c r="Q65" s="150"/>
      <c r="R65" s="151"/>
      <c r="S65" s="149"/>
      <c r="T65" s="181" t="str">
        <f t="shared" si="7"/>
        <v/>
      </c>
      <c r="W65" s="119" t="str">
        <f t="shared" si="8"/>
        <v/>
      </c>
      <c r="X65" s="120"/>
      <c r="Y65" s="120"/>
      <c r="Z65" s="120"/>
      <c r="AA65" s="120"/>
      <c r="AB65" s="120"/>
      <c r="AC65" s="120"/>
      <c r="AD65" s="120"/>
      <c r="AE65" s="120"/>
      <c r="AF65" s="120"/>
      <c r="AG65" s="120"/>
      <c r="AH65" s="120"/>
      <c r="AI65" s="121"/>
      <c r="AJ65" s="72"/>
    </row>
    <row r="66" spans="1:36" x14ac:dyDescent="0.35">
      <c r="A66" s="101">
        <v>10000036458</v>
      </c>
      <c r="B66" s="102" t="e">
        <f>INDEX('Roll Up - SY21-22 Calculator'!$A$3:$Q$200,MATCH($A66,'Roll Up - SY21-22 Calculator'!$A$3:$A$200,0),MATCH(B$7,'Roll Up - SY21-22 Calculator'!$A$3:$Q$3,0))</f>
        <v>#N/A</v>
      </c>
      <c r="C66" s="103" t="str">
        <f>INDEX('Roll Up - SY21-22 Calculator'!$A$3:$Q$200,MATCH($A66,'Roll Up - SY21-22 Calculator'!$A$3:$A$200,0),MATCH(C$7,'Roll Up - SY21-22 Calculator'!$A$3:$Q$3,0))</f>
        <v>IW Loaded Cheeseburger Mini Twin Sandwiches, 4.86 oz.</v>
      </c>
      <c r="D66" s="102" t="str">
        <f>INDEX('Roll Up - SY21-22 Calculator'!$A$3:$Q$200,MATCH($A66,'Roll Up - SY21-22 Calculator'!$A$3:$A$200,0),MATCH(D$7,'Roll Up - SY21-22 Calculator'!$A$3:$Q$3,0))</f>
        <v>100154 / 100155</v>
      </c>
      <c r="E66" s="102">
        <f>INDEX('Roll Up - SY21-22 Calculator'!$A$3:$Q$200,MATCH($A66,'Roll Up - SY21-22 Calculator'!$A$3:$A$200,0),MATCH(E$7,'Roll Up - SY21-22 Calculator'!$A$3:$Q$3,0))</f>
        <v>24.3</v>
      </c>
      <c r="F66" s="102">
        <f>INDEX('Roll Up - SY21-22 Calculator'!$A$3:$Q$200,MATCH($A66,'Roll Up - SY21-22 Calculator'!$A$3:$A$200,0),MATCH(F$7,'Roll Up - SY21-22 Calculator'!$A$3:$Q$3,0))</f>
        <v>80</v>
      </c>
      <c r="G66" s="102">
        <f>INDEX('Roll Up - SY21-22 Calculator'!$A$3:$Q$200,MATCH($A66,'Roll Up - SY21-22 Calculator'!$A$3:$A$200,0),MATCH(G$7,'Roll Up - SY21-22 Calculator'!$A$3:$Q$3,0))</f>
        <v>80</v>
      </c>
      <c r="H66" s="102">
        <f>INDEX('Roll Up - SY21-22 Calculator'!$A$3:$Q$200,MATCH($A66,'Roll Up - SY21-22 Calculator'!$A$3:$A$200,0),MATCH(H$7,'Roll Up - SY21-22 Calculator'!$A$3:$Q$3,0))</f>
        <v>4.8600000000000003</v>
      </c>
      <c r="I66" s="102" t="str">
        <f>INDEX('Roll Up - SY21-22 Calculator'!$A$3:$Q$200,MATCH($A66,'Roll Up - SY21-22 Calculator'!$A$3:$A$200,0),MATCH(I$7,'Roll Up - SY21-22 Calculator'!$A$3:$Q$3,0))</f>
        <v/>
      </c>
      <c r="J66" s="102" t="str">
        <f>INDEX('Roll Up - SY21-22 Calculator'!$A$3:$Q$200,MATCH($A66,'Roll Up - SY21-22 Calculator'!$A$3:$A$200,0),MATCH(J$7,'Roll Up - SY21-22 Calculator'!$A$3:$Q$3,0))</f>
        <v>2 Mini Sandwiches</v>
      </c>
      <c r="K66" s="102">
        <f>INDEX('Roll Up - SY21-22 Calculator'!$A$3:$Q$200,MATCH($A66,'Roll Up - SY21-22 Calculator'!$A$3:$A$200,0),MATCH(K$7,'Roll Up - SY21-22 Calculator'!$A$3:$Q$3,0))</f>
        <v>2</v>
      </c>
      <c r="L66" s="102">
        <f>INDEX('Roll Up - SY21-22 Calculator'!$A$3:$Q$200,MATCH($A66,'Roll Up - SY21-22 Calculator'!$A$3:$A$200,0),MATCH(L$7,'Roll Up - SY21-22 Calculator'!$A$3:$Q$3,0))</f>
        <v>2</v>
      </c>
      <c r="M66" s="153">
        <f>INDEX('Roll Up - SY21-22 Calculator'!$A$3:$Q$200,MATCH($A66,'Roll Up - SY21-22 Calculator'!$A$3:$A$200,0),MATCH(M$7,'Roll Up - SY21-22 Calculator'!$A$3:$Q$3,0))</f>
        <v>10.83</v>
      </c>
      <c r="N66" s="154"/>
      <c r="O66" s="155" t="str">
        <f t="shared" si="4"/>
        <v/>
      </c>
      <c r="P66" s="149"/>
      <c r="Q66" s="150"/>
      <c r="R66" s="151"/>
      <c r="S66" s="149"/>
      <c r="T66" s="182" t="str">
        <f t="shared" si="5"/>
        <v/>
      </c>
      <c r="W66" s="110" t="str">
        <f t="shared" si="3"/>
        <v/>
      </c>
      <c r="X66" s="120"/>
      <c r="Y66" s="120"/>
      <c r="Z66" s="120"/>
      <c r="AA66" s="120"/>
      <c r="AB66" s="120"/>
      <c r="AC66" s="120"/>
      <c r="AD66" s="120"/>
      <c r="AE66" s="120"/>
      <c r="AF66" s="120"/>
      <c r="AG66" s="120"/>
      <c r="AH66" s="120"/>
      <c r="AI66" s="121"/>
      <c r="AJ66" s="72"/>
    </row>
    <row r="67" spans="1:36" s="156" customFormat="1" hidden="1" x14ac:dyDescent="0.35"/>
    <row r="68" spans="1:36" s="156" customFormat="1" hidden="1" x14ac:dyDescent="0.35"/>
    <row r="69" spans="1:36" s="156" customFormat="1" hidden="1" x14ac:dyDescent="0.35"/>
    <row r="70" spans="1:36" s="156" customFormat="1" hidden="1" x14ac:dyDescent="0.35"/>
    <row r="71" spans="1:36" s="156" customFormat="1" hidden="1" x14ac:dyDescent="0.35"/>
    <row r="72" spans="1:36" s="156" customFormat="1" hidden="1" x14ac:dyDescent="0.35"/>
    <row r="73" spans="1:36" s="156" customFormat="1" hidden="1" x14ac:dyDescent="0.35"/>
    <row r="74" spans="1:36" s="156" customFormat="1" hidden="1" x14ac:dyDescent="0.35"/>
    <row r="75" spans="1:36" s="156" customFormat="1" hidden="1" x14ac:dyDescent="0.35"/>
    <row r="76" spans="1:36" hidden="1" x14ac:dyDescent="0.35">
      <c r="V76" s="156"/>
    </row>
    <row r="77" spans="1:36" hidden="1" x14ac:dyDescent="0.35">
      <c r="V77" s="156"/>
    </row>
    <row r="78" spans="1:36" hidden="1" x14ac:dyDescent="0.35">
      <c r="V78" s="156"/>
    </row>
    <row r="79" spans="1:36" hidden="1" x14ac:dyDescent="0.35">
      <c r="V79" s="156"/>
    </row>
    <row r="80" spans="1:36" hidden="1" x14ac:dyDescent="0.35">
      <c r="V80" s="156"/>
    </row>
    <row r="81" spans="22:22" hidden="1" x14ac:dyDescent="0.35">
      <c r="V81" s="156"/>
    </row>
    <row r="82" spans="22:22" hidden="1" x14ac:dyDescent="0.35">
      <c r="V82" s="156"/>
    </row>
    <row r="83" spans="22:22" hidden="1" x14ac:dyDescent="0.35">
      <c r="V83" s="156"/>
    </row>
    <row r="84" spans="22:22" hidden="1" x14ac:dyDescent="0.35">
      <c r="V84" s="156"/>
    </row>
  </sheetData>
  <sheetProtection algorithmName="SHA-512" hashValue="uU7UDQgx5FjSJqJTHXc3X17wKApZrQK2Nx+/UDCf3M6qW8UFa46fJO/vko8tukBnUZz/eu9lm9dCF6/+b1k2mw==" saltValue="kUxUw6mDObV+x8m/NbBBRw==" spinCount="100000" sheet="1" formatCells="0" formatColumns="0" formatRows="0" sort="0" autoFilter="0" pivotTables="0"/>
  <autoFilter ref="A7:T70"/>
  <mergeCells count="9">
    <mergeCell ref="W2:AI6"/>
    <mergeCell ref="P6:R6"/>
    <mergeCell ref="D2:M5"/>
    <mergeCell ref="A2:C5"/>
    <mergeCell ref="S4:S5"/>
    <mergeCell ref="T4:T5"/>
    <mergeCell ref="R4:R5"/>
    <mergeCell ref="Q4:Q5"/>
    <mergeCell ref="O4:P5"/>
  </mergeCells>
  <conditionalFormatting sqref="T4">
    <cfRule type="expression" dxfId="31" priority="3">
      <formula>ABS($T$4/$T$3)&gt;0.2</formula>
    </cfRule>
    <cfRule type="expression" dxfId="30" priority="4">
      <formula>ABS($T$4/$T$3)&lt;0.2</formula>
    </cfRule>
  </conditionalFormatting>
  <conditionalFormatting sqref="T2">
    <cfRule type="cellIs" dxfId="29" priority="1" operator="notEqual">
      <formula>0</formula>
    </cfRule>
    <cfRule type="cellIs" dxfId="28" priority="2" operator="equal">
      <formula>0</formula>
    </cfRule>
  </conditionalFormatting>
  <dataValidations count="2">
    <dataValidation type="list" allowBlank="1" showInputMessage="1" showErrorMessage="1" sqref="R2">
      <formula1>Type_of_Beef</formula1>
    </dataValidation>
    <dataValidation type="list" allowBlank="1" showInputMessage="1" showErrorMessage="1" sqref="S9:S70">
      <formula1>YN</formula1>
    </dataValidation>
  </dataValidations>
  <pageMargins left="0.25" right="0" top="0.2" bottom="0" header="0.3" footer="0.3"/>
  <pageSetup scale="30" fitToWidth="3" fitToHeight="0" orientation="landscape" r:id="rId1"/>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39997558519241921"/>
  </sheetPr>
  <dimension ref="A1:AJ21"/>
  <sheetViews>
    <sheetView zoomScale="70" zoomScaleNormal="70" zoomScaleSheetLayoutView="50" workbookViewId="0">
      <pane xSplit="3" ySplit="7" topLeftCell="D8" activePane="bottomRight" state="frozen"/>
      <selection activeCell="C7" sqref="C7:I8"/>
      <selection pane="topRight" activeCell="C7" sqref="C7:I8"/>
      <selection pane="bottomLeft" activeCell="C7" sqref="C7:I8"/>
      <selection pane="bottomRight" activeCell="J14" sqref="J14"/>
    </sheetView>
  </sheetViews>
  <sheetFormatPr defaultColWidth="0" defaultRowHeight="17.5" zeroHeight="1" x14ac:dyDescent="0.35"/>
  <cols>
    <col min="1" max="1" width="25.81640625" style="132" bestFit="1" customWidth="1"/>
    <col min="2" max="2" width="23.1796875" style="132" hidden="1" customWidth="1"/>
    <col min="3" max="3" width="79.7265625" style="132" customWidth="1"/>
    <col min="4" max="4" width="18.453125" style="132" customWidth="1"/>
    <col min="5" max="5" width="17.1796875" style="132" customWidth="1"/>
    <col min="6" max="6" width="21.81640625" style="132" customWidth="1"/>
    <col min="7" max="7" width="27.453125" style="132" hidden="1" customWidth="1"/>
    <col min="8" max="8" width="15.54296875" style="132" customWidth="1"/>
    <col min="9" max="9" width="20" style="132" hidden="1" customWidth="1"/>
    <col min="10" max="10" width="19.54296875" style="132" customWidth="1"/>
    <col min="11" max="11" width="10.7265625" style="132" customWidth="1"/>
    <col min="12" max="12" width="12.54296875" style="132" customWidth="1"/>
    <col min="13" max="13" width="14.26953125" style="132" customWidth="1"/>
    <col min="14" max="14" width="14.26953125" style="132" hidden="1" customWidth="1"/>
    <col min="15" max="15" width="23.1796875" style="132" customWidth="1"/>
    <col min="16" max="20" width="22.7265625" style="132" customWidth="1"/>
    <col min="21" max="21" width="8.81640625" style="132" hidden="1" customWidth="1"/>
    <col min="22" max="22" width="8.81640625" style="132" customWidth="1"/>
    <col min="23" max="23" width="19.1796875" style="132" customWidth="1"/>
    <col min="24" max="35" width="16.7265625" style="132" customWidth="1"/>
    <col min="36" max="36" width="8.81640625" style="132" customWidth="1"/>
    <col min="37" max="16384" width="8.81640625" style="132" hidden="1"/>
  </cols>
  <sheetData>
    <row r="1" spans="1:36" ht="18" thickBot="1" x14ac:dyDescent="0.4">
      <c r="A1" s="72"/>
      <c r="B1" s="72"/>
      <c r="C1" s="185"/>
      <c r="D1" s="72"/>
      <c r="E1" s="72"/>
      <c r="F1" s="130"/>
      <c r="G1" s="130"/>
      <c r="H1" s="72"/>
      <c r="I1" s="72"/>
      <c r="J1" s="72"/>
      <c r="K1" s="72"/>
      <c r="L1" s="72"/>
      <c r="M1" s="131"/>
      <c r="N1" s="131"/>
      <c r="O1" s="72"/>
      <c r="P1" s="72"/>
      <c r="Q1" s="72"/>
      <c r="R1" s="72"/>
      <c r="S1" s="72"/>
      <c r="T1" s="72"/>
      <c r="U1" s="72"/>
      <c r="V1" s="72"/>
      <c r="W1" s="72"/>
      <c r="X1" s="72"/>
      <c r="Y1" s="72"/>
      <c r="Z1" s="72"/>
      <c r="AA1" s="72"/>
      <c r="AB1" s="72"/>
      <c r="AC1" s="72"/>
      <c r="AD1" s="72"/>
      <c r="AE1" s="72"/>
      <c r="AF1" s="72"/>
      <c r="AG1" s="72"/>
      <c r="AH1" s="72"/>
      <c r="AI1" s="72"/>
      <c r="AJ1" s="72"/>
    </row>
    <row r="2" spans="1:36" ht="78.75" customHeight="1" thickBot="1" x14ac:dyDescent="0.4">
      <c r="A2" s="318"/>
      <c r="B2" s="319"/>
      <c r="C2" s="319"/>
      <c r="D2" s="269" t="s">
        <v>353</v>
      </c>
      <c r="E2" s="269"/>
      <c r="F2" s="269"/>
      <c r="G2" s="269"/>
      <c r="H2" s="269"/>
      <c r="I2" s="269"/>
      <c r="J2" s="269"/>
      <c r="K2" s="269"/>
      <c r="L2" s="269"/>
      <c r="M2" s="269"/>
      <c r="N2" s="133"/>
      <c r="O2" s="289" t="s">
        <v>446</v>
      </c>
      <c r="P2" s="290"/>
      <c r="Q2" s="219"/>
      <c r="R2" s="291" t="s">
        <v>364</v>
      </c>
      <c r="S2" s="292"/>
      <c r="T2" s="71">
        <f>IF(T4&lt;-0.001,ROUNDUP((ABS(T4)/Lists!P8),0),ROUNDDOWN((ABS(T4)/-Lists!P8),0))</f>
        <v>0</v>
      </c>
      <c r="U2" s="72"/>
      <c r="V2" s="72"/>
      <c r="W2" s="282" t="s">
        <v>442</v>
      </c>
      <c r="X2" s="283"/>
      <c r="Y2" s="283"/>
      <c r="Z2" s="283"/>
      <c r="AA2" s="283"/>
      <c r="AB2" s="283"/>
      <c r="AC2" s="283"/>
      <c r="AD2" s="283"/>
      <c r="AE2" s="283"/>
      <c r="AF2" s="283"/>
      <c r="AG2" s="283"/>
      <c r="AH2" s="283"/>
      <c r="AI2" s="284"/>
      <c r="AJ2" s="72"/>
    </row>
    <row r="3" spans="1:36" ht="66.75" customHeight="1" thickBot="1" x14ac:dyDescent="0.4">
      <c r="A3" s="320"/>
      <c r="B3" s="321"/>
      <c r="C3" s="321"/>
      <c r="D3" s="270"/>
      <c r="E3" s="270"/>
      <c r="F3" s="270"/>
      <c r="G3" s="270"/>
      <c r="H3" s="270"/>
      <c r="I3" s="270"/>
      <c r="J3" s="270"/>
      <c r="K3" s="270"/>
      <c r="L3" s="270"/>
      <c r="M3" s="270"/>
      <c r="N3" s="135"/>
      <c r="O3" s="68" t="s">
        <v>429</v>
      </c>
      <c r="P3" s="75"/>
      <c r="Q3" s="68" t="s">
        <v>358</v>
      </c>
      <c r="R3" s="70">
        <f>Q2*Lists!P8</f>
        <v>0</v>
      </c>
      <c r="S3" s="136" t="s">
        <v>438</v>
      </c>
      <c r="T3" s="184">
        <f>R3+P3</f>
        <v>0</v>
      </c>
      <c r="U3" s="72"/>
      <c r="V3" s="72"/>
      <c r="W3" s="285"/>
      <c r="X3" s="286"/>
      <c r="Y3" s="286"/>
      <c r="Z3" s="286"/>
      <c r="AA3" s="286"/>
      <c r="AB3" s="286"/>
      <c r="AC3" s="286"/>
      <c r="AD3" s="286"/>
      <c r="AE3" s="286"/>
      <c r="AF3" s="286"/>
      <c r="AG3" s="286"/>
      <c r="AH3" s="286"/>
      <c r="AI3" s="287"/>
      <c r="AJ3" s="72"/>
    </row>
    <row r="4" spans="1:36" ht="45" customHeight="1" x14ac:dyDescent="0.35">
      <c r="A4" s="320"/>
      <c r="B4" s="321"/>
      <c r="C4" s="321"/>
      <c r="D4" s="270"/>
      <c r="E4" s="270"/>
      <c r="F4" s="270"/>
      <c r="G4" s="270"/>
      <c r="H4" s="270"/>
      <c r="I4" s="270"/>
      <c r="J4" s="270"/>
      <c r="K4" s="270"/>
      <c r="L4" s="270"/>
      <c r="M4" s="270"/>
      <c r="N4" s="135"/>
      <c r="O4" s="293" t="s">
        <v>428</v>
      </c>
      <c r="P4" s="294"/>
      <c r="Q4" s="297" t="s">
        <v>440</v>
      </c>
      <c r="R4" s="299">
        <f>SUM(T9:T100)</f>
        <v>0</v>
      </c>
      <c r="S4" s="301" t="s">
        <v>439</v>
      </c>
      <c r="T4" s="322">
        <f>T3-R4</f>
        <v>0</v>
      </c>
      <c r="U4" s="72"/>
      <c r="V4" s="72"/>
      <c r="W4" s="285"/>
      <c r="X4" s="286"/>
      <c r="Y4" s="286"/>
      <c r="Z4" s="286"/>
      <c r="AA4" s="286"/>
      <c r="AB4" s="286"/>
      <c r="AC4" s="286"/>
      <c r="AD4" s="286"/>
      <c r="AE4" s="286"/>
      <c r="AF4" s="286"/>
      <c r="AG4" s="286"/>
      <c r="AH4" s="286"/>
      <c r="AI4" s="287"/>
      <c r="AJ4" s="72"/>
    </row>
    <row r="5" spans="1:36" ht="45" customHeight="1" thickBot="1" x14ac:dyDescent="0.4">
      <c r="A5" s="320"/>
      <c r="B5" s="321"/>
      <c r="C5" s="321"/>
      <c r="D5" s="270"/>
      <c r="E5" s="270"/>
      <c r="F5" s="270"/>
      <c r="G5" s="270"/>
      <c r="H5" s="270"/>
      <c r="I5" s="270"/>
      <c r="J5" s="270"/>
      <c r="K5" s="270"/>
      <c r="L5" s="270"/>
      <c r="M5" s="270"/>
      <c r="N5" s="135"/>
      <c r="O5" s="295"/>
      <c r="P5" s="296"/>
      <c r="Q5" s="298"/>
      <c r="R5" s="300"/>
      <c r="S5" s="302"/>
      <c r="T5" s="323"/>
      <c r="U5" s="72"/>
      <c r="V5" s="72"/>
      <c r="W5" s="285"/>
      <c r="X5" s="286"/>
      <c r="Y5" s="286"/>
      <c r="Z5" s="286"/>
      <c r="AA5" s="286"/>
      <c r="AB5" s="286"/>
      <c r="AC5" s="286"/>
      <c r="AD5" s="286"/>
      <c r="AE5" s="286"/>
      <c r="AF5" s="286"/>
      <c r="AG5" s="286"/>
      <c r="AH5" s="286"/>
      <c r="AI5" s="287"/>
      <c r="AJ5" s="72"/>
    </row>
    <row r="6" spans="1:36" ht="24" customHeight="1" thickBot="1" x14ac:dyDescent="0.4">
      <c r="A6" s="186"/>
      <c r="B6" s="187"/>
      <c r="C6" s="187"/>
      <c r="D6" s="79"/>
      <c r="E6" s="79"/>
      <c r="F6" s="79"/>
      <c r="G6" s="79"/>
      <c r="H6" s="79"/>
      <c r="I6" s="79"/>
      <c r="J6" s="79"/>
      <c r="K6" s="79"/>
      <c r="L6" s="79"/>
      <c r="M6" s="79"/>
      <c r="N6" s="79"/>
      <c r="O6" s="140"/>
      <c r="P6" s="268" t="s">
        <v>204</v>
      </c>
      <c r="Q6" s="268"/>
      <c r="R6" s="268"/>
      <c r="S6" s="80"/>
      <c r="T6" s="141"/>
      <c r="U6" s="72"/>
      <c r="V6" s="72"/>
      <c r="W6" s="315"/>
      <c r="X6" s="316"/>
      <c r="Y6" s="316"/>
      <c r="Z6" s="316"/>
      <c r="AA6" s="316"/>
      <c r="AB6" s="316"/>
      <c r="AC6" s="316"/>
      <c r="AD6" s="316"/>
      <c r="AE6" s="316"/>
      <c r="AF6" s="316"/>
      <c r="AG6" s="316"/>
      <c r="AH6" s="316"/>
      <c r="AI6" s="317"/>
      <c r="AJ6" s="72"/>
    </row>
    <row r="7" spans="1:36" ht="75" customHeight="1" thickBot="1" x14ac:dyDescent="0.4">
      <c r="A7" s="198" t="s">
        <v>206</v>
      </c>
      <c r="B7" s="198" t="s">
        <v>292</v>
      </c>
      <c r="C7" s="198" t="s">
        <v>2</v>
      </c>
      <c r="D7" s="199" t="s">
        <v>12</v>
      </c>
      <c r="E7" s="200" t="s">
        <v>211</v>
      </c>
      <c r="F7" s="200" t="s">
        <v>9</v>
      </c>
      <c r="G7" s="200" t="s">
        <v>20</v>
      </c>
      <c r="H7" s="200" t="s">
        <v>3</v>
      </c>
      <c r="I7" s="126" t="s">
        <v>339</v>
      </c>
      <c r="J7" s="200" t="s">
        <v>4</v>
      </c>
      <c r="K7" s="200" t="s">
        <v>5</v>
      </c>
      <c r="L7" s="200" t="s">
        <v>6</v>
      </c>
      <c r="M7" s="201" t="s">
        <v>103</v>
      </c>
      <c r="N7" s="188"/>
      <c r="O7" s="202" t="s">
        <v>13</v>
      </c>
      <c r="P7" s="202" t="s">
        <v>0</v>
      </c>
      <c r="Q7" s="202" t="s">
        <v>203</v>
      </c>
      <c r="R7" s="202" t="s">
        <v>205</v>
      </c>
      <c r="S7" s="203" t="s">
        <v>374</v>
      </c>
      <c r="T7" s="204" t="s">
        <v>107</v>
      </c>
      <c r="U7" s="72"/>
      <c r="V7" s="72"/>
      <c r="W7" s="189" t="s">
        <v>227</v>
      </c>
      <c r="X7" s="190" t="s">
        <v>215</v>
      </c>
      <c r="Y7" s="190" t="s">
        <v>216</v>
      </c>
      <c r="Z7" s="190" t="s">
        <v>217</v>
      </c>
      <c r="AA7" s="190" t="s">
        <v>218</v>
      </c>
      <c r="AB7" s="190" t="s">
        <v>219</v>
      </c>
      <c r="AC7" s="190" t="s">
        <v>220</v>
      </c>
      <c r="AD7" s="190" t="s">
        <v>221</v>
      </c>
      <c r="AE7" s="190" t="s">
        <v>222</v>
      </c>
      <c r="AF7" s="190" t="s">
        <v>223</v>
      </c>
      <c r="AG7" s="190" t="s">
        <v>224</v>
      </c>
      <c r="AH7" s="190" t="s">
        <v>225</v>
      </c>
      <c r="AI7" s="191" t="s">
        <v>226</v>
      </c>
      <c r="AJ7" s="72"/>
    </row>
    <row r="8" spans="1:36" ht="18.5" thickBot="1" x14ac:dyDescent="0.4">
      <c r="A8" s="88"/>
      <c r="B8" s="89"/>
      <c r="C8" s="89" t="s">
        <v>18</v>
      </c>
      <c r="D8" s="91"/>
      <c r="E8" s="89"/>
      <c r="F8" s="89"/>
      <c r="G8" s="89"/>
      <c r="H8" s="92"/>
      <c r="I8" s="92"/>
      <c r="J8" s="89"/>
      <c r="K8" s="92"/>
      <c r="L8" s="92"/>
      <c r="M8" s="192"/>
      <c r="N8" s="192"/>
      <c r="O8" s="193"/>
      <c r="P8" s="193"/>
      <c r="Q8" s="194"/>
      <c r="R8" s="195"/>
      <c r="S8" s="195"/>
      <c r="T8" s="195"/>
      <c r="U8" s="72"/>
      <c r="V8" s="72"/>
      <c r="W8" s="98"/>
      <c r="X8" s="99"/>
      <c r="Y8" s="99"/>
      <c r="Z8" s="99"/>
      <c r="AA8" s="99"/>
      <c r="AB8" s="99"/>
      <c r="AC8" s="99"/>
      <c r="AD8" s="99"/>
      <c r="AE8" s="99"/>
      <c r="AF8" s="99"/>
      <c r="AG8" s="99"/>
      <c r="AH8" s="99"/>
      <c r="AI8" s="100"/>
      <c r="AJ8" s="72"/>
    </row>
    <row r="9" spans="1:36" x14ac:dyDescent="0.35">
      <c r="A9" s="112">
        <v>10000001331</v>
      </c>
      <c r="B9" s="113" t="e">
        <f>INDEX('Roll Up - SY21-22 Calculator'!$A$3:$Q$200,MATCH($A9,'Roll Up - SY21-22 Calculator'!$A$3:$A$200,0),MATCH(B$7,'Roll Up - SY21-22 Calculator'!$A$3:$Q$3,0))</f>
        <v>#N/A</v>
      </c>
      <c r="C9" s="114" t="str">
        <f>INDEX('Roll Up - SY21-22 Calculator'!$A$3:$Q$200,MATCH($A9,'Roll Up - SY21-22 Calculator'!$A$3:$A$200,0),MATCH(C$7,'Roll Up - SY21-22 Calculator'!$A$3:$Q$3,0))</f>
        <v>IW Pork Sausage Biscuit Sandwich, 3.1 oz.</v>
      </c>
      <c r="D9" s="113">
        <f>INDEX('Roll Up - SY21-22 Calculator'!$A$3:$Q$200,MATCH($A9,'Roll Up - SY21-22 Calculator'!$A$3:$A$200,0),MATCH(D$7,'Roll Up - SY21-22 Calculator'!$A$3:$Q$3,0))</f>
        <v>100193</v>
      </c>
      <c r="E9" s="113">
        <f>INDEX('Roll Up - SY21-22 Calculator'!$A$3:$Q$200,MATCH($A9,'Roll Up - SY21-22 Calculator'!$A$3:$A$200,0),MATCH(E$7,'Roll Up - SY21-22 Calculator'!$A$3:$Q$3,0))</f>
        <v>19.38</v>
      </c>
      <c r="F9" s="113">
        <f>INDEX('Roll Up - SY21-22 Calculator'!$A$3:$Q$200,MATCH($A9,'Roll Up - SY21-22 Calculator'!$A$3:$A$200,0),MATCH(F$7,'Roll Up - SY21-22 Calculator'!$A$3:$Q$3,0))</f>
        <v>100</v>
      </c>
      <c r="G9" s="113">
        <f>INDEX('Roll Up - SY21-22 Calculator'!$A$3:$Q$200,MATCH($A9,'Roll Up - SY21-22 Calculator'!$A$3:$A$200,0),MATCH(G$7,'Roll Up - SY21-22 Calculator'!$A$3:$Q$3,0))</f>
        <v>100</v>
      </c>
      <c r="H9" s="113">
        <f>INDEX('Roll Up - SY21-22 Calculator'!$A$3:$Q$200,MATCH($A9,'Roll Up - SY21-22 Calculator'!$A$3:$A$200,0),MATCH(H$7,'Roll Up - SY21-22 Calculator'!$A$3:$Q$3,0))</f>
        <v>3.1</v>
      </c>
      <c r="I9" s="113" t="str">
        <f>INDEX('Roll Up - SY21-22 Calculator'!$A$3:$Q$200,MATCH($A9,'Roll Up - SY21-22 Calculator'!$A$3:$A$200,0),MATCH(I$7,'Roll Up - SY21-22 Calculator'!$A$3:$Q$3,0))</f>
        <v/>
      </c>
      <c r="J9" s="113" t="str">
        <f>INDEX('Roll Up - SY21-22 Calculator'!$A$3:$Q$200,MATCH($A9,'Roll Up - SY21-22 Calculator'!$A$3:$A$200,0),MATCH(J$7,'Roll Up - SY21-22 Calculator'!$A$3:$Q$3,0))</f>
        <v>1 sandwich</v>
      </c>
      <c r="K9" s="113">
        <f>INDEX('Roll Up - SY21-22 Calculator'!$A$3:$Q$200,MATCH($A9,'Roll Up - SY21-22 Calculator'!$A$3:$A$200,0),MATCH(K$7,'Roll Up - SY21-22 Calculator'!$A$3:$Q$3,0))</f>
        <v>1</v>
      </c>
      <c r="L9" s="113">
        <f>INDEX('Roll Up - SY21-22 Calculator'!$A$3:$Q$200,MATCH($A9,'Roll Up - SY21-22 Calculator'!$A$3:$A$200,0),MATCH(L$7,'Roll Up - SY21-22 Calculator'!$A$3:$Q$3,0))</f>
        <v>1.75</v>
      </c>
      <c r="M9" s="115">
        <f>INDEX('Roll Up - SY21-22 Calculator'!$A$3:$Q$200,MATCH($A9,'Roll Up - SY21-22 Calculator'!$A$3:$A$200,0),MATCH(M$7,'Roll Up - SY21-22 Calculator'!$A$3:$Q$3,0))</f>
        <v>8.98</v>
      </c>
      <c r="N9" s="115"/>
      <c r="O9" s="148" t="str">
        <f>IF(IF(P9&gt;0,P9*G9,Q9*R9)=0,"",IF(P9&gt;0,P9*G9,Q9*R9))</f>
        <v/>
      </c>
      <c r="P9" s="149"/>
      <c r="Q9" s="196"/>
      <c r="R9" s="197"/>
      <c r="S9" s="149"/>
      <c r="T9" s="220" t="str">
        <f>IFERROR(ROUNDUP(O9/G9,0)*M9,"")</f>
        <v/>
      </c>
      <c r="U9" s="72"/>
      <c r="V9" s="72"/>
      <c r="W9" s="119" t="str">
        <f t="shared" ref="W9:W17" si="0">IF(IFERROR(ROUNDUP(O9/G9,0)-SUM(X9:AI9),SUM(X9:AI9)*-1)=0,"",(IFERROR(ROUNDUP(O9/G9,0)-SUM(X9:AI9),SUM(X9:AI9)*-1)))</f>
        <v/>
      </c>
      <c r="X9" s="111"/>
      <c r="Y9" s="111"/>
      <c r="Z9" s="111"/>
      <c r="AA9" s="111"/>
      <c r="AB9" s="111"/>
      <c r="AC9" s="111"/>
      <c r="AD9" s="111"/>
      <c r="AE9" s="111"/>
      <c r="AF9" s="111"/>
      <c r="AG9" s="111"/>
      <c r="AH9" s="111"/>
      <c r="AI9" s="107"/>
      <c r="AJ9" s="72"/>
    </row>
    <row r="10" spans="1:36" x14ac:dyDescent="0.35">
      <c r="A10" s="101">
        <v>10000006750</v>
      </c>
      <c r="B10" s="102" t="e">
        <f>INDEX('Roll Up - SY21-22 Calculator'!$A$3:$Q$200,MATCH($A10,'Roll Up - SY21-22 Calculator'!$A$3:$A$200,0),MATCH(B$7,'Roll Up - SY21-22 Calculator'!$A$3:$Q$3,0))</f>
        <v>#N/A</v>
      </c>
      <c r="C10" s="152" t="str">
        <f>INDEX('Roll Up - SY21-22 Calculator'!$A$3:$Q$200,MATCH($A10,'Roll Up - SY21-22 Calculator'!$A$3:$A$200,0),MATCH(C$7,'Roll Up - SY21-22 Calculator'!$A$3:$Q$3,0))</f>
        <v>Pork Sausage Pattie, 1.2 oz.</v>
      </c>
      <c r="D10" s="102">
        <f>INDEX('Roll Up - SY21-22 Calculator'!$A$3:$Q$200,MATCH($A10,'Roll Up - SY21-22 Calculator'!$A$3:$A$200,0),MATCH(D$7,'Roll Up - SY21-22 Calculator'!$A$3:$Q$3,0))</f>
        <v>100193</v>
      </c>
      <c r="E10" s="102">
        <f>INDEX('Roll Up - SY21-22 Calculator'!$A$3:$Q$200,MATCH($A10,'Roll Up - SY21-22 Calculator'!$A$3:$A$200,0),MATCH(E$7,'Roll Up - SY21-22 Calculator'!$A$3:$Q$3,0))</f>
        <v>18.75</v>
      </c>
      <c r="F10" s="102">
        <f>INDEX('Roll Up - SY21-22 Calculator'!$A$3:$Q$200,MATCH($A10,'Roll Up - SY21-22 Calculator'!$A$3:$A$200,0),MATCH(F$7,'Roll Up - SY21-22 Calculator'!$A$3:$Q$3,0))</f>
        <v>250</v>
      </c>
      <c r="G10" s="102">
        <f>INDEX('Roll Up - SY21-22 Calculator'!$A$3:$Q$200,MATCH($A10,'Roll Up - SY21-22 Calculator'!$A$3:$A$200,0),MATCH(G$7,'Roll Up - SY21-22 Calculator'!$A$3:$Q$3,0))</f>
        <v>250</v>
      </c>
      <c r="H10" s="102">
        <f>INDEX('Roll Up - SY21-22 Calculator'!$A$3:$Q$200,MATCH($A10,'Roll Up - SY21-22 Calculator'!$A$3:$A$200,0),MATCH(H$7,'Roll Up - SY21-22 Calculator'!$A$3:$Q$3,0))</f>
        <v>1.2</v>
      </c>
      <c r="I10" s="102" t="str">
        <f>INDEX('Roll Up - SY21-22 Calculator'!$A$3:$Q$200,MATCH($A10,'Roll Up - SY21-22 Calculator'!$A$3:$A$200,0),MATCH(I$7,'Roll Up - SY21-22 Calculator'!$A$3:$Q$3,0))</f>
        <v/>
      </c>
      <c r="J10" s="102" t="str">
        <f>INDEX('Roll Up - SY21-22 Calculator'!$A$3:$Q$200,MATCH($A10,'Roll Up - SY21-22 Calculator'!$A$3:$A$200,0),MATCH(J$7,'Roll Up - SY21-22 Calculator'!$A$3:$Q$3,0))</f>
        <v>1 piece</v>
      </c>
      <c r="K10" s="102">
        <f>INDEX('Roll Up - SY21-22 Calculator'!$A$3:$Q$200,MATCH($A10,'Roll Up - SY21-22 Calculator'!$A$3:$A$200,0),MATCH(K$7,'Roll Up - SY21-22 Calculator'!$A$3:$Q$3,0))</f>
        <v>1</v>
      </c>
      <c r="L10" s="102" t="str">
        <f>INDEX('Roll Up - SY21-22 Calculator'!$A$3:$Q$200,MATCH($A10,'Roll Up - SY21-22 Calculator'!$A$3:$A$200,0),MATCH(L$7,'Roll Up - SY21-22 Calculator'!$A$3:$Q$3,0))</f>
        <v>-</v>
      </c>
      <c r="M10" s="153">
        <f>INDEX('Roll Up - SY21-22 Calculator'!$A$3:$Q$200,MATCH($A10,'Roll Up - SY21-22 Calculator'!$A$3:$A$200,0),MATCH(M$7,'Roll Up - SY21-22 Calculator'!$A$3:$Q$3,0))</f>
        <v>22.45</v>
      </c>
      <c r="N10" s="153"/>
      <c r="O10" s="155" t="str">
        <f t="shared" ref="O10:O17" si="1">IF(IF(P10&gt;0,P10*G10,Q10*R10)=0,"",IF(P10&gt;0,P10*G10,Q10*R10))</f>
        <v/>
      </c>
      <c r="P10" s="149"/>
      <c r="Q10" s="150"/>
      <c r="R10" s="151"/>
      <c r="S10" s="149"/>
      <c r="T10" s="221" t="str">
        <f t="shared" ref="T10:T17" si="2">IFERROR(ROUNDUP(O10/G10,0)*M10,"")</f>
        <v/>
      </c>
      <c r="U10" s="72"/>
      <c r="V10" s="72"/>
      <c r="W10" s="110" t="str">
        <f t="shared" si="0"/>
        <v/>
      </c>
      <c r="X10" s="120"/>
      <c r="Y10" s="120"/>
      <c r="Z10" s="120"/>
      <c r="AA10" s="120"/>
      <c r="AB10" s="120"/>
      <c r="AC10" s="120"/>
      <c r="AD10" s="120"/>
      <c r="AE10" s="120"/>
      <c r="AF10" s="120"/>
      <c r="AG10" s="120"/>
      <c r="AH10" s="120"/>
      <c r="AI10" s="121"/>
      <c r="AJ10" s="72"/>
    </row>
    <row r="11" spans="1:36" x14ac:dyDescent="0.35">
      <c r="A11" s="112">
        <v>10000013755</v>
      </c>
      <c r="B11" s="113" t="e">
        <f>INDEX('Roll Up - SY21-22 Calculator'!$A$3:$Q$200,MATCH($A11,'Roll Up - SY21-22 Calculator'!$A$3:$A$200,0),MATCH(B$7,'Roll Up - SY21-22 Calculator'!$A$3:$Q$3,0))</f>
        <v>#N/A</v>
      </c>
      <c r="C11" s="114" t="str">
        <f>INDEX('Roll Up - SY21-22 Calculator'!$A$3:$Q$200,MATCH($A11,'Roll Up - SY21-22 Calculator'!$A$3:$A$200,0),MATCH(C$7,'Roll Up - SY21-22 Calculator'!$A$3:$Q$3,0))</f>
        <v>Pork Sausage Link, 1.2 oz.</v>
      </c>
      <c r="D11" s="113">
        <f>INDEX('Roll Up - SY21-22 Calculator'!$A$3:$Q$200,MATCH($A11,'Roll Up - SY21-22 Calculator'!$A$3:$A$200,0),MATCH(D$7,'Roll Up - SY21-22 Calculator'!$A$3:$Q$3,0))</f>
        <v>100193</v>
      </c>
      <c r="E11" s="113">
        <f>INDEX('Roll Up - SY21-22 Calculator'!$A$3:$Q$200,MATCH($A11,'Roll Up - SY21-22 Calculator'!$A$3:$A$200,0),MATCH(E$7,'Roll Up - SY21-22 Calculator'!$A$3:$Q$3,0))</f>
        <v>18.75</v>
      </c>
      <c r="F11" s="113">
        <f>INDEX('Roll Up - SY21-22 Calculator'!$A$3:$Q$200,MATCH($A11,'Roll Up - SY21-22 Calculator'!$A$3:$A$200,0),MATCH(F$7,'Roll Up - SY21-22 Calculator'!$A$3:$Q$3,0))</f>
        <v>250</v>
      </c>
      <c r="G11" s="113">
        <f>INDEX('Roll Up - SY21-22 Calculator'!$A$3:$Q$200,MATCH($A11,'Roll Up - SY21-22 Calculator'!$A$3:$A$200,0),MATCH(G$7,'Roll Up - SY21-22 Calculator'!$A$3:$Q$3,0))</f>
        <v>250</v>
      </c>
      <c r="H11" s="113">
        <f>INDEX('Roll Up - SY21-22 Calculator'!$A$3:$Q$200,MATCH($A11,'Roll Up - SY21-22 Calculator'!$A$3:$A$200,0),MATCH(H$7,'Roll Up - SY21-22 Calculator'!$A$3:$Q$3,0))</f>
        <v>1.2</v>
      </c>
      <c r="I11" s="113" t="str">
        <f>INDEX('Roll Up - SY21-22 Calculator'!$A$3:$Q$200,MATCH($A11,'Roll Up - SY21-22 Calculator'!$A$3:$A$200,0),MATCH(I$7,'Roll Up - SY21-22 Calculator'!$A$3:$Q$3,0))</f>
        <v/>
      </c>
      <c r="J11" s="113" t="str">
        <f>INDEX('Roll Up - SY21-22 Calculator'!$A$3:$Q$200,MATCH($A11,'Roll Up - SY21-22 Calculator'!$A$3:$A$200,0),MATCH(J$7,'Roll Up - SY21-22 Calculator'!$A$3:$Q$3,0))</f>
        <v>1 piece</v>
      </c>
      <c r="K11" s="113">
        <f>INDEX('Roll Up - SY21-22 Calculator'!$A$3:$Q$200,MATCH($A11,'Roll Up - SY21-22 Calculator'!$A$3:$A$200,0),MATCH(K$7,'Roll Up - SY21-22 Calculator'!$A$3:$Q$3,0))</f>
        <v>1</v>
      </c>
      <c r="L11" s="113" t="str">
        <f>INDEX('Roll Up - SY21-22 Calculator'!$A$3:$Q$200,MATCH($A11,'Roll Up - SY21-22 Calculator'!$A$3:$A$200,0),MATCH(L$7,'Roll Up - SY21-22 Calculator'!$A$3:$Q$3,0))</f>
        <v>-</v>
      </c>
      <c r="M11" s="115">
        <f>INDEX('Roll Up - SY21-22 Calculator'!$A$3:$Q$200,MATCH($A11,'Roll Up - SY21-22 Calculator'!$A$3:$A$200,0),MATCH(M$7,'Roll Up - SY21-22 Calculator'!$A$3:$Q$3,0))</f>
        <v>22</v>
      </c>
      <c r="N11" s="115"/>
      <c r="O11" s="148" t="str">
        <f t="shared" si="1"/>
        <v/>
      </c>
      <c r="P11" s="149"/>
      <c r="Q11" s="196"/>
      <c r="R11" s="197"/>
      <c r="S11" s="149"/>
      <c r="T11" s="220" t="str">
        <f t="shared" si="2"/>
        <v/>
      </c>
      <c r="U11" s="72"/>
      <c r="V11" s="72"/>
      <c r="W11" s="119" t="str">
        <f t="shared" si="0"/>
        <v/>
      </c>
      <c r="X11" s="111"/>
      <c r="Y11" s="111"/>
      <c r="Z11" s="111"/>
      <c r="AA11" s="111"/>
      <c r="AB11" s="111"/>
      <c r="AC11" s="111"/>
      <c r="AD11" s="111"/>
      <c r="AE11" s="111"/>
      <c r="AF11" s="111"/>
      <c r="AG11" s="111"/>
      <c r="AH11" s="111"/>
      <c r="AI11" s="107"/>
      <c r="AJ11" s="72"/>
    </row>
    <row r="12" spans="1:36" x14ac:dyDescent="0.35">
      <c r="A12" s="101">
        <v>10000029467</v>
      </c>
      <c r="B12" s="102" t="e">
        <f>INDEX('Roll Up - SY21-22 Calculator'!$A$3:$Q$200,MATCH($A12,'Roll Up - SY21-22 Calculator'!$A$3:$A$200,0),MATCH(B$7,'Roll Up - SY21-22 Calculator'!$A$3:$Q$3,0))</f>
        <v>#N/A</v>
      </c>
      <c r="C12" s="152" t="str">
        <f>INDEX('Roll Up - SY21-22 Calculator'!$A$3:$Q$200,MATCH($A12,'Roll Up - SY21-22 Calculator'!$A$3:$A$200,0),MATCH(C$7,'Roll Up - SY21-22 Calculator'!$A$3:$Q$3,0))</f>
        <v>Pork Sausage Pattie, 1.2 oz.</v>
      </c>
      <c r="D12" s="102">
        <f>INDEX('Roll Up - SY21-22 Calculator'!$A$3:$Q$200,MATCH($A12,'Roll Up - SY21-22 Calculator'!$A$3:$A$200,0),MATCH(D$7,'Roll Up - SY21-22 Calculator'!$A$3:$Q$3,0))</f>
        <v>100193</v>
      </c>
      <c r="E12" s="102">
        <f>INDEX('Roll Up - SY21-22 Calculator'!$A$3:$Q$200,MATCH($A12,'Roll Up - SY21-22 Calculator'!$A$3:$A$200,0),MATCH(E$7,'Roll Up - SY21-22 Calculator'!$A$3:$Q$3,0))</f>
        <v>18.75</v>
      </c>
      <c r="F12" s="102">
        <f>INDEX('Roll Up - SY21-22 Calculator'!$A$3:$Q$200,MATCH($A12,'Roll Up - SY21-22 Calculator'!$A$3:$A$200,0),MATCH(F$7,'Roll Up - SY21-22 Calculator'!$A$3:$Q$3,0))</f>
        <v>250</v>
      </c>
      <c r="G12" s="102">
        <f>INDEX('Roll Up - SY21-22 Calculator'!$A$3:$Q$200,MATCH($A12,'Roll Up - SY21-22 Calculator'!$A$3:$A$200,0),MATCH(G$7,'Roll Up - SY21-22 Calculator'!$A$3:$Q$3,0))</f>
        <v>250</v>
      </c>
      <c r="H12" s="102">
        <f>INDEX('Roll Up - SY21-22 Calculator'!$A$3:$Q$200,MATCH($A12,'Roll Up - SY21-22 Calculator'!$A$3:$A$200,0),MATCH(H$7,'Roll Up - SY21-22 Calculator'!$A$3:$Q$3,0))</f>
        <v>1.2</v>
      </c>
      <c r="I12" s="102" t="str">
        <f>INDEX('Roll Up - SY21-22 Calculator'!$A$3:$Q$200,MATCH($A12,'Roll Up - SY21-22 Calculator'!$A$3:$A$200,0),MATCH(I$7,'Roll Up - SY21-22 Calculator'!$A$3:$Q$3,0))</f>
        <v/>
      </c>
      <c r="J12" s="102" t="str">
        <f>INDEX('Roll Up - SY21-22 Calculator'!$A$3:$Q$200,MATCH($A12,'Roll Up - SY21-22 Calculator'!$A$3:$A$200,0),MATCH(J$7,'Roll Up - SY21-22 Calculator'!$A$3:$Q$3,0))</f>
        <v>1 piece</v>
      </c>
      <c r="K12" s="102">
        <f>INDEX('Roll Up - SY21-22 Calculator'!$A$3:$Q$200,MATCH($A12,'Roll Up - SY21-22 Calculator'!$A$3:$A$200,0),MATCH(K$7,'Roll Up - SY21-22 Calculator'!$A$3:$Q$3,0))</f>
        <v>1</v>
      </c>
      <c r="L12" s="102" t="str">
        <f>INDEX('Roll Up - SY21-22 Calculator'!$A$3:$Q$200,MATCH($A12,'Roll Up - SY21-22 Calculator'!$A$3:$A$200,0),MATCH(L$7,'Roll Up - SY21-22 Calculator'!$A$3:$Q$3,0))</f>
        <v>-</v>
      </c>
      <c r="M12" s="153">
        <f>INDEX('Roll Up - SY21-22 Calculator'!$A$3:$Q$200,MATCH($A12,'Roll Up - SY21-22 Calculator'!$A$3:$A$200,0),MATCH(M$7,'Roll Up - SY21-22 Calculator'!$A$3:$Q$3,0))</f>
        <v>22.28</v>
      </c>
      <c r="N12" s="153"/>
      <c r="O12" s="155" t="str">
        <f t="shared" si="1"/>
        <v/>
      </c>
      <c r="P12" s="149"/>
      <c r="Q12" s="150"/>
      <c r="R12" s="151"/>
      <c r="S12" s="149"/>
      <c r="T12" s="221" t="str">
        <f t="shared" si="2"/>
        <v/>
      </c>
      <c r="U12" s="72"/>
      <c r="V12" s="72"/>
      <c r="W12" s="110" t="str">
        <f>IF(IFERROR(ROUNDUP(O12/G12,0)-SUM(X12:AI12),SUM(X12:AI12)*-1)=0,"",(IFERROR(ROUNDUP(O12/G12,0)-SUM(X12:AI12),SUM(X12:AI12)*-1)))</f>
        <v/>
      </c>
      <c r="X12" s="120"/>
      <c r="Y12" s="120"/>
      <c r="Z12" s="120"/>
      <c r="AA12" s="120"/>
      <c r="AB12" s="120"/>
      <c r="AC12" s="120"/>
      <c r="AD12" s="120"/>
      <c r="AE12" s="120"/>
      <c r="AF12" s="120"/>
      <c r="AG12" s="120"/>
      <c r="AH12" s="120"/>
      <c r="AI12" s="121"/>
      <c r="AJ12" s="72"/>
    </row>
    <row r="13" spans="1:36" x14ac:dyDescent="0.35">
      <c r="A13" s="112">
        <v>10000069250</v>
      </c>
      <c r="B13" s="113" t="e">
        <f>INDEX('Roll Up - SY21-22 Calculator'!$A$3:$Q$200,MATCH($A13,'Roll Up - SY21-22 Calculator'!$A$3:$A$200,0),MATCH(B$7,'Roll Up - SY21-22 Calculator'!$A$3:$Q$3,0))</f>
        <v>#N/A</v>
      </c>
      <c r="C13" s="114" t="str">
        <f>INDEX('Roll Up - SY21-22 Calculator'!$A$3:$Q$200,MATCH($A13,'Roll Up - SY21-22 Calculator'!$A$3:$A$200,0),MATCH(C$7,'Roll Up - SY21-22 Calculator'!$A$3:$Q$3,0))</f>
        <v xml:space="preserve">All Natural Pork Sausage Pattie 1.7 oz </v>
      </c>
      <c r="D13" s="113">
        <f>INDEX('Roll Up - SY21-22 Calculator'!$A$3:$Q$200,MATCH($A13,'Roll Up - SY21-22 Calculator'!$A$3:$A$200,0),MATCH(D$7,'Roll Up - SY21-22 Calculator'!$A$3:$Q$3,0))</f>
        <v>100193</v>
      </c>
      <c r="E13" s="113">
        <f>INDEX('Roll Up - SY21-22 Calculator'!$A$3:$Q$200,MATCH($A13,'Roll Up - SY21-22 Calculator'!$A$3:$A$200,0),MATCH(E$7,'Roll Up - SY21-22 Calculator'!$A$3:$Q$3,0))</f>
        <v>30.07</v>
      </c>
      <c r="F13" s="113">
        <f>INDEX('Roll Up - SY21-22 Calculator'!$A$3:$Q$200,MATCH($A13,'Roll Up - SY21-22 Calculator'!$A$3:$A$200,0),MATCH(F$7,'Roll Up - SY21-22 Calculator'!$A$3:$Q$3,0))</f>
        <v>283</v>
      </c>
      <c r="G13" s="113">
        <f>INDEX('Roll Up - SY21-22 Calculator'!$A$3:$Q$200,MATCH($A13,'Roll Up - SY21-22 Calculator'!$A$3:$A$200,0),MATCH(G$7,'Roll Up - SY21-22 Calculator'!$A$3:$Q$3,0))</f>
        <v>283</v>
      </c>
      <c r="H13" s="113">
        <f>INDEX('Roll Up - SY21-22 Calculator'!$A$3:$Q$200,MATCH($A13,'Roll Up - SY21-22 Calculator'!$A$3:$A$200,0),MATCH(H$7,'Roll Up - SY21-22 Calculator'!$A$3:$Q$3,0))</f>
        <v>1.7</v>
      </c>
      <c r="I13" s="113" t="str">
        <f>INDEX('Roll Up - SY21-22 Calculator'!$A$3:$Q$200,MATCH($A13,'Roll Up - SY21-22 Calculator'!$A$3:$A$200,0),MATCH(I$7,'Roll Up - SY21-22 Calculator'!$A$3:$Q$3,0))</f>
        <v/>
      </c>
      <c r="J13" s="113" t="str">
        <f>INDEX('Roll Up - SY21-22 Calculator'!$A$3:$Q$200,MATCH($A13,'Roll Up - SY21-22 Calculator'!$A$3:$A$200,0),MATCH(J$7,'Roll Up - SY21-22 Calculator'!$A$3:$Q$3,0))</f>
        <v>1 piece</v>
      </c>
      <c r="K13" s="113">
        <f>INDEX('Roll Up - SY21-22 Calculator'!$A$3:$Q$200,MATCH($A13,'Roll Up - SY21-22 Calculator'!$A$3:$A$200,0),MATCH(K$7,'Roll Up - SY21-22 Calculator'!$A$3:$Q$3,0))</f>
        <v>1</v>
      </c>
      <c r="L13" s="113" t="str">
        <f>INDEX('Roll Up - SY21-22 Calculator'!$A$3:$Q$200,MATCH($A13,'Roll Up - SY21-22 Calculator'!$A$3:$A$200,0),MATCH(L$7,'Roll Up - SY21-22 Calculator'!$A$3:$Q$3,0))</f>
        <v>-</v>
      </c>
      <c r="M13" s="115">
        <f>INDEX('Roll Up - SY21-22 Calculator'!$A$3:$Q$200,MATCH($A13,'Roll Up - SY21-22 Calculator'!$A$3:$A$200,0),MATCH(M$7,'Roll Up - SY21-22 Calculator'!$A$3:$Q$3,0))</f>
        <v>20.57</v>
      </c>
      <c r="N13" s="115"/>
      <c r="O13" s="148" t="str">
        <f t="shared" si="1"/>
        <v/>
      </c>
      <c r="P13" s="149"/>
      <c r="Q13" s="196"/>
      <c r="R13" s="197"/>
      <c r="S13" s="149"/>
      <c r="T13" s="220" t="str">
        <f t="shared" si="2"/>
        <v/>
      </c>
      <c r="U13" s="72"/>
      <c r="V13" s="72"/>
      <c r="W13" s="119" t="str">
        <f>IF(IFERROR(ROUNDUP(O13/G13,0)-SUM(X13:AI13),SUM(X13:AI13)*-1)=0,"",(IFERROR(ROUNDUP(O13/G13,0)-SUM(X13:AI13),SUM(X13:AI13)*-1)))</f>
        <v/>
      </c>
      <c r="X13" s="111"/>
      <c r="Y13" s="111"/>
      <c r="Z13" s="111"/>
      <c r="AA13" s="111"/>
      <c r="AB13" s="111"/>
      <c r="AC13" s="111"/>
      <c r="AD13" s="111"/>
      <c r="AE13" s="111"/>
      <c r="AF13" s="111"/>
      <c r="AG13" s="111"/>
      <c r="AH13" s="111"/>
      <c r="AI13" s="107"/>
      <c r="AJ13" s="72"/>
    </row>
    <row r="14" spans="1:36" x14ac:dyDescent="0.35">
      <c r="A14" s="101">
        <v>10000013717</v>
      </c>
      <c r="B14" s="102" t="e">
        <f>INDEX('Roll Up - SY21-22 Calculator'!$A$3:$Q$200,MATCH($A14,'Roll Up - SY21-22 Calculator'!$A$3:$A$200,0),MATCH(B$7,'Roll Up - SY21-22 Calculator'!$A$3:$Q$3,0))</f>
        <v>#N/A</v>
      </c>
      <c r="C14" s="152" t="str">
        <f>INDEX('Roll Up - SY21-22 Calculator'!$A$3:$Q$200,MATCH($A14,'Roll Up - SY21-22 Calculator'!$A$3:$A$200,0),MATCH(C$7,'Roll Up - SY21-22 Calculator'!$A$3:$Q$3,0))</f>
        <v>Smokie Grill® Pork Rib Pattie with Honey BBQ Sauce, 3.25 oz.</v>
      </c>
      <c r="D14" s="102">
        <f>INDEX('Roll Up - SY21-22 Calculator'!$A$3:$Q$200,MATCH($A14,'Roll Up - SY21-22 Calculator'!$A$3:$A$200,0),MATCH(D$7,'Roll Up - SY21-22 Calculator'!$A$3:$Q$3,0))</f>
        <v>100193</v>
      </c>
      <c r="E14" s="102">
        <f>INDEX('Roll Up - SY21-22 Calculator'!$A$3:$Q$200,MATCH($A14,'Roll Up - SY21-22 Calculator'!$A$3:$A$200,0),MATCH(E$7,'Roll Up - SY21-22 Calculator'!$A$3:$Q$3,0))</f>
        <v>20.309999999999999</v>
      </c>
      <c r="F14" s="102">
        <f>INDEX('Roll Up - SY21-22 Calculator'!$A$3:$Q$200,MATCH($A14,'Roll Up - SY21-22 Calculator'!$A$3:$A$200,0),MATCH(F$7,'Roll Up - SY21-22 Calculator'!$A$3:$Q$3,0))</f>
        <v>100</v>
      </c>
      <c r="G14" s="102">
        <f>INDEX('Roll Up - SY21-22 Calculator'!$A$3:$Q$200,MATCH($A14,'Roll Up - SY21-22 Calculator'!$A$3:$A$200,0),MATCH(G$7,'Roll Up - SY21-22 Calculator'!$A$3:$Q$3,0))</f>
        <v>100</v>
      </c>
      <c r="H14" s="102">
        <f>INDEX('Roll Up - SY21-22 Calculator'!$A$3:$Q$200,MATCH($A14,'Roll Up - SY21-22 Calculator'!$A$3:$A$200,0),MATCH(H$7,'Roll Up - SY21-22 Calculator'!$A$3:$Q$3,0))</f>
        <v>3.25</v>
      </c>
      <c r="I14" s="102" t="str">
        <f>INDEX('Roll Up - SY21-22 Calculator'!$A$3:$Q$200,MATCH($A14,'Roll Up - SY21-22 Calculator'!$A$3:$A$200,0),MATCH(I$7,'Roll Up - SY21-22 Calculator'!$A$3:$Q$3,0))</f>
        <v/>
      </c>
      <c r="J14" s="102" t="str">
        <f>INDEX('Roll Up - SY21-22 Calculator'!$A$3:$Q$200,MATCH($A14,'Roll Up - SY21-22 Calculator'!$A$3:$A$200,0),MATCH(J$7,'Roll Up - SY21-22 Calculator'!$A$3:$Q$3,0))</f>
        <v>1 piece</v>
      </c>
      <c r="K14" s="102">
        <f>INDEX('Roll Up - SY21-22 Calculator'!$A$3:$Q$200,MATCH($A14,'Roll Up - SY21-22 Calculator'!$A$3:$A$200,0),MATCH(K$7,'Roll Up - SY21-22 Calculator'!$A$3:$Q$3,0))</f>
        <v>2</v>
      </c>
      <c r="L14" s="102" t="str">
        <f>INDEX('Roll Up - SY21-22 Calculator'!$A$3:$Q$200,MATCH($A14,'Roll Up - SY21-22 Calculator'!$A$3:$A$200,0),MATCH(L$7,'Roll Up - SY21-22 Calculator'!$A$3:$Q$3,0))</f>
        <v>-</v>
      </c>
      <c r="M14" s="153">
        <f>INDEX('Roll Up - SY21-22 Calculator'!$A$3:$Q$200,MATCH($A14,'Roll Up - SY21-22 Calculator'!$A$3:$A$200,0),MATCH(M$7,'Roll Up - SY21-22 Calculator'!$A$3:$Q$3,0))</f>
        <v>11.47</v>
      </c>
      <c r="N14" s="153"/>
      <c r="O14" s="155" t="str">
        <f t="shared" si="1"/>
        <v/>
      </c>
      <c r="P14" s="149"/>
      <c r="Q14" s="150"/>
      <c r="R14" s="151"/>
      <c r="S14" s="149"/>
      <c r="T14" s="221" t="str">
        <f t="shared" si="2"/>
        <v/>
      </c>
      <c r="U14" s="72"/>
      <c r="V14" s="72"/>
      <c r="W14" s="110" t="str">
        <f t="shared" si="0"/>
        <v/>
      </c>
      <c r="X14" s="120"/>
      <c r="Y14" s="120"/>
      <c r="Z14" s="120"/>
      <c r="AA14" s="120"/>
      <c r="AB14" s="120"/>
      <c r="AC14" s="120"/>
      <c r="AD14" s="120"/>
      <c r="AE14" s="120"/>
      <c r="AF14" s="120"/>
      <c r="AG14" s="120"/>
      <c r="AH14" s="120"/>
      <c r="AI14" s="121"/>
      <c r="AJ14" s="72"/>
    </row>
    <row r="15" spans="1:36" x14ac:dyDescent="0.35">
      <c r="A15" s="112">
        <v>10000016904</v>
      </c>
      <c r="B15" s="113" t="e">
        <f>INDEX('Roll Up - SY21-22 Calculator'!$A$3:$Q$200,MATCH($A15,'Roll Up - SY21-22 Calculator'!$A$3:$A$200,0),MATCH(B$7,'Roll Up - SY21-22 Calculator'!$A$3:$Q$3,0))</f>
        <v>#N/A</v>
      </c>
      <c r="C15" s="114" t="str">
        <f>INDEX('Roll Up - SY21-22 Calculator'!$A$3:$Q$200,MATCH($A15,'Roll Up - SY21-22 Calculator'!$A$3:$A$200,0),MATCH(C$7,'Roll Up - SY21-22 Calculator'!$A$3:$Q$3,0))</f>
        <v>Breaded Pork Steak, 3.85 oz.</v>
      </c>
      <c r="D15" s="113">
        <f>INDEX('Roll Up - SY21-22 Calculator'!$A$3:$Q$200,MATCH($A15,'Roll Up - SY21-22 Calculator'!$A$3:$A$200,0),MATCH(D$7,'Roll Up - SY21-22 Calculator'!$A$3:$Q$3,0))</f>
        <v>100193</v>
      </c>
      <c r="E15" s="113">
        <f>INDEX('Roll Up - SY21-22 Calculator'!$A$3:$Q$200,MATCH($A15,'Roll Up - SY21-22 Calculator'!$A$3:$A$200,0),MATCH(E$7,'Roll Up - SY21-22 Calculator'!$A$3:$Q$3,0))</f>
        <v>20.45</v>
      </c>
      <c r="F15" s="113">
        <f>INDEX('Roll Up - SY21-22 Calculator'!$A$3:$Q$200,MATCH($A15,'Roll Up - SY21-22 Calculator'!$A$3:$A$200,0),MATCH(F$7,'Roll Up - SY21-22 Calculator'!$A$3:$Q$3,0))</f>
        <v>85</v>
      </c>
      <c r="G15" s="113">
        <f>INDEX('Roll Up - SY21-22 Calculator'!$A$3:$Q$200,MATCH($A15,'Roll Up - SY21-22 Calculator'!$A$3:$A$200,0),MATCH(G$7,'Roll Up - SY21-22 Calculator'!$A$3:$Q$3,0))</f>
        <v>85</v>
      </c>
      <c r="H15" s="113">
        <f>INDEX('Roll Up - SY21-22 Calculator'!$A$3:$Q$200,MATCH($A15,'Roll Up - SY21-22 Calculator'!$A$3:$A$200,0),MATCH(H$7,'Roll Up - SY21-22 Calculator'!$A$3:$Q$3,0))</f>
        <v>3.85</v>
      </c>
      <c r="I15" s="113" t="str">
        <f>INDEX('Roll Up - SY21-22 Calculator'!$A$3:$Q$200,MATCH($A15,'Roll Up - SY21-22 Calculator'!$A$3:$A$200,0),MATCH(I$7,'Roll Up - SY21-22 Calculator'!$A$3:$Q$3,0))</f>
        <v/>
      </c>
      <c r="J15" s="113" t="str">
        <f>INDEX('Roll Up - SY21-22 Calculator'!$A$3:$Q$200,MATCH($A15,'Roll Up - SY21-22 Calculator'!$A$3:$A$200,0),MATCH(J$7,'Roll Up - SY21-22 Calculator'!$A$3:$Q$3,0))</f>
        <v>1 piece</v>
      </c>
      <c r="K15" s="113">
        <f>INDEX('Roll Up - SY21-22 Calculator'!$A$3:$Q$200,MATCH($A15,'Roll Up - SY21-22 Calculator'!$A$3:$A$200,0),MATCH(K$7,'Roll Up - SY21-22 Calculator'!$A$3:$Q$3,0))</f>
        <v>2</v>
      </c>
      <c r="L15" s="113">
        <f>INDEX('Roll Up - SY21-22 Calculator'!$A$3:$Q$200,MATCH($A15,'Roll Up - SY21-22 Calculator'!$A$3:$A$200,0),MATCH(L$7,'Roll Up - SY21-22 Calculator'!$A$3:$Q$3,0))</f>
        <v>1</v>
      </c>
      <c r="M15" s="115">
        <f>INDEX('Roll Up - SY21-22 Calculator'!$A$3:$Q$200,MATCH($A15,'Roll Up - SY21-22 Calculator'!$A$3:$A$200,0),MATCH(M$7,'Roll Up - SY21-22 Calculator'!$A$3:$Q$3,0))</f>
        <v>15.55</v>
      </c>
      <c r="N15" s="115"/>
      <c r="O15" s="148" t="str">
        <f t="shared" si="1"/>
        <v/>
      </c>
      <c r="P15" s="149"/>
      <c r="Q15" s="196"/>
      <c r="R15" s="197"/>
      <c r="S15" s="149"/>
      <c r="T15" s="220" t="str">
        <f t="shared" si="2"/>
        <v/>
      </c>
      <c r="U15" s="72"/>
      <c r="V15" s="72"/>
      <c r="W15" s="119" t="str">
        <f t="shared" si="0"/>
        <v/>
      </c>
      <c r="X15" s="111"/>
      <c r="Y15" s="111"/>
      <c r="Z15" s="111"/>
      <c r="AA15" s="111"/>
      <c r="AB15" s="111"/>
      <c r="AC15" s="111"/>
      <c r="AD15" s="111"/>
      <c r="AE15" s="111"/>
      <c r="AF15" s="111"/>
      <c r="AG15" s="111"/>
      <c r="AH15" s="111"/>
      <c r="AI15" s="107"/>
      <c r="AJ15" s="72"/>
    </row>
    <row r="16" spans="1:36" x14ac:dyDescent="0.35">
      <c r="A16" s="101">
        <v>10000046701</v>
      </c>
      <c r="B16" s="102" t="e">
        <f>INDEX('Roll Up - SY21-22 Calculator'!$A$3:$Q$200,MATCH($A16,'Roll Up - SY21-22 Calculator'!$A$3:$A$200,0),MATCH(B$7,'Roll Up - SY21-22 Calculator'!$A$3:$Q$3,0))</f>
        <v>#N/A</v>
      </c>
      <c r="C16" s="152" t="str">
        <f>INDEX('Roll Up - SY21-22 Calculator'!$A$3:$Q$200,MATCH($A16,'Roll Up - SY21-22 Calculator'!$A$3:$A$200,0),MATCH(C$7,'Roll Up - SY21-22 Calculator'!$A$3:$Q$3,0))</f>
        <v>Pork Mock Drumstick, 3.7 oz.</v>
      </c>
      <c r="D16" s="102">
        <f>INDEX('Roll Up - SY21-22 Calculator'!$A$3:$Q$200,MATCH($A16,'Roll Up - SY21-22 Calculator'!$A$3:$A$200,0),MATCH(D$7,'Roll Up - SY21-22 Calculator'!$A$3:$Q$3,0))</f>
        <v>100193</v>
      </c>
      <c r="E16" s="102">
        <f>INDEX('Roll Up - SY21-22 Calculator'!$A$3:$Q$200,MATCH($A16,'Roll Up - SY21-22 Calculator'!$A$3:$A$200,0),MATCH(E$7,'Roll Up - SY21-22 Calculator'!$A$3:$Q$3,0))</f>
        <v>30.06</v>
      </c>
      <c r="F16" s="102">
        <f>INDEX('Roll Up - SY21-22 Calculator'!$A$3:$Q$200,MATCH($A16,'Roll Up - SY21-22 Calculator'!$A$3:$A$200,0),MATCH(F$7,'Roll Up - SY21-22 Calculator'!$A$3:$Q$3,0))</f>
        <v>130</v>
      </c>
      <c r="G16" s="102">
        <f>INDEX('Roll Up - SY21-22 Calculator'!$A$3:$Q$200,MATCH($A16,'Roll Up - SY21-22 Calculator'!$A$3:$A$200,0),MATCH(G$7,'Roll Up - SY21-22 Calculator'!$A$3:$Q$3,0))</f>
        <v>130</v>
      </c>
      <c r="H16" s="102">
        <f>INDEX('Roll Up - SY21-22 Calculator'!$A$3:$Q$200,MATCH($A16,'Roll Up - SY21-22 Calculator'!$A$3:$A$200,0),MATCH(H$7,'Roll Up - SY21-22 Calculator'!$A$3:$Q$3,0))</f>
        <v>3.7</v>
      </c>
      <c r="I16" s="102" t="str">
        <f>INDEX('Roll Up - SY21-22 Calculator'!$A$3:$Q$200,MATCH($A16,'Roll Up - SY21-22 Calculator'!$A$3:$A$200,0),MATCH(I$7,'Roll Up - SY21-22 Calculator'!$A$3:$Q$3,0))</f>
        <v/>
      </c>
      <c r="J16" s="102" t="str">
        <f>INDEX('Roll Up - SY21-22 Calculator'!$A$3:$Q$200,MATCH($A16,'Roll Up - SY21-22 Calculator'!$A$3:$A$200,0),MATCH(J$7,'Roll Up - SY21-22 Calculator'!$A$3:$Q$3,0))</f>
        <v>1 piece</v>
      </c>
      <c r="K16" s="102">
        <f>INDEX('Roll Up - SY21-22 Calculator'!$A$3:$Q$200,MATCH($A16,'Roll Up - SY21-22 Calculator'!$A$3:$A$200,0),MATCH(K$7,'Roll Up - SY21-22 Calculator'!$A$3:$Q$3,0))</f>
        <v>2</v>
      </c>
      <c r="L16" s="102" t="str">
        <f>INDEX('Roll Up - SY21-22 Calculator'!$A$3:$Q$200,MATCH($A16,'Roll Up - SY21-22 Calculator'!$A$3:$A$200,0),MATCH(L$7,'Roll Up - SY21-22 Calculator'!$A$3:$Q$3,0))</f>
        <v>-</v>
      </c>
      <c r="M16" s="153">
        <f>INDEX('Roll Up - SY21-22 Calculator'!$A$3:$Q$200,MATCH($A16,'Roll Up - SY21-22 Calculator'!$A$3:$A$200,0),MATCH(M$7,'Roll Up - SY21-22 Calculator'!$A$3:$Q$3,0))</f>
        <v>24.05</v>
      </c>
      <c r="N16" s="153"/>
      <c r="O16" s="155" t="str">
        <f t="shared" si="1"/>
        <v/>
      </c>
      <c r="P16" s="149"/>
      <c r="Q16" s="150"/>
      <c r="R16" s="151"/>
      <c r="S16" s="149"/>
      <c r="T16" s="221" t="str">
        <f t="shared" si="2"/>
        <v/>
      </c>
      <c r="U16" s="72"/>
      <c r="V16" s="72"/>
      <c r="W16" s="110" t="str">
        <f t="shared" si="0"/>
        <v/>
      </c>
      <c r="X16" s="120"/>
      <c r="Y16" s="120"/>
      <c r="Z16" s="120"/>
      <c r="AA16" s="120"/>
      <c r="AB16" s="120"/>
      <c r="AC16" s="120"/>
      <c r="AD16" s="120"/>
      <c r="AE16" s="120"/>
      <c r="AF16" s="120"/>
      <c r="AG16" s="120"/>
      <c r="AH16" s="120"/>
      <c r="AI16" s="121"/>
      <c r="AJ16" s="72"/>
    </row>
    <row r="17" spans="1:36" x14ac:dyDescent="0.35">
      <c r="A17" s="112">
        <v>10000069019</v>
      </c>
      <c r="B17" s="113" t="e">
        <f>INDEX('Roll Up - SY21-22 Calculator'!$A$3:$Q$200,MATCH($A17,'Roll Up - SY21-22 Calculator'!$A$3:$A$200,0),MATCH(B$7,'Roll Up - SY21-22 Calculator'!$A$3:$Q$3,0))</f>
        <v>#N/A</v>
      </c>
      <c r="C17" s="114" t="str">
        <f>INDEX('Roll Up - SY21-22 Calculator'!$A$3:$Q$200,MATCH($A17,'Roll Up - SY21-22 Calculator'!$A$3:$A$200,0),MATCH(C$7,'Roll Up - SY21-22 Calculator'!$A$3:$Q$3,0))</f>
        <v>Country Fried Pork Chop, 3.1 oz.</v>
      </c>
      <c r="D17" s="113">
        <f>INDEX('Roll Up - SY21-22 Calculator'!$A$3:$Q$200,MATCH($A17,'Roll Up - SY21-22 Calculator'!$A$3:$A$200,0),MATCH(D$7,'Roll Up - SY21-22 Calculator'!$A$3:$Q$3,0))</f>
        <v>100193</v>
      </c>
      <c r="E17" s="113">
        <f>INDEX('Roll Up - SY21-22 Calculator'!$A$3:$Q$200,MATCH($A17,'Roll Up - SY21-22 Calculator'!$A$3:$A$200,0),MATCH(E$7,'Roll Up - SY21-22 Calculator'!$A$3:$Q$3,0))</f>
        <v>19.38</v>
      </c>
      <c r="F17" s="113">
        <f>INDEX('Roll Up - SY21-22 Calculator'!$A$3:$Q$200,MATCH($A17,'Roll Up - SY21-22 Calculator'!$A$3:$A$200,0),MATCH(F$7,'Roll Up - SY21-22 Calculator'!$A$3:$Q$3,0))</f>
        <v>100</v>
      </c>
      <c r="G17" s="113">
        <f>INDEX('Roll Up - SY21-22 Calculator'!$A$3:$Q$200,MATCH($A17,'Roll Up - SY21-22 Calculator'!$A$3:$A$200,0),MATCH(G$7,'Roll Up - SY21-22 Calculator'!$A$3:$Q$3,0))</f>
        <v>100</v>
      </c>
      <c r="H17" s="113">
        <f>INDEX('Roll Up - SY21-22 Calculator'!$A$3:$Q$200,MATCH($A17,'Roll Up - SY21-22 Calculator'!$A$3:$A$200,0),MATCH(H$7,'Roll Up - SY21-22 Calculator'!$A$3:$Q$3,0))</f>
        <v>3.1</v>
      </c>
      <c r="I17" s="113" t="str">
        <f>INDEX('Roll Up - SY21-22 Calculator'!$A$3:$Q$200,MATCH($A17,'Roll Up - SY21-22 Calculator'!$A$3:$A$200,0),MATCH(I$7,'Roll Up - SY21-22 Calculator'!$A$3:$Q$3,0))</f>
        <v/>
      </c>
      <c r="J17" s="113" t="str">
        <f>INDEX('Roll Up - SY21-22 Calculator'!$A$3:$Q$200,MATCH($A17,'Roll Up - SY21-22 Calculator'!$A$3:$A$200,0),MATCH(J$7,'Roll Up - SY21-22 Calculator'!$A$3:$Q$3,0))</f>
        <v>1 piece</v>
      </c>
      <c r="K17" s="113">
        <f>INDEX('Roll Up - SY21-22 Calculator'!$A$3:$Q$200,MATCH($A17,'Roll Up - SY21-22 Calculator'!$A$3:$A$200,0),MATCH(K$7,'Roll Up - SY21-22 Calculator'!$A$3:$Q$3,0))</f>
        <v>2</v>
      </c>
      <c r="L17" s="113">
        <f>INDEX('Roll Up - SY21-22 Calculator'!$A$3:$Q$200,MATCH($A17,'Roll Up - SY21-22 Calculator'!$A$3:$A$200,0),MATCH(L$7,'Roll Up - SY21-22 Calculator'!$A$3:$Q$3,0))</f>
        <v>0.75</v>
      </c>
      <c r="M17" s="115">
        <f>INDEX('Roll Up - SY21-22 Calculator'!$A$3:$Q$200,MATCH($A17,'Roll Up - SY21-22 Calculator'!$A$3:$A$200,0),MATCH(M$7,'Roll Up - SY21-22 Calculator'!$A$3:$Q$3,0))</f>
        <v>9.51</v>
      </c>
      <c r="N17" s="115"/>
      <c r="O17" s="148" t="str">
        <f t="shared" si="1"/>
        <v/>
      </c>
      <c r="P17" s="149"/>
      <c r="Q17" s="196"/>
      <c r="R17" s="197"/>
      <c r="S17" s="149"/>
      <c r="T17" s="220" t="str">
        <f t="shared" si="2"/>
        <v/>
      </c>
      <c r="U17" s="72"/>
      <c r="V17" s="72"/>
      <c r="W17" s="119" t="str">
        <f t="shared" si="0"/>
        <v/>
      </c>
      <c r="X17" s="111"/>
      <c r="Y17" s="111"/>
      <c r="Z17" s="111"/>
      <c r="AA17" s="111"/>
      <c r="AB17" s="111"/>
      <c r="AC17" s="111"/>
      <c r="AD17" s="111"/>
      <c r="AE17" s="111"/>
      <c r="AF17" s="111"/>
      <c r="AG17" s="111"/>
      <c r="AH17" s="111"/>
      <c r="AI17" s="107"/>
      <c r="AJ17" s="72"/>
    </row>
    <row r="18" spans="1:36" s="156" customFormat="1" ht="24.65" hidden="1" customHeight="1" x14ac:dyDescent="0.35">
      <c r="T18" s="222"/>
    </row>
    <row r="19" spans="1:36" s="156" customFormat="1" hidden="1" x14ac:dyDescent="0.35"/>
    <row r="20" spans="1:36" hidden="1" x14ac:dyDescent="0.35"/>
    <row r="21" spans="1:36" hidden="1" x14ac:dyDescent="0.35"/>
  </sheetData>
  <sheetProtection algorithmName="SHA-512" hashValue="R26P0tmVFemRd94b7DhAVEvmIK9jmfx1N2I5mNjUW57iUVaZuZuiyocZaOSD5Cq2CwQqXhTq3NfUUIN5+rtXRQ==" saltValue="OU/LwylqvYGikVuRgiUewg==" spinCount="100000" sheet="1" formatCells="0" formatColumns="0" formatRows="0" sort="0" autoFilter="0" pivotTables="0"/>
  <autoFilter ref="A7:T18"/>
  <mergeCells count="11">
    <mergeCell ref="W2:AI6"/>
    <mergeCell ref="P6:R6"/>
    <mergeCell ref="A2:C5"/>
    <mergeCell ref="D2:M5"/>
    <mergeCell ref="O4:P5"/>
    <mergeCell ref="Q4:Q5"/>
    <mergeCell ref="R4:R5"/>
    <mergeCell ref="S4:S5"/>
    <mergeCell ref="T4:T5"/>
    <mergeCell ref="O2:P2"/>
    <mergeCell ref="R2:S2"/>
  </mergeCells>
  <conditionalFormatting sqref="T4">
    <cfRule type="expression" dxfId="27" priority="3">
      <formula>ABS($T$4/$T$3)&gt;0.2</formula>
    </cfRule>
    <cfRule type="expression" dxfId="26" priority="4">
      <formula>ABS($T$4/$T$3)&lt;0.2</formula>
    </cfRule>
  </conditionalFormatting>
  <conditionalFormatting sqref="T2">
    <cfRule type="cellIs" dxfId="25" priority="1" operator="notEqual">
      <formula>0</formula>
    </cfRule>
    <cfRule type="cellIs" dxfId="24" priority="2" operator="equal">
      <formula>0</formula>
    </cfRule>
  </conditionalFormatting>
  <dataValidations count="1">
    <dataValidation type="list" allowBlank="1" showInputMessage="1" showErrorMessage="1" sqref="S9:S18">
      <formula1>YN</formula1>
    </dataValidation>
  </dataValidations>
  <pageMargins left="0.25" right="0" top="0.2" bottom="0" header="0.3" footer="0.3"/>
  <pageSetup scale="30" fitToWidth="3" fitToHeight="0" orientation="landscape" r:id="rId1"/>
  <customProperties>
    <customPr name="_pios_id" r:id="rId2"/>
  </customPropertie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U220"/>
  <sheetViews>
    <sheetView zoomScale="70" zoomScaleNormal="70" workbookViewId="0">
      <selection activeCell="C1" sqref="C1:D4"/>
    </sheetView>
  </sheetViews>
  <sheetFormatPr defaultColWidth="0" defaultRowHeight="14" zeroHeight="1" x14ac:dyDescent="0.3"/>
  <cols>
    <col min="1" max="2" width="1.453125" style="64" customWidth="1"/>
    <col min="3" max="3" width="18.7265625" style="158" customWidth="1"/>
    <col min="4" max="4" width="80.7265625" style="158" bestFit="1" customWidth="1"/>
    <col min="5" max="5" width="25.54296875" style="158" customWidth="1"/>
    <col min="6" max="6" width="17.1796875" style="158" customWidth="1"/>
    <col min="7" max="10" width="15.26953125" style="158" customWidth="1"/>
    <col min="11" max="11" width="16.1796875" style="158" customWidth="1"/>
    <col min="12" max="12" width="15.26953125" style="158" customWidth="1"/>
    <col min="13" max="19" width="13.81640625" style="173" customWidth="1"/>
    <col min="20" max="20" width="4.26953125" style="64" customWidth="1"/>
    <col min="21" max="21" width="0" style="158" hidden="1" customWidth="1"/>
    <col min="22" max="16384" width="9.1796875" style="158" hidden="1"/>
  </cols>
  <sheetData>
    <row r="1" spans="3:19" x14ac:dyDescent="0.3">
      <c r="C1" s="324" t="s">
        <v>355</v>
      </c>
      <c r="D1" s="324"/>
      <c r="E1" s="64"/>
      <c r="F1" s="64"/>
      <c r="G1" s="64"/>
      <c r="H1" s="64"/>
      <c r="I1" s="64"/>
      <c r="J1" s="64"/>
      <c r="K1" s="64"/>
      <c r="L1" s="64"/>
      <c r="M1" s="160"/>
      <c r="N1" s="160"/>
      <c r="O1" s="160"/>
      <c r="P1" s="160"/>
      <c r="Q1" s="160"/>
      <c r="R1" s="160"/>
      <c r="S1" s="160"/>
    </row>
    <row r="2" spans="3:19" x14ac:dyDescent="0.3">
      <c r="C2" s="324"/>
      <c r="D2" s="324"/>
      <c r="E2" s="64"/>
      <c r="F2" s="64"/>
      <c r="G2" s="64"/>
      <c r="H2" s="64"/>
      <c r="I2" s="64"/>
      <c r="J2" s="64"/>
      <c r="K2" s="64"/>
      <c r="L2" s="64"/>
      <c r="M2" s="160"/>
      <c r="N2" s="160"/>
      <c r="O2" s="160"/>
      <c r="P2" s="160"/>
      <c r="Q2" s="160"/>
      <c r="R2" s="160"/>
      <c r="S2" s="160"/>
    </row>
    <row r="3" spans="3:19" x14ac:dyDescent="0.3">
      <c r="C3" s="324"/>
      <c r="D3" s="324"/>
      <c r="E3" s="64"/>
      <c r="F3" s="64"/>
      <c r="G3" s="64"/>
      <c r="H3" s="64"/>
      <c r="I3" s="64"/>
      <c r="J3" s="64"/>
      <c r="K3" s="64"/>
      <c r="L3" s="64"/>
      <c r="M3" s="160"/>
      <c r="N3" s="160"/>
      <c r="O3" s="160"/>
      <c r="P3" s="160"/>
      <c r="Q3" s="160"/>
      <c r="R3" s="160"/>
      <c r="S3" s="160"/>
    </row>
    <row r="4" spans="3:19" x14ac:dyDescent="0.3">
      <c r="C4" s="324"/>
      <c r="D4" s="324"/>
      <c r="E4" s="64"/>
      <c r="F4" s="64"/>
      <c r="G4" s="64"/>
      <c r="H4" s="64"/>
      <c r="I4" s="64"/>
      <c r="J4" s="64"/>
      <c r="K4" s="64"/>
      <c r="L4" s="64"/>
      <c r="M4" s="160"/>
      <c r="N4" s="160"/>
      <c r="O4" s="160"/>
      <c r="P4" s="160"/>
      <c r="Q4" s="160"/>
      <c r="R4" s="160"/>
      <c r="S4" s="160"/>
    </row>
    <row r="5" spans="3:19" ht="63.75" customHeight="1" x14ac:dyDescent="0.3">
      <c r="C5" s="161" t="s">
        <v>349</v>
      </c>
      <c r="D5" s="162"/>
      <c r="E5" s="227"/>
      <c r="F5" s="163" t="s">
        <v>202</v>
      </c>
      <c r="G5" s="225" t="s">
        <v>449</v>
      </c>
      <c r="H5" s="225" t="s">
        <v>448</v>
      </c>
      <c r="I5" s="225" t="s">
        <v>451</v>
      </c>
      <c r="J5" s="225" t="s">
        <v>453</v>
      </c>
      <c r="K5" s="225" t="s">
        <v>452</v>
      </c>
      <c r="L5" s="225" t="s">
        <v>450</v>
      </c>
      <c r="M5" s="160"/>
      <c r="N5" s="327" t="s">
        <v>336</v>
      </c>
      <c r="O5" s="328"/>
      <c r="P5" s="160"/>
      <c r="Q5" s="160"/>
      <c r="R5" s="160"/>
      <c r="S5" s="160"/>
    </row>
    <row r="6" spans="3:19" ht="19" customHeight="1" x14ac:dyDescent="0.3">
      <c r="C6" s="164" t="s">
        <v>214</v>
      </c>
      <c r="D6" s="162"/>
      <c r="E6" s="163" t="s">
        <v>455</v>
      </c>
      <c r="F6" s="165" t="s">
        <v>88</v>
      </c>
      <c r="G6" s="226">
        <f>'Chicken Only Calculator'!P3</f>
        <v>0</v>
      </c>
      <c r="H6" s="331">
        <f>'Chicken Only Calculator'!P2</f>
        <v>0</v>
      </c>
      <c r="I6" s="226">
        <f>'Chicken Only Calculator'!R3</f>
        <v>0</v>
      </c>
      <c r="J6" s="226">
        <f>'Chicken Only Calculator'!T3</f>
        <v>0</v>
      </c>
      <c r="K6" s="226">
        <f>SUM($O$13:$O$220)</f>
        <v>0</v>
      </c>
      <c r="L6" s="226">
        <f>J6-K6</f>
        <v>0</v>
      </c>
      <c r="M6" s="160"/>
      <c r="N6" s="329">
        <f>SUM(J13:J220)</f>
        <v>0</v>
      </c>
      <c r="O6" s="330"/>
      <c r="P6" s="160"/>
      <c r="Q6" s="160"/>
      <c r="R6" s="160"/>
      <c r="S6" s="160"/>
    </row>
    <row r="7" spans="3:19" ht="19" customHeight="1" x14ac:dyDescent="0.3">
      <c r="C7" s="164" t="s">
        <v>115</v>
      </c>
      <c r="D7" s="167"/>
      <c r="E7" s="163" t="s">
        <v>456</v>
      </c>
      <c r="F7" s="168" t="s">
        <v>87</v>
      </c>
      <c r="G7" s="226">
        <f>'Chicken Only Calculator'!P4</f>
        <v>0</v>
      </c>
      <c r="H7" s="332"/>
      <c r="I7" s="226">
        <f>'Chicken Only Calculator'!R4</f>
        <v>0</v>
      </c>
      <c r="J7" s="226">
        <f>'Chicken Only Calculator'!T4</f>
        <v>0</v>
      </c>
      <c r="K7" s="226">
        <f>SUM($P$13:$P$220)</f>
        <v>0</v>
      </c>
      <c r="L7" s="226">
        <f>J7-K7</f>
        <v>0</v>
      </c>
      <c r="M7" s="160"/>
      <c r="N7" s="329"/>
      <c r="O7" s="330"/>
      <c r="P7" s="160"/>
      <c r="Q7" s="160"/>
      <c r="R7" s="160"/>
      <c r="S7" s="160"/>
    </row>
    <row r="8" spans="3:19" ht="19" customHeight="1" x14ac:dyDescent="0.3">
      <c r="C8" s="164" t="s">
        <v>116</v>
      </c>
      <c r="D8" s="162"/>
      <c r="E8" s="163" t="s">
        <v>11</v>
      </c>
      <c r="F8" s="224" t="s">
        <v>340</v>
      </c>
      <c r="G8" s="226">
        <f>'Cheese Only Calculator'!P3</f>
        <v>0</v>
      </c>
      <c r="H8" s="226">
        <f>'Cheese Only Calculator'!Q2</f>
        <v>0</v>
      </c>
      <c r="I8" s="226">
        <f>'Cheese Only Calculator'!R3</f>
        <v>0</v>
      </c>
      <c r="J8" s="226">
        <f>'Cheese Only Calculator'!T3</f>
        <v>0</v>
      </c>
      <c r="K8" s="226">
        <f>SUM($Q$13:$Q$220)</f>
        <v>0</v>
      </c>
      <c r="L8" s="226">
        <f>J8-K8</f>
        <v>0</v>
      </c>
      <c r="M8" s="160"/>
      <c r="N8" s="160"/>
      <c r="O8" s="160"/>
      <c r="P8" s="160"/>
      <c r="Q8" s="160"/>
      <c r="R8" s="160"/>
      <c r="S8" s="160"/>
    </row>
    <row r="9" spans="3:19" ht="19" customHeight="1" x14ac:dyDescent="0.3">
      <c r="C9" s="326" t="s">
        <v>229</v>
      </c>
      <c r="D9" s="325"/>
      <c r="E9" s="163" t="s">
        <v>454</v>
      </c>
      <c r="F9" s="224" t="s">
        <v>201</v>
      </c>
      <c r="G9" s="226">
        <f>'Beef Only Calculator'!P3</f>
        <v>0</v>
      </c>
      <c r="H9" s="226">
        <f>'Beef Only Calculator'!P2</f>
        <v>0</v>
      </c>
      <c r="I9" s="226">
        <f>'Beef Only Calculator'!R3</f>
        <v>0</v>
      </c>
      <c r="J9" s="226">
        <f>'Beef Only Calculator'!T3</f>
        <v>0</v>
      </c>
      <c r="K9" s="226">
        <f>SUM($R$13:$R$220)</f>
        <v>0</v>
      </c>
      <c r="L9" s="226">
        <f>J9-K9</f>
        <v>0</v>
      </c>
      <c r="M9" s="160"/>
      <c r="N9" s="160"/>
      <c r="O9" s="160"/>
      <c r="P9" s="160"/>
      <c r="Q9" s="160"/>
      <c r="R9" s="160"/>
      <c r="S9" s="160"/>
    </row>
    <row r="10" spans="3:19" ht="19" customHeight="1" x14ac:dyDescent="0.3">
      <c r="C10" s="326"/>
      <c r="D10" s="325"/>
      <c r="E10" s="163" t="s">
        <v>19</v>
      </c>
      <c r="F10" s="224">
        <v>100193</v>
      </c>
      <c r="G10" s="226">
        <f>'Pork Only Calculator'!P3</f>
        <v>0</v>
      </c>
      <c r="H10" s="226">
        <f>'Pork Only Calculator'!Q2</f>
        <v>0</v>
      </c>
      <c r="I10" s="226">
        <f>'Pork Only Calculator'!R3</f>
        <v>0</v>
      </c>
      <c r="J10" s="226">
        <f>'Pork Only Calculator'!T3</f>
        <v>0</v>
      </c>
      <c r="K10" s="226">
        <f>SUM($S$13:$S$220)</f>
        <v>0</v>
      </c>
      <c r="L10" s="226">
        <f>J10-K10</f>
        <v>0</v>
      </c>
      <c r="M10" s="160"/>
      <c r="N10" s="160"/>
      <c r="O10" s="160"/>
      <c r="P10" s="160"/>
      <c r="Q10" s="160"/>
      <c r="R10" s="160"/>
      <c r="S10" s="160"/>
    </row>
    <row r="11" spans="3:19" ht="15.75" customHeight="1" x14ac:dyDescent="0.3">
      <c r="C11" s="64"/>
      <c r="D11" s="64"/>
      <c r="E11" s="64"/>
      <c r="F11" s="169"/>
      <c r="G11" s="169"/>
      <c r="H11" s="169"/>
      <c r="I11" s="169"/>
      <c r="J11" s="170"/>
      <c r="K11" s="64"/>
      <c r="L11" s="64"/>
      <c r="M11" s="160"/>
      <c r="N11" s="160"/>
      <c r="O11" s="160"/>
      <c r="P11" s="160"/>
      <c r="Q11" s="160"/>
      <c r="R11" s="160"/>
      <c r="S11" s="160"/>
    </row>
    <row r="12" spans="3:19" ht="62.25" customHeight="1" x14ac:dyDescent="0.3">
      <c r="C12" s="175" t="s">
        <v>206</v>
      </c>
      <c r="D12" s="176" t="s">
        <v>2</v>
      </c>
      <c r="E12" s="228" t="s">
        <v>12</v>
      </c>
      <c r="F12" s="228" t="s">
        <v>211</v>
      </c>
      <c r="G12" s="228" t="s">
        <v>118</v>
      </c>
      <c r="H12" s="228" t="s">
        <v>3</v>
      </c>
      <c r="I12" s="228" t="s">
        <v>4</v>
      </c>
      <c r="J12" s="228" t="s">
        <v>337</v>
      </c>
      <c r="K12" s="228" t="s">
        <v>117</v>
      </c>
      <c r="L12" s="228" t="s">
        <v>6</v>
      </c>
      <c r="M12" s="229" t="s">
        <v>13</v>
      </c>
      <c r="N12" s="229" t="s">
        <v>0</v>
      </c>
      <c r="O12" s="229" t="s">
        <v>105</v>
      </c>
      <c r="P12" s="229" t="s">
        <v>106</v>
      </c>
      <c r="Q12" s="229" t="s">
        <v>104</v>
      </c>
      <c r="R12" s="229" t="s">
        <v>109</v>
      </c>
      <c r="S12" s="229" t="s">
        <v>107</v>
      </c>
    </row>
    <row r="13" spans="3:19" x14ac:dyDescent="0.3">
      <c r="C13" s="171" t="str">
        <f>IF('Summary Clear'!B2=0,"",'Summary Clear'!B2)</f>
        <v/>
      </c>
      <c r="D13" s="64" t="str">
        <f>IF('Summary Clear'!D2=0,"",'Summary Clear'!D2)</f>
        <v/>
      </c>
      <c r="E13" s="230" t="str">
        <f>IF('Summary Clear'!E2=0,"",(VLOOKUP('Summary Clear'!E2,Lists!$E$15:$G$21,3,FALSE)))</f>
        <v/>
      </c>
      <c r="F13" s="231" t="str">
        <f>IF('Summary Clear'!F2=0,"",'Summary Clear'!F2)</f>
        <v/>
      </c>
      <c r="G13" s="231" t="str">
        <f>IF('Summary Clear'!G2=0,"",'Summary Clear'!G2)</f>
        <v/>
      </c>
      <c r="H13" s="231" t="str">
        <f>IF('Summary Clear'!J2=0,"",'Summary Clear'!J2)</f>
        <v/>
      </c>
      <c r="I13" s="231" t="str">
        <f>IF('Summary Clear'!K2=0,"",'Summary Clear'!K2)</f>
        <v/>
      </c>
      <c r="J13" s="232" t="str">
        <f>IF('Summary Clear'!V2=0,"",'Summary Clear'!V2)</f>
        <v/>
      </c>
      <c r="K13" s="231" t="str">
        <f>IF('Summary Clear'!L2=0,"",'Summary Clear'!L2)</f>
        <v/>
      </c>
      <c r="L13" s="231" t="str">
        <f>IF('Summary Clear'!M2=0,"",'Summary Clear'!M2)</f>
        <v/>
      </c>
      <c r="M13" s="233" t="str">
        <f>IF('Summary Clear'!S2=0,"",'Summary Clear'!S2)</f>
        <v/>
      </c>
      <c r="N13" s="233" t="str">
        <f>IF('Summary Clear'!T2=0,"",'Summary Clear'!T2)</f>
        <v/>
      </c>
      <c r="O13" s="233" t="str">
        <f>IF('Summary Clear'!W2=0,"",'Summary Clear'!W2)</f>
        <v/>
      </c>
      <c r="P13" s="233" t="str">
        <f>IF('Summary Clear'!X2=0,"",'Summary Clear'!X2)</f>
        <v/>
      </c>
      <c r="Q13" s="233" t="str">
        <f>IF('Summary Clear'!Y2=0,"",'Summary Clear'!Y2)</f>
        <v/>
      </c>
      <c r="R13" s="233" t="str">
        <f>IF('Summary Clear'!Z2=0,"",'Summary Clear'!Z2)</f>
        <v/>
      </c>
      <c r="S13" s="233" t="str">
        <f>IF('Summary Clear'!AA2=0,"",'Summary Clear'!AA2)</f>
        <v/>
      </c>
    </row>
    <row r="14" spans="3:19" x14ac:dyDescent="0.3">
      <c r="C14" s="171" t="str">
        <f>IF('Summary Clear'!B3=0,"",'Summary Clear'!B3)</f>
        <v/>
      </c>
      <c r="D14" s="64" t="str">
        <f>IF('Summary Clear'!D3=0,"",'Summary Clear'!D3)</f>
        <v/>
      </c>
      <c r="E14" s="230" t="str">
        <f>IF('Summary Clear'!E3=0,"",(VLOOKUP('Summary Clear'!E3,Lists!$E$15:$G$21,3,FALSE)))</f>
        <v/>
      </c>
      <c r="F14" s="231" t="str">
        <f>IF('Summary Clear'!F3=0,"",'Summary Clear'!F3)</f>
        <v/>
      </c>
      <c r="G14" s="231" t="str">
        <f>IF('Summary Clear'!G3=0,"",'Summary Clear'!G3)</f>
        <v/>
      </c>
      <c r="H14" s="231" t="str">
        <f>IF('Summary Clear'!J3=0,"",'Summary Clear'!J3)</f>
        <v/>
      </c>
      <c r="I14" s="231" t="str">
        <f>IF('Summary Clear'!K3=0,"",'Summary Clear'!K3)</f>
        <v/>
      </c>
      <c r="J14" s="232" t="str">
        <f>IF('Summary Clear'!V3=0,"",'Summary Clear'!V3)</f>
        <v/>
      </c>
      <c r="K14" s="231" t="str">
        <f>IF('Summary Clear'!L3=0,"",'Summary Clear'!L3)</f>
        <v/>
      </c>
      <c r="L14" s="231" t="str">
        <f>IF('Summary Clear'!M3=0,"",'Summary Clear'!M3)</f>
        <v/>
      </c>
      <c r="M14" s="233" t="str">
        <f>IF('Summary Clear'!S3=0,"",'Summary Clear'!S3)</f>
        <v/>
      </c>
      <c r="N14" s="233" t="str">
        <f>IF('Summary Clear'!T3=0,"",'Summary Clear'!T3)</f>
        <v/>
      </c>
      <c r="O14" s="233" t="str">
        <f>IF('Summary Clear'!W3=0,"",'Summary Clear'!W3)</f>
        <v/>
      </c>
      <c r="P14" s="233" t="str">
        <f>IF('Summary Clear'!X3=0,"",'Summary Clear'!X3)</f>
        <v/>
      </c>
      <c r="Q14" s="233" t="str">
        <f>IF('Summary Clear'!Y3=0,"",'Summary Clear'!Y3)</f>
        <v/>
      </c>
      <c r="R14" s="233" t="str">
        <f>IF('Summary Clear'!Z3=0,"",'Summary Clear'!Z3)</f>
        <v/>
      </c>
      <c r="S14" s="233" t="str">
        <f>IF('Summary Clear'!AA3=0,"",'Summary Clear'!AA3)</f>
        <v/>
      </c>
    </row>
    <row r="15" spans="3:19" x14ac:dyDescent="0.3">
      <c r="C15" s="171" t="str">
        <f>IF('Summary Clear'!B4=0,"",'Summary Clear'!B4)</f>
        <v/>
      </c>
      <c r="D15" s="64" t="str">
        <f>IF('Summary Clear'!D4=0,"",'Summary Clear'!D4)</f>
        <v/>
      </c>
      <c r="E15" s="230" t="str">
        <f>IF('Summary Clear'!E4=0,"",(VLOOKUP('Summary Clear'!E4,Lists!$E$15:$G$21,3,FALSE)))</f>
        <v/>
      </c>
      <c r="F15" s="231" t="str">
        <f>IF('Summary Clear'!F4=0,"",'Summary Clear'!F4)</f>
        <v/>
      </c>
      <c r="G15" s="231" t="str">
        <f>IF('Summary Clear'!G4=0,"",'Summary Clear'!G4)</f>
        <v/>
      </c>
      <c r="H15" s="231" t="str">
        <f>IF('Summary Clear'!J4=0,"",'Summary Clear'!J4)</f>
        <v/>
      </c>
      <c r="I15" s="231" t="str">
        <f>IF('Summary Clear'!K4=0,"",'Summary Clear'!K4)</f>
        <v/>
      </c>
      <c r="J15" s="232" t="str">
        <f>IF('Summary Clear'!V4=0,"",'Summary Clear'!V4)</f>
        <v/>
      </c>
      <c r="K15" s="231" t="str">
        <f>IF('Summary Clear'!L4=0,"",'Summary Clear'!L4)</f>
        <v/>
      </c>
      <c r="L15" s="231" t="str">
        <f>IF('Summary Clear'!M4=0,"",'Summary Clear'!M4)</f>
        <v/>
      </c>
      <c r="M15" s="233" t="str">
        <f>IF('Summary Clear'!S4=0,"",'Summary Clear'!S4)</f>
        <v/>
      </c>
      <c r="N15" s="233" t="str">
        <f>IF('Summary Clear'!T4=0,"",'Summary Clear'!T4)</f>
        <v/>
      </c>
      <c r="O15" s="233" t="str">
        <f>IF('Summary Clear'!W4=0,"",'Summary Clear'!W4)</f>
        <v/>
      </c>
      <c r="P15" s="233" t="str">
        <f>IF('Summary Clear'!X4=0,"",'Summary Clear'!X4)</f>
        <v/>
      </c>
      <c r="Q15" s="233" t="str">
        <f>IF('Summary Clear'!Y4=0,"",'Summary Clear'!Y4)</f>
        <v/>
      </c>
      <c r="R15" s="233" t="str">
        <f>IF('Summary Clear'!Z4=0,"",'Summary Clear'!Z4)</f>
        <v/>
      </c>
      <c r="S15" s="233" t="str">
        <f>IF('Summary Clear'!AA4=0,"",'Summary Clear'!AA4)</f>
        <v/>
      </c>
    </row>
    <row r="16" spans="3:19" x14ac:dyDescent="0.3">
      <c r="C16" s="171" t="str">
        <f>IF('Summary Clear'!B5=0,"",'Summary Clear'!B5)</f>
        <v/>
      </c>
      <c r="D16" s="64" t="str">
        <f>IF('Summary Clear'!D5=0,"",'Summary Clear'!D5)</f>
        <v/>
      </c>
      <c r="E16" s="230" t="str">
        <f>IF('Summary Clear'!E5=0,"",(VLOOKUP('Summary Clear'!E5,Lists!$E$15:$G$21,3,FALSE)))</f>
        <v/>
      </c>
      <c r="F16" s="231" t="str">
        <f>IF('Summary Clear'!F5=0,"",'Summary Clear'!F5)</f>
        <v/>
      </c>
      <c r="G16" s="231" t="str">
        <f>IF('Summary Clear'!G5=0,"",'Summary Clear'!G5)</f>
        <v/>
      </c>
      <c r="H16" s="231" t="str">
        <f>IF('Summary Clear'!J5=0,"",'Summary Clear'!J5)</f>
        <v/>
      </c>
      <c r="I16" s="231" t="str">
        <f>IF('Summary Clear'!K5=0,"",'Summary Clear'!K5)</f>
        <v/>
      </c>
      <c r="J16" s="232" t="str">
        <f>IF('Summary Clear'!V5=0,"",'Summary Clear'!V5)</f>
        <v/>
      </c>
      <c r="K16" s="231" t="str">
        <f>IF('Summary Clear'!L5=0,"",'Summary Clear'!L5)</f>
        <v/>
      </c>
      <c r="L16" s="231" t="str">
        <f>IF('Summary Clear'!M5=0,"",'Summary Clear'!M5)</f>
        <v/>
      </c>
      <c r="M16" s="233" t="str">
        <f>IF('Summary Clear'!S5=0,"",'Summary Clear'!S5)</f>
        <v/>
      </c>
      <c r="N16" s="233" t="str">
        <f>IF('Summary Clear'!T5=0,"",'Summary Clear'!T5)</f>
        <v/>
      </c>
      <c r="O16" s="233" t="str">
        <f>IF('Summary Clear'!W5=0,"",'Summary Clear'!W5)</f>
        <v/>
      </c>
      <c r="P16" s="233" t="str">
        <f>IF('Summary Clear'!X5=0,"",'Summary Clear'!X5)</f>
        <v/>
      </c>
      <c r="Q16" s="233" t="str">
        <f>IF('Summary Clear'!Y5=0,"",'Summary Clear'!Y5)</f>
        <v/>
      </c>
      <c r="R16" s="233" t="str">
        <f>IF('Summary Clear'!Z5=0,"",'Summary Clear'!Z5)</f>
        <v/>
      </c>
      <c r="S16" s="233" t="str">
        <f>IF('Summary Clear'!AA5=0,"",'Summary Clear'!AA5)</f>
        <v/>
      </c>
    </row>
    <row r="17" spans="3:19" x14ac:dyDescent="0.3">
      <c r="C17" s="171" t="str">
        <f>IF('Summary Clear'!B6=0,"",'Summary Clear'!B6)</f>
        <v/>
      </c>
      <c r="D17" s="64" t="str">
        <f>IF('Summary Clear'!D6=0,"",'Summary Clear'!D6)</f>
        <v/>
      </c>
      <c r="E17" s="230" t="str">
        <f>IF('Summary Clear'!E6=0,"",(VLOOKUP('Summary Clear'!E6,Lists!$E$15:$G$21,3,FALSE)))</f>
        <v/>
      </c>
      <c r="F17" s="231" t="str">
        <f>IF('Summary Clear'!F6=0,"",'Summary Clear'!F6)</f>
        <v/>
      </c>
      <c r="G17" s="231" t="str">
        <f>IF('Summary Clear'!G6=0,"",'Summary Clear'!G6)</f>
        <v/>
      </c>
      <c r="H17" s="231" t="str">
        <f>IF('Summary Clear'!J6=0,"",'Summary Clear'!J6)</f>
        <v/>
      </c>
      <c r="I17" s="231" t="str">
        <f>IF('Summary Clear'!K6=0,"",'Summary Clear'!K6)</f>
        <v/>
      </c>
      <c r="J17" s="232" t="str">
        <f>IF('Summary Clear'!V6=0,"",'Summary Clear'!V6)</f>
        <v/>
      </c>
      <c r="K17" s="231" t="str">
        <f>IF('Summary Clear'!L6=0,"",'Summary Clear'!L6)</f>
        <v/>
      </c>
      <c r="L17" s="231" t="str">
        <f>IF('Summary Clear'!M6=0,"",'Summary Clear'!M6)</f>
        <v/>
      </c>
      <c r="M17" s="233" t="str">
        <f>IF('Summary Clear'!S6=0,"",'Summary Clear'!S6)</f>
        <v/>
      </c>
      <c r="N17" s="233" t="str">
        <f>IF('Summary Clear'!T6=0,"",'Summary Clear'!T6)</f>
        <v/>
      </c>
      <c r="O17" s="233" t="str">
        <f>IF('Summary Clear'!W6=0,"",'Summary Clear'!W6)</f>
        <v/>
      </c>
      <c r="P17" s="233" t="str">
        <f>IF('Summary Clear'!X6=0,"",'Summary Clear'!X6)</f>
        <v/>
      </c>
      <c r="Q17" s="233" t="str">
        <f>IF('Summary Clear'!Y6=0,"",'Summary Clear'!Y6)</f>
        <v/>
      </c>
      <c r="R17" s="233" t="str">
        <f>IF('Summary Clear'!Z6=0,"",'Summary Clear'!Z6)</f>
        <v/>
      </c>
      <c r="S17" s="233" t="str">
        <f>IF('Summary Clear'!AA6=0,"",'Summary Clear'!AA6)</f>
        <v/>
      </c>
    </row>
    <row r="18" spans="3:19" x14ac:dyDescent="0.3">
      <c r="C18" s="171" t="str">
        <f>IF('Summary Clear'!B7=0,"",'Summary Clear'!B7)</f>
        <v/>
      </c>
      <c r="D18" s="64" t="str">
        <f>IF('Summary Clear'!D7=0,"",'Summary Clear'!D7)</f>
        <v/>
      </c>
      <c r="E18" s="230" t="str">
        <f>IF('Summary Clear'!E7=0,"",(VLOOKUP('Summary Clear'!E7,Lists!$E$15:$G$21,3,FALSE)))</f>
        <v/>
      </c>
      <c r="F18" s="231" t="str">
        <f>IF('Summary Clear'!F7=0,"",'Summary Clear'!F7)</f>
        <v/>
      </c>
      <c r="G18" s="231" t="str">
        <f>IF('Summary Clear'!G7=0,"",'Summary Clear'!G7)</f>
        <v/>
      </c>
      <c r="H18" s="231" t="str">
        <f>IF('Summary Clear'!J7=0,"",'Summary Clear'!J7)</f>
        <v/>
      </c>
      <c r="I18" s="231" t="str">
        <f>IF('Summary Clear'!K7=0,"",'Summary Clear'!K7)</f>
        <v/>
      </c>
      <c r="J18" s="232" t="str">
        <f>IF('Summary Clear'!V7=0,"",'Summary Clear'!V7)</f>
        <v/>
      </c>
      <c r="K18" s="231" t="str">
        <f>IF('Summary Clear'!L7=0,"",'Summary Clear'!L7)</f>
        <v/>
      </c>
      <c r="L18" s="231" t="str">
        <f>IF('Summary Clear'!M7=0,"",'Summary Clear'!M7)</f>
        <v/>
      </c>
      <c r="M18" s="233" t="str">
        <f>IF('Summary Clear'!S7=0,"",'Summary Clear'!S7)</f>
        <v/>
      </c>
      <c r="N18" s="233" t="str">
        <f>IF('Summary Clear'!T7=0,"",'Summary Clear'!T7)</f>
        <v/>
      </c>
      <c r="O18" s="233" t="str">
        <f>IF('Summary Clear'!W7=0,"",'Summary Clear'!W7)</f>
        <v/>
      </c>
      <c r="P18" s="233" t="str">
        <f>IF('Summary Clear'!X7=0,"",'Summary Clear'!X7)</f>
        <v/>
      </c>
      <c r="Q18" s="233" t="str">
        <f>IF('Summary Clear'!Y7=0,"",'Summary Clear'!Y7)</f>
        <v/>
      </c>
      <c r="R18" s="233" t="str">
        <f>IF('Summary Clear'!Z7=0,"",'Summary Clear'!Z7)</f>
        <v/>
      </c>
      <c r="S18" s="233" t="str">
        <f>IF('Summary Clear'!AA7=0,"",'Summary Clear'!AA7)</f>
        <v/>
      </c>
    </row>
    <row r="19" spans="3:19" x14ac:dyDescent="0.3">
      <c r="C19" s="171" t="str">
        <f>IF('Summary Clear'!B8=0,"",'Summary Clear'!B8)</f>
        <v/>
      </c>
      <c r="D19" s="64" t="str">
        <f>IF('Summary Clear'!D8=0,"",'Summary Clear'!D8)</f>
        <v/>
      </c>
      <c r="E19" s="230" t="str">
        <f>IF('Summary Clear'!E8=0,"",(VLOOKUP('Summary Clear'!E8,Lists!$E$15:$G$21,3,FALSE)))</f>
        <v/>
      </c>
      <c r="F19" s="231" t="str">
        <f>IF('Summary Clear'!F8=0,"",'Summary Clear'!F8)</f>
        <v/>
      </c>
      <c r="G19" s="231" t="str">
        <f>IF('Summary Clear'!G8=0,"",'Summary Clear'!G8)</f>
        <v/>
      </c>
      <c r="H19" s="231" t="str">
        <f>IF('Summary Clear'!J8=0,"",'Summary Clear'!J8)</f>
        <v/>
      </c>
      <c r="I19" s="231" t="str">
        <f>IF('Summary Clear'!K8=0,"",'Summary Clear'!K8)</f>
        <v/>
      </c>
      <c r="J19" s="232" t="str">
        <f>IF('Summary Clear'!V8=0,"",'Summary Clear'!V8)</f>
        <v/>
      </c>
      <c r="K19" s="231" t="str">
        <f>IF('Summary Clear'!L8=0,"",'Summary Clear'!L8)</f>
        <v/>
      </c>
      <c r="L19" s="231" t="str">
        <f>IF('Summary Clear'!M8=0,"",'Summary Clear'!M8)</f>
        <v/>
      </c>
      <c r="M19" s="233" t="str">
        <f>IF('Summary Clear'!S8=0,"",'Summary Clear'!S8)</f>
        <v/>
      </c>
      <c r="N19" s="233" t="str">
        <f>IF('Summary Clear'!T8=0,"",'Summary Clear'!T8)</f>
        <v/>
      </c>
      <c r="O19" s="233" t="str">
        <f>IF('Summary Clear'!W8=0,"",'Summary Clear'!W8)</f>
        <v/>
      </c>
      <c r="P19" s="233" t="str">
        <f>IF('Summary Clear'!X8=0,"",'Summary Clear'!X8)</f>
        <v/>
      </c>
      <c r="Q19" s="233" t="str">
        <f>IF('Summary Clear'!Y8=0,"",'Summary Clear'!Y8)</f>
        <v/>
      </c>
      <c r="R19" s="233" t="str">
        <f>IF('Summary Clear'!Z8=0,"",'Summary Clear'!Z8)</f>
        <v/>
      </c>
      <c r="S19" s="233" t="str">
        <f>IF('Summary Clear'!AA8=0,"",'Summary Clear'!AA8)</f>
        <v/>
      </c>
    </row>
    <row r="20" spans="3:19" x14ac:dyDescent="0.3">
      <c r="C20" s="171" t="str">
        <f>IF('Summary Clear'!B9=0,"",'Summary Clear'!B9)</f>
        <v/>
      </c>
      <c r="D20" s="64" t="str">
        <f>IF('Summary Clear'!D9=0,"",'Summary Clear'!D9)</f>
        <v/>
      </c>
      <c r="E20" s="230" t="str">
        <f>IF('Summary Clear'!E9=0,"",(VLOOKUP('Summary Clear'!E9,Lists!$E$15:$G$21,3,FALSE)))</f>
        <v/>
      </c>
      <c r="F20" s="231" t="str">
        <f>IF('Summary Clear'!F9=0,"",'Summary Clear'!F9)</f>
        <v/>
      </c>
      <c r="G20" s="231" t="str">
        <f>IF('Summary Clear'!G9=0,"",'Summary Clear'!G9)</f>
        <v/>
      </c>
      <c r="H20" s="231" t="str">
        <f>IF('Summary Clear'!J9=0,"",'Summary Clear'!J9)</f>
        <v/>
      </c>
      <c r="I20" s="231" t="str">
        <f>IF('Summary Clear'!K9=0,"",'Summary Clear'!K9)</f>
        <v/>
      </c>
      <c r="J20" s="232" t="str">
        <f>IF('Summary Clear'!V9=0,"",'Summary Clear'!V9)</f>
        <v/>
      </c>
      <c r="K20" s="231" t="str">
        <f>IF('Summary Clear'!L9=0,"",'Summary Clear'!L9)</f>
        <v/>
      </c>
      <c r="L20" s="231" t="str">
        <f>IF('Summary Clear'!M9=0,"",'Summary Clear'!M9)</f>
        <v/>
      </c>
      <c r="M20" s="233" t="str">
        <f>IF('Summary Clear'!S9=0,"",'Summary Clear'!S9)</f>
        <v/>
      </c>
      <c r="N20" s="233" t="str">
        <f>IF('Summary Clear'!T9=0,"",'Summary Clear'!T9)</f>
        <v/>
      </c>
      <c r="O20" s="233" t="str">
        <f>IF('Summary Clear'!W9=0,"",'Summary Clear'!W9)</f>
        <v/>
      </c>
      <c r="P20" s="233" t="str">
        <f>IF('Summary Clear'!X9=0,"",'Summary Clear'!X9)</f>
        <v/>
      </c>
      <c r="Q20" s="233" t="str">
        <f>IF('Summary Clear'!Y9=0,"",'Summary Clear'!Y9)</f>
        <v/>
      </c>
      <c r="R20" s="233" t="str">
        <f>IF('Summary Clear'!Z9=0,"",'Summary Clear'!Z9)</f>
        <v/>
      </c>
      <c r="S20" s="233" t="str">
        <f>IF('Summary Clear'!AA9=0,"",'Summary Clear'!AA9)</f>
        <v/>
      </c>
    </row>
    <row r="21" spans="3:19" x14ac:dyDescent="0.3">
      <c r="C21" s="171" t="str">
        <f>IF('Summary Clear'!B10=0,"",'Summary Clear'!B10)</f>
        <v/>
      </c>
      <c r="D21" s="64" t="str">
        <f>IF('Summary Clear'!D10=0,"",'Summary Clear'!D10)</f>
        <v/>
      </c>
      <c r="E21" s="230" t="str">
        <f>IF('Summary Clear'!E10=0,"",(VLOOKUP('Summary Clear'!E10,Lists!$E$15:$G$21,3,FALSE)))</f>
        <v/>
      </c>
      <c r="F21" s="231" t="str">
        <f>IF('Summary Clear'!F10=0,"",'Summary Clear'!F10)</f>
        <v/>
      </c>
      <c r="G21" s="231" t="str">
        <f>IF('Summary Clear'!G10=0,"",'Summary Clear'!G10)</f>
        <v/>
      </c>
      <c r="H21" s="231" t="str">
        <f>IF('Summary Clear'!J10=0,"",'Summary Clear'!J10)</f>
        <v/>
      </c>
      <c r="I21" s="231" t="str">
        <f>IF('Summary Clear'!K10=0,"",'Summary Clear'!K10)</f>
        <v/>
      </c>
      <c r="J21" s="232" t="str">
        <f>IF('Summary Clear'!V10=0,"",'Summary Clear'!V10)</f>
        <v/>
      </c>
      <c r="K21" s="231" t="str">
        <f>IF('Summary Clear'!L10=0,"",'Summary Clear'!L10)</f>
        <v/>
      </c>
      <c r="L21" s="231" t="str">
        <f>IF('Summary Clear'!M10=0,"",'Summary Clear'!M10)</f>
        <v/>
      </c>
      <c r="M21" s="233" t="str">
        <f>IF('Summary Clear'!S10=0,"",'Summary Clear'!S10)</f>
        <v/>
      </c>
      <c r="N21" s="233" t="str">
        <f>IF('Summary Clear'!T10=0,"",'Summary Clear'!T10)</f>
        <v/>
      </c>
      <c r="O21" s="233" t="str">
        <f>IF('Summary Clear'!W10=0,"",'Summary Clear'!W10)</f>
        <v/>
      </c>
      <c r="P21" s="233" t="str">
        <f>IF('Summary Clear'!X10=0,"",'Summary Clear'!X10)</f>
        <v/>
      </c>
      <c r="Q21" s="233" t="str">
        <f>IF('Summary Clear'!Y10=0,"",'Summary Clear'!Y10)</f>
        <v/>
      </c>
      <c r="R21" s="233" t="str">
        <f>IF('Summary Clear'!Z10=0,"",'Summary Clear'!Z10)</f>
        <v/>
      </c>
      <c r="S21" s="233" t="str">
        <f>IF('Summary Clear'!AA10=0,"",'Summary Clear'!AA10)</f>
        <v/>
      </c>
    </row>
    <row r="22" spans="3:19" x14ac:dyDescent="0.3">
      <c r="C22" s="171" t="str">
        <f>IF('Summary Clear'!B11=0,"",'Summary Clear'!B11)</f>
        <v/>
      </c>
      <c r="D22" s="64" t="str">
        <f>IF('Summary Clear'!D11=0,"",'Summary Clear'!D11)</f>
        <v/>
      </c>
      <c r="E22" s="230" t="str">
        <f>IF('Summary Clear'!E11=0,"",(VLOOKUP('Summary Clear'!E11,Lists!$E$15:$G$21,3,FALSE)))</f>
        <v/>
      </c>
      <c r="F22" s="231" t="str">
        <f>IF('Summary Clear'!F11=0,"",'Summary Clear'!F11)</f>
        <v/>
      </c>
      <c r="G22" s="231" t="str">
        <f>IF('Summary Clear'!G11=0,"",'Summary Clear'!G11)</f>
        <v/>
      </c>
      <c r="H22" s="231" t="str">
        <f>IF('Summary Clear'!J11=0,"",'Summary Clear'!J11)</f>
        <v/>
      </c>
      <c r="I22" s="231" t="str">
        <f>IF('Summary Clear'!K11=0,"",'Summary Clear'!K11)</f>
        <v/>
      </c>
      <c r="J22" s="232" t="str">
        <f>IF('Summary Clear'!V11=0,"",'Summary Clear'!V11)</f>
        <v/>
      </c>
      <c r="K22" s="231" t="str">
        <f>IF('Summary Clear'!L11=0,"",'Summary Clear'!L11)</f>
        <v/>
      </c>
      <c r="L22" s="231" t="str">
        <f>IF('Summary Clear'!M11=0,"",'Summary Clear'!M11)</f>
        <v/>
      </c>
      <c r="M22" s="233" t="str">
        <f>IF('Summary Clear'!S11=0,"",'Summary Clear'!S11)</f>
        <v/>
      </c>
      <c r="N22" s="233" t="str">
        <f>IF('Summary Clear'!T11=0,"",'Summary Clear'!T11)</f>
        <v/>
      </c>
      <c r="O22" s="233" t="str">
        <f>IF('Summary Clear'!W11=0,"",'Summary Clear'!W11)</f>
        <v/>
      </c>
      <c r="P22" s="233" t="str">
        <f>IF('Summary Clear'!X11=0,"",'Summary Clear'!X11)</f>
        <v/>
      </c>
      <c r="Q22" s="233" t="str">
        <f>IF('Summary Clear'!Y11=0,"",'Summary Clear'!Y11)</f>
        <v/>
      </c>
      <c r="R22" s="233" t="str">
        <f>IF('Summary Clear'!Z11=0,"",'Summary Clear'!Z11)</f>
        <v/>
      </c>
      <c r="S22" s="233" t="str">
        <f>IF('Summary Clear'!AA11=0,"",'Summary Clear'!AA11)</f>
        <v/>
      </c>
    </row>
    <row r="23" spans="3:19" x14ac:dyDescent="0.3">
      <c r="C23" s="171" t="str">
        <f>IF('Summary Clear'!B12=0,"",'Summary Clear'!B12)</f>
        <v/>
      </c>
      <c r="D23" s="64" t="str">
        <f>IF('Summary Clear'!D12=0,"",'Summary Clear'!D12)</f>
        <v/>
      </c>
      <c r="E23" s="230" t="str">
        <f>IF('Summary Clear'!E12=0,"",(VLOOKUP('Summary Clear'!E12,Lists!$E$15:$G$21,3,FALSE)))</f>
        <v/>
      </c>
      <c r="F23" s="231" t="str">
        <f>IF('Summary Clear'!F12=0,"",'Summary Clear'!F12)</f>
        <v/>
      </c>
      <c r="G23" s="231" t="str">
        <f>IF('Summary Clear'!G12=0,"",'Summary Clear'!G12)</f>
        <v/>
      </c>
      <c r="H23" s="231" t="str">
        <f>IF('Summary Clear'!J12=0,"",'Summary Clear'!J12)</f>
        <v/>
      </c>
      <c r="I23" s="231" t="str">
        <f>IF('Summary Clear'!K12=0,"",'Summary Clear'!K12)</f>
        <v/>
      </c>
      <c r="J23" s="232" t="str">
        <f>IF('Summary Clear'!V12=0,"",'Summary Clear'!V12)</f>
        <v/>
      </c>
      <c r="K23" s="231" t="str">
        <f>IF('Summary Clear'!L12=0,"",'Summary Clear'!L12)</f>
        <v/>
      </c>
      <c r="L23" s="231" t="str">
        <f>IF('Summary Clear'!M12=0,"",'Summary Clear'!M12)</f>
        <v/>
      </c>
      <c r="M23" s="233" t="str">
        <f>IF('Summary Clear'!S12=0,"",'Summary Clear'!S12)</f>
        <v/>
      </c>
      <c r="N23" s="233" t="str">
        <f>IF('Summary Clear'!T12=0,"",'Summary Clear'!T12)</f>
        <v/>
      </c>
      <c r="O23" s="233" t="str">
        <f>IF('Summary Clear'!W12=0,"",'Summary Clear'!W12)</f>
        <v/>
      </c>
      <c r="P23" s="233" t="str">
        <f>IF('Summary Clear'!X12=0,"",'Summary Clear'!X12)</f>
        <v/>
      </c>
      <c r="Q23" s="233" t="str">
        <f>IF('Summary Clear'!Y12=0,"",'Summary Clear'!Y12)</f>
        <v/>
      </c>
      <c r="R23" s="233" t="str">
        <f>IF('Summary Clear'!Z12=0,"",'Summary Clear'!Z12)</f>
        <v/>
      </c>
      <c r="S23" s="233" t="str">
        <f>IF('Summary Clear'!AA12=0,"",'Summary Clear'!AA12)</f>
        <v/>
      </c>
    </row>
    <row r="24" spans="3:19" x14ac:dyDescent="0.3">
      <c r="C24" s="171" t="str">
        <f>IF('Summary Clear'!B13=0,"",'Summary Clear'!B13)</f>
        <v/>
      </c>
      <c r="D24" s="64" t="str">
        <f>IF('Summary Clear'!D13=0,"",'Summary Clear'!D13)</f>
        <v/>
      </c>
      <c r="E24" s="230" t="str">
        <f>IF('Summary Clear'!E13=0,"",(VLOOKUP('Summary Clear'!E13,Lists!$E$15:$G$21,3,FALSE)))</f>
        <v/>
      </c>
      <c r="F24" s="231" t="str">
        <f>IF('Summary Clear'!F13=0,"",'Summary Clear'!F13)</f>
        <v/>
      </c>
      <c r="G24" s="231" t="str">
        <f>IF('Summary Clear'!G13=0,"",'Summary Clear'!G13)</f>
        <v/>
      </c>
      <c r="H24" s="231" t="str">
        <f>IF('Summary Clear'!J13=0,"",'Summary Clear'!J13)</f>
        <v/>
      </c>
      <c r="I24" s="231" t="str">
        <f>IF('Summary Clear'!K13=0,"",'Summary Clear'!K13)</f>
        <v/>
      </c>
      <c r="J24" s="232" t="str">
        <f>IF('Summary Clear'!V13=0,"",'Summary Clear'!V13)</f>
        <v/>
      </c>
      <c r="K24" s="231" t="str">
        <f>IF('Summary Clear'!L13=0,"",'Summary Clear'!L13)</f>
        <v/>
      </c>
      <c r="L24" s="231" t="str">
        <f>IF('Summary Clear'!M13=0,"",'Summary Clear'!M13)</f>
        <v/>
      </c>
      <c r="M24" s="233" t="str">
        <f>IF('Summary Clear'!S13=0,"",'Summary Clear'!S13)</f>
        <v/>
      </c>
      <c r="N24" s="233" t="str">
        <f>IF('Summary Clear'!T13=0,"",'Summary Clear'!T13)</f>
        <v/>
      </c>
      <c r="O24" s="233" t="str">
        <f>IF('Summary Clear'!W13=0,"",'Summary Clear'!W13)</f>
        <v/>
      </c>
      <c r="P24" s="233" t="str">
        <f>IF('Summary Clear'!X13=0,"",'Summary Clear'!X13)</f>
        <v/>
      </c>
      <c r="Q24" s="233" t="str">
        <f>IF('Summary Clear'!Y13=0,"",'Summary Clear'!Y13)</f>
        <v/>
      </c>
      <c r="R24" s="233" t="str">
        <f>IF('Summary Clear'!Z13=0,"",'Summary Clear'!Z13)</f>
        <v/>
      </c>
      <c r="S24" s="233" t="str">
        <f>IF('Summary Clear'!AA13=0,"",'Summary Clear'!AA13)</f>
        <v/>
      </c>
    </row>
    <row r="25" spans="3:19" x14ac:dyDescent="0.3">
      <c r="C25" s="171" t="str">
        <f>IF('Summary Clear'!B14=0,"",'Summary Clear'!B14)</f>
        <v/>
      </c>
      <c r="D25" s="64" t="str">
        <f>IF('Summary Clear'!D14=0,"",'Summary Clear'!D14)</f>
        <v/>
      </c>
      <c r="E25" s="230" t="str">
        <f>IF('Summary Clear'!E14=0,"",(VLOOKUP('Summary Clear'!E14,Lists!$E$15:$G$21,3,FALSE)))</f>
        <v/>
      </c>
      <c r="F25" s="231" t="str">
        <f>IF('Summary Clear'!F14=0,"",'Summary Clear'!F14)</f>
        <v/>
      </c>
      <c r="G25" s="231" t="str">
        <f>IF('Summary Clear'!G14=0,"",'Summary Clear'!G14)</f>
        <v/>
      </c>
      <c r="H25" s="231" t="str">
        <f>IF('Summary Clear'!J14=0,"",'Summary Clear'!J14)</f>
        <v/>
      </c>
      <c r="I25" s="231" t="str">
        <f>IF('Summary Clear'!K14=0,"",'Summary Clear'!K14)</f>
        <v/>
      </c>
      <c r="J25" s="232" t="str">
        <f>IF('Summary Clear'!V14=0,"",'Summary Clear'!V14)</f>
        <v/>
      </c>
      <c r="K25" s="231" t="str">
        <f>IF('Summary Clear'!L14=0,"",'Summary Clear'!L14)</f>
        <v/>
      </c>
      <c r="L25" s="231" t="str">
        <f>IF('Summary Clear'!M14=0,"",'Summary Clear'!M14)</f>
        <v/>
      </c>
      <c r="M25" s="233" t="str">
        <f>IF('Summary Clear'!S14=0,"",'Summary Clear'!S14)</f>
        <v/>
      </c>
      <c r="N25" s="233" t="str">
        <f>IF('Summary Clear'!T14=0,"",'Summary Clear'!T14)</f>
        <v/>
      </c>
      <c r="O25" s="233" t="str">
        <f>IF('Summary Clear'!W14=0,"",'Summary Clear'!W14)</f>
        <v/>
      </c>
      <c r="P25" s="233" t="str">
        <f>IF('Summary Clear'!X14=0,"",'Summary Clear'!X14)</f>
        <v/>
      </c>
      <c r="Q25" s="233" t="str">
        <f>IF('Summary Clear'!Y14=0,"",'Summary Clear'!Y14)</f>
        <v/>
      </c>
      <c r="R25" s="233" t="str">
        <f>IF('Summary Clear'!Z14=0,"",'Summary Clear'!Z14)</f>
        <v/>
      </c>
      <c r="S25" s="233" t="str">
        <f>IF('Summary Clear'!AA14=0,"",'Summary Clear'!AA14)</f>
        <v/>
      </c>
    </row>
    <row r="26" spans="3:19" x14ac:dyDescent="0.3">
      <c r="C26" s="171" t="str">
        <f>IF('Summary Clear'!B15=0,"",'Summary Clear'!B15)</f>
        <v/>
      </c>
      <c r="D26" s="64" t="str">
        <f>IF('Summary Clear'!D15=0,"",'Summary Clear'!D15)</f>
        <v/>
      </c>
      <c r="E26" s="230" t="str">
        <f>IF('Summary Clear'!E15=0,"",(VLOOKUP('Summary Clear'!E15,Lists!$E$15:$G$21,3,FALSE)))</f>
        <v/>
      </c>
      <c r="F26" s="231" t="str">
        <f>IF('Summary Clear'!F15=0,"",'Summary Clear'!F15)</f>
        <v/>
      </c>
      <c r="G26" s="231" t="str">
        <f>IF('Summary Clear'!G15=0,"",'Summary Clear'!G15)</f>
        <v/>
      </c>
      <c r="H26" s="231" t="str">
        <f>IF('Summary Clear'!J15=0,"",'Summary Clear'!J15)</f>
        <v/>
      </c>
      <c r="I26" s="231" t="str">
        <f>IF('Summary Clear'!K15=0,"",'Summary Clear'!K15)</f>
        <v/>
      </c>
      <c r="J26" s="232" t="str">
        <f>IF('Summary Clear'!V15=0,"",'Summary Clear'!V15)</f>
        <v/>
      </c>
      <c r="K26" s="231" t="str">
        <f>IF('Summary Clear'!L15=0,"",'Summary Clear'!L15)</f>
        <v/>
      </c>
      <c r="L26" s="231" t="str">
        <f>IF('Summary Clear'!M15=0,"",'Summary Clear'!M15)</f>
        <v/>
      </c>
      <c r="M26" s="233" t="str">
        <f>IF('Summary Clear'!S15=0,"",'Summary Clear'!S15)</f>
        <v/>
      </c>
      <c r="N26" s="233" t="str">
        <f>IF('Summary Clear'!T15=0,"",'Summary Clear'!T15)</f>
        <v/>
      </c>
      <c r="O26" s="233" t="str">
        <f>IF('Summary Clear'!W15=0,"",'Summary Clear'!W15)</f>
        <v/>
      </c>
      <c r="P26" s="233" t="str">
        <f>IF('Summary Clear'!X15=0,"",'Summary Clear'!X15)</f>
        <v/>
      </c>
      <c r="Q26" s="233" t="str">
        <f>IF('Summary Clear'!Y15=0,"",'Summary Clear'!Y15)</f>
        <v/>
      </c>
      <c r="R26" s="233" t="str">
        <f>IF('Summary Clear'!Z15=0,"",'Summary Clear'!Z15)</f>
        <v/>
      </c>
      <c r="S26" s="233" t="str">
        <f>IF('Summary Clear'!AA15=0,"",'Summary Clear'!AA15)</f>
        <v/>
      </c>
    </row>
    <row r="27" spans="3:19" x14ac:dyDescent="0.3">
      <c r="C27" s="171" t="str">
        <f>IF('Summary Clear'!B16=0,"",'Summary Clear'!B16)</f>
        <v/>
      </c>
      <c r="D27" s="64" t="str">
        <f>IF('Summary Clear'!D16=0,"",'Summary Clear'!D16)</f>
        <v/>
      </c>
      <c r="E27" s="230" t="str">
        <f>IF('Summary Clear'!E16=0,"",(VLOOKUP('Summary Clear'!E16,Lists!$E$15:$G$21,3,FALSE)))</f>
        <v/>
      </c>
      <c r="F27" s="231" t="str">
        <f>IF('Summary Clear'!F16=0,"",'Summary Clear'!F16)</f>
        <v/>
      </c>
      <c r="G27" s="231" t="str">
        <f>IF('Summary Clear'!G16=0,"",'Summary Clear'!G16)</f>
        <v/>
      </c>
      <c r="H27" s="231" t="str">
        <f>IF('Summary Clear'!J16=0,"",'Summary Clear'!J16)</f>
        <v/>
      </c>
      <c r="I27" s="231" t="str">
        <f>IF('Summary Clear'!K16=0,"",'Summary Clear'!K16)</f>
        <v/>
      </c>
      <c r="J27" s="232" t="str">
        <f>IF('Summary Clear'!V16=0,"",'Summary Clear'!V16)</f>
        <v/>
      </c>
      <c r="K27" s="231" t="str">
        <f>IF('Summary Clear'!L16=0,"",'Summary Clear'!L16)</f>
        <v/>
      </c>
      <c r="L27" s="231" t="str">
        <f>IF('Summary Clear'!M16=0,"",'Summary Clear'!M16)</f>
        <v/>
      </c>
      <c r="M27" s="233" t="str">
        <f>IF('Summary Clear'!S16=0,"",'Summary Clear'!S16)</f>
        <v/>
      </c>
      <c r="N27" s="233" t="str">
        <f>IF('Summary Clear'!T16=0,"",'Summary Clear'!T16)</f>
        <v/>
      </c>
      <c r="O27" s="233" t="str">
        <f>IF('Summary Clear'!W16=0,"",'Summary Clear'!W16)</f>
        <v/>
      </c>
      <c r="P27" s="233" t="str">
        <f>IF('Summary Clear'!X16=0,"",'Summary Clear'!X16)</f>
        <v/>
      </c>
      <c r="Q27" s="233" t="str">
        <f>IF('Summary Clear'!Y16=0,"",'Summary Clear'!Y16)</f>
        <v/>
      </c>
      <c r="R27" s="233" t="str">
        <f>IF('Summary Clear'!Z16=0,"",'Summary Clear'!Z16)</f>
        <v/>
      </c>
      <c r="S27" s="233" t="str">
        <f>IF('Summary Clear'!AA16=0,"",'Summary Clear'!AA16)</f>
        <v/>
      </c>
    </row>
    <row r="28" spans="3:19" x14ac:dyDescent="0.3">
      <c r="C28" s="171" t="str">
        <f>IF('Summary Clear'!B17=0,"",'Summary Clear'!B17)</f>
        <v/>
      </c>
      <c r="D28" s="64" t="str">
        <f>IF('Summary Clear'!D17=0,"",'Summary Clear'!D17)</f>
        <v/>
      </c>
      <c r="E28" s="230" t="str">
        <f>IF('Summary Clear'!E17=0,"",(VLOOKUP('Summary Clear'!E17,Lists!$E$15:$G$21,3,FALSE)))</f>
        <v/>
      </c>
      <c r="F28" s="231" t="str">
        <f>IF('Summary Clear'!F17=0,"",'Summary Clear'!F17)</f>
        <v/>
      </c>
      <c r="G28" s="231" t="str">
        <f>IF('Summary Clear'!G17=0,"",'Summary Clear'!G17)</f>
        <v/>
      </c>
      <c r="H28" s="231" t="str">
        <f>IF('Summary Clear'!J17=0,"",'Summary Clear'!J17)</f>
        <v/>
      </c>
      <c r="I28" s="231" t="str">
        <f>IF('Summary Clear'!K17=0,"",'Summary Clear'!K17)</f>
        <v/>
      </c>
      <c r="J28" s="232" t="str">
        <f>IF('Summary Clear'!V17=0,"",'Summary Clear'!V17)</f>
        <v/>
      </c>
      <c r="K28" s="231" t="str">
        <f>IF('Summary Clear'!L17=0,"",'Summary Clear'!L17)</f>
        <v/>
      </c>
      <c r="L28" s="231" t="str">
        <f>IF('Summary Clear'!M17=0,"",'Summary Clear'!M17)</f>
        <v/>
      </c>
      <c r="M28" s="233" t="str">
        <f>IF('Summary Clear'!S17=0,"",'Summary Clear'!S17)</f>
        <v/>
      </c>
      <c r="N28" s="233" t="str">
        <f>IF('Summary Clear'!T17=0,"",'Summary Clear'!T17)</f>
        <v/>
      </c>
      <c r="O28" s="233" t="str">
        <f>IF('Summary Clear'!W17=0,"",'Summary Clear'!W17)</f>
        <v/>
      </c>
      <c r="P28" s="233" t="str">
        <f>IF('Summary Clear'!X17=0,"",'Summary Clear'!X17)</f>
        <v/>
      </c>
      <c r="Q28" s="233" t="str">
        <f>IF('Summary Clear'!Y17=0,"",'Summary Clear'!Y17)</f>
        <v/>
      </c>
      <c r="R28" s="233" t="str">
        <f>IF('Summary Clear'!Z17=0,"",'Summary Clear'!Z17)</f>
        <v/>
      </c>
      <c r="S28" s="233" t="str">
        <f>IF('Summary Clear'!AA17=0,"",'Summary Clear'!AA17)</f>
        <v/>
      </c>
    </row>
    <row r="29" spans="3:19" x14ac:dyDescent="0.3">
      <c r="C29" s="171" t="str">
        <f>IF('Summary Clear'!B18=0,"",'Summary Clear'!B18)</f>
        <v/>
      </c>
      <c r="D29" s="64" t="str">
        <f>IF('Summary Clear'!D18=0,"",'Summary Clear'!D18)</f>
        <v/>
      </c>
      <c r="E29" s="230" t="str">
        <f>IF('Summary Clear'!E18=0,"",(VLOOKUP('Summary Clear'!E18,Lists!$E$15:$G$21,3,FALSE)))</f>
        <v/>
      </c>
      <c r="F29" s="231" t="str">
        <f>IF('Summary Clear'!F18=0,"",'Summary Clear'!F18)</f>
        <v/>
      </c>
      <c r="G29" s="231" t="str">
        <f>IF('Summary Clear'!G18=0,"",'Summary Clear'!G18)</f>
        <v/>
      </c>
      <c r="H29" s="231" t="str">
        <f>IF('Summary Clear'!J18=0,"",'Summary Clear'!J18)</f>
        <v/>
      </c>
      <c r="I29" s="231" t="str">
        <f>IF('Summary Clear'!K18=0,"",'Summary Clear'!K18)</f>
        <v/>
      </c>
      <c r="J29" s="232" t="str">
        <f>IF('Summary Clear'!V18=0,"",'Summary Clear'!V18)</f>
        <v/>
      </c>
      <c r="K29" s="231" t="str">
        <f>IF('Summary Clear'!L18=0,"",'Summary Clear'!L18)</f>
        <v/>
      </c>
      <c r="L29" s="231" t="str">
        <f>IF('Summary Clear'!M18=0,"",'Summary Clear'!M18)</f>
        <v/>
      </c>
      <c r="M29" s="233" t="str">
        <f>IF('Summary Clear'!S18=0,"",'Summary Clear'!S18)</f>
        <v/>
      </c>
      <c r="N29" s="233" t="str">
        <f>IF('Summary Clear'!T18=0,"",'Summary Clear'!T18)</f>
        <v/>
      </c>
      <c r="O29" s="233" t="str">
        <f>IF('Summary Clear'!W18=0,"",'Summary Clear'!W18)</f>
        <v/>
      </c>
      <c r="P29" s="233" t="str">
        <f>IF('Summary Clear'!X18=0,"",'Summary Clear'!X18)</f>
        <v/>
      </c>
      <c r="Q29" s="233" t="str">
        <f>IF('Summary Clear'!Y18=0,"",'Summary Clear'!Y18)</f>
        <v/>
      </c>
      <c r="R29" s="233" t="str">
        <f>IF('Summary Clear'!Z18=0,"",'Summary Clear'!Z18)</f>
        <v/>
      </c>
      <c r="S29" s="233" t="str">
        <f>IF('Summary Clear'!AA18=0,"",'Summary Clear'!AA18)</f>
        <v/>
      </c>
    </row>
    <row r="30" spans="3:19" x14ac:dyDescent="0.3">
      <c r="C30" s="171" t="str">
        <f>IF('Summary Clear'!B19=0,"",'Summary Clear'!B19)</f>
        <v/>
      </c>
      <c r="D30" s="64" t="str">
        <f>IF('Summary Clear'!D19=0,"",'Summary Clear'!D19)</f>
        <v/>
      </c>
      <c r="E30" s="230" t="str">
        <f>IF('Summary Clear'!E19=0,"",(VLOOKUP('Summary Clear'!E19,Lists!$E$15:$G$21,3,FALSE)))</f>
        <v/>
      </c>
      <c r="F30" s="231" t="str">
        <f>IF('Summary Clear'!F19=0,"",'Summary Clear'!F19)</f>
        <v/>
      </c>
      <c r="G30" s="231" t="str">
        <f>IF('Summary Clear'!G19=0,"",'Summary Clear'!G19)</f>
        <v/>
      </c>
      <c r="H30" s="231" t="str">
        <f>IF('Summary Clear'!J19=0,"",'Summary Clear'!J19)</f>
        <v/>
      </c>
      <c r="I30" s="231" t="str">
        <f>IF('Summary Clear'!K19=0,"",'Summary Clear'!K19)</f>
        <v/>
      </c>
      <c r="J30" s="232" t="str">
        <f>IF('Summary Clear'!V19=0,"",'Summary Clear'!V19)</f>
        <v/>
      </c>
      <c r="K30" s="231" t="str">
        <f>IF('Summary Clear'!L19=0,"",'Summary Clear'!L19)</f>
        <v/>
      </c>
      <c r="L30" s="231" t="str">
        <f>IF('Summary Clear'!M19=0,"",'Summary Clear'!M19)</f>
        <v/>
      </c>
      <c r="M30" s="233" t="str">
        <f>IF('Summary Clear'!S19=0,"",'Summary Clear'!S19)</f>
        <v/>
      </c>
      <c r="N30" s="233" t="str">
        <f>IF('Summary Clear'!T19=0,"",'Summary Clear'!T19)</f>
        <v/>
      </c>
      <c r="O30" s="233" t="str">
        <f>IF('Summary Clear'!W19=0,"",'Summary Clear'!W19)</f>
        <v/>
      </c>
      <c r="P30" s="233" t="str">
        <f>IF('Summary Clear'!X19=0,"",'Summary Clear'!X19)</f>
        <v/>
      </c>
      <c r="Q30" s="233" t="str">
        <f>IF('Summary Clear'!Y19=0,"",'Summary Clear'!Y19)</f>
        <v/>
      </c>
      <c r="R30" s="233" t="str">
        <f>IF('Summary Clear'!Z19=0,"",'Summary Clear'!Z19)</f>
        <v/>
      </c>
      <c r="S30" s="233" t="str">
        <f>IF('Summary Clear'!AA19=0,"",'Summary Clear'!AA19)</f>
        <v/>
      </c>
    </row>
    <row r="31" spans="3:19" x14ac:dyDescent="0.3">
      <c r="C31" s="171" t="str">
        <f>IF('Summary Clear'!B20=0,"",'Summary Clear'!B20)</f>
        <v/>
      </c>
      <c r="D31" s="64" t="str">
        <f>IF('Summary Clear'!D20=0,"",'Summary Clear'!D20)</f>
        <v/>
      </c>
      <c r="E31" s="230" t="str">
        <f>IF('Summary Clear'!E20=0,"",(VLOOKUP('Summary Clear'!E20,Lists!$E$15:$G$21,3,FALSE)))</f>
        <v/>
      </c>
      <c r="F31" s="231" t="str">
        <f>IF('Summary Clear'!F20=0,"",'Summary Clear'!F20)</f>
        <v/>
      </c>
      <c r="G31" s="231" t="str">
        <f>IF('Summary Clear'!G20=0,"",'Summary Clear'!G20)</f>
        <v/>
      </c>
      <c r="H31" s="231" t="str">
        <f>IF('Summary Clear'!J20=0,"",'Summary Clear'!J20)</f>
        <v/>
      </c>
      <c r="I31" s="231" t="str">
        <f>IF('Summary Clear'!K20=0,"",'Summary Clear'!K20)</f>
        <v/>
      </c>
      <c r="J31" s="232" t="str">
        <f>IF('Summary Clear'!V20=0,"",'Summary Clear'!V20)</f>
        <v/>
      </c>
      <c r="K31" s="231" t="str">
        <f>IF('Summary Clear'!L20=0,"",'Summary Clear'!L20)</f>
        <v/>
      </c>
      <c r="L31" s="231" t="str">
        <f>IF('Summary Clear'!M20=0,"",'Summary Clear'!M20)</f>
        <v/>
      </c>
      <c r="M31" s="233" t="str">
        <f>IF('Summary Clear'!S20=0,"",'Summary Clear'!S20)</f>
        <v/>
      </c>
      <c r="N31" s="233" t="str">
        <f>IF('Summary Clear'!T20=0,"",'Summary Clear'!T20)</f>
        <v/>
      </c>
      <c r="O31" s="233" t="str">
        <f>IF('Summary Clear'!W20=0,"",'Summary Clear'!W20)</f>
        <v/>
      </c>
      <c r="P31" s="233" t="str">
        <f>IF('Summary Clear'!X20=0,"",'Summary Clear'!X20)</f>
        <v/>
      </c>
      <c r="Q31" s="233" t="str">
        <f>IF('Summary Clear'!Y20=0,"",'Summary Clear'!Y20)</f>
        <v/>
      </c>
      <c r="R31" s="233" t="str">
        <f>IF('Summary Clear'!Z20=0,"",'Summary Clear'!Z20)</f>
        <v/>
      </c>
      <c r="S31" s="233" t="str">
        <f>IF('Summary Clear'!AA20=0,"",'Summary Clear'!AA20)</f>
        <v/>
      </c>
    </row>
    <row r="32" spans="3:19" x14ac:dyDescent="0.3">
      <c r="C32" s="171" t="str">
        <f>IF('Summary Clear'!B21=0,"",'Summary Clear'!B21)</f>
        <v/>
      </c>
      <c r="D32" s="64" t="str">
        <f>IF('Summary Clear'!D21=0,"",'Summary Clear'!D21)</f>
        <v/>
      </c>
      <c r="E32" s="230" t="str">
        <f>IF('Summary Clear'!E21=0,"",(VLOOKUP('Summary Clear'!E21,Lists!$E$15:$G$21,3,FALSE)))</f>
        <v/>
      </c>
      <c r="F32" s="231" t="str">
        <f>IF('Summary Clear'!F21=0,"",'Summary Clear'!F21)</f>
        <v/>
      </c>
      <c r="G32" s="231" t="str">
        <f>IF('Summary Clear'!G21=0,"",'Summary Clear'!G21)</f>
        <v/>
      </c>
      <c r="H32" s="231" t="str">
        <f>IF('Summary Clear'!J21=0,"",'Summary Clear'!J21)</f>
        <v/>
      </c>
      <c r="I32" s="231" t="str">
        <f>IF('Summary Clear'!K21=0,"",'Summary Clear'!K21)</f>
        <v/>
      </c>
      <c r="J32" s="232" t="str">
        <f>IF('Summary Clear'!V21=0,"",'Summary Clear'!V21)</f>
        <v/>
      </c>
      <c r="K32" s="231" t="str">
        <f>IF('Summary Clear'!L21=0,"",'Summary Clear'!L21)</f>
        <v/>
      </c>
      <c r="L32" s="231" t="str">
        <f>IF('Summary Clear'!M21=0,"",'Summary Clear'!M21)</f>
        <v/>
      </c>
      <c r="M32" s="233" t="str">
        <f>IF('Summary Clear'!S21=0,"",'Summary Clear'!S21)</f>
        <v/>
      </c>
      <c r="N32" s="233" t="str">
        <f>IF('Summary Clear'!T21=0,"",'Summary Clear'!T21)</f>
        <v/>
      </c>
      <c r="O32" s="233" t="str">
        <f>IF('Summary Clear'!W21=0,"",'Summary Clear'!W21)</f>
        <v/>
      </c>
      <c r="P32" s="233" t="str">
        <f>IF('Summary Clear'!X21=0,"",'Summary Clear'!X21)</f>
        <v/>
      </c>
      <c r="Q32" s="233" t="str">
        <f>IF('Summary Clear'!Y21=0,"",'Summary Clear'!Y21)</f>
        <v/>
      </c>
      <c r="R32" s="233" t="str">
        <f>IF('Summary Clear'!Z21=0,"",'Summary Clear'!Z21)</f>
        <v/>
      </c>
      <c r="S32" s="233" t="str">
        <f>IF('Summary Clear'!AA21=0,"",'Summary Clear'!AA21)</f>
        <v/>
      </c>
    </row>
    <row r="33" spans="3:19" x14ac:dyDescent="0.3">
      <c r="C33" s="171" t="str">
        <f>IF('Summary Clear'!B22=0,"",'Summary Clear'!B22)</f>
        <v/>
      </c>
      <c r="D33" s="64" t="str">
        <f>IF('Summary Clear'!D22=0,"",'Summary Clear'!D22)</f>
        <v/>
      </c>
      <c r="E33" s="230" t="str">
        <f>IF('Summary Clear'!E22=0,"",(VLOOKUP('Summary Clear'!E22,Lists!$E$15:$G$21,3,FALSE)))</f>
        <v/>
      </c>
      <c r="F33" s="231" t="str">
        <f>IF('Summary Clear'!F22=0,"",'Summary Clear'!F22)</f>
        <v/>
      </c>
      <c r="G33" s="231" t="str">
        <f>IF('Summary Clear'!G22=0,"",'Summary Clear'!G22)</f>
        <v/>
      </c>
      <c r="H33" s="231" t="str">
        <f>IF('Summary Clear'!J22=0,"",'Summary Clear'!J22)</f>
        <v/>
      </c>
      <c r="I33" s="231" t="str">
        <f>IF('Summary Clear'!K22=0,"",'Summary Clear'!K22)</f>
        <v/>
      </c>
      <c r="J33" s="232" t="str">
        <f>IF('Summary Clear'!V22=0,"",'Summary Clear'!V22)</f>
        <v/>
      </c>
      <c r="K33" s="231" t="str">
        <f>IF('Summary Clear'!L22=0,"",'Summary Clear'!L22)</f>
        <v/>
      </c>
      <c r="L33" s="231" t="str">
        <f>IF('Summary Clear'!M22=0,"",'Summary Clear'!M22)</f>
        <v/>
      </c>
      <c r="M33" s="233" t="str">
        <f>IF('Summary Clear'!S22=0,"",'Summary Clear'!S22)</f>
        <v/>
      </c>
      <c r="N33" s="233" t="str">
        <f>IF('Summary Clear'!T22=0,"",'Summary Clear'!T22)</f>
        <v/>
      </c>
      <c r="O33" s="233" t="str">
        <f>IF('Summary Clear'!W22=0,"",'Summary Clear'!W22)</f>
        <v/>
      </c>
      <c r="P33" s="233" t="str">
        <f>IF('Summary Clear'!X22=0,"",'Summary Clear'!X22)</f>
        <v/>
      </c>
      <c r="Q33" s="233" t="str">
        <f>IF('Summary Clear'!Y22=0,"",'Summary Clear'!Y22)</f>
        <v/>
      </c>
      <c r="R33" s="233" t="str">
        <f>IF('Summary Clear'!Z22=0,"",'Summary Clear'!Z22)</f>
        <v/>
      </c>
      <c r="S33" s="233" t="str">
        <f>IF('Summary Clear'!AA22=0,"",'Summary Clear'!AA22)</f>
        <v/>
      </c>
    </row>
    <row r="34" spans="3:19" x14ac:dyDescent="0.3">
      <c r="C34" s="171" t="str">
        <f>IF('Summary Clear'!B23=0,"",'Summary Clear'!B23)</f>
        <v/>
      </c>
      <c r="D34" s="64" t="str">
        <f>IF('Summary Clear'!D23=0,"",'Summary Clear'!D23)</f>
        <v/>
      </c>
      <c r="E34" s="230" t="str">
        <f>IF('Summary Clear'!E23=0,"",(VLOOKUP('Summary Clear'!E23,Lists!$E$15:$G$21,3,FALSE)))</f>
        <v/>
      </c>
      <c r="F34" s="231" t="str">
        <f>IF('Summary Clear'!F23=0,"",'Summary Clear'!F23)</f>
        <v/>
      </c>
      <c r="G34" s="231" t="str">
        <f>IF('Summary Clear'!G23=0,"",'Summary Clear'!G23)</f>
        <v/>
      </c>
      <c r="H34" s="231" t="str">
        <f>IF('Summary Clear'!J23=0,"",'Summary Clear'!J23)</f>
        <v/>
      </c>
      <c r="I34" s="231" t="str">
        <f>IF('Summary Clear'!K23=0,"",'Summary Clear'!K23)</f>
        <v/>
      </c>
      <c r="J34" s="232" t="str">
        <f>IF('Summary Clear'!V23=0,"",'Summary Clear'!V23)</f>
        <v/>
      </c>
      <c r="K34" s="231" t="str">
        <f>IF('Summary Clear'!L23=0,"",'Summary Clear'!L23)</f>
        <v/>
      </c>
      <c r="L34" s="231" t="str">
        <f>IF('Summary Clear'!M23=0,"",'Summary Clear'!M23)</f>
        <v/>
      </c>
      <c r="M34" s="233" t="str">
        <f>IF('Summary Clear'!S23=0,"",'Summary Clear'!S23)</f>
        <v/>
      </c>
      <c r="N34" s="233" t="str">
        <f>IF('Summary Clear'!T23=0,"",'Summary Clear'!T23)</f>
        <v/>
      </c>
      <c r="O34" s="233" t="str">
        <f>IF('Summary Clear'!W23=0,"",'Summary Clear'!W23)</f>
        <v/>
      </c>
      <c r="P34" s="233" t="str">
        <f>IF('Summary Clear'!X23=0,"",'Summary Clear'!X23)</f>
        <v/>
      </c>
      <c r="Q34" s="233" t="str">
        <f>IF('Summary Clear'!Y23=0,"",'Summary Clear'!Y23)</f>
        <v/>
      </c>
      <c r="R34" s="233" t="str">
        <f>IF('Summary Clear'!Z23=0,"",'Summary Clear'!Z23)</f>
        <v/>
      </c>
      <c r="S34" s="233" t="str">
        <f>IF('Summary Clear'!AA23=0,"",'Summary Clear'!AA23)</f>
        <v/>
      </c>
    </row>
    <row r="35" spans="3:19" x14ac:dyDescent="0.3">
      <c r="C35" s="171" t="str">
        <f>IF('Summary Clear'!B24=0,"",'Summary Clear'!B24)</f>
        <v/>
      </c>
      <c r="D35" s="64" t="str">
        <f>IF('Summary Clear'!D24=0,"",'Summary Clear'!D24)</f>
        <v/>
      </c>
      <c r="E35" s="230" t="str">
        <f>IF('Summary Clear'!E24=0,"",(VLOOKUP('Summary Clear'!E24,Lists!$E$15:$G$21,3,FALSE)))</f>
        <v/>
      </c>
      <c r="F35" s="231" t="str">
        <f>IF('Summary Clear'!F24=0,"",'Summary Clear'!F24)</f>
        <v/>
      </c>
      <c r="G35" s="231" t="str">
        <f>IF('Summary Clear'!G24=0,"",'Summary Clear'!G24)</f>
        <v/>
      </c>
      <c r="H35" s="231" t="str">
        <f>IF('Summary Clear'!J24=0,"",'Summary Clear'!J24)</f>
        <v/>
      </c>
      <c r="I35" s="231" t="str">
        <f>IF('Summary Clear'!K24=0,"",'Summary Clear'!K24)</f>
        <v/>
      </c>
      <c r="J35" s="232" t="str">
        <f>IF('Summary Clear'!V24=0,"",'Summary Clear'!V24)</f>
        <v/>
      </c>
      <c r="K35" s="231" t="str">
        <f>IF('Summary Clear'!L24=0,"",'Summary Clear'!L24)</f>
        <v/>
      </c>
      <c r="L35" s="231" t="str">
        <f>IF('Summary Clear'!M24=0,"",'Summary Clear'!M24)</f>
        <v/>
      </c>
      <c r="M35" s="233" t="str">
        <f>IF('Summary Clear'!S24=0,"",'Summary Clear'!S24)</f>
        <v/>
      </c>
      <c r="N35" s="233" t="str">
        <f>IF('Summary Clear'!T24=0,"",'Summary Clear'!T24)</f>
        <v/>
      </c>
      <c r="O35" s="233" t="str">
        <f>IF('Summary Clear'!W24=0,"",'Summary Clear'!W24)</f>
        <v/>
      </c>
      <c r="P35" s="233" t="str">
        <f>IF('Summary Clear'!X24=0,"",'Summary Clear'!X24)</f>
        <v/>
      </c>
      <c r="Q35" s="233" t="str">
        <f>IF('Summary Clear'!Y24=0,"",'Summary Clear'!Y24)</f>
        <v/>
      </c>
      <c r="R35" s="233" t="str">
        <f>IF('Summary Clear'!Z24=0,"",'Summary Clear'!Z24)</f>
        <v/>
      </c>
      <c r="S35" s="233" t="str">
        <f>IF('Summary Clear'!AA24=0,"",'Summary Clear'!AA24)</f>
        <v/>
      </c>
    </row>
    <row r="36" spans="3:19" x14ac:dyDescent="0.3">
      <c r="C36" s="171" t="str">
        <f>IF('Summary Clear'!B25=0,"",'Summary Clear'!B25)</f>
        <v/>
      </c>
      <c r="D36" s="64" t="str">
        <f>IF('Summary Clear'!D25=0,"",'Summary Clear'!D25)</f>
        <v/>
      </c>
      <c r="E36" s="230" t="str">
        <f>IF('Summary Clear'!E25=0,"",(VLOOKUP('Summary Clear'!E25,Lists!$E$15:$G$21,3,FALSE)))</f>
        <v/>
      </c>
      <c r="F36" s="231" t="str">
        <f>IF('Summary Clear'!F25=0,"",'Summary Clear'!F25)</f>
        <v/>
      </c>
      <c r="G36" s="231" t="str">
        <f>IF('Summary Clear'!G25=0,"",'Summary Clear'!G25)</f>
        <v/>
      </c>
      <c r="H36" s="231" t="str">
        <f>IF('Summary Clear'!J25=0,"",'Summary Clear'!J25)</f>
        <v/>
      </c>
      <c r="I36" s="231" t="str">
        <f>IF('Summary Clear'!K25=0,"",'Summary Clear'!K25)</f>
        <v/>
      </c>
      <c r="J36" s="232" t="str">
        <f>IF('Summary Clear'!V25=0,"",'Summary Clear'!V25)</f>
        <v/>
      </c>
      <c r="K36" s="231" t="str">
        <f>IF('Summary Clear'!L25=0,"",'Summary Clear'!L25)</f>
        <v/>
      </c>
      <c r="L36" s="231" t="str">
        <f>IF('Summary Clear'!M25=0,"",'Summary Clear'!M25)</f>
        <v/>
      </c>
      <c r="M36" s="233" t="str">
        <f>IF('Summary Clear'!S25=0,"",'Summary Clear'!S25)</f>
        <v/>
      </c>
      <c r="N36" s="233" t="str">
        <f>IF('Summary Clear'!T25=0,"",'Summary Clear'!T25)</f>
        <v/>
      </c>
      <c r="O36" s="233" t="str">
        <f>IF('Summary Clear'!W25=0,"",'Summary Clear'!W25)</f>
        <v/>
      </c>
      <c r="P36" s="233" t="str">
        <f>IF('Summary Clear'!X25=0,"",'Summary Clear'!X25)</f>
        <v/>
      </c>
      <c r="Q36" s="233" t="str">
        <f>IF('Summary Clear'!Y25=0,"",'Summary Clear'!Y25)</f>
        <v/>
      </c>
      <c r="R36" s="233" t="str">
        <f>IF('Summary Clear'!Z25=0,"",'Summary Clear'!Z25)</f>
        <v/>
      </c>
      <c r="S36" s="233" t="str">
        <f>IF('Summary Clear'!AA25=0,"",'Summary Clear'!AA25)</f>
        <v/>
      </c>
    </row>
    <row r="37" spans="3:19" x14ac:dyDescent="0.3">
      <c r="C37" s="171" t="str">
        <f>IF('Summary Clear'!B26=0,"",'Summary Clear'!B26)</f>
        <v/>
      </c>
      <c r="D37" s="64" t="str">
        <f>IF('Summary Clear'!D26=0,"",'Summary Clear'!D26)</f>
        <v/>
      </c>
      <c r="E37" s="230" t="str">
        <f>IF('Summary Clear'!E26=0,"",(VLOOKUP('Summary Clear'!E26,Lists!$E$15:$G$21,3,FALSE)))</f>
        <v/>
      </c>
      <c r="F37" s="231" t="str">
        <f>IF('Summary Clear'!F26=0,"",'Summary Clear'!F26)</f>
        <v/>
      </c>
      <c r="G37" s="231" t="str">
        <f>IF('Summary Clear'!G26=0,"",'Summary Clear'!G26)</f>
        <v/>
      </c>
      <c r="H37" s="231" t="str">
        <f>IF('Summary Clear'!J26=0,"",'Summary Clear'!J26)</f>
        <v/>
      </c>
      <c r="I37" s="231" t="str">
        <f>IF('Summary Clear'!K26=0,"",'Summary Clear'!K26)</f>
        <v/>
      </c>
      <c r="J37" s="232" t="str">
        <f>IF('Summary Clear'!V26=0,"",'Summary Clear'!V26)</f>
        <v/>
      </c>
      <c r="K37" s="231" t="str">
        <f>IF('Summary Clear'!L26=0,"",'Summary Clear'!L26)</f>
        <v/>
      </c>
      <c r="L37" s="231" t="str">
        <f>IF('Summary Clear'!M26=0,"",'Summary Clear'!M26)</f>
        <v/>
      </c>
      <c r="M37" s="233" t="str">
        <f>IF('Summary Clear'!S26=0,"",'Summary Clear'!S26)</f>
        <v/>
      </c>
      <c r="N37" s="233" t="str">
        <f>IF('Summary Clear'!T26=0,"",'Summary Clear'!T26)</f>
        <v/>
      </c>
      <c r="O37" s="233" t="str">
        <f>IF('Summary Clear'!W26=0,"",'Summary Clear'!W26)</f>
        <v/>
      </c>
      <c r="P37" s="233" t="str">
        <f>IF('Summary Clear'!X26=0,"",'Summary Clear'!X26)</f>
        <v/>
      </c>
      <c r="Q37" s="233" t="str">
        <f>IF('Summary Clear'!Y26=0,"",'Summary Clear'!Y26)</f>
        <v/>
      </c>
      <c r="R37" s="233" t="str">
        <f>IF('Summary Clear'!Z26=0,"",'Summary Clear'!Z26)</f>
        <v/>
      </c>
      <c r="S37" s="233" t="str">
        <f>IF('Summary Clear'!AA26=0,"",'Summary Clear'!AA26)</f>
        <v/>
      </c>
    </row>
    <row r="38" spans="3:19" x14ac:dyDescent="0.3">
      <c r="C38" s="171" t="str">
        <f>IF('Summary Clear'!B27=0,"",'Summary Clear'!B27)</f>
        <v/>
      </c>
      <c r="D38" s="64" t="str">
        <f>IF('Summary Clear'!D27=0,"",'Summary Clear'!D27)</f>
        <v/>
      </c>
      <c r="E38" s="230" t="str">
        <f>IF('Summary Clear'!E27=0,"",(VLOOKUP('Summary Clear'!E27,Lists!$E$15:$G$21,3,FALSE)))</f>
        <v/>
      </c>
      <c r="F38" s="231" t="str">
        <f>IF('Summary Clear'!F27=0,"",'Summary Clear'!F27)</f>
        <v/>
      </c>
      <c r="G38" s="231" t="str">
        <f>IF('Summary Clear'!G27=0,"",'Summary Clear'!G27)</f>
        <v/>
      </c>
      <c r="H38" s="231" t="str">
        <f>IF('Summary Clear'!J27=0,"",'Summary Clear'!J27)</f>
        <v/>
      </c>
      <c r="I38" s="231" t="str">
        <f>IF('Summary Clear'!K27=0,"",'Summary Clear'!K27)</f>
        <v/>
      </c>
      <c r="J38" s="232" t="str">
        <f>IF('Summary Clear'!V27=0,"",'Summary Clear'!V27)</f>
        <v/>
      </c>
      <c r="K38" s="231" t="str">
        <f>IF('Summary Clear'!L27=0,"",'Summary Clear'!L27)</f>
        <v/>
      </c>
      <c r="L38" s="231" t="str">
        <f>IF('Summary Clear'!M27=0,"",'Summary Clear'!M27)</f>
        <v/>
      </c>
      <c r="M38" s="233" t="str">
        <f>IF('Summary Clear'!S27=0,"",'Summary Clear'!S27)</f>
        <v/>
      </c>
      <c r="N38" s="233" t="str">
        <f>IF('Summary Clear'!T27=0,"",'Summary Clear'!T27)</f>
        <v/>
      </c>
      <c r="O38" s="233" t="str">
        <f>IF('Summary Clear'!W27=0,"",'Summary Clear'!W27)</f>
        <v/>
      </c>
      <c r="P38" s="233" t="str">
        <f>IF('Summary Clear'!X27=0,"",'Summary Clear'!X27)</f>
        <v/>
      </c>
      <c r="Q38" s="233" t="str">
        <f>IF('Summary Clear'!Y27=0,"",'Summary Clear'!Y27)</f>
        <v/>
      </c>
      <c r="R38" s="233" t="str">
        <f>IF('Summary Clear'!Z27=0,"",'Summary Clear'!Z27)</f>
        <v/>
      </c>
      <c r="S38" s="233" t="str">
        <f>IF('Summary Clear'!AA27=0,"",'Summary Clear'!AA27)</f>
        <v/>
      </c>
    </row>
    <row r="39" spans="3:19" x14ac:dyDescent="0.3">
      <c r="C39" s="171" t="str">
        <f>IF('Summary Clear'!B28=0,"",'Summary Clear'!B28)</f>
        <v/>
      </c>
      <c r="D39" s="64" t="str">
        <f>IF('Summary Clear'!D28=0,"",'Summary Clear'!D28)</f>
        <v/>
      </c>
      <c r="E39" s="230" t="str">
        <f>IF('Summary Clear'!E28=0,"",(VLOOKUP('Summary Clear'!E28,Lists!$E$15:$G$21,3,FALSE)))</f>
        <v/>
      </c>
      <c r="F39" s="231" t="str">
        <f>IF('Summary Clear'!F28=0,"",'Summary Clear'!F28)</f>
        <v/>
      </c>
      <c r="G39" s="231" t="str">
        <f>IF('Summary Clear'!G28=0,"",'Summary Clear'!G28)</f>
        <v/>
      </c>
      <c r="H39" s="231" t="str">
        <f>IF('Summary Clear'!J28=0,"",'Summary Clear'!J28)</f>
        <v/>
      </c>
      <c r="I39" s="231" t="str">
        <f>IF('Summary Clear'!K28=0,"",'Summary Clear'!K28)</f>
        <v/>
      </c>
      <c r="J39" s="232" t="str">
        <f>IF('Summary Clear'!V28=0,"",'Summary Clear'!V28)</f>
        <v/>
      </c>
      <c r="K39" s="231" t="str">
        <f>IF('Summary Clear'!L28=0,"",'Summary Clear'!L28)</f>
        <v/>
      </c>
      <c r="L39" s="231" t="str">
        <f>IF('Summary Clear'!M28=0,"",'Summary Clear'!M28)</f>
        <v/>
      </c>
      <c r="M39" s="233" t="str">
        <f>IF('Summary Clear'!S28=0,"",'Summary Clear'!S28)</f>
        <v/>
      </c>
      <c r="N39" s="233" t="str">
        <f>IF('Summary Clear'!T28=0,"",'Summary Clear'!T28)</f>
        <v/>
      </c>
      <c r="O39" s="233" t="str">
        <f>IF('Summary Clear'!W28=0,"",'Summary Clear'!W28)</f>
        <v/>
      </c>
      <c r="P39" s="233" t="str">
        <f>IF('Summary Clear'!X28=0,"",'Summary Clear'!X28)</f>
        <v/>
      </c>
      <c r="Q39" s="233" t="str">
        <f>IF('Summary Clear'!Y28=0,"",'Summary Clear'!Y28)</f>
        <v/>
      </c>
      <c r="R39" s="233" t="str">
        <f>IF('Summary Clear'!Z28=0,"",'Summary Clear'!Z28)</f>
        <v/>
      </c>
      <c r="S39" s="233" t="str">
        <f>IF('Summary Clear'!AA28=0,"",'Summary Clear'!AA28)</f>
        <v/>
      </c>
    </row>
    <row r="40" spans="3:19" x14ac:dyDescent="0.3">
      <c r="C40" s="171" t="str">
        <f>IF('Summary Clear'!B29=0,"",'Summary Clear'!B29)</f>
        <v/>
      </c>
      <c r="D40" s="64" t="str">
        <f>IF('Summary Clear'!D29=0,"",'Summary Clear'!D29)</f>
        <v/>
      </c>
      <c r="E40" s="230" t="str">
        <f>IF('Summary Clear'!E29=0,"",(VLOOKUP('Summary Clear'!E29,Lists!$E$15:$G$21,3,FALSE)))</f>
        <v/>
      </c>
      <c r="F40" s="231" t="str">
        <f>IF('Summary Clear'!F29=0,"",'Summary Clear'!F29)</f>
        <v/>
      </c>
      <c r="G40" s="231" t="str">
        <f>IF('Summary Clear'!G29=0,"",'Summary Clear'!G29)</f>
        <v/>
      </c>
      <c r="H40" s="231" t="str">
        <f>IF('Summary Clear'!J29=0,"",'Summary Clear'!J29)</f>
        <v/>
      </c>
      <c r="I40" s="231" t="str">
        <f>IF('Summary Clear'!K29=0,"",'Summary Clear'!K29)</f>
        <v/>
      </c>
      <c r="J40" s="232" t="str">
        <f>IF('Summary Clear'!V29=0,"",'Summary Clear'!V29)</f>
        <v/>
      </c>
      <c r="K40" s="231" t="str">
        <f>IF('Summary Clear'!L29=0,"",'Summary Clear'!L29)</f>
        <v/>
      </c>
      <c r="L40" s="231" t="str">
        <f>IF('Summary Clear'!M29=0,"",'Summary Clear'!M29)</f>
        <v/>
      </c>
      <c r="M40" s="233" t="str">
        <f>IF('Summary Clear'!S29=0,"",'Summary Clear'!S29)</f>
        <v/>
      </c>
      <c r="N40" s="233" t="str">
        <f>IF('Summary Clear'!T29=0,"",'Summary Clear'!T29)</f>
        <v/>
      </c>
      <c r="O40" s="233" t="str">
        <f>IF('Summary Clear'!W29=0,"",'Summary Clear'!W29)</f>
        <v/>
      </c>
      <c r="P40" s="233" t="str">
        <f>IF('Summary Clear'!X29=0,"",'Summary Clear'!X29)</f>
        <v/>
      </c>
      <c r="Q40" s="233" t="str">
        <f>IF('Summary Clear'!Y29=0,"",'Summary Clear'!Y29)</f>
        <v/>
      </c>
      <c r="R40" s="233" t="str">
        <f>IF('Summary Clear'!Z29=0,"",'Summary Clear'!Z29)</f>
        <v/>
      </c>
      <c r="S40" s="233" t="str">
        <f>IF('Summary Clear'!AA29=0,"",'Summary Clear'!AA29)</f>
        <v/>
      </c>
    </row>
    <row r="41" spans="3:19" x14ac:dyDescent="0.3">
      <c r="C41" s="171" t="str">
        <f>IF('Summary Clear'!B30=0,"",'Summary Clear'!B30)</f>
        <v/>
      </c>
      <c r="D41" s="64" t="str">
        <f>IF('Summary Clear'!D30=0,"",'Summary Clear'!D30)</f>
        <v/>
      </c>
      <c r="E41" s="230" t="str">
        <f>IF('Summary Clear'!E30=0,"",(VLOOKUP('Summary Clear'!E30,Lists!$E$15:$G$21,3,FALSE)))</f>
        <v/>
      </c>
      <c r="F41" s="231" t="str">
        <f>IF('Summary Clear'!F30=0,"",'Summary Clear'!F30)</f>
        <v/>
      </c>
      <c r="G41" s="231" t="str">
        <f>IF('Summary Clear'!G30=0,"",'Summary Clear'!G30)</f>
        <v/>
      </c>
      <c r="H41" s="231" t="str">
        <f>IF('Summary Clear'!J30=0,"",'Summary Clear'!J30)</f>
        <v/>
      </c>
      <c r="I41" s="231" t="str">
        <f>IF('Summary Clear'!K30=0,"",'Summary Clear'!K30)</f>
        <v/>
      </c>
      <c r="J41" s="232" t="str">
        <f>IF('Summary Clear'!V30=0,"",'Summary Clear'!V30)</f>
        <v/>
      </c>
      <c r="K41" s="231" t="str">
        <f>IF('Summary Clear'!L30=0,"",'Summary Clear'!L30)</f>
        <v/>
      </c>
      <c r="L41" s="231" t="str">
        <f>IF('Summary Clear'!M30=0,"",'Summary Clear'!M30)</f>
        <v/>
      </c>
      <c r="M41" s="233" t="str">
        <f>IF('Summary Clear'!S30=0,"",'Summary Clear'!S30)</f>
        <v/>
      </c>
      <c r="N41" s="233" t="str">
        <f>IF('Summary Clear'!T30=0,"",'Summary Clear'!T30)</f>
        <v/>
      </c>
      <c r="O41" s="233" t="str">
        <f>IF('Summary Clear'!W30=0,"",'Summary Clear'!W30)</f>
        <v/>
      </c>
      <c r="P41" s="233" t="str">
        <f>IF('Summary Clear'!X30=0,"",'Summary Clear'!X30)</f>
        <v/>
      </c>
      <c r="Q41" s="233" t="str">
        <f>IF('Summary Clear'!Y30=0,"",'Summary Clear'!Y30)</f>
        <v/>
      </c>
      <c r="R41" s="233" t="str">
        <f>IF('Summary Clear'!Z30=0,"",'Summary Clear'!Z30)</f>
        <v/>
      </c>
      <c r="S41" s="233" t="str">
        <f>IF('Summary Clear'!AA30=0,"",'Summary Clear'!AA30)</f>
        <v/>
      </c>
    </row>
    <row r="42" spans="3:19" x14ac:dyDescent="0.3">
      <c r="C42" s="171" t="str">
        <f>IF('Summary Clear'!B31=0,"",'Summary Clear'!B31)</f>
        <v/>
      </c>
      <c r="D42" s="64" t="str">
        <f>IF('Summary Clear'!D31=0,"",'Summary Clear'!D31)</f>
        <v/>
      </c>
      <c r="E42" s="230" t="str">
        <f>IF('Summary Clear'!E31=0,"",(VLOOKUP('Summary Clear'!E31,Lists!$E$15:$G$21,3,FALSE)))</f>
        <v/>
      </c>
      <c r="F42" s="231" t="str">
        <f>IF('Summary Clear'!F31=0,"",'Summary Clear'!F31)</f>
        <v/>
      </c>
      <c r="G42" s="231" t="str">
        <f>IF('Summary Clear'!G31=0,"",'Summary Clear'!G31)</f>
        <v/>
      </c>
      <c r="H42" s="231" t="str">
        <f>IF('Summary Clear'!J31=0,"",'Summary Clear'!J31)</f>
        <v/>
      </c>
      <c r="I42" s="231" t="str">
        <f>IF('Summary Clear'!K31=0,"",'Summary Clear'!K31)</f>
        <v/>
      </c>
      <c r="J42" s="232" t="str">
        <f>IF('Summary Clear'!V31=0,"",'Summary Clear'!V31)</f>
        <v/>
      </c>
      <c r="K42" s="231" t="str">
        <f>IF('Summary Clear'!L31=0,"",'Summary Clear'!L31)</f>
        <v/>
      </c>
      <c r="L42" s="231" t="str">
        <f>IF('Summary Clear'!M31=0,"",'Summary Clear'!M31)</f>
        <v/>
      </c>
      <c r="M42" s="233" t="str">
        <f>IF('Summary Clear'!S31=0,"",'Summary Clear'!S31)</f>
        <v/>
      </c>
      <c r="N42" s="233" t="str">
        <f>IF('Summary Clear'!T31=0,"",'Summary Clear'!T31)</f>
        <v/>
      </c>
      <c r="O42" s="233" t="str">
        <f>IF('Summary Clear'!W31=0,"",'Summary Clear'!W31)</f>
        <v/>
      </c>
      <c r="P42" s="233" t="str">
        <f>IF('Summary Clear'!X31=0,"",'Summary Clear'!X31)</f>
        <v/>
      </c>
      <c r="Q42" s="233" t="str">
        <f>IF('Summary Clear'!Y31=0,"",'Summary Clear'!Y31)</f>
        <v/>
      </c>
      <c r="R42" s="233" t="str">
        <f>IF('Summary Clear'!Z31=0,"",'Summary Clear'!Z31)</f>
        <v/>
      </c>
      <c r="S42" s="233" t="str">
        <f>IF('Summary Clear'!AA31=0,"",'Summary Clear'!AA31)</f>
        <v/>
      </c>
    </row>
    <row r="43" spans="3:19" x14ac:dyDescent="0.3">
      <c r="C43" s="171" t="str">
        <f>IF('Summary Clear'!B32=0,"",'Summary Clear'!B32)</f>
        <v/>
      </c>
      <c r="D43" s="64" t="str">
        <f>IF('Summary Clear'!D32=0,"",'Summary Clear'!D32)</f>
        <v/>
      </c>
      <c r="E43" s="230" t="str">
        <f>IF('Summary Clear'!E32=0,"",(VLOOKUP('Summary Clear'!E32,Lists!$E$15:$G$21,3,FALSE)))</f>
        <v/>
      </c>
      <c r="F43" s="231" t="str">
        <f>IF('Summary Clear'!F32=0,"",'Summary Clear'!F32)</f>
        <v/>
      </c>
      <c r="G43" s="231" t="str">
        <f>IF('Summary Clear'!G32=0,"",'Summary Clear'!G32)</f>
        <v/>
      </c>
      <c r="H43" s="231" t="str">
        <f>IF('Summary Clear'!J32=0,"",'Summary Clear'!J32)</f>
        <v/>
      </c>
      <c r="I43" s="231" t="str">
        <f>IF('Summary Clear'!K32=0,"",'Summary Clear'!K32)</f>
        <v/>
      </c>
      <c r="J43" s="232" t="str">
        <f>IF('Summary Clear'!V32=0,"",'Summary Clear'!V32)</f>
        <v/>
      </c>
      <c r="K43" s="231" t="str">
        <f>IF('Summary Clear'!L32=0,"",'Summary Clear'!L32)</f>
        <v/>
      </c>
      <c r="L43" s="231" t="str">
        <f>IF('Summary Clear'!M32=0,"",'Summary Clear'!M32)</f>
        <v/>
      </c>
      <c r="M43" s="233" t="str">
        <f>IF('Summary Clear'!S32=0,"",'Summary Clear'!S32)</f>
        <v/>
      </c>
      <c r="N43" s="233" t="str">
        <f>IF('Summary Clear'!T32=0,"",'Summary Clear'!T32)</f>
        <v/>
      </c>
      <c r="O43" s="233" t="str">
        <f>IF('Summary Clear'!W32=0,"",'Summary Clear'!W32)</f>
        <v/>
      </c>
      <c r="P43" s="233" t="str">
        <f>IF('Summary Clear'!X32=0,"",'Summary Clear'!X32)</f>
        <v/>
      </c>
      <c r="Q43" s="233" t="str">
        <f>IF('Summary Clear'!Y32=0,"",'Summary Clear'!Y32)</f>
        <v/>
      </c>
      <c r="R43" s="233" t="str">
        <f>IF('Summary Clear'!Z32=0,"",'Summary Clear'!Z32)</f>
        <v/>
      </c>
      <c r="S43" s="233" t="str">
        <f>IF('Summary Clear'!AA32=0,"",'Summary Clear'!AA32)</f>
        <v/>
      </c>
    </row>
    <row r="44" spans="3:19" x14ac:dyDescent="0.3">
      <c r="C44" s="171" t="str">
        <f>IF('Summary Clear'!B33=0,"",'Summary Clear'!B33)</f>
        <v/>
      </c>
      <c r="D44" s="64" t="str">
        <f>IF('Summary Clear'!D33=0,"",'Summary Clear'!D33)</f>
        <v/>
      </c>
      <c r="E44" s="230" t="str">
        <f>IF('Summary Clear'!E33=0,"",(VLOOKUP('Summary Clear'!E33,Lists!$E$15:$G$21,3,FALSE)))</f>
        <v/>
      </c>
      <c r="F44" s="231" t="str">
        <f>IF('Summary Clear'!F33=0,"",'Summary Clear'!F33)</f>
        <v/>
      </c>
      <c r="G44" s="231" t="str">
        <f>IF('Summary Clear'!G33=0,"",'Summary Clear'!G33)</f>
        <v/>
      </c>
      <c r="H44" s="231" t="str">
        <f>IF('Summary Clear'!J33=0,"",'Summary Clear'!J33)</f>
        <v/>
      </c>
      <c r="I44" s="231" t="str">
        <f>IF('Summary Clear'!K33=0,"",'Summary Clear'!K33)</f>
        <v/>
      </c>
      <c r="J44" s="232" t="str">
        <f>IF('Summary Clear'!V33=0,"",'Summary Clear'!V33)</f>
        <v/>
      </c>
      <c r="K44" s="231" t="str">
        <f>IF('Summary Clear'!L33=0,"",'Summary Clear'!L33)</f>
        <v/>
      </c>
      <c r="L44" s="231" t="str">
        <f>IF('Summary Clear'!M33=0,"",'Summary Clear'!M33)</f>
        <v/>
      </c>
      <c r="M44" s="233" t="str">
        <f>IF('Summary Clear'!S33=0,"",'Summary Clear'!S33)</f>
        <v/>
      </c>
      <c r="N44" s="233" t="str">
        <f>IF('Summary Clear'!T33=0,"",'Summary Clear'!T33)</f>
        <v/>
      </c>
      <c r="O44" s="233" t="str">
        <f>IF('Summary Clear'!W33=0,"",'Summary Clear'!W33)</f>
        <v/>
      </c>
      <c r="P44" s="233" t="str">
        <f>IF('Summary Clear'!X33=0,"",'Summary Clear'!X33)</f>
        <v/>
      </c>
      <c r="Q44" s="233" t="str">
        <f>IF('Summary Clear'!Y33=0,"",'Summary Clear'!Y33)</f>
        <v/>
      </c>
      <c r="R44" s="233" t="str">
        <f>IF('Summary Clear'!Z33=0,"",'Summary Clear'!Z33)</f>
        <v/>
      </c>
      <c r="S44" s="233" t="str">
        <f>IF('Summary Clear'!AA33=0,"",'Summary Clear'!AA33)</f>
        <v/>
      </c>
    </row>
    <row r="45" spans="3:19" x14ac:dyDescent="0.3">
      <c r="C45" s="171" t="str">
        <f>IF('Summary Clear'!B34=0,"",'Summary Clear'!B34)</f>
        <v/>
      </c>
      <c r="D45" s="64" t="str">
        <f>IF('Summary Clear'!D34=0,"",'Summary Clear'!D34)</f>
        <v/>
      </c>
      <c r="E45" s="230" t="str">
        <f>IF('Summary Clear'!E34=0,"",(VLOOKUP('Summary Clear'!E34,Lists!$E$15:$G$21,3,FALSE)))</f>
        <v/>
      </c>
      <c r="F45" s="231" t="str">
        <f>IF('Summary Clear'!F34=0,"",'Summary Clear'!F34)</f>
        <v/>
      </c>
      <c r="G45" s="231" t="str">
        <f>IF('Summary Clear'!G34=0,"",'Summary Clear'!G34)</f>
        <v/>
      </c>
      <c r="H45" s="231" t="str">
        <f>IF('Summary Clear'!J34=0,"",'Summary Clear'!J34)</f>
        <v/>
      </c>
      <c r="I45" s="231" t="str">
        <f>IF('Summary Clear'!K34=0,"",'Summary Clear'!K34)</f>
        <v/>
      </c>
      <c r="J45" s="232" t="str">
        <f>IF('Summary Clear'!V34=0,"",'Summary Clear'!V34)</f>
        <v/>
      </c>
      <c r="K45" s="231" t="str">
        <f>IF('Summary Clear'!L34=0,"",'Summary Clear'!L34)</f>
        <v/>
      </c>
      <c r="L45" s="231" t="str">
        <f>IF('Summary Clear'!M34=0,"",'Summary Clear'!M34)</f>
        <v/>
      </c>
      <c r="M45" s="233" t="str">
        <f>IF('Summary Clear'!S34=0,"",'Summary Clear'!S34)</f>
        <v/>
      </c>
      <c r="N45" s="233" t="str">
        <f>IF('Summary Clear'!T34=0,"",'Summary Clear'!T34)</f>
        <v/>
      </c>
      <c r="O45" s="233" t="str">
        <f>IF('Summary Clear'!W34=0,"",'Summary Clear'!W34)</f>
        <v/>
      </c>
      <c r="P45" s="233" t="str">
        <f>IF('Summary Clear'!X34=0,"",'Summary Clear'!X34)</f>
        <v/>
      </c>
      <c r="Q45" s="233" t="str">
        <f>IF('Summary Clear'!Y34=0,"",'Summary Clear'!Y34)</f>
        <v/>
      </c>
      <c r="R45" s="233" t="str">
        <f>IF('Summary Clear'!Z34=0,"",'Summary Clear'!Z34)</f>
        <v/>
      </c>
      <c r="S45" s="233" t="str">
        <f>IF('Summary Clear'!AA34=0,"",'Summary Clear'!AA34)</f>
        <v/>
      </c>
    </row>
    <row r="46" spans="3:19" x14ac:dyDescent="0.3">
      <c r="C46" s="171" t="str">
        <f>IF('Summary Clear'!B35=0,"",'Summary Clear'!B35)</f>
        <v/>
      </c>
      <c r="D46" s="64" t="str">
        <f>IF('Summary Clear'!D35=0,"",'Summary Clear'!D35)</f>
        <v/>
      </c>
      <c r="E46" s="230" t="str">
        <f>IF('Summary Clear'!E35=0,"",(VLOOKUP('Summary Clear'!E35,Lists!$E$15:$G$21,3,FALSE)))</f>
        <v/>
      </c>
      <c r="F46" s="231" t="str">
        <f>IF('Summary Clear'!F35=0,"",'Summary Clear'!F35)</f>
        <v/>
      </c>
      <c r="G46" s="231" t="str">
        <f>IF('Summary Clear'!G35=0,"",'Summary Clear'!G35)</f>
        <v/>
      </c>
      <c r="H46" s="231" t="str">
        <f>IF('Summary Clear'!J35=0,"",'Summary Clear'!J35)</f>
        <v/>
      </c>
      <c r="I46" s="231" t="str">
        <f>IF('Summary Clear'!K35=0,"",'Summary Clear'!K35)</f>
        <v/>
      </c>
      <c r="J46" s="232" t="str">
        <f>IF('Summary Clear'!V35=0,"",'Summary Clear'!V35)</f>
        <v/>
      </c>
      <c r="K46" s="231" t="str">
        <f>IF('Summary Clear'!L35=0,"",'Summary Clear'!L35)</f>
        <v/>
      </c>
      <c r="L46" s="231" t="str">
        <f>IF('Summary Clear'!M35=0,"",'Summary Clear'!M35)</f>
        <v/>
      </c>
      <c r="M46" s="233" t="str">
        <f>IF('Summary Clear'!S35=0,"",'Summary Clear'!S35)</f>
        <v/>
      </c>
      <c r="N46" s="233" t="str">
        <f>IF('Summary Clear'!T35=0,"",'Summary Clear'!T35)</f>
        <v/>
      </c>
      <c r="O46" s="233" t="str">
        <f>IF('Summary Clear'!W35=0,"",'Summary Clear'!W35)</f>
        <v/>
      </c>
      <c r="P46" s="233" t="str">
        <f>IF('Summary Clear'!X35=0,"",'Summary Clear'!X35)</f>
        <v/>
      </c>
      <c r="Q46" s="233" t="str">
        <f>IF('Summary Clear'!Y35=0,"",'Summary Clear'!Y35)</f>
        <v/>
      </c>
      <c r="R46" s="233" t="str">
        <f>IF('Summary Clear'!Z35=0,"",'Summary Clear'!Z35)</f>
        <v/>
      </c>
      <c r="S46" s="233" t="str">
        <f>IF('Summary Clear'!AA35=0,"",'Summary Clear'!AA35)</f>
        <v/>
      </c>
    </row>
    <row r="47" spans="3:19" x14ac:dyDescent="0.3">
      <c r="C47" s="171" t="str">
        <f>IF('Summary Clear'!B36=0,"",'Summary Clear'!B36)</f>
        <v/>
      </c>
      <c r="D47" s="64" t="str">
        <f>IF('Summary Clear'!D36=0,"",'Summary Clear'!D36)</f>
        <v/>
      </c>
      <c r="E47" s="230" t="str">
        <f>IF('Summary Clear'!E36=0,"",(VLOOKUP('Summary Clear'!E36,Lists!$E$15:$G$21,3,FALSE)))</f>
        <v/>
      </c>
      <c r="F47" s="231" t="str">
        <f>IF('Summary Clear'!F36=0,"",'Summary Clear'!F36)</f>
        <v/>
      </c>
      <c r="G47" s="231" t="str">
        <f>IF('Summary Clear'!G36=0,"",'Summary Clear'!G36)</f>
        <v/>
      </c>
      <c r="H47" s="231" t="str">
        <f>IF('Summary Clear'!J36=0,"",'Summary Clear'!J36)</f>
        <v/>
      </c>
      <c r="I47" s="231" t="str">
        <f>IF('Summary Clear'!K36=0,"",'Summary Clear'!K36)</f>
        <v/>
      </c>
      <c r="J47" s="232" t="str">
        <f>IF('Summary Clear'!V36=0,"",'Summary Clear'!V36)</f>
        <v/>
      </c>
      <c r="K47" s="231" t="str">
        <f>IF('Summary Clear'!L36=0,"",'Summary Clear'!L36)</f>
        <v/>
      </c>
      <c r="L47" s="231" t="str">
        <f>IF('Summary Clear'!M36=0,"",'Summary Clear'!M36)</f>
        <v/>
      </c>
      <c r="M47" s="233" t="str">
        <f>IF('Summary Clear'!S36=0,"",'Summary Clear'!S36)</f>
        <v/>
      </c>
      <c r="N47" s="233" t="str">
        <f>IF('Summary Clear'!T36=0,"",'Summary Clear'!T36)</f>
        <v/>
      </c>
      <c r="O47" s="233" t="str">
        <f>IF('Summary Clear'!W36=0,"",'Summary Clear'!W36)</f>
        <v/>
      </c>
      <c r="P47" s="233" t="str">
        <f>IF('Summary Clear'!X36=0,"",'Summary Clear'!X36)</f>
        <v/>
      </c>
      <c r="Q47" s="233" t="str">
        <f>IF('Summary Clear'!Y36=0,"",'Summary Clear'!Y36)</f>
        <v/>
      </c>
      <c r="R47" s="233" t="str">
        <f>IF('Summary Clear'!Z36=0,"",'Summary Clear'!Z36)</f>
        <v/>
      </c>
      <c r="S47" s="233" t="str">
        <f>IF('Summary Clear'!AA36=0,"",'Summary Clear'!AA36)</f>
        <v/>
      </c>
    </row>
    <row r="48" spans="3:19" x14ac:dyDescent="0.3">
      <c r="C48" s="171" t="str">
        <f>IF('Summary Clear'!B37=0,"",'Summary Clear'!B37)</f>
        <v/>
      </c>
      <c r="D48" s="64" t="str">
        <f>IF('Summary Clear'!D37=0,"",'Summary Clear'!D37)</f>
        <v/>
      </c>
      <c r="E48" s="230" t="str">
        <f>IF('Summary Clear'!E37=0,"",(VLOOKUP('Summary Clear'!E37,Lists!$E$15:$G$21,3,FALSE)))</f>
        <v/>
      </c>
      <c r="F48" s="231" t="str">
        <f>IF('Summary Clear'!F37=0,"",'Summary Clear'!F37)</f>
        <v/>
      </c>
      <c r="G48" s="231" t="str">
        <f>IF('Summary Clear'!G37=0,"",'Summary Clear'!G37)</f>
        <v/>
      </c>
      <c r="H48" s="231" t="str">
        <f>IF('Summary Clear'!J37=0,"",'Summary Clear'!J37)</f>
        <v/>
      </c>
      <c r="I48" s="231" t="str">
        <f>IF('Summary Clear'!K37=0,"",'Summary Clear'!K37)</f>
        <v/>
      </c>
      <c r="J48" s="232" t="str">
        <f>IF('Summary Clear'!V37=0,"",'Summary Clear'!V37)</f>
        <v/>
      </c>
      <c r="K48" s="231" t="str">
        <f>IF('Summary Clear'!L37=0,"",'Summary Clear'!L37)</f>
        <v/>
      </c>
      <c r="L48" s="231" t="str">
        <f>IF('Summary Clear'!M37=0,"",'Summary Clear'!M37)</f>
        <v/>
      </c>
      <c r="M48" s="233" t="str">
        <f>IF('Summary Clear'!S37=0,"",'Summary Clear'!S37)</f>
        <v/>
      </c>
      <c r="N48" s="233" t="str">
        <f>IF('Summary Clear'!T37=0,"",'Summary Clear'!T37)</f>
        <v/>
      </c>
      <c r="O48" s="233" t="str">
        <f>IF('Summary Clear'!W37=0,"",'Summary Clear'!W37)</f>
        <v/>
      </c>
      <c r="P48" s="233" t="str">
        <f>IF('Summary Clear'!X37=0,"",'Summary Clear'!X37)</f>
        <v/>
      </c>
      <c r="Q48" s="233" t="str">
        <f>IF('Summary Clear'!Y37=0,"",'Summary Clear'!Y37)</f>
        <v/>
      </c>
      <c r="R48" s="233" t="str">
        <f>IF('Summary Clear'!Z37=0,"",'Summary Clear'!Z37)</f>
        <v/>
      </c>
      <c r="S48" s="233" t="str">
        <f>IF('Summary Clear'!AA37=0,"",'Summary Clear'!AA37)</f>
        <v/>
      </c>
    </row>
    <row r="49" spans="3:19" x14ac:dyDescent="0.3">
      <c r="C49" s="171" t="str">
        <f>IF('Summary Clear'!B38=0,"",'Summary Clear'!B38)</f>
        <v/>
      </c>
      <c r="D49" s="64" t="str">
        <f>IF('Summary Clear'!D38=0,"",'Summary Clear'!D38)</f>
        <v/>
      </c>
      <c r="E49" s="230" t="str">
        <f>IF('Summary Clear'!E38=0,"",(VLOOKUP('Summary Clear'!E38,Lists!$E$15:$G$21,3,FALSE)))</f>
        <v/>
      </c>
      <c r="F49" s="231" t="str">
        <f>IF('Summary Clear'!F38=0,"",'Summary Clear'!F38)</f>
        <v/>
      </c>
      <c r="G49" s="231" t="str">
        <f>IF('Summary Clear'!G38=0,"",'Summary Clear'!G38)</f>
        <v/>
      </c>
      <c r="H49" s="231" t="str">
        <f>IF('Summary Clear'!J38=0,"",'Summary Clear'!J38)</f>
        <v/>
      </c>
      <c r="I49" s="231" t="str">
        <f>IF('Summary Clear'!K38=0,"",'Summary Clear'!K38)</f>
        <v/>
      </c>
      <c r="J49" s="232" t="str">
        <f>IF('Summary Clear'!V38=0,"",'Summary Clear'!V38)</f>
        <v/>
      </c>
      <c r="K49" s="231" t="str">
        <f>IF('Summary Clear'!L38=0,"",'Summary Clear'!L38)</f>
        <v/>
      </c>
      <c r="L49" s="231" t="str">
        <f>IF('Summary Clear'!M38=0,"",'Summary Clear'!M38)</f>
        <v/>
      </c>
      <c r="M49" s="233" t="str">
        <f>IF('Summary Clear'!S38=0,"",'Summary Clear'!S38)</f>
        <v/>
      </c>
      <c r="N49" s="233" t="str">
        <f>IF('Summary Clear'!T38=0,"",'Summary Clear'!T38)</f>
        <v/>
      </c>
      <c r="O49" s="233" t="str">
        <f>IF('Summary Clear'!W38=0,"",'Summary Clear'!W38)</f>
        <v/>
      </c>
      <c r="P49" s="233" t="str">
        <f>IF('Summary Clear'!X38=0,"",'Summary Clear'!X38)</f>
        <v/>
      </c>
      <c r="Q49" s="233" t="str">
        <f>IF('Summary Clear'!Y38=0,"",'Summary Clear'!Y38)</f>
        <v/>
      </c>
      <c r="R49" s="233" t="str">
        <f>IF('Summary Clear'!Z38=0,"",'Summary Clear'!Z38)</f>
        <v/>
      </c>
      <c r="S49" s="233" t="str">
        <f>IF('Summary Clear'!AA38=0,"",'Summary Clear'!AA38)</f>
        <v/>
      </c>
    </row>
    <row r="50" spans="3:19" x14ac:dyDescent="0.3">
      <c r="C50" s="171" t="str">
        <f>IF('Summary Clear'!B39=0,"",'Summary Clear'!B39)</f>
        <v/>
      </c>
      <c r="D50" s="64" t="str">
        <f>IF('Summary Clear'!D39=0,"",'Summary Clear'!D39)</f>
        <v/>
      </c>
      <c r="E50" s="230" t="str">
        <f>IF('Summary Clear'!E39=0,"",(VLOOKUP('Summary Clear'!E39,Lists!$E$15:$G$21,3,FALSE)))</f>
        <v/>
      </c>
      <c r="F50" s="231" t="str">
        <f>IF('Summary Clear'!F39=0,"",'Summary Clear'!F39)</f>
        <v/>
      </c>
      <c r="G50" s="231" t="str">
        <f>IF('Summary Clear'!G39=0,"",'Summary Clear'!G39)</f>
        <v/>
      </c>
      <c r="H50" s="231" t="str">
        <f>IF('Summary Clear'!J39=0,"",'Summary Clear'!J39)</f>
        <v/>
      </c>
      <c r="I50" s="231" t="str">
        <f>IF('Summary Clear'!K39=0,"",'Summary Clear'!K39)</f>
        <v/>
      </c>
      <c r="J50" s="232" t="str">
        <f>IF('Summary Clear'!V39=0,"",'Summary Clear'!V39)</f>
        <v/>
      </c>
      <c r="K50" s="231" t="str">
        <f>IF('Summary Clear'!L39=0,"",'Summary Clear'!L39)</f>
        <v/>
      </c>
      <c r="L50" s="231" t="str">
        <f>IF('Summary Clear'!M39=0,"",'Summary Clear'!M39)</f>
        <v/>
      </c>
      <c r="M50" s="233" t="str">
        <f>IF('Summary Clear'!S39=0,"",'Summary Clear'!S39)</f>
        <v/>
      </c>
      <c r="N50" s="233" t="str">
        <f>IF('Summary Clear'!T39=0,"",'Summary Clear'!T39)</f>
        <v/>
      </c>
      <c r="O50" s="233" t="str">
        <f>IF('Summary Clear'!W39=0,"",'Summary Clear'!W39)</f>
        <v/>
      </c>
      <c r="P50" s="233" t="str">
        <f>IF('Summary Clear'!X39=0,"",'Summary Clear'!X39)</f>
        <v/>
      </c>
      <c r="Q50" s="233" t="str">
        <f>IF('Summary Clear'!Y39=0,"",'Summary Clear'!Y39)</f>
        <v/>
      </c>
      <c r="R50" s="233" t="str">
        <f>IF('Summary Clear'!Z39=0,"",'Summary Clear'!Z39)</f>
        <v/>
      </c>
      <c r="S50" s="233" t="str">
        <f>IF('Summary Clear'!AA39=0,"",'Summary Clear'!AA39)</f>
        <v/>
      </c>
    </row>
    <row r="51" spans="3:19" x14ac:dyDescent="0.3">
      <c r="C51" s="171" t="str">
        <f>IF('Summary Clear'!B40=0,"",'Summary Clear'!B40)</f>
        <v/>
      </c>
      <c r="D51" s="64" t="str">
        <f>IF('Summary Clear'!D40=0,"",'Summary Clear'!D40)</f>
        <v/>
      </c>
      <c r="E51" s="230" t="str">
        <f>IF('Summary Clear'!E40=0,"",(VLOOKUP('Summary Clear'!E40,Lists!$E$15:$G$21,3,FALSE)))</f>
        <v/>
      </c>
      <c r="F51" s="231" t="str">
        <f>IF('Summary Clear'!F40=0,"",'Summary Clear'!F40)</f>
        <v/>
      </c>
      <c r="G51" s="231" t="str">
        <f>IF('Summary Clear'!G40=0,"",'Summary Clear'!G40)</f>
        <v/>
      </c>
      <c r="H51" s="231" t="str">
        <f>IF('Summary Clear'!J40=0,"",'Summary Clear'!J40)</f>
        <v/>
      </c>
      <c r="I51" s="231" t="str">
        <f>IF('Summary Clear'!K40=0,"",'Summary Clear'!K40)</f>
        <v/>
      </c>
      <c r="J51" s="232" t="str">
        <f>IF('Summary Clear'!V40=0,"",'Summary Clear'!V40)</f>
        <v/>
      </c>
      <c r="K51" s="231" t="str">
        <f>IF('Summary Clear'!L40=0,"",'Summary Clear'!L40)</f>
        <v/>
      </c>
      <c r="L51" s="231" t="str">
        <f>IF('Summary Clear'!M40=0,"",'Summary Clear'!M40)</f>
        <v/>
      </c>
      <c r="M51" s="233" t="str">
        <f>IF('Summary Clear'!S40=0,"",'Summary Clear'!S40)</f>
        <v/>
      </c>
      <c r="N51" s="233" t="str">
        <f>IF('Summary Clear'!T40=0,"",'Summary Clear'!T40)</f>
        <v/>
      </c>
      <c r="O51" s="233" t="str">
        <f>IF('Summary Clear'!W40=0,"",'Summary Clear'!W40)</f>
        <v/>
      </c>
      <c r="P51" s="233" t="str">
        <f>IF('Summary Clear'!X40=0,"",'Summary Clear'!X40)</f>
        <v/>
      </c>
      <c r="Q51" s="233" t="str">
        <f>IF('Summary Clear'!Y40=0,"",'Summary Clear'!Y40)</f>
        <v/>
      </c>
      <c r="R51" s="233" t="str">
        <f>IF('Summary Clear'!Z40=0,"",'Summary Clear'!Z40)</f>
        <v/>
      </c>
      <c r="S51" s="233" t="str">
        <f>IF('Summary Clear'!AA40=0,"",'Summary Clear'!AA40)</f>
        <v/>
      </c>
    </row>
    <row r="52" spans="3:19" x14ac:dyDescent="0.3">
      <c r="C52" s="171" t="str">
        <f>IF('Summary Clear'!B41=0,"",'Summary Clear'!B41)</f>
        <v/>
      </c>
      <c r="D52" s="64" t="str">
        <f>IF('Summary Clear'!D41=0,"",'Summary Clear'!D41)</f>
        <v/>
      </c>
      <c r="E52" s="230" t="str">
        <f>IF('Summary Clear'!E41=0,"",(VLOOKUP('Summary Clear'!E41,Lists!$E$15:$G$21,3,FALSE)))</f>
        <v/>
      </c>
      <c r="F52" s="231" t="str">
        <f>IF('Summary Clear'!F41=0,"",'Summary Clear'!F41)</f>
        <v/>
      </c>
      <c r="G52" s="231" t="str">
        <f>IF('Summary Clear'!G41=0,"",'Summary Clear'!G41)</f>
        <v/>
      </c>
      <c r="H52" s="231" t="str">
        <f>IF('Summary Clear'!J41=0,"",'Summary Clear'!J41)</f>
        <v/>
      </c>
      <c r="I52" s="231" t="str">
        <f>IF('Summary Clear'!K41=0,"",'Summary Clear'!K41)</f>
        <v/>
      </c>
      <c r="J52" s="232" t="str">
        <f>IF('Summary Clear'!V41=0,"",'Summary Clear'!V41)</f>
        <v/>
      </c>
      <c r="K52" s="231" t="str">
        <f>IF('Summary Clear'!L41=0,"",'Summary Clear'!L41)</f>
        <v/>
      </c>
      <c r="L52" s="231" t="str">
        <f>IF('Summary Clear'!M41=0,"",'Summary Clear'!M41)</f>
        <v/>
      </c>
      <c r="M52" s="233" t="str">
        <f>IF('Summary Clear'!S41=0,"",'Summary Clear'!S41)</f>
        <v/>
      </c>
      <c r="N52" s="233" t="str">
        <f>IF('Summary Clear'!T41=0,"",'Summary Clear'!T41)</f>
        <v/>
      </c>
      <c r="O52" s="233" t="str">
        <f>IF('Summary Clear'!W41=0,"",'Summary Clear'!W41)</f>
        <v/>
      </c>
      <c r="P52" s="233" t="str">
        <f>IF('Summary Clear'!X41=0,"",'Summary Clear'!X41)</f>
        <v/>
      </c>
      <c r="Q52" s="233" t="str">
        <f>IF('Summary Clear'!Y41=0,"",'Summary Clear'!Y41)</f>
        <v/>
      </c>
      <c r="R52" s="233" t="str">
        <f>IF('Summary Clear'!Z41=0,"",'Summary Clear'!Z41)</f>
        <v/>
      </c>
      <c r="S52" s="233" t="str">
        <f>IF('Summary Clear'!AA41=0,"",'Summary Clear'!AA41)</f>
        <v/>
      </c>
    </row>
    <row r="53" spans="3:19" x14ac:dyDescent="0.3">
      <c r="C53" s="171" t="str">
        <f>IF('Summary Clear'!B42=0,"",'Summary Clear'!B42)</f>
        <v/>
      </c>
      <c r="D53" s="64" t="str">
        <f>IF('Summary Clear'!D42=0,"",'Summary Clear'!D42)</f>
        <v/>
      </c>
      <c r="E53" s="230" t="str">
        <f>IF('Summary Clear'!E42=0,"",(VLOOKUP('Summary Clear'!E42,Lists!$E$15:$G$21,3,FALSE)))</f>
        <v/>
      </c>
      <c r="F53" s="231" t="str">
        <f>IF('Summary Clear'!F42=0,"",'Summary Clear'!F42)</f>
        <v/>
      </c>
      <c r="G53" s="231" t="str">
        <f>IF('Summary Clear'!G42=0,"",'Summary Clear'!G42)</f>
        <v/>
      </c>
      <c r="H53" s="231" t="str">
        <f>IF('Summary Clear'!J42=0,"",'Summary Clear'!J42)</f>
        <v/>
      </c>
      <c r="I53" s="231" t="str">
        <f>IF('Summary Clear'!K42=0,"",'Summary Clear'!K42)</f>
        <v/>
      </c>
      <c r="J53" s="232" t="str">
        <f>IF('Summary Clear'!V42=0,"",'Summary Clear'!V42)</f>
        <v/>
      </c>
      <c r="K53" s="231" t="str">
        <f>IF('Summary Clear'!L42=0,"",'Summary Clear'!L42)</f>
        <v/>
      </c>
      <c r="L53" s="231" t="str">
        <f>IF('Summary Clear'!M42=0,"",'Summary Clear'!M42)</f>
        <v/>
      </c>
      <c r="M53" s="233" t="str">
        <f>IF('Summary Clear'!S42=0,"",'Summary Clear'!S42)</f>
        <v/>
      </c>
      <c r="N53" s="233" t="str">
        <f>IF('Summary Clear'!T42=0,"",'Summary Clear'!T42)</f>
        <v/>
      </c>
      <c r="O53" s="233" t="str">
        <f>IF('Summary Clear'!W42=0,"",'Summary Clear'!W42)</f>
        <v/>
      </c>
      <c r="P53" s="233" t="str">
        <f>IF('Summary Clear'!X42=0,"",'Summary Clear'!X42)</f>
        <v/>
      </c>
      <c r="Q53" s="233" t="str">
        <f>IF('Summary Clear'!Y42=0,"",'Summary Clear'!Y42)</f>
        <v/>
      </c>
      <c r="R53" s="233" t="str">
        <f>IF('Summary Clear'!Z42=0,"",'Summary Clear'!Z42)</f>
        <v/>
      </c>
      <c r="S53" s="233" t="str">
        <f>IF('Summary Clear'!AA42=0,"",'Summary Clear'!AA42)</f>
        <v/>
      </c>
    </row>
    <row r="54" spans="3:19" x14ac:dyDescent="0.3">
      <c r="C54" s="171" t="str">
        <f>IF('Summary Clear'!B43=0,"",'Summary Clear'!B43)</f>
        <v/>
      </c>
      <c r="D54" s="64" t="str">
        <f>IF('Summary Clear'!D43=0,"",'Summary Clear'!D43)</f>
        <v/>
      </c>
      <c r="E54" s="230" t="str">
        <f>IF('Summary Clear'!E43=0,"",(VLOOKUP('Summary Clear'!E43,Lists!$E$15:$G$21,3,FALSE)))</f>
        <v/>
      </c>
      <c r="F54" s="231" t="str">
        <f>IF('Summary Clear'!F43=0,"",'Summary Clear'!F43)</f>
        <v/>
      </c>
      <c r="G54" s="231" t="str">
        <f>IF('Summary Clear'!G43=0,"",'Summary Clear'!G43)</f>
        <v/>
      </c>
      <c r="H54" s="231" t="str">
        <f>IF('Summary Clear'!J43=0,"",'Summary Clear'!J43)</f>
        <v/>
      </c>
      <c r="I54" s="231" t="str">
        <f>IF('Summary Clear'!K43=0,"",'Summary Clear'!K43)</f>
        <v/>
      </c>
      <c r="J54" s="232" t="str">
        <f>IF('Summary Clear'!V43=0,"",'Summary Clear'!V43)</f>
        <v/>
      </c>
      <c r="K54" s="231" t="str">
        <f>IF('Summary Clear'!L43=0,"",'Summary Clear'!L43)</f>
        <v/>
      </c>
      <c r="L54" s="231" t="str">
        <f>IF('Summary Clear'!M43=0,"",'Summary Clear'!M43)</f>
        <v/>
      </c>
      <c r="M54" s="233" t="str">
        <f>IF('Summary Clear'!S43=0,"",'Summary Clear'!S43)</f>
        <v/>
      </c>
      <c r="N54" s="233" t="str">
        <f>IF('Summary Clear'!T43=0,"",'Summary Clear'!T43)</f>
        <v/>
      </c>
      <c r="O54" s="233" t="str">
        <f>IF('Summary Clear'!W43=0,"",'Summary Clear'!W43)</f>
        <v/>
      </c>
      <c r="P54" s="233" t="str">
        <f>IF('Summary Clear'!X43=0,"",'Summary Clear'!X43)</f>
        <v/>
      </c>
      <c r="Q54" s="233" t="str">
        <f>IF('Summary Clear'!Y43=0,"",'Summary Clear'!Y43)</f>
        <v/>
      </c>
      <c r="R54" s="233" t="str">
        <f>IF('Summary Clear'!Z43=0,"",'Summary Clear'!Z43)</f>
        <v/>
      </c>
      <c r="S54" s="233" t="str">
        <f>IF('Summary Clear'!AA43=0,"",'Summary Clear'!AA43)</f>
        <v/>
      </c>
    </row>
    <row r="55" spans="3:19" x14ac:dyDescent="0.3">
      <c r="C55" s="171" t="str">
        <f>IF('Summary Clear'!B44=0,"",'Summary Clear'!B44)</f>
        <v/>
      </c>
      <c r="D55" s="64" t="str">
        <f>IF('Summary Clear'!D44=0,"",'Summary Clear'!D44)</f>
        <v/>
      </c>
      <c r="E55" s="230" t="str">
        <f>IF('Summary Clear'!E44=0,"",(VLOOKUP('Summary Clear'!E44,Lists!$E$15:$G$21,3,FALSE)))</f>
        <v/>
      </c>
      <c r="F55" s="231" t="str">
        <f>IF('Summary Clear'!F44=0,"",'Summary Clear'!F44)</f>
        <v/>
      </c>
      <c r="G55" s="231" t="str">
        <f>IF('Summary Clear'!G44=0,"",'Summary Clear'!G44)</f>
        <v/>
      </c>
      <c r="H55" s="231" t="str">
        <f>IF('Summary Clear'!J44=0,"",'Summary Clear'!J44)</f>
        <v/>
      </c>
      <c r="I55" s="231" t="str">
        <f>IF('Summary Clear'!K44=0,"",'Summary Clear'!K44)</f>
        <v/>
      </c>
      <c r="J55" s="232" t="str">
        <f>IF('Summary Clear'!V44=0,"",'Summary Clear'!V44)</f>
        <v/>
      </c>
      <c r="K55" s="231" t="str">
        <f>IF('Summary Clear'!L44=0,"",'Summary Clear'!L44)</f>
        <v/>
      </c>
      <c r="L55" s="231" t="str">
        <f>IF('Summary Clear'!M44=0,"",'Summary Clear'!M44)</f>
        <v/>
      </c>
      <c r="M55" s="233" t="str">
        <f>IF('Summary Clear'!S44=0,"",'Summary Clear'!S44)</f>
        <v/>
      </c>
      <c r="N55" s="233" t="str">
        <f>IF('Summary Clear'!T44=0,"",'Summary Clear'!T44)</f>
        <v/>
      </c>
      <c r="O55" s="233" t="str">
        <f>IF('Summary Clear'!W44=0,"",'Summary Clear'!W44)</f>
        <v/>
      </c>
      <c r="P55" s="233" t="str">
        <f>IF('Summary Clear'!X44=0,"",'Summary Clear'!X44)</f>
        <v/>
      </c>
      <c r="Q55" s="233" t="str">
        <f>IF('Summary Clear'!Y44=0,"",'Summary Clear'!Y44)</f>
        <v/>
      </c>
      <c r="R55" s="233" t="str">
        <f>IF('Summary Clear'!Z44=0,"",'Summary Clear'!Z44)</f>
        <v/>
      </c>
      <c r="S55" s="233" t="str">
        <f>IF('Summary Clear'!AA44=0,"",'Summary Clear'!AA44)</f>
        <v/>
      </c>
    </row>
    <row r="56" spans="3:19" x14ac:dyDescent="0.3">
      <c r="C56" s="171" t="str">
        <f>IF('Summary Clear'!B45=0,"",'Summary Clear'!B45)</f>
        <v/>
      </c>
      <c r="D56" s="64" t="str">
        <f>IF('Summary Clear'!D45=0,"",'Summary Clear'!D45)</f>
        <v/>
      </c>
      <c r="E56" s="230" t="str">
        <f>IF('Summary Clear'!E45=0,"",(VLOOKUP('Summary Clear'!E45,Lists!$E$15:$G$21,3,FALSE)))</f>
        <v/>
      </c>
      <c r="F56" s="231" t="str">
        <f>IF('Summary Clear'!F45=0,"",'Summary Clear'!F45)</f>
        <v/>
      </c>
      <c r="G56" s="231" t="str">
        <f>IF('Summary Clear'!G45=0,"",'Summary Clear'!G45)</f>
        <v/>
      </c>
      <c r="H56" s="231" t="str">
        <f>IF('Summary Clear'!J45=0,"",'Summary Clear'!J45)</f>
        <v/>
      </c>
      <c r="I56" s="231" t="str">
        <f>IF('Summary Clear'!K45=0,"",'Summary Clear'!K45)</f>
        <v/>
      </c>
      <c r="J56" s="232" t="str">
        <f>IF('Summary Clear'!V45=0,"",'Summary Clear'!V45)</f>
        <v/>
      </c>
      <c r="K56" s="231" t="str">
        <f>IF('Summary Clear'!L45=0,"",'Summary Clear'!L45)</f>
        <v/>
      </c>
      <c r="L56" s="231" t="str">
        <f>IF('Summary Clear'!M45=0,"",'Summary Clear'!M45)</f>
        <v/>
      </c>
      <c r="M56" s="233" t="str">
        <f>IF('Summary Clear'!S45=0,"",'Summary Clear'!S45)</f>
        <v/>
      </c>
      <c r="N56" s="233" t="str">
        <f>IF('Summary Clear'!T45=0,"",'Summary Clear'!T45)</f>
        <v/>
      </c>
      <c r="O56" s="233" t="str">
        <f>IF('Summary Clear'!W45=0,"",'Summary Clear'!W45)</f>
        <v/>
      </c>
      <c r="P56" s="233" t="str">
        <f>IF('Summary Clear'!X45=0,"",'Summary Clear'!X45)</f>
        <v/>
      </c>
      <c r="Q56" s="233" t="str">
        <f>IF('Summary Clear'!Y45=0,"",'Summary Clear'!Y45)</f>
        <v/>
      </c>
      <c r="R56" s="233" t="str">
        <f>IF('Summary Clear'!Z45=0,"",'Summary Clear'!Z45)</f>
        <v/>
      </c>
      <c r="S56" s="233" t="str">
        <f>IF('Summary Clear'!AA45=0,"",'Summary Clear'!AA45)</f>
        <v/>
      </c>
    </row>
    <row r="57" spans="3:19" x14ac:dyDescent="0.3">
      <c r="C57" s="171" t="str">
        <f>IF('Summary Clear'!B46=0,"",'Summary Clear'!B46)</f>
        <v/>
      </c>
      <c r="D57" s="64" t="str">
        <f>IF('Summary Clear'!D46=0,"",'Summary Clear'!D46)</f>
        <v/>
      </c>
      <c r="E57" s="230" t="str">
        <f>IF('Summary Clear'!E46=0,"",(VLOOKUP('Summary Clear'!E46,Lists!$E$15:$G$21,3,FALSE)))</f>
        <v/>
      </c>
      <c r="F57" s="231" t="str">
        <f>IF('Summary Clear'!F46=0,"",'Summary Clear'!F46)</f>
        <v/>
      </c>
      <c r="G57" s="231" t="str">
        <f>IF('Summary Clear'!G46=0,"",'Summary Clear'!G46)</f>
        <v/>
      </c>
      <c r="H57" s="231" t="str">
        <f>IF('Summary Clear'!J46=0,"",'Summary Clear'!J46)</f>
        <v/>
      </c>
      <c r="I57" s="231" t="str">
        <f>IF('Summary Clear'!K46=0,"",'Summary Clear'!K46)</f>
        <v/>
      </c>
      <c r="J57" s="232" t="str">
        <f>IF('Summary Clear'!V46=0,"",'Summary Clear'!V46)</f>
        <v/>
      </c>
      <c r="K57" s="231" t="str">
        <f>IF('Summary Clear'!L46=0,"",'Summary Clear'!L46)</f>
        <v/>
      </c>
      <c r="L57" s="231" t="str">
        <f>IF('Summary Clear'!M46=0,"",'Summary Clear'!M46)</f>
        <v/>
      </c>
      <c r="M57" s="233" t="str">
        <f>IF('Summary Clear'!S46=0,"",'Summary Clear'!S46)</f>
        <v/>
      </c>
      <c r="N57" s="233" t="str">
        <f>IF('Summary Clear'!T46=0,"",'Summary Clear'!T46)</f>
        <v/>
      </c>
      <c r="O57" s="233" t="str">
        <f>IF('Summary Clear'!W46=0,"",'Summary Clear'!W46)</f>
        <v/>
      </c>
      <c r="P57" s="233" t="str">
        <f>IF('Summary Clear'!X46=0,"",'Summary Clear'!X46)</f>
        <v/>
      </c>
      <c r="Q57" s="233" t="str">
        <f>IF('Summary Clear'!Y46=0,"",'Summary Clear'!Y46)</f>
        <v/>
      </c>
      <c r="R57" s="233" t="str">
        <f>IF('Summary Clear'!Z46=0,"",'Summary Clear'!Z46)</f>
        <v/>
      </c>
      <c r="S57" s="233" t="str">
        <f>IF('Summary Clear'!AA46=0,"",'Summary Clear'!AA46)</f>
        <v/>
      </c>
    </row>
    <row r="58" spans="3:19" x14ac:dyDescent="0.3">
      <c r="C58" s="171" t="str">
        <f>IF('Summary Clear'!B47=0,"",'Summary Clear'!B47)</f>
        <v/>
      </c>
      <c r="D58" s="64" t="str">
        <f>IF('Summary Clear'!D47=0,"",'Summary Clear'!D47)</f>
        <v/>
      </c>
      <c r="E58" s="230" t="str">
        <f>IF('Summary Clear'!E47=0,"",(VLOOKUP('Summary Clear'!E47,Lists!$E$15:$G$21,3,FALSE)))</f>
        <v/>
      </c>
      <c r="F58" s="231" t="str">
        <f>IF('Summary Clear'!F47=0,"",'Summary Clear'!F47)</f>
        <v/>
      </c>
      <c r="G58" s="231" t="str">
        <f>IF('Summary Clear'!G47=0,"",'Summary Clear'!G47)</f>
        <v/>
      </c>
      <c r="H58" s="231" t="str">
        <f>IF('Summary Clear'!J47=0,"",'Summary Clear'!J47)</f>
        <v/>
      </c>
      <c r="I58" s="231" t="str">
        <f>IF('Summary Clear'!K47=0,"",'Summary Clear'!K47)</f>
        <v/>
      </c>
      <c r="J58" s="232" t="str">
        <f>IF('Summary Clear'!V47=0,"",'Summary Clear'!V47)</f>
        <v/>
      </c>
      <c r="K58" s="231" t="str">
        <f>IF('Summary Clear'!L47=0,"",'Summary Clear'!L47)</f>
        <v/>
      </c>
      <c r="L58" s="231" t="str">
        <f>IF('Summary Clear'!M47=0,"",'Summary Clear'!M47)</f>
        <v/>
      </c>
      <c r="M58" s="233" t="str">
        <f>IF('Summary Clear'!S47=0,"",'Summary Clear'!S47)</f>
        <v/>
      </c>
      <c r="N58" s="233" t="str">
        <f>IF('Summary Clear'!T47=0,"",'Summary Clear'!T47)</f>
        <v/>
      </c>
      <c r="O58" s="233" t="str">
        <f>IF('Summary Clear'!W47=0,"",'Summary Clear'!W47)</f>
        <v/>
      </c>
      <c r="P58" s="233" t="str">
        <f>IF('Summary Clear'!X47=0,"",'Summary Clear'!X47)</f>
        <v/>
      </c>
      <c r="Q58" s="233" t="str">
        <f>IF('Summary Clear'!Y47=0,"",'Summary Clear'!Y47)</f>
        <v/>
      </c>
      <c r="R58" s="233" t="str">
        <f>IF('Summary Clear'!Z47=0,"",'Summary Clear'!Z47)</f>
        <v/>
      </c>
      <c r="S58" s="233" t="str">
        <f>IF('Summary Clear'!AA47=0,"",'Summary Clear'!AA47)</f>
        <v/>
      </c>
    </row>
    <row r="59" spans="3:19" x14ac:dyDescent="0.3">
      <c r="C59" s="171" t="str">
        <f>IF('Summary Clear'!B48=0,"",'Summary Clear'!B48)</f>
        <v/>
      </c>
      <c r="D59" s="64" t="str">
        <f>IF('Summary Clear'!D48=0,"",'Summary Clear'!D48)</f>
        <v/>
      </c>
      <c r="E59" s="230" t="str">
        <f>IF('Summary Clear'!E48=0,"",(VLOOKUP('Summary Clear'!E48,Lists!$E$15:$G$21,3,FALSE)))</f>
        <v/>
      </c>
      <c r="F59" s="231" t="str">
        <f>IF('Summary Clear'!F48=0,"",'Summary Clear'!F48)</f>
        <v/>
      </c>
      <c r="G59" s="231" t="str">
        <f>IF('Summary Clear'!G48=0,"",'Summary Clear'!G48)</f>
        <v/>
      </c>
      <c r="H59" s="231" t="str">
        <f>IF('Summary Clear'!J48=0,"",'Summary Clear'!J48)</f>
        <v/>
      </c>
      <c r="I59" s="231" t="str">
        <f>IF('Summary Clear'!K48=0,"",'Summary Clear'!K48)</f>
        <v/>
      </c>
      <c r="J59" s="232" t="str">
        <f>IF('Summary Clear'!V48=0,"",'Summary Clear'!V48)</f>
        <v/>
      </c>
      <c r="K59" s="231" t="str">
        <f>IF('Summary Clear'!L48=0,"",'Summary Clear'!L48)</f>
        <v/>
      </c>
      <c r="L59" s="231" t="str">
        <f>IF('Summary Clear'!M48=0,"",'Summary Clear'!M48)</f>
        <v/>
      </c>
      <c r="M59" s="233" t="str">
        <f>IF('Summary Clear'!S48=0,"",'Summary Clear'!S48)</f>
        <v/>
      </c>
      <c r="N59" s="233" t="str">
        <f>IF('Summary Clear'!T48=0,"",'Summary Clear'!T48)</f>
        <v/>
      </c>
      <c r="O59" s="233" t="str">
        <f>IF('Summary Clear'!W48=0,"",'Summary Clear'!W48)</f>
        <v/>
      </c>
      <c r="P59" s="233" t="str">
        <f>IF('Summary Clear'!X48=0,"",'Summary Clear'!X48)</f>
        <v/>
      </c>
      <c r="Q59" s="233" t="str">
        <f>IF('Summary Clear'!Y48=0,"",'Summary Clear'!Y48)</f>
        <v/>
      </c>
      <c r="R59" s="233" t="str">
        <f>IF('Summary Clear'!Z48=0,"",'Summary Clear'!Z48)</f>
        <v/>
      </c>
      <c r="S59" s="233" t="str">
        <f>IF('Summary Clear'!AA48=0,"",'Summary Clear'!AA48)</f>
        <v/>
      </c>
    </row>
    <row r="60" spans="3:19" x14ac:dyDescent="0.3">
      <c r="C60" s="171" t="str">
        <f>IF('Summary Clear'!B49=0,"",'Summary Clear'!B49)</f>
        <v/>
      </c>
      <c r="D60" s="64" t="str">
        <f>IF('Summary Clear'!D49=0,"",'Summary Clear'!D49)</f>
        <v/>
      </c>
      <c r="E60" s="230" t="str">
        <f>IF('Summary Clear'!E49=0,"",(VLOOKUP('Summary Clear'!E49,Lists!$E$15:$G$21,3,FALSE)))</f>
        <v/>
      </c>
      <c r="F60" s="231" t="str">
        <f>IF('Summary Clear'!F49=0,"",'Summary Clear'!F49)</f>
        <v/>
      </c>
      <c r="G60" s="231" t="str">
        <f>IF('Summary Clear'!G49=0,"",'Summary Clear'!G49)</f>
        <v/>
      </c>
      <c r="H60" s="231" t="str">
        <f>IF('Summary Clear'!J49=0,"",'Summary Clear'!J49)</f>
        <v/>
      </c>
      <c r="I60" s="231" t="str">
        <f>IF('Summary Clear'!K49=0,"",'Summary Clear'!K49)</f>
        <v/>
      </c>
      <c r="J60" s="232" t="str">
        <f>IF('Summary Clear'!V49=0,"",'Summary Clear'!V49)</f>
        <v/>
      </c>
      <c r="K60" s="231" t="str">
        <f>IF('Summary Clear'!L49=0,"",'Summary Clear'!L49)</f>
        <v/>
      </c>
      <c r="L60" s="231" t="str">
        <f>IF('Summary Clear'!M49=0,"",'Summary Clear'!M49)</f>
        <v/>
      </c>
      <c r="M60" s="233" t="str">
        <f>IF('Summary Clear'!S49=0,"",'Summary Clear'!S49)</f>
        <v/>
      </c>
      <c r="N60" s="233" t="str">
        <f>IF('Summary Clear'!T49=0,"",'Summary Clear'!T49)</f>
        <v/>
      </c>
      <c r="O60" s="233" t="str">
        <f>IF('Summary Clear'!W49=0,"",'Summary Clear'!W49)</f>
        <v/>
      </c>
      <c r="P60" s="233" t="str">
        <f>IF('Summary Clear'!X49=0,"",'Summary Clear'!X49)</f>
        <v/>
      </c>
      <c r="Q60" s="233" t="str">
        <f>IF('Summary Clear'!Y49=0,"",'Summary Clear'!Y49)</f>
        <v/>
      </c>
      <c r="R60" s="233" t="str">
        <f>IF('Summary Clear'!Z49=0,"",'Summary Clear'!Z49)</f>
        <v/>
      </c>
      <c r="S60" s="233" t="str">
        <f>IF('Summary Clear'!AA49=0,"",'Summary Clear'!AA49)</f>
        <v/>
      </c>
    </row>
    <row r="61" spans="3:19" x14ac:dyDescent="0.3">
      <c r="C61" s="171" t="str">
        <f>IF('Summary Clear'!B50=0,"",'Summary Clear'!B50)</f>
        <v/>
      </c>
      <c r="D61" s="64" t="str">
        <f>IF('Summary Clear'!D50=0,"",'Summary Clear'!D50)</f>
        <v/>
      </c>
      <c r="E61" s="230" t="str">
        <f>IF('Summary Clear'!E50=0,"",(VLOOKUP('Summary Clear'!E50,Lists!$E$15:$G$21,3,FALSE)))</f>
        <v/>
      </c>
      <c r="F61" s="231" t="str">
        <f>IF('Summary Clear'!F50=0,"",'Summary Clear'!F50)</f>
        <v/>
      </c>
      <c r="G61" s="231" t="str">
        <f>IF('Summary Clear'!G50=0,"",'Summary Clear'!G50)</f>
        <v/>
      </c>
      <c r="H61" s="231" t="str">
        <f>IF('Summary Clear'!J50=0,"",'Summary Clear'!J50)</f>
        <v/>
      </c>
      <c r="I61" s="231" t="str">
        <f>IF('Summary Clear'!K50=0,"",'Summary Clear'!K50)</f>
        <v/>
      </c>
      <c r="J61" s="232" t="str">
        <f>IF('Summary Clear'!V50=0,"",'Summary Clear'!V50)</f>
        <v/>
      </c>
      <c r="K61" s="231" t="str">
        <f>IF('Summary Clear'!L50=0,"",'Summary Clear'!L50)</f>
        <v/>
      </c>
      <c r="L61" s="231" t="str">
        <f>IF('Summary Clear'!M50=0,"",'Summary Clear'!M50)</f>
        <v/>
      </c>
      <c r="M61" s="233" t="str">
        <f>IF('Summary Clear'!S50=0,"",'Summary Clear'!S50)</f>
        <v/>
      </c>
      <c r="N61" s="233" t="str">
        <f>IF('Summary Clear'!T50=0,"",'Summary Clear'!T50)</f>
        <v/>
      </c>
      <c r="O61" s="233" t="str">
        <f>IF('Summary Clear'!W50=0,"",'Summary Clear'!W50)</f>
        <v/>
      </c>
      <c r="P61" s="233" t="str">
        <f>IF('Summary Clear'!X50=0,"",'Summary Clear'!X50)</f>
        <v/>
      </c>
      <c r="Q61" s="233" t="str">
        <f>IF('Summary Clear'!Y50=0,"",'Summary Clear'!Y50)</f>
        <v/>
      </c>
      <c r="R61" s="233" t="str">
        <f>IF('Summary Clear'!Z50=0,"",'Summary Clear'!Z50)</f>
        <v/>
      </c>
      <c r="S61" s="233" t="str">
        <f>IF('Summary Clear'!AA50=0,"",'Summary Clear'!AA50)</f>
        <v/>
      </c>
    </row>
    <row r="62" spans="3:19" x14ac:dyDescent="0.3">
      <c r="C62" s="171" t="str">
        <f>IF('Summary Clear'!B51=0,"",'Summary Clear'!B51)</f>
        <v/>
      </c>
      <c r="D62" s="64" t="str">
        <f>IF('Summary Clear'!D51=0,"",'Summary Clear'!D51)</f>
        <v/>
      </c>
      <c r="E62" s="230" t="str">
        <f>IF('Summary Clear'!E51=0,"",(VLOOKUP('Summary Clear'!E51,Lists!$E$15:$G$21,3,FALSE)))</f>
        <v/>
      </c>
      <c r="F62" s="231" t="str">
        <f>IF('Summary Clear'!F51=0,"",'Summary Clear'!F51)</f>
        <v/>
      </c>
      <c r="G62" s="231" t="str">
        <f>IF('Summary Clear'!G51=0,"",'Summary Clear'!G51)</f>
        <v/>
      </c>
      <c r="H62" s="231" t="str">
        <f>IF('Summary Clear'!J51=0,"",'Summary Clear'!J51)</f>
        <v/>
      </c>
      <c r="I62" s="231" t="str">
        <f>IF('Summary Clear'!K51=0,"",'Summary Clear'!K51)</f>
        <v/>
      </c>
      <c r="J62" s="232" t="str">
        <f>IF('Summary Clear'!V51=0,"",'Summary Clear'!V51)</f>
        <v/>
      </c>
      <c r="K62" s="231" t="str">
        <f>IF('Summary Clear'!L51=0,"",'Summary Clear'!L51)</f>
        <v/>
      </c>
      <c r="L62" s="231" t="str">
        <f>IF('Summary Clear'!M51=0,"",'Summary Clear'!M51)</f>
        <v/>
      </c>
      <c r="M62" s="233" t="str">
        <f>IF('Summary Clear'!S51=0,"",'Summary Clear'!S51)</f>
        <v/>
      </c>
      <c r="N62" s="233" t="str">
        <f>IF('Summary Clear'!T51=0,"",'Summary Clear'!T51)</f>
        <v/>
      </c>
      <c r="O62" s="233" t="str">
        <f>IF('Summary Clear'!W51=0,"",'Summary Clear'!W51)</f>
        <v/>
      </c>
      <c r="P62" s="233" t="str">
        <f>IF('Summary Clear'!X51=0,"",'Summary Clear'!X51)</f>
        <v/>
      </c>
      <c r="Q62" s="233" t="str">
        <f>IF('Summary Clear'!Y51=0,"",'Summary Clear'!Y51)</f>
        <v/>
      </c>
      <c r="R62" s="233" t="str">
        <f>IF('Summary Clear'!Z51=0,"",'Summary Clear'!Z51)</f>
        <v/>
      </c>
      <c r="S62" s="233" t="str">
        <f>IF('Summary Clear'!AA51=0,"",'Summary Clear'!AA51)</f>
        <v/>
      </c>
    </row>
    <row r="63" spans="3:19" x14ac:dyDescent="0.3">
      <c r="C63" s="171" t="str">
        <f>IF('Summary Clear'!B52=0,"",'Summary Clear'!B52)</f>
        <v/>
      </c>
      <c r="D63" s="64" t="str">
        <f>IF('Summary Clear'!D52=0,"",'Summary Clear'!D52)</f>
        <v/>
      </c>
      <c r="E63" s="230" t="str">
        <f>IF('Summary Clear'!E52=0,"",(VLOOKUP('Summary Clear'!E52,Lists!$E$15:$G$21,3,FALSE)))</f>
        <v/>
      </c>
      <c r="F63" s="231" t="str">
        <f>IF('Summary Clear'!F52=0,"",'Summary Clear'!F52)</f>
        <v/>
      </c>
      <c r="G63" s="231" t="str">
        <f>IF('Summary Clear'!G52=0,"",'Summary Clear'!G52)</f>
        <v/>
      </c>
      <c r="H63" s="231" t="str">
        <f>IF('Summary Clear'!J52=0,"",'Summary Clear'!J52)</f>
        <v/>
      </c>
      <c r="I63" s="231" t="str">
        <f>IF('Summary Clear'!K52=0,"",'Summary Clear'!K52)</f>
        <v/>
      </c>
      <c r="J63" s="232" t="str">
        <f>IF('Summary Clear'!V52=0,"",'Summary Clear'!V52)</f>
        <v/>
      </c>
      <c r="K63" s="231" t="str">
        <f>IF('Summary Clear'!L52=0,"",'Summary Clear'!L52)</f>
        <v/>
      </c>
      <c r="L63" s="231" t="str">
        <f>IF('Summary Clear'!M52=0,"",'Summary Clear'!M52)</f>
        <v/>
      </c>
      <c r="M63" s="233" t="str">
        <f>IF('Summary Clear'!S52=0,"",'Summary Clear'!S52)</f>
        <v/>
      </c>
      <c r="N63" s="233" t="str">
        <f>IF('Summary Clear'!T52=0,"",'Summary Clear'!T52)</f>
        <v/>
      </c>
      <c r="O63" s="233" t="str">
        <f>IF('Summary Clear'!W52=0,"",'Summary Clear'!W52)</f>
        <v/>
      </c>
      <c r="P63" s="233" t="str">
        <f>IF('Summary Clear'!X52=0,"",'Summary Clear'!X52)</f>
        <v/>
      </c>
      <c r="Q63" s="233" t="str">
        <f>IF('Summary Clear'!Y52=0,"",'Summary Clear'!Y52)</f>
        <v/>
      </c>
      <c r="R63" s="233" t="str">
        <f>IF('Summary Clear'!Z52=0,"",'Summary Clear'!Z52)</f>
        <v/>
      </c>
      <c r="S63" s="233" t="str">
        <f>IF('Summary Clear'!AA52=0,"",'Summary Clear'!AA52)</f>
        <v/>
      </c>
    </row>
    <row r="64" spans="3:19" x14ac:dyDescent="0.3">
      <c r="C64" s="171" t="str">
        <f>IF('Summary Clear'!B53=0,"",'Summary Clear'!B53)</f>
        <v/>
      </c>
      <c r="D64" s="64" t="str">
        <f>IF('Summary Clear'!D53=0,"",'Summary Clear'!D53)</f>
        <v/>
      </c>
      <c r="E64" s="230" t="str">
        <f>IF('Summary Clear'!E53=0,"",(VLOOKUP('Summary Clear'!E53,Lists!$E$15:$G$21,3,FALSE)))</f>
        <v/>
      </c>
      <c r="F64" s="231" t="str">
        <f>IF('Summary Clear'!F53=0,"",'Summary Clear'!F53)</f>
        <v/>
      </c>
      <c r="G64" s="231" t="str">
        <f>IF('Summary Clear'!G53=0,"",'Summary Clear'!G53)</f>
        <v/>
      </c>
      <c r="H64" s="231" t="str">
        <f>IF('Summary Clear'!J53=0,"",'Summary Clear'!J53)</f>
        <v/>
      </c>
      <c r="I64" s="231" t="str">
        <f>IF('Summary Clear'!K53=0,"",'Summary Clear'!K53)</f>
        <v/>
      </c>
      <c r="J64" s="232" t="str">
        <f>IF('Summary Clear'!V53=0,"",'Summary Clear'!V53)</f>
        <v/>
      </c>
      <c r="K64" s="231" t="str">
        <f>IF('Summary Clear'!L53=0,"",'Summary Clear'!L53)</f>
        <v/>
      </c>
      <c r="L64" s="231" t="str">
        <f>IF('Summary Clear'!M53=0,"",'Summary Clear'!M53)</f>
        <v/>
      </c>
      <c r="M64" s="233" t="str">
        <f>IF('Summary Clear'!S53=0,"",'Summary Clear'!S53)</f>
        <v/>
      </c>
      <c r="N64" s="233" t="str">
        <f>IF('Summary Clear'!T53=0,"",'Summary Clear'!T53)</f>
        <v/>
      </c>
      <c r="O64" s="233" t="str">
        <f>IF('Summary Clear'!W53=0,"",'Summary Clear'!W53)</f>
        <v/>
      </c>
      <c r="P64" s="233" t="str">
        <f>IF('Summary Clear'!X53=0,"",'Summary Clear'!X53)</f>
        <v/>
      </c>
      <c r="Q64" s="233" t="str">
        <f>IF('Summary Clear'!Y53=0,"",'Summary Clear'!Y53)</f>
        <v/>
      </c>
      <c r="R64" s="233" t="str">
        <f>IF('Summary Clear'!Z53=0,"",'Summary Clear'!Z53)</f>
        <v/>
      </c>
      <c r="S64" s="233" t="str">
        <f>IF('Summary Clear'!AA53=0,"",'Summary Clear'!AA53)</f>
        <v/>
      </c>
    </row>
    <row r="65" spans="3:19" x14ac:dyDescent="0.3">
      <c r="C65" s="171" t="str">
        <f>IF('Summary Clear'!B54=0,"",'Summary Clear'!B54)</f>
        <v/>
      </c>
      <c r="D65" s="64" t="str">
        <f>IF('Summary Clear'!D54=0,"",'Summary Clear'!D54)</f>
        <v/>
      </c>
      <c r="E65" s="230" t="str">
        <f>IF('Summary Clear'!E54=0,"",(VLOOKUP('Summary Clear'!E54,Lists!$E$15:$G$21,3,FALSE)))</f>
        <v/>
      </c>
      <c r="F65" s="231" t="str">
        <f>IF('Summary Clear'!F54=0,"",'Summary Clear'!F54)</f>
        <v/>
      </c>
      <c r="G65" s="231" t="str">
        <f>IF('Summary Clear'!G54=0,"",'Summary Clear'!G54)</f>
        <v/>
      </c>
      <c r="H65" s="231" t="str">
        <f>IF('Summary Clear'!J54=0,"",'Summary Clear'!J54)</f>
        <v/>
      </c>
      <c r="I65" s="231" t="str">
        <f>IF('Summary Clear'!K54=0,"",'Summary Clear'!K54)</f>
        <v/>
      </c>
      <c r="J65" s="232" t="str">
        <f>IF('Summary Clear'!V54=0,"",'Summary Clear'!V54)</f>
        <v/>
      </c>
      <c r="K65" s="231" t="str">
        <f>IF('Summary Clear'!L54=0,"",'Summary Clear'!L54)</f>
        <v/>
      </c>
      <c r="L65" s="231" t="str">
        <f>IF('Summary Clear'!M54=0,"",'Summary Clear'!M54)</f>
        <v/>
      </c>
      <c r="M65" s="233" t="str">
        <f>IF('Summary Clear'!S54=0,"",'Summary Clear'!S54)</f>
        <v/>
      </c>
      <c r="N65" s="233" t="str">
        <f>IF('Summary Clear'!T54=0,"",'Summary Clear'!T54)</f>
        <v/>
      </c>
      <c r="O65" s="233" t="str">
        <f>IF('Summary Clear'!W54=0,"",'Summary Clear'!W54)</f>
        <v/>
      </c>
      <c r="P65" s="233" t="str">
        <f>IF('Summary Clear'!X54=0,"",'Summary Clear'!X54)</f>
        <v/>
      </c>
      <c r="Q65" s="233" t="str">
        <f>IF('Summary Clear'!Y54=0,"",'Summary Clear'!Y54)</f>
        <v/>
      </c>
      <c r="R65" s="233" t="str">
        <f>IF('Summary Clear'!Z54=0,"",'Summary Clear'!Z54)</f>
        <v/>
      </c>
      <c r="S65" s="233" t="str">
        <f>IF('Summary Clear'!AA54=0,"",'Summary Clear'!AA54)</f>
        <v/>
      </c>
    </row>
    <row r="66" spans="3:19" x14ac:dyDescent="0.3">
      <c r="C66" s="171" t="str">
        <f>IF('Summary Clear'!B55=0,"",'Summary Clear'!B55)</f>
        <v/>
      </c>
      <c r="D66" s="64" t="str">
        <f>IF('Summary Clear'!D55=0,"",'Summary Clear'!D55)</f>
        <v/>
      </c>
      <c r="E66" s="230" t="str">
        <f>IF('Summary Clear'!E55=0,"",(VLOOKUP('Summary Clear'!E55,Lists!$E$15:$G$21,3,FALSE)))</f>
        <v/>
      </c>
      <c r="F66" s="231" t="str">
        <f>IF('Summary Clear'!F55=0,"",'Summary Clear'!F55)</f>
        <v/>
      </c>
      <c r="G66" s="231" t="str">
        <f>IF('Summary Clear'!G55=0,"",'Summary Clear'!G55)</f>
        <v/>
      </c>
      <c r="H66" s="231" t="str">
        <f>IF('Summary Clear'!J55=0,"",'Summary Clear'!J55)</f>
        <v/>
      </c>
      <c r="I66" s="231" t="str">
        <f>IF('Summary Clear'!K55=0,"",'Summary Clear'!K55)</f>
        <v/>
      </c>
      <c r="J66" s="232" t="str">
        <f>IF('Summary Clear'!V55=0,"",'Summary Clear'!V55)</f>
        <v/>
      </c>
      <c r="K66" s="231" t="str">
        <f>IF('Summary Clear'!L55=0,"",'Summary Clear'!L55)</f>
        <v/>
      </c>
      <c r="L66" s="231" t="str">
        <f>IF('Summary Clear'!M55=0,"",'Summary Clear'!M55)</f>
        <v/>
      </c>
      <c r="M66" s="233" t="str">
        <f>IF('Summary Clear'!S55=0,"",'Summary Clear'!S55)</f>
        <v/>
      </c>
      <c r="N66" s="233" t="str">
        <f>IF('Summary Clear'!T55=0,"",'Summary Clear'!T55)</f>
        <v/>
      </c>
      <c r="O66" s="233" t="str">
        <f>IF('Summary Clear'!W55=0,"",'Summary Clear'!W55)</f>
        <v/>
      </c>
      <c r="P66" s="233" t="str">
        <f>IF('Summary Clear'!X55=0,"",'Summary Clear'!X55)</f>
        <v/>
      </c>
      <c r="Q66" s="233" t="str">
        <f>IF('Summary Clear'!Y55=0,"",'Summary Clear'!Y55)</f>
        <v/>
      </c>
      <c r="R66" s="233" t="str">
        <f>IF('Summary Clear'!Z55=0,"",'Summary Clear'!Z55)</f>
        <v/>
      </c>
      <c r="S66" s="233" t="str">
        <f>IF('Summary Clear'!AA55=0,"",'Summary Clear'!AA55)</f>
        <v/>
      </c>
    </row>
    <row r="67" spans="3:19" x14ac:dyDescent="0.3">
      <c r="C67" s="171" t="str">
        <f>IF('Summary Clear'!B56=0,"",'Summary Clear'!B56)</f>
        <v/>
      </c>
      <c r="D67" s="64" t="str">
        <f>IF('Summary Clear'!D56=0,"",'Summary Clear'!D56)</f>
        <v/>
      </c>
      <c r="E67" s="230" t="str">
        <f>IF('Summary Clear'!E56=0,"",(VLOOKUP('Summary Clear'!E56,Lists!$E$15:$G$21,3,FALSE)))</f>
        <v/>
      </c>
      <c r="F67" s="231" t="str">
        <f>IF('Summary Clear'!F56=0,"",'Summary Clear'!F56)</f>
        <v/>
      </c>
      <c r="G67" s="231" t="str">
        <f>IF('Summary Clear'!G56=0,"",'Summary Clear'!G56)</f>
        <v/>
      </c>
      <c r="H67" s="231" t="str">
        <f>IF('Summary Clear'!J56=0,"",'Summary Clear'!J56)</f>
        <v/>
      </c>
      <c r="I67" s="231" t="str">
        <f>IF('Summary Clear'!K56=0,"",'Summary Clear'!K56)</f>
        <v/>
      </c>
      <c r="J67" s="232" t="str">
        <f>IF('Summary Clear'!V56=0,"",'Summary Clear'!V56)</f>
        <v/>
      </c>
      <c r="K67" s="231" t="str">
        <f>IF('Summary Clear'!L56=0,"",'Summary Clear'!L56)</f>
        <v/>
      </c>
      <c r="L67" s="231" t="str">
        <f>IF('Summary Clear'!M56=0,"",'Summary Clear'!M56)</f>
        <v/>
      </c>
      <c r="M67" s="233" t="str">
        <f>IF('Summary Clear'!S56=0,"",'Summary Clear'!S56)</f>
        <v/>
      </c>
      <c r="N67" s="233" t="str">
        <f>IF('Summary Clear'!T56=0,"",'Summary Clear'!T56)</f>
        <v/>
      </c>
      <c r="O67" s="233" t="str">
        <f>IF('Summary Clear'!W56=0,"",'Summary Clear'!W56)</f>
        <v/>
      </c>
      <c r="P67" s="233" t="str">
        <f>IF('Summary Clear'!X56=0,"",'Summary Clear'!X56)</f>
        <v/>
      </c>
      <c r="Q67" s="233" t="str">
        <f>IF('Summary Clear'!Y56=0,"",'Summary Clear'!Y56)</f>
        <v/>
      </c>
      <c r="R67" s="233" t="str">
        <f>IF('Summary Clear'!Z56=0,"",'Summary Clear'!Z56)</f>
        <v/>
      </c>
      <c r="S67" s="233" t="str">
        <f>IF('Summary Clear'!AA56=0,"",'Summary Clear'!AA56)</f>
        <v/>
      </c>
    </row>
    <row r="68" spans="3:19" x14ac:dyDescent="0.3">
      <c r="C68" s="171" t="str">
        <f>IF('Summary Clear'!B57=0,"",'Summary Clear'!B57)</f>
        <v/>
      </c>
      <c r="D68" s="64" t="str">
        <f>IF('Summary Clear'!D57=0,"",'Summary Clear'!D57)</f>
        <v/>
      </c>
      <c r="E68" s="230" t="str">
        <f>IF('Summary Clear'!E57=0,"",(VLOOKUP('Summary Clear'!E57,Lists!$E$15:$G$21,3,FALSE)))</f>
        <v/>
      </c>
      <c r="F68" s="231" t="str">
        <f>IF('Summary Clear'!F57=0,"",'Summary Clear'!F57)</f>
        <v/>
      </c>
      <c r="G68" s="231" t="str">
        <f>IF('Summary Clear'!G57=0,"",'Summary Clear'!G57)</f>
        <v/>
      </c>
      <c r="H68" s="231" t="str">
        <f>IF('Summary Clear'!J57=0,"",'Summary Clear'!J57)</f>
        <v/>
      </c>
      <c r="I68" s="231" t="str">
        <f>IF('Summary Clear'!K57=0,"",'Summary Clear'!K57)</f>
        <v/>
      </c>
      <c r="J68" s="232" t="str">
        <f>IF('Summary Clear'!V57=0,"",'Summary Clear'!V57)</f>
        <v/>
      </c>
      <c r="K68" s="231" t="str">
        <f>IF('Summary Clear'!L57=0,"",'Summary Clear'!L57)</f>
        <v/>
      </c>
      <c r="L68" s="231" t="str">
        <f>IF('Summary Clear'!M57=0,"",'Summary Clear'!M57)</f>
        <v/>
      </c>
      <c r="M68" s="233" t="str">
        <f>IF('Summary Clear'!S57=0,"",'Summary Clear'!S57)</f>
        <v/>
      </c>
      <c r="N68" s="233" t="str">
        <f>IF('Summary Clear'!T57=0,"",'Summary Clear'!T57)</f>
        <v/>
      </c>
      <c r="O68" s="233" t="str">
        <f>IF('Summary Clear'!W57=0,"",'Summary Clear'!W57)</f>
        <v/>
      </c>
      <c r="P68" s="233" t="str">
        <f>IF('Summary Clear'!X57=0,"",'Summary Clear'!X57)</f>
        <v/>
      </c>
      <c r="Q68" s="233" t="str">
        <f>IF('Summary Clear'!Y57=0,"",'Summary Clear'!Y57)</f>
        <v/>
      </c>
      <c r="R68" s="233" t="str">
        <f>IF('Summary Clear'!Z57=0,"",'Summary Clear'!Z57)</f>
        <v/>
      </c>
      <c r="S68" s="233" t="str">
        <f>IF('Summary Clear'!AA57=0,"",'Summary Clear'!AA57)</f>
        <v/>
      </c>
    </row>
    <row r="69" spans="3:19" x14ac:dyDescent="0.3">
      <c r="C69" s="171" t="str">
        <f>IF('Summary Clear'!B58=0,"",'Summary Clear'!B58)</f>
        <v/>
      </c>
      <c r="D69" s="64" t="str">
        <f>IF('Summary Clear'!D58=0,"",'Summary Clear'!D58)</f>
        <v/>
      </c>
      <c r="E69" s="230" t="str">
        <f>IF('Summary Clear'!E58=0,"",(VLOOKUP('Summary Clear'!E58,Lists!$E$15:$G$21,3,FALSE)))</f>
        <v/>
      </c>
      <c r="F69" s="231" t="str">
        <f>IF('Summary Clear'!F58=0,"",'Summary Clear'!F58)</f>
        <v/>
      </c>
      <c r="G69" s="231" t="str">
        <f>IF('Summary Clear'!G58=0,"",'Summary Clear'!G58)</f>
        <v/>
      </c>
      <c r="H69" s="231" t="str">
        <f>IF('Summary Clear'!J58=0,"",'Summary Clear'!J58)</f>
        <v/>
      </c>
      <c r="I69" s="231" t="str">
        <f>IF('Summary Clear'!K58=0,"",'Summary Clear'!K58)</f>
        <v/>
      </c>
      <c r="J69" s="232" t="str">
        <f>IF('Summary Clear'!V58=0,"",'Summary Clear'!V58)</f>
        <v/>
      </c>
      <c r="K69" s="231" t="str">
        <f>IF('Summary Clear'!L58=0,"",'Summary Clear'!L58)</f>
        <v/>
      </c>
      <c r="L69" s="231" t="str">
        <f>IF('Summary Clear'!M58=0,"",'Summary Clear'!M58)</f>
        <v/>
      </c>
      <c r="M69" s="233" t="str">
        <f>IF('Summary Clear'!S58=0,"",'Summary Clear'!S58)</f>
        <v/>
      </c>
      <c r="N69" s="233" t="str">
        <f>IF('Summary Clear'!T58=0,"",'Summary Clear'!T58)</f>
        <v/>
      </c>
      <c r="O69" s="233" t="str">
        <f>IF('Summary Clear'!W58=0,"",'Summary Clear'!W58)</f>
        <v/>
      </c>
      <c r="P69" s="233" t="str">
        <f>IF('Summary Clear'!X58=0,"",'Summary Clear'!X58)</f>
        <v/>
      </c>
      <c r="Q69" s="233" t="str">
        <f>IF('Summary Clear'!Y58=0,"",'Summary Clear'!Y58)</f>
        <v/>
      </c>
      <c r="R69" s="233" t="str">
        <f>IF('Summary Clear'!Z58=0,"",'Summary Clear'!Z58)</f>
        <v/>
      </c>
      <c r="S69" s="233" t="str">
        <f>IF('Summary Clear'!AA58=0,"",'Summary Clear'!AA58)</f>
        <v/>
      </c>
    </row>
    <row r="70" spans="3:19" x14ac:dyDescent="0.3">
      <c r="C70" s="171" t="str">
        <f>IF('Summary Clear'!B59=0,"",'Summary Clear'!B59)</f>
        <v/>
      </c>
      <c r="D70" s="64" t="str">
        <f>IF('Summary Clear'!D59=0,"",'Summary Clear'!D59)</f>
        <v/>
      </c>
      <c r="E70" s="230" t="str">
        <f>IF('Summary Clear'!E59=0,"",(VLOOKUP('Summary Clear'!E59,Lists!$E$15:$G$21,3,FALSE)))</f>
        <v/>
      </c>
      <c r="F70" s="231" t="str">
        <f>IF('Summary Clear'!F59=0,"",'Summary Clear'!F59)</f>
        <v/>
      </c>
      <c r="G70" s="231" t="str">
        <f>IF('Summary Clear'!G59=0,"",'Summary Clear'!G59)</f>
        <v/>
      </c>
      <c r="H70" s="231" t="str">
        <f>IF('Summary Clear'!J59=0,"",'Summary Clear'!J59)</f>
        <v/>
      </c>
      <c r="I70" s="231" t="str">
        <f>IF('Summary Clear'!K59=0,"",'Summary Clear'!K59)</f>
        <v/>
      </c>
      <c r="J70" s="232" t="str">
        <f>IF('Summary Clear'!V59=0,"",'Summary Clear'!V59)</f>
        <v/>
      </c>
      <c r="K70" s="231" t="str">
        <f>IF('Summary Clear'!L59=0,"",'Summary Clear'!L59)</f>
        <v/>
      </c>
      <c r="L70" s="231" t="str">
        <f>IF('Summary Clear'!M59=0,"",'Summary Clear'!M59)</f>
        <v/>
      </c>
      <c r="M70" s="233" t="str">
        <f>IF('Summary Clear'!S59=0,"",'Summary Clear'!S59)</f>
        <v/>
      </c>
      <c r="N70" s="233" t="str">
        <f>IF('Summary Clear'!T59=0,"",'Summary Clear'!T59)</f>
        <v/>
      </c>
      <c r="O70" s="233" t="str">
        <f>IF('Summary Clear'!W59=0,"",'Summary Clear'!W59)</f>
        <v/>
      </c>
      <c r="P70" s="233" t="str">
        <f>IF('Summary Clear'!X59=0,"",'Summary Clear'!X59)</f>
        <v/>
      </c>
      <c r="Q70" s="233" t="str">
        <f>IF('Summary Clear'!Y59=0,"",'Summary Clear'!Y59)</f>
        <v/>
      </c>
      <c r="R70" s="233" t="str">
        <f>IF('Summary Clear'!Z59=0,"",'Summary Clear'!Z59)</f>
        <v/>
      </c>
      <c r="S70" s="233" t="str">
        <f>IF('Summary Clear'!AA59=0,"",'Summary Clear'!AA59)</f>
        <v/>
      </c>
    </row>
    <row r="71" spans="3:19" x14ac:dyDescent="0.3">
      <c r="C71" s="171" t="str">
        <f>IF('Summary Clear'!B60=0,"",'Summary Clear'!B60)</f>
        <v/>
      </c>
      <c r="D71" s="64" t="str">
        <f>IF('Summary Clear'!D60=0,"",'Summary Clear'!D60)</f>
        <v/>
      </c>
      <c r="E71" s="230" t="str">
        <f>IF('Summary Clear'!E60=0,"",(VLOOKUP('Summary Clear'!E60,Lists!$E$15:$G$21,3,FALSE)))</f>
        <v/>
      </c>
      <c r="F71" s="231" t="str">
        <f>IF('Summary Clear'!F60=0,"",'Summary Clear'!F60)</f>
        <v/>
      </c>
      <c r="G71" s="231" t="str">
        <f>IF('Summary Clear'!G60=0,"",'Summary Clear'!G60)</f>
        <v/>
      </c>
      <c r="H71" s="231" t="str">
        <f>IF('Summary Clear'!J60=0,"",'Summary Clear'!J60)</f>
        <v/>
      </c>
      <c r="I71" s="231" t="str">
        <f>IF('Summary Clear'!K60=0,"",'Summary Clear'!K60)</f>
        <v/>
      </c>
      <c r="J71" s="232" t="str">
        <f>IF('Summary Clear'!V60=0,"",'Summary Clear'!V60)</f>
        <v/>
      </c>
      <c r="K71" s="231" t="str">
        <f>IF('Summary Clear'!L60=0,"",'Summary Clear'!L60)</f>
        <v/>
      </c>
      <c r="L71" s="231" t="str">
        <f>IF('Summary Clear'!M60=0,"",'Summary Clear'!M60)</f>
        <v/>
      </c>
      <c r="M71" s="233" t="str">
        <f>IF('Summary Clear'!S60=0,"",'Summary Clear'!S60)</f>
        <v/>
      </c>
      <c r="N71" s="233" t="str">
        <f>IF('Summary Clear'!T60=0,"",'Summary Clear'!T60)</f>
        <v/>
      </c>
      <c r="O71" s="233" t="str">
        <f>IF('Summary Clear'!W60=0,"",'Summary Clear'!W60)</f>
        <v/>
      </c>
      <c r="P71" s="233" t="str">
        <f>IF('Summary Clear'!X60=0,"",'Summary Clear'!X60)</f>
        <v/>
      </c>
      <c r="Q71" s="233" t="str">
        <f>IF('Summary Clear'!Y60=0,"",'Summary Clear'!Y60)</f>
        <v/>
      </c>
      <c r="R71" s="233" t="str">
        <f>IF('Summary Clear'!Z60=0,"",'Summary Clear'!Z60)</f>
        <v/>
      </c>
      <c r="S71" s="233" t="str">
        <f>IF('Summary Clear'!AA60=0,"",'Summary Clear'!AA60)</f>
        <v/>
      </c>
    </row>
    <row r="72" spans="3:19" x14ac:dyDescent="0.3">
      <c r="C72" s="171" t="str">
        <f>IF('Summary Clear'!B61=0,"",'Summary Clear'!B61)</f>
        <v/>
      </c>
      <c r="D72" s="64" t="str">
        <f>IF('Summary Clear'!D61=0,"",'Summary Clear'!D61)</f>
        <v/>
      </c>
      <c r="E72" s="230" t="str">
        <f>IF('Summary Clear'!E61=0,"",(VLOOKUP('Summary Clear'!E61,Lists!$E$15:$G$21,3,FALSE)))</f>
        <v/>
      </c>
      <c r="F72" s="231" t="str">
        <f>IF('Summary Clear'!F61=0,"",'Summary Clear'!F61)</f>
        <v/>
      </c>
      <c r="G72" s="231" t="str">
        <f>IF('Summary Clear'!G61=0,"",'Summary Clear'!G61)</f>
        <v/>
      </c>
      <c r="H72" s="231" t="str">
        <f>IF('Summary Clear'!J61=0,"",'Summary Clear'!J61)</f>
        <v/>
      </c>
      <c r="I72" s="231" t="str">
        <f>IF('Summary Clear'!K61=0,"",'Summary Clear'!K61)</f>
        <v/>
      </c>
      <c r="J72" s="232" t="str">
        <f>IF('Summary Clear'!V61=0,"",'Summary Clear'!V61)</f>
        <v/>
      </c>
      <c r="K72" s="231" t="str">
        <f>IF('Summary Clear'!L61=0,"",'Summary Clear'!L61)</f>
        <v/>
      </c>
      <c r="L72" s="231" t="str">
        <f>IF('Summary Clear'!M61=0,"",'Summary Clear'!M61)</f>
        <v/>
      </c>
      <c r="M72" s="233" t="str">
        <f>IF('Summary Clear'!S61=0,"",'Summary Clear'!S61)</f>
        <v/>
      </c>
      <c r="N72" s="233" t="str">
        <f>IF('Summary Clear'!T61=0,"",'Summary Clear'!T61)</f>
        <v/>
      </c>
      <c r="O72" s="233" t="str">
        <f>IF('Summary Clear'!W61=0,"",'Summary Clear'!W61)</f>
        <v/>
      </c>
      <c r="P72" s="233" t="str">
        <f>IF('Summary Clear'!X61=0,"",'Summary Clear'!X61)</f>
        <v/>
      </c>
      <c r="Q72" s="233" t="str">
        <f>IF('Summary Clear'!Y61=0,"",'Summary Clear'!Y61)</f>
        <v/>
      </c>
      <c r="R72" s="233" t="str">
        <f>IF('Summary Clear'!Z61=0,"",'Summary Clear'!Z61)</f>
        <v/>
      </c>
      <c r="S72" s="233" t="str">
        <f>IF('Summary Clear'!AA61=0,"",'Summary Clear'!AA61)</f>
        <v/>
      </c>
    </row>
    <row r="73" spans="3:19" x14ac:dyDescent="0.3">
      <c r="C73" s="171" t="str">
        <f>IF('Summary Clear'!B62=0,"",'Summary Clear'!B62)</f>
        <v/>
      </c>
      <c r="D73" s="64" t="str">
        <f>IF('Summary Clear'!D62=0,"",'Summary Clear'!D62)</f>
        <v/>
      </c>
      <c r="E73" s="230" t="str">
        <f>IF('Summary Clear'!E62=0,"",(VLOOKUP('Summary Clear'!E62,Lists!$E$15:$G$21,3,FALSE)))</f>
        <v/>
      </c>
      <c r="F73" s="231" t="str">
        <f>IF('Summary Clear'!F62=0,"",'Summary Clear'!F62)</f>
        <v/>
      </c>
      <c r="G73" s="231" t="str">
        <f>IF('Summary Clear'!G62=0,"",'Summary Clear'!G62)</f>
        <v/>
      </c>
      <c r="H73" s="231" t="str">
        <f>IF('Summary Clear'!J62=0,"",'Summary Clear'!J62)</f>
        <v/>
      </c>
      <c r="I73" s="231" t="str">
        <f>IF('Summary Clear'!K62=0,"",'Summary Clear'!K62)</f>
        <v/>
      </c>
      <c r="J73" s="232" t="str">
        <f>IF('Summary Clear'!V62=0,"",'Summary Clear'!V62)</f>
        <v/>
      </c>
      <c r="K73" s="231" t="str">
        <f>IF('Summary Clear'!L62=0,"",'Summary Clear'!L62)</f>
        <v/>
      </c>
      <c r="L73" s="231" t="str">
        <f>IF('Summary Clear'!M62=0,"",'Summary Clear'!M62)</f>
        <v/>
      </c>
      <c r="M73" s="233" t="str">
        <f>IF('Summary Clear'!S62=0,"",'Summary Clear'!S62)</f>
        <v/>
      </c>
      <c r="N73" s="233" t="str">
        <f>IF('Summary Clear'!T62=0,"",'Summary Clear'!T62)</f>
        <v/>
      </c>
      <c r="O73" s="233" t="str">
        <f>IF('Summary Clear'!W62=0,"",'Summary Clear'!W62)</f>
        <v/>
      </c>
      <c r="P73" s="233" t="str">
        <f>IF('Summary Clear'!X62=0,"",'Summary Clear'!X62)</f>
        <v/>
      </c>
      <c r="Q73" s="233" t="str">
        <f>IF('Summary Clear'!Y62=0,"",'Summary Clear'!Y62)</f>
        <v/>
      </c>
      <c r="R73" s="233" t="str">
        <f>IF('Summary Clear'!Z62=0,"",'Summary Clear'!Z62)</f>
        <v/>
      </c>
      <c r="S73" s="233" t="str">
        <f>IF('Summary Clear'!AA62=0,"",'Summary Clear'!AA62)</f>
        <v/>
      </c>
    </row>
    <row r="74" spans="3:19" x14ac:dyDescent="0.3">
      <c r="C74" s="171" t="str">
        <f>IF('Summary Clear'!B63=0,"",'Summary Clear'!B63)</f>
        <v/>
      </c>
      <c r="D74" s="64" t="str">
        <f>IF('Summary Clear'!D63=0,"",'Summary Clear'!D63)</f>
        <v/>
      </c>
      <c r="E74" s="230" t="str">
        <f>IF('Summary Clear'!E63=0,"",(VLOOKUP('Summary Clear'!E63,Lists!$E$15:$G$21,3,FALSE)))</f>
        <v/>
      </c>
      <c r="F74" s="231" t="str">
        <f>IF('Summary Clear'!F63=0,"",'Summary Clear'!F63)</f>
        <v/>
      </c>
      <c r="G74" s="231" t="str">
        <f>IF('Summary Clear'!G63=0,"",'Summary Clear'!G63)</f>
        <v/>
      </c>
      <c r="H74" s="231" t="str">
        <f>IF('Summary Clear'!J63=0,"",'Summary Clear'!J63)</f>
        <v/>
      </c>
      <c r="I74" s="231" t="str">
        <f>IF('Summary Clear'!K63=0,"",'Summary Clear'!K63)</f>
        <v/>
      </c>
      <c r="J74" s="232" t="str">
        <f>IF('Summary Clear'!V63=0,"",'Summary Clear'!V63)</f>
        <v/>
      </c>
      <c r="K74" s="231" t="str">
        <f>IF('Summary Clear'!L63=0,"",'Summary Clear'!L63)</f>
        <v/>
      </c>
      <c r="L74" s="231" t="str">
        <f>IF('Summary Clear'!M63=0,"",'Summary Clear'!M63)</f>
        <v/>
      </c>
      <c r="M74" s="233" t="str">
        <f>IF('Summary Clear'!S63=0,"",'Summary Clear'!S63)</f>
        <v/>
      </c>
      <c r="N74" s="233" t="str">
        <f>IF('Summary Clear'!T63=0,"",'Summary Clear'!T63)</f>
        <v/>
      </c>
      <c r="O74" s="233" t="str">
        <f>IF('Summary Clear'!W63=0,"",'Summary Clear'!W63)</f>
        <v/>
      </c>
      <c r="P74" s="233" t="str">
        <f>IF('Summary Clear'!X63=0,"",'Summary Clear'!X63)</f>
        <v/>
      </c>
      <c r="Q74" s="233" t="str">
        <f>IF('Summary Clear'!Y63=0,"",'Summary Clear'!Y63)</f>
        <v/>
      </c>
      <c r="R74" s="233" t="str">
        <f>IF('Summary Clear'!Z63=0,"",'Summary Clear'!Z63)</f>
        <v/>
      </c>
      <c r="S74" s="233" t="str">
        <f>IF('Summary Clear'!AA63=0,"",'Summary Clear'!AA63)</f>
        <v/>
      </c>
    </row>
    <row r="75" spans="3:19" x14ac:dyDescent="0.3">
      <c r="C75" s="171" t="str">
        <f>IF('Summary Clear'!B64=0,"",'Summary Clear'!B64)</f>
        <v/>
      </c>
      <c r="D75" s="64" t="str">
        <f>IF('Summary Clear'!D64=0,"",'Summary Clear'!D64)</f>
        <v/>
      </c>
      <c r="E75" s="230" t="str">
        <f>IF('Summary Clear'!E64=0,"",(VLOOKUP('Summary Clear'!E64,Lists!$E$15:$G$21,3,FALSE)))</f>
        <v/>
      </c>
      <c r="F75" s="231" t="str">
        <f>IF('Summary Clear'!F64=0,"",'Summary Clear'!F64)</f>
        <v/>
      </c>
      <c r="G75" s="231" t="str">
        <f>IF('Summary Clear'!G64=0,"",'Summary Clear'!G64)</f>
        <v/>
      </c>
      <c r="H75" s="231" t="str">
        <f>IF('Summary Clear'!J64=0,"",'Summary Clear'!J64)</f>
        <v/>
      </c>
      <c r="I75" s="231" t="str">
        <f>IF('Summary Clear'!K64=0,"",'Summary Clear'!K64)</f>
        <v/>
      </c>
      <c r="J75" s="232" t="str">
        <f>IF('Summary Clear'!V64=0,"",'Summary Clear'!V64)</f>
        <v/>
      </c>
      <c r="K75" s="231" t="str">
        <f>IF('Summary Clear'!L64=0,"",'Summary Clear'!L64)</f>
        <v/>
      </c>
      <c r="L75" s="231" t="str">
        <f>IF('Summary Clear'!M64=0,"",'Summary Clear'!M64)</f>
        <v/>
      </c>
      <c r="M75" s="233" t="str">
        <f>IF('Summary Clear'!S64=0,"",'Summary Clear'!S64)</f>
        <v/>
      </c>
      <c r="N75" s="233" t="str">
        <f>IF('Summary Clear'!T64=0,"",'Summary Clear'!T64)</f>
        <v/>
      </c>
      <c r="O75" s="233" t="str">
        <f>IF('Summary Clear'!W64=0,"",'Summary Clear'!W64)</f>
        <v/>
      </c>
      <c r="P75" s="233" t="str">
        <f>IF('Summary Clear'!X64=0,"",'Summary Clear'!X64)</f>
        <v/>
      </c>
      <c r="Q75" s="233" t="str">
        <f>IF('Summary Clear'!Y64=0,"",'Summary Clear'!Y64)</f>
        <v/>
      </c>
      <c r="R75" s="233" t="str">
        <f>IF('Summary Clear'!Z64=0,"",'Summary Clear'!Z64)</f>
        <v/>
      </c>
      <c r="S75" s="233" t="str">
        <f>IF('Summary Clear'!AA64=0,"",'Summary Clear'!AA64)</f>
        <v/>
      </c>
    </row>
    <row r="76" spans="3:19" x14ac:dyDescent="0.3">
      <c r="C76" s="171" t="str">
        <f>IF('Summary Clear'!B65=0,"",'Summary Clear'!B65)</f>
        <v/>
      </c>
      <c r="D76" s="64" t="str">
        <f>IF('Summary Clear'!D65=0,"",'Summary Clear'!D65)</f>
        <v/>
      </c>
      <c r="E76" s="230" t="str">
        <f>IF('Summary Clear'!E65=0,"",(VLOOKUP('Summary Clear'!E65,Lists!$E$15:$G$21,3,FALSE)))</f>
        <v/>
      </c>
      <c r="F76" s="231" t="str">
        <f>IF('Summary Clear'!F65=0,"",'Summary Clear'!F65)</f>
        <v/>
      </c>
      <c r="G76" s="231" t="str">
        <f>IF('Summary Clear'!G65=0,"",'Summary Clear'!G65)</f>
        <v/>
      </c>
      <c r="H76" s="231" t="str">
        <f>IF('Summary Clear'!J65=0,"",'Summary Clear'!J65)</f>
        <v/>
      </c>
      <c r="I76" s="231" t="str">
        <f>IF('Summary Clear'!K65=0,"",'Summary Clear'!K65)</f>
        <v/>
      </c>
      <c r="J76" s="232" t="str">
        <f>IF('Summary Clear'!V65=0,"",'Summary Clear'!V65)</f>
        <v/>
      </c>
      <c r="K76" s="231" t="str">
        <f>IF('Summary Clear'!L65=0,"",'Summary Clear'!L65)</f>
        <v/>
      </c>
      <c r="L76" s="231" t="str">
        <f>IF('Summary Clear'!M65=0,"",'Summary Clear'!M65)</f>
        <v/>
      </c>
      <c r="M76" s="233" t="str">
        <f>IF('Summary Clear'!S65=0,"",'Summary Clear'!S65)</f>
        <v/>
      </c>
      <c r="N76" s="233" t="str">
        <f>IF('Summary Clear'!T65=0,"",'Summary Clear'!T65)</f>
        <v/>
      </c>
      <c r="O76" s="233" t="str">
        <f>IF('Summary Clear'!W65=0,"",'Summary Clear'!W65)</f>
        <v/>
      </c>
      <c r="P76" s="233" t="str">
        <f>IF('Summary Clear'!X65=0,"",'Summary Clear'!X65)</f>
        <v/>
      </c>
      <c r="Q76" s="233" t="str">
        <f>IF('Summary Clear'!Y65=0,"",'Summary Clear'!Y65)</f>
        <v/>
      </c>
      <c r="R76" s="233" t="str">
        <f>IF('Summary Clear'!Z65=0,"",'Summary Clear'!Z65)</f>
        <v/>
      </c>
      <c r="S76" s="233" t="str">
        <f>IF('Summary Clear'!AA65=0,"",'Summary Clear'!AA65)</f>
        <v/>
      </c>
    </row>
    <row r="77" spans="3:19" x14ac:dyDescent="0.3">
      <c r="C77" s="171" t="str">
        <f>IF('Summary Clear'!B66=0,"",'Summary Clear'!B66)</f>
        <v/>
      </c>
      <c r="D77" s="64" t="str">
        <f>IF('Summary Clear'!D66=0,"",'Summary Clear'!D66)</f>
        <v/>
      </c>
      <c r="E77" s="230" t="str">
        <f>IF('Summary Clear'!E66=0,"",(VLOOKUP('Summary Clear'!E66,Lists!$E$15:$G$21,3,FALSE)))</f>
        <v/>
      </c>
      <c r="F77" s="231" t="str">
        <f>IF('Summary Clear'!F66=0,"",'Summary Clear'!F66)</f>
        <v/>
      </c>
      <c r="G77" s="231" t="str">
        <f>IF('Summary Clear'!G66=0,"",'Summary Clear'!G66)</f>
        <v/>
      </c>
      <c r="H77" s="231" t="str">
        <f>IF('Summary Clear'!J66=0,"",'Summary Clear'!J66)</f>
        <v/>
      </c>
      <c r="I77" s="231" t="str">
        <f>IF('Summary Clear'!K66=0,"",'Summary Clear'!K66)</f>
        <v/>
      </c>
      <c r="J77" s="232" t="str">
        <f>IF('Summary Clear'!V66=0,"",'Summary Clear'!V66)</f>
        <v/>
      </c>
      <c r="K77" s="231" t="str">
        <f>IF('Summary Clear'!L66=0,"",'Summary Clear'!L66)</f>
        <v/>
      </c>
      <c r="L77" s="231" t="str">
        <f>IF('Summary Clear'!M66=0,"",'Summary Clear'!M66)</f>
        <v/>
      </c>
      <c r="M77" s="233" t="str">
        <f>IF('Summary Clear'!S66=0,"",'Summary Clear'!S66)</f>
        <v/>
      </c>
      <c r="N77" s="233" t="str">
        <f>IF('Summary Clear'!T66=0,"",'Summary Clear'!T66)</f>
        <v/>
      </c>
      <c r="O77" s="233" t="str">
        <f>IF('Summary Clear'!W66=0,"",'Summary Clear'!W66)</f>
        <v/>
      </c>
      <c r="P77" s="233" t="str">
        <f>IF('Summary Clear'!X66=0,"",'Summary Clear'!X66)</f>
        <v/>
      </c>
      <c r="Q77" s="233" t="str">
        <f>IF('Summary Clear'!Y66=0,"",'Summary Clear'!Y66)</f>
        <v/>
      </c>
      <c r="R77" s="233" t="str">
        <f>IF('Summary Clear'!Z66=0,"",'Summary Clear'!Z66)</f>
        <v/>
      </c>
      <c r="S77" s="233" t="str">
        <f>IF('Summary Clear'!AA66=0,"",'Summary Clear'!AA66)</f>
        <v/>
      </c>
    </row>
    <row r="78" spans="3:19" x14ac:dyDescent="0.3">
      <c r="C78" s="171" t="str">
        <f>IF('Summary Clear'!B67=0,"",'Summary Clear'!B67)</f>
        <v/>
      </c>
      <c r="D78" s="64" t="str">
        <f>IF('Summary Clear'!D67=0,"",'Summary Clear'!D67)</f>
        <v/>
      </c>
      <c r="E78" s="230" t="str">
        <f>IF('Summary Clear'!E67=0,"",(VLOOKUP('Summary Clear'!E67,Lists!$E$15:$G$21,3,FALSE)))</f>
        <v/>
      </c>
      <c r="F78" s="231" t="str">
        <f>IF('Summary Clear'!F67=0,"",'Summary Clear'!F67)</f>
        <v/>
      </c>
      <c r="G78" s="231" t="str">
        <f>IF('Summary Clear'!G67=0,"",'Summary Clear'!G67)</f>
        <v/>
      </c>
      <c r="H78" s="231" t="str">
        <f>IF('Summary Clear'!J67=0,"",'Summary Clear'!J67)</f>
        <v/>
      </c>
      <c r="I78" s="231" t="str">
        <f>IF('Summary Clear'!K67=0,"",'Summary Clear'!K67)</f>
        <v/>
      </c>
      <c r="J78" s="232" t="str">
        <f>IF('Summary Clear'!V67=0,"",'Summary Clear'!V67)</f>
        <v/>
      </c>
      <c r="K78" s="231" t="str">
        <f>IF('Summary Clear'!L67=0,"",'Summary Clear'!L67)</f>
        <v/>
      </c>
      <c r="L78" s="231" t="str">
        <f>IF('Summary Clear'!M67=0,"",'Summary Clear'!M67)</f>
        <v/>
      </c>
      <c r="M78" s="233" t="str">
        <f>IF('Summary Clear'!S67=0,"",'Summary Clear'!S67)</f>
        <v/>
      </c>
      <c r="N78" s="233" t="str">
        <f>IF('Summary Clear'!T67=0,"",'Summary Clear'!T67)</f>
        <v/>
      </c>
      <c r="O78" s="233" t="str">
        <f>IF('Summary Clear'!W67=0,"",'Summary Clear'!W67)</f>
        <v/>
      </c>
      <c r="P78" s="233" t="str">
        <f>IF('Summary Clear'!X67=0,"",'Summary Clear'!X67)</f>
        <v/>
      </c>
      <c r="Q78" s="233" t="str">
        <f>IF('Summary Clear'!Y67=0,"",'Summary Clear'!Y67)</f>
        <v/>
      </c>
      <c r="R78" s="233" t="str">
        <f>IF('Summary Clear'!Z67=0,"",'Summary Clear'!Z67)</f>
        <v/>
      </c>
      <c r="S78" s="233" t="str">
        <f>IF('Summary Clear'!AA67=0,"",'Summary Clear'!AA67)</f>
        <v/>
      </c>
    </row>
    <row r="79" spans="3:19" x14ac:dyDescent="0.3">
      <c r="C79" s="171" t="str">
        <f>IF('Summary Clear'!B68=0,"",'Summary Clear'!B68)</f>
        <v/>
      </c>
      <c r="D79" s="64" t="str">
        <f>IF('Summary Clear'!D68=0,"",'Summary Clear'!D68)</f>
        <v/>
      </c>
      <c r="E79" s="230" t="str">
        <f>IF('Summary Clear'!E68=0,"",(VLOOKUP('Summary Clear'!E68,Lists!$E$15:$G$21,3,FALSE)))</f>
        <v/>
      </c>
      <c r="F79" s="231" t="str">
        <f>IF('Summary Clear'!F68=0,"",'Summary Clear'!F68)</f>
        <v/>
      </c>
      <c r="G79" s="231" t="str">
        <f>IF('Summary Clear'!G68=0,"",'Summary Clear'!G68)</f>
        <v/>
      </c>
      <c r="H79" s="231" t="str">
        <f>IF('Summary Clear'!J68=0,"",'Summary Clear'!J68)</f>
        <v/>
      </c>
      <c r="I79" s="231" t="str">
        <f>IF('Summary Clear'!K68=0,"",'Summary Clear'!K68)</f>
        <v/>
      </c>
      <c r="J79" s="232" t="str">
        <f>IF('Summary Clear'!V68=0,"",'Summary Clear'!V68)</f>
        <v/>
      </c>
      <c r="K79" s="231" t="str">
        <f>IF('Summary Clear'!L68=0,"",'Summary Clear'!L68)</f>
        <v/>
      </c>
      <c r="L79" s="231" t="str">
        <f>IF('Summary Clear'!M68=0,"",'Summary Clear'!M68)</f>
        <v/>
      </c>
      <c r="M79" s="233" t="str">
        <f>IF('Summary Clear'!S68=0,"",'Summary Clear'!S68)</f>
        <v/>
      </c>
      <c r="N79" s="233" t="str">
        <f>IF('Summary Clear'!T68=0,"",'Summary Clear'!T68)</f>
        <v/>
      </c>
      <c r="O79" s="233" t="str">
        <f>IF('Summary Clear'!W68=0,"",'Summary Clear'!W68)</f>
        <v/>
      </c>
      <c r="P79" s="233" t="str">
        <f>IF('Summary Clear'!X68=0,"",'Summary Clear'!X68)</f>
        <v/>
      </c>
      <c r="Q79" s="233" t="str">
        <f>IF('Summary Clear'!Y68=0,"",'Summary Clear'!Y68)</f>
        <v/>
      </c>
      <c r="R79" s="233" t="str">
        <f>IF('Summary Clear'!Z68=0,"",'Summary Clear'!Z68)</f>
        <v/>
      </c>
      <c r="S79" s="233" t="str">
        <f>IF('Summary Clear'!AA68=0,"",'Summary Clear'!AA68)</f>
        <v/>
      </c>
    </row>
    <row r="80" spans="3:19" x14ac:dyDescent="0.3">
      <c r="C80" s="171" t="str">
        <f>IF('Summary Clear'!B69=0,"",'Summary Clear'!B69)</f>
        <v/>
      </c>
      <c r="D80" s="64" t="str">
        <f>IF('Summary Clear'!D69=0,"",'Summary Clear'!D69)</f>
        <v/>
      </c>
      <c r="E80" s="230" t="str">
        <f>IF('Summary Clear'!E69=0,"",(VLOOKUP('Summary Clear'!E69,Lists!$E$15:$G$21,3,FALSE)))</f>
        <v/>
      </c>
      <c r="F80" s="231" t="str">
        <f>IF('Summary Clear'!F69=0,"",'Summary Clear'!F69)</f>
        <v/>
      </c>
      <c r="G80" s="231" t="str">
        <f>IF('Summary Clear'!G69=0,"",'Summary Clear'!G69)</f>
        <v/>
      </c>
      <c r="H80" s="231" t="str">
        <f>IF('Summary Clear'!J69=0,"",'Summary Clear'!J69)</f>
        <v/>
      </c>
      <c r="I80" s="231" t="str">
        <f>IF('Summary Clear'!K69=0,"",'Summary Clear'!K69)</f>
        <v/>
      </c>
      <c r="J80" s="232" t="str">
        <f>IF('Summary Clear'!V69=0,"",'Summary Clear'!V69)</f>
        <v/>
      </c>
      <c r="K80" s="231" t="str">
        <f>IF('Summary Clear'!L69=0,"",'Summary Clear'!L69)</f>
        <v/>
      </c>
      <c r="L80" s="231" t="str">
        <f>IF('Summary Clear'!M69=0,"",'Summary Clear'!M69)</f>
        <v/>
      </c>
      <c r="M80" s="233" t="str">
        <f>IF('Summary Clear'!S69=0,"",'Summary Clear'!S69)</f>
        <v/>
      </c>
      <c r="N80" s="233" t="str">
        <f>IF('Summary Clear'!T69=0,"",'Summary Clear'!T69)</f>
        <v/>
      </c>
      <c r="O80" s="233" t="str">
        <f>IF('Summary Clear'!W69=0,"",'Summary Clear'!W69)</f>
        <v/>
      </c>
      <c r="P80" s="233" t="str">
        <f>IF('Summary Clear'!X69=0,"",'Summary Clear'!X69)</f>
        <v/>
      </c>
      <c r="Q80" s="233" t="str">
        <f>IF('Summary Clear'!Y69=0,"",'Summary Clear'!Y69)</f>
        <v/>
      </c>
      <c r="R80" s="233" t="str">
        <f>IF('Summary Clear'!Z69=0,"",'Summary Clear'!Z69)</f>
        <v/>
      </c>
      <c r="S80" s="233" t="str">
        <f>IF('Summary Clear'!AA69=0,"",'Summary Clear'!AA69)</f>
        <v/>
      </c>
    </row>
    <row r="81" spans="3:19" x14ac:dyDescent="0.3">
      <c r="C81" s="171" t="str">
        <f>IF('Summary Clear'!B70=0,"",'Summary Clear'!B70)</f>
        <v/>
      </c>
      <c r="D81" s="64" t="str">
        <f>IF('Summary Clear'!D70=0,"",'Summary Clear'!D70)</f>
        <v/>
      </c>
      <c r="E81" s="230" t="str">
        <f>IF('Summary Clear'!E70=0,"",(VLOOKUP('Summary Clear'!E70,Lists!$E$15:$G$21,3,FALSE)))</f>
        <v/>
      </c>
      <c r="F81" s="231" t="str">
        <f>IF('Summary Clear'!F70=0,"",'Summary Clear'!F70)</f>
        <v/>
      </c>
      <c r="G81" s="231" t="str">
        <f>IF('Summary Clear'!G70=0,"",'Summary Clear'!G70)</f>
        <v/>
      </c>
      <c r="H81" s="231" t="str">
        <f>IF('Summary Clear'!J70=0,"",'Summary Clear'!J70)</f>
        <v/>
      </c>
      <c r="I81" s="231" t="str">
        <f>IF('Summary Clear'!K70=0,"",'Summary Clear'!K70)</f>
        <v/>
      </c>
      <c r="J81" s="232" t="str">
        <f>IF('Summary Clear'!V70=0,"",'Summary Clear'!V70)</f>
        <v/>
      </c>
      <c r="K81" s="231" t="str">
        <f>IF('Summary Clear'!L70=0,"",'Summary Clear'!L70)</f>
        <v/>
      </c>
      <c r="L81" s="231" t="str">
        <f>IF('Summary Clear'!M70=0,"",'Summary Clear'!M70)</f>
        <v/>
      </c>
      <c r="M81" s="233" t="str">
        <f>IF('Summary Clear'!S70=0,"",'Summary Clear'!S70)</f>
        <v/>
      </c>
      <c r="N81" s="233" t="str">
        <f>IF('Summary Clear'!T70=0,"",'Summary Clear'!T70)</f>
        <v/>
      </c>
      <c r="O81" s="233" t="str">
        <f>IF('Summary Clear'!W70=0,"",'Summary Clear'!W70)</f>
        <v/>
      </c>
      <c r="P81" s="233" t="str">
        <f>IF('Summary Clear'!X70=0,"",'Summary Clear'!X70)</f>
        <v/>
      </c>
      <c r="Q81" s="233" t="str">
        <f>IF('Summary Clear'!Y70=0,"",'Summary Clear'!Y70)</f>
        <v/>
      </c>
      <c r="R81" s="233" t="str">
        <f>IF('Summary Clear'!Z70=0,"",'Summary Clear'!Z70)</f>
        <v/>
      </c>
      <c r="S81" s="233" t="str">
        <f>IF('Summary Clear'!AA70=0,"",'Summary Clear'!AA70)</f>
        <v/>
      </c>
    </row>
    <row r="82" spans="3:19" x14ac:dyDescent="0.3">
      <c r="C82" s="171" t="str">
        <f>IF('Summary Clear'!B71=0,"",'Summary Clear'!B71)</f>
        <v/>
      </c>
      <c r="D82" s="64" t="str">
        <f>IF('Summary Clear'!D71=0,"",'Summary Clear'!D71)</f>
        <v/>
      </c>
      <c r="E82" s="230" t="str">
        <f>IF('Summary Clear'!E71=0,"",(VLOOKUP('Summary Clear'!E71,Lists!$E$15:$G$21,3,FALSE)))</f>
        <v/>
      </c>
      <c r="F82" s="231" t="str">
        <f>IF('Summary Clear'!F71=0,"",'Summary Clear'!F71)</f>
        <v/>
      </c>
      <c r="G82" s="231" t="str">
        <f>IF('Summary Clear'!G71=0,"",'Summary Clear'!G71)</f>
        <v/>
      </c>
      <c r="H82" s="231" t="str">
        <f>IF('Summary Clear'!J71=0,"",'Summary Clear'!J71)</f>
        <v/>
      </c>
      <c r="I82" s="231" t="str">
        <f>IF('Summary Clear'!K71=0,"",'Summary Clear'!K71)</f>
        <v/>
      </c>
      <c r="J82" s="232" t="str">
        <f>IF('Summary Clear'!V71=0,"",'Summary Clear'!V71)</f>
        <v/>
      </c>
      <c r="K82" s="231" t="str">
        <f>IF('Summary Clear'!L71=0,"",'Summary Clear'!L71)</f>
        <v/>
      </c>
      <c r="L82" s="231" t="str">
        <f>IF('Summary Clear'!M71=0,"",'Summary Clear'!M71)</f>
        <v/>
      </c>
      <c r="M82" s="233" t="str">
        <f>IF('Summary Clear'!S71=0,"",'Summary Clear'!S71)</f>
        <v/>
      </c>
      <c r="N82" s="233" t="str">
        <f>IF('Summary Clear'!T71=0,"",'Summary Clear'!T71)</f>
        <v/>
      </c>
      <c r="O82" s="233" t="str">
        <f>IF('Summary Clear'!W71=0,"",'Summary Clear'!W71)</f>
        <v/>
      </c>
      <c r="P82" s="233" t="str">
        <f>IF('Summary Clear'!X71=0,"",'Summary Clear'!X71)</f>
        <v/>
      </c>
      <c r="Q82" s="233" t="str">
        <f>IF('Summary Clear'!Y71=0,"",'Summary Clear'!Y71)</f>
        <v/>
      </c>
      <c r="R82" s="233" t="str">
        <f>IF('Summary Clear'!Z71=0,"",'Summary Clear'!Z71)</f>
        <v/>
      </c>
      <c r="S82" s="233" t="str">
        <f>IF('Summary Clear'!AA71=0,"",'Summary Clear'!AA71)</f>
        <v/>
      </c>
    </row>
    <row r="83" spans="3:19" x14ac:dyDescent="0.3">
      <c r="C83" s="171" t="str">
        <f>IF('Summary Clear'!B72=0,"",'Summary Clear'!B72)</f>
        <v/>
      </c>
      <c r="D83" s="64" t="str">
        <f>IF('Summary Clear'!D72=0,"",'Summary Clear'!D72)</f>
        <v/>
      </c>
      <c r="E83" s="230" t="str">
        <f>IF('Summary Clear'!E72=0,"",(VLOOKUP('Summary Clear'!E72,Lists!$E$15:$G$21,3,FALSE)))</f>
        <v/>
      </c>
      <c r="F83" s="231" t="str">
        <f>IF('Summary Clear'!F72=0,"",'Summary Clear'!F72)</f>
        <v/>
      </c>
      <c r="G83" s="231" t="str">
        <f>IF('Summary Clear'!G72=0,"",'Summary Clear'!G72)</f>
        <v/>
      </c>
      <c r="H83" s="231" t="str">
        <f>IF('Summary Clear'!J72=0,"",'Summary Clear'!J72)</f>
        <v/>
      </c>
      <c r="I83" s="231" t="str">
        <f>IF('Summary Clear'!K72=0,"",'Summary Clear'!K72)</f>
        <v/>
      </c>
      <c r="J83" s="232" t="str">
        <f>IF('Summary Clear'!V72=0,"",'Summary Clear'!V72)</f>
        <v/>
      </c>
      <c r="K83" s="231" t="str">
        <f>IF('Summary Clear'!L72=0,"",'Summary Clear'!L72)</f>
        <v/>
      </c>
      <c r="L83" s="231" t="str">
        <f>IF('Summary Clear'!M72=0,"",'Summary Clear'!M72)</f>
        <v/>
      </c>
      <c r="M83" s="233" t="str">
        <f>IF('Summary Clear'!S72=0,"",'Summary Clear'!S72)</f>
        <v/>
      </c>
      <c r="N83" s="233" t="str">
        <f>IF('Summary Clear'!T72=0,"",'Summary Clear'!T72)</f>
        <v/>
      </c>
      <c r="O83" s="233" t="str">
        <f>IF('Summary Clear'!W72=0,"",'Summary Clear'!W72)</f>
        <v/>
      </c>
      <c r="P83" s="233" t="str">
        <f>IF('Summary Clear'!X72=0,"",'Summary Clear'!X72)</f>
        <v/>
      </c>
      <c r="Q83" s="233" t="str">
        <f>IF('Summary Clear'!Y72=0,"",'Summary Clear'!Y72)</f>
        <v/>
      </c>
      <c r="R83" s="233" t="str">
        <f>IF('Summary Clear'!Z72=0,"",'Summary Clear'!Z72)</f>
        <v/>
      </c>
      <c r="S83" s="233" t="str">
        <f>IF('Summary Clear'!AA72=0,"",'Summary Clear'!AA72)</f>
        <v/>
      </c>
    </row>
    <row r="84" spans="3:19" x14ac:dyDescent="0.3">
      <c r="C84" s="171" t="str">
        <f>IF('Summary Clear'!B73=0,"",'Summary Clear'!B73)</f>
        <v/>
      </c>
      <c r="D84" s="64" t="str">
        <f>IF('Summary Clear'!D73=0,"",'Summary Clear'!D73)</f>
        <v/>
      </c>
      <c r="E84" s="230" t="str">
        <f>IF('Summary Clear'!E73=0,"",(VLOOKUP('Summary Clear'!E73,Lists!$E$15:$G$21,3,FALSE)))</f>
        <v/>
      </c>
      <c r="F84" s="231" t="str">
        <f>IF('Summary Clear'!F73=0,"",'Summary Clear'!F73)</f>
        <v/>
      </c>
      <c r="G84" s="231" t="str">
        <f>IF('Summary Clear'!G73=0,"",'Summary Clear'!G73)</f>
        <v/>
      </c>
      <c r="H84" s="231" t="str">
        <f>IF('Summary Clear'!J73=0,"",'Summary Clear'!J73)</f>
        <v/>
      </c>
      <c r="I84" s="231" t="str">
        <f>IF('Summary Clear'!K73=0,"",'Summary Clear'!K73)</f>
        <v/>
      </c>
      <c r="J84" s="232" t="str">
        <f>IF('Summary Clear'!V73=0,"",'Summary Clear'!V73)</f>
        <v/>
      </c>
      <c r="K84" s="231" t="str">
        <f>IF('Summary Clear'!L73=0,"",'Summary Clear'!L73)</f>
        <v/>
      </c>
      <c r="L84" s="231" t="str">
        <f>IF('Summary Clear'!M73=0,"",'Summary Clear'!M73)</f>
        <v/>
      </c>
      <c r="M84" s="233" t="str">
        <f>IF('Summary Clear'!S73=0,"",'Summary Clear'!S73)</f>
        <v/>
      </c>
      <c r="N84" s="233" t="str">
        <f>IF('Summary Clear'!T73=0,"",'Summary Clear'!T73)</f>
        <v/>
      </c>
      <c r="O84" s="233" t="str">
        <f>IF('Summary Clear'!W73=0,"",'Summary Clear'!W73)</f>
        <v/>
      </c>
      <c r="P84" s="233" t="str">
        <f>IF('Summary Clear'!X73=0,"",'Summary Clear'!X73)</f>
        <v/>
      </c>
      <c r="Q84" s="233" t="str">
        <f>IF('Summary Clear'!Y73=0,"",'Summary Clear'!Y73)</f>
        <v/>
      </c>
      <c r="R84" s="233" t="str">
        <f>IF('Summary Clear'!Z73=0,"",'Summary Clear'!Z73)</f>
        <v/>
      </c>
      <c r="S84" s="233" t="str">
        <f>IF('Summary Clear'!AA73=0,"",'Summary Clear'!AA73)</f>
        <v/>
      </c>
    </row>
    <row r="85" spans="3:19" x14ac:dyDescent="0.3">
      <c r="C85" s="171" t="str">
        <f>IF('Summary Clear'!B74=0,"",'Summary Clear'!B74)</f>
        <v/>
      </c>
      <c r="D85" s="64" t="str">
        <f>IF('Summary Clear'!D74=0,"",'Summary Clear'!D74)</f>
        <v/>
      </c>
      <c r="E85" s="230" t="str">
        <f>IF('Summary Clear'!E74=0,"",(VLOOKUP('Summary Clear'!E74,Lists!$E$15:$G$21,3,FALSE)))</f>
        <v/>
      </c>
      <c r="F85" s="231" t="str">
        <f>IF('Summary Clear'!F74=0,"",'Summary Clear'!F74)</f>
        <v/>
      </c>
      <c r="G85" s="231" t="str">
        <f>IF('Summary Clear'!G74=0,"",'Summary Clear'!G74)</f>
        <v/>
      </c>
      <c r="H85" s="231" t="str">
        <f>IF('Summary Clear'!J74=0,"",'Summary Clear'!J74)</f>
        <v/>
      </c>
      <c r="I85" s="231" t="str">
        <f>IF('Summary Clear'!K74=0,"",'Summary Clear'!K74)</f>
        <v/>
      </c>
      <c r="J85" s="232" t="str">
        <f>IF('Summary Clear'!V74=0,"",'Summary Clear'!V74)</f>
        <v/>
      </c>
      <c r="K85" s="231" t="str">
        <f>IF('Summary Clear'!L74=0,"",'Summary Clear'!L74)</f>
        <v/>
      </c>
      <c r="L85" s="231" t="str">
        <f>IF('Summary Clear'!M74=0,"",'Summary Clear'!M74)</f>
        <v/>
      </c>
      <c r="M85" s="233" t="str">
        <f>IF('Summary Clear'!S74=0,"",'Summary Clear'!S74)</f>
        <v/>
      </c>
      <c r="N85" s="233" t="str">
        <f>IF('Summary Clear'!T74=0,"",'Summary Clear'!T74)</f>
        <v/>
      </c>
      <c r="O85" s="233" t="str">
        <f>IF('Summary Clear'!W74=0,"",'Summary Clear'!W74)</f>
        <v/>
      </c>
      <c r="P85" s="233" t="str">
        <f>IF('Summary Clear'!X74=0,"",'Summary Clear'!X74)</f>
        <v/>
      </c>
      <c r="Q85" s="233" t="str">
        <f>IF('Summary Clear'!Y74=0,"",'Summary Clear'!Y74)</f>
        <v/>
      </c>
      <c r="R85" s="233" t="str">
        <f>IF('Summary Clear'!Z74=0,"",'Summary Clear'!Z74)</f>
        <v/>
      </c>
      <c r="S85" s="233" t="str">
        <f>IF('Summary Clear'!AA74=0,"",'Summary Clear'!AA74)</f>
        <v/>
      </c>
    </row>
    <row r="86" spans="3:19" x14ac:dyDescent="0.3">
      <c r="C86" s="171" t="str">
        <f>IF('Summary Clear'!B75=0,"",'Summary Clear'!B75)</f>
        <v/>
      </c>
      <c r="D86" s="64" t="str">
        <f>IF('Summary Clear'!D75=0,"",'Summary Clear'!D75)</f>
        <v/>
      </c>
      <c r="E86" s="230" t="str">
        <f>IF('Summary Clear'!E75=0,"",(VLOOKUP('Summary Clear'!E75,Lists!$E$15:$G$21,3,FALSE)))</f>
        <v/>
      </c>
      <c r="F86" s="231" t="str">
        <f>IF('Summary Clear'!F75=0,"",'Summary Clear'!F75)</f>
        <v/>
      </c>
      <c r="G86" s="231" t="str">
        <f>IF('Summary Clear'!G75=0,"",'Summary Clear'!G75)</f>
        <v/>
      </c>
      <c r="H86" s="231" t="str">
        <f>IF('Summary Clear'!J75=0,"",'Summary Clear'!J75)</f>
        <v/>
      </c>
      <c r="I86" s="231" t="str">
        <f>IF('Summary Clear'!K75=0,"",'Summary Clear'!K75)</f>
        <v/>
      </c>
      <c r="J86" s="232" t="str">
        <f>IF('Summary Clear'!V75=0,"",'Summary Clear'!V75)</f>
        <v/>
      </c>
      <c r="K86" s="231" t="str">
        <f>IF('Summary Clear'!L75=0,"",'Summary Clear'!L75)</f>
        <v/>
      </c>
      <c r="L86" s="231" t="str">
        <f>IF('Summary Clear'!M75=0,"",'Summary Clear'!M75)</f>
        <v/>
      </c>
      <c r="M86" s="233" t="str">
        <f>IF('Summary Clear'!S75=0,"",'Summary Clear'!S75)</f>
        <v/>
      </c>
      <c r="N86" s="233" t="str">
        <f>IF('Summary Clear'!T75=0,"",'Summary Clear'!T75)</f>
        <v/>
      </c>
      <c r="O86" s="233" t="str">
        <f>IF('Summary Clear'!W75=0,"",'Summary Clear'!W75)</f>
        <v/>
      </c>
      <c r="P86" s="233" t="str">
        <f>IF('Summary Clear'!X75=0,"",'Summary Clear'!X75)</f>
        <v/>
      </c>
      <c r="Q86" s="233" t="str">
        <f>IF('Summary Clear'!Y75=0,"",'Summary Clear'!Y75)</f>
        <v/>
      </c>
      <c r="R86" s="233" t="str">
        <f>IF('Summary Clear'!Z75=0,"",'Summary Clear'!Z75)</f>
        <v/>
      </c>
      <c r="S86" s="233" t="str">
        <f>IF('Summary Clear'!AA75=0,"",'Summary Clear'!AA75)</f>
        <v/>
      </c>
    </row>
    <row r="87" spans="3:19" x14ac:dyDescent="0.3">
      <c r="C87" s="171" t="str">
        <f>IF('Summary Clear'!B76=0,"",'Summary Clear'!B76)</f>
        <v/>
      </c>
      <c r="D87" s="64" t="str">
        <f>IF('Summary Clear'!D76=0,"",'Summary Clear'!D76)</f>
        <v/>
      </c>
      <c r="E87" s="230" t="str">
        <f>IF('Summary Clear'!E76=0,"",(VLOOKUP('Summary Clear'!E76,Lists!$E$15:$G$21,3,FALSE)))</f>
        <v/>
      </c>
      <c r="F87" s="231" t="str">
        <f>IF('Summary Clear'!F76=0,"",'Summary Clear'!F76)</f>
        <v/>
      </c>
      <c r="G87" s="231" t="str">
        <f>IF('Summary Clear'!G76=0,"",'Summary Clear'!G76)</f>
        <v/>
      </c>
      <c r="H87" s="231" t="str">
        <f>IF('Summary Clear'!J76=0,"",'Summary Clear'!J76)</f>
        <v/>
      </c>
      <c r="I87" s="231" t="str">
        <f>IF('Summary Clear'!K76=0,"",'Summary Clear'!K76)</f>
        <v/>
      </c>
      <c r="J87" s="232" t="str">
        <f>IF('Summary Clear'!V76=0,"",'Summary Clear'!V76)</f>
        <v/>
      </c>
      <c r="K87" s="231" t="str">
        <f>IF('Summary Clear'!L76=0,"",'Summary Clear'!L76)</f>
        <v/>
      </c>
      <c r="L87" s="231" t="str">
        <f>IF('Summary Clear'!M76=0,"",'Summary Clear'!M76)</f>
        <v/>
      </c>
      <c r="M87" s="233" t="str">
        <f>IF('Summary Clear'!S76=0,"",'Summary Clear'!S76)</f>
        <v/>
      </c>
      <c r="N87" s="233" t="str">
        <f>IF('Summary Clear'!T76=0,"",'Summary Clear'!T76)</f>
        <v/>
      </c>
      <c r="O87" s="233" t="str">
        <f>IF('Summary Clear'!W76=0,"",'Summary Clear'!W76)</f>
        <v/>
      </c>
      <c r="P87" s="233" t="str">
        <f>IF('Summary Clear'!X76=0,"",'Summary Clear'!X76)</f>
        <v/>
      </c>
      <c r="Q87" s="233" t="str">
        <f>IF('Summary Clear'!Y76=0,"",'Summary Clear'!Y76)</f>
        <v/>
      </c>
      <c r="R87" s="233" t="str">
        <f>IF('Summary Clear'!Z76=0,"",'Summary Clear'!Z76)</f>
        <v/>
      </c>
      <c r="S87" s="233" t="str">
        <f>IF('Summary Clear'!AA76=0,"",'Summary Clear'!AA76)</f>
        <v/>
      </c>
    </row>
    <row r="88" spans="3:19" x14ac:dyDescent="0.3">
      <c r="C88" s="171" t="str">
        <f>IF('Summary Clear'!B77=0,"",'Summary Clear'!B77)</f>
        <v/>
      </c>
      <c r="D88" s="64" t="str">
        <f>IF('Summary Clear'!D77=0,"",'Summary Clear'!D77)</f>
        <v/>
      </c>
      <c r="E88" s="230" t="str">
        <f>IF('Summary Clear'!E77=0,"",(VLOOKUP('Summary Clear'!E77,Lists!$E$15:$G$21,3,FALSE)))</f>
        <v/>
      </c>
      <c r="F88" s="231" t="str">
        <f>IF('Summary Clear'!F77=0,"",'Summary Clear'!F77)</f>
        <v/>
      </c>
      <c r="G88" s="231" t="str">
        <f>IF('Summary Clear'!G77=0,"",'Summary Clear'!G77)</f>
        <v/>
      </c>
      <c r="H88" s="231" t="str">
        <f>IF('Summary Clear'!J77=0,"",'Summary Clear'!J77)</f>
        <v/>
      </c>
      <c r="I88" s="231" t="str">
        <f>IF('Summary Clear'!K77=0,"",'Summary Clear'!K77)</f>
        <v/>
      </c>
      <c r="J88" s="232" t="str">
        <f>IF('Summary Clear'!V77=0,"",'Summary Clear'!V77)</f>
        <v/>
      </c>
      <c r="K88" s="231" t="str">
        <f>IF('Summary Clear'!L77=0,"",'Summary Clear'!L77)</f>
        <v/>
      </c>
      <c r="L88" s="231" t="str">
        <f>IF('Summary Clear'!M77=0,"",'Summary Clear'!M77)</f>
        <v/>
      </c>
      <c r="M88" s="233" t="str">
        <f>IF('Summary Clear'!S77=0,"",'Summary Clear'!S77)</f>
        <v/>
      </c>
      <c r="N88" s="233" t="str">
        <f>IF('Summary Clear'!T77=0,"",'Summary Clear'!T77)</f>
        <v/>
      </c>
      <c r="O88" s="233" t="str">
        <f>IF('Summary Clear'!W77=0,"",'Summary Clear'!W77)</f>
        <v/>
      </c>
      <c r="P88" s="233" t="str">
        <f>IF('Summary Clear'!X77=0,"",'Summary Clear'!X77)</f>
        <v/>
      </c>
      <c r="Q88" s="233" t="str">
        <f>IF('Summary Clear'!Y77=0,"",'Summary Clear'!Y77)</f>
        <v/>
      </c>
      <c r="R88" s="233" t="str">
        <f>IF('Summary Clear'!Z77=0,"",'Summary Clear'!Z77)</f>
        <v/>
      </c>
      <c r="S88" s="233" t="str">
        <f>IF('Summary Clear'!AA77=0,"",'Summary Clear'!AA77)</f>
        <v/>
      </c>
    </row>
    <row r="89" spans="3:19" x14ac:dyDescent="0.3">
      <c r="C89" s="171" t="str">
        <f>IF('Summary Clear'!B78=0,"",'Summary Clear'!B78)</f>
        <v/>
      </c>
      <c r="D89" s="64" t="str">
        <f>IF('Summary Clear'!D78=0,"",'Summary Clear'!D78)</f>
        <v/>
      </c>
      <c r="E89" s="230" t="str">
        <f>IF('Summary Clear'!E78=0,"",(VLOOKUP('Summary Clear'!E78,Lists!$E$15:$G$21,3,FALSE)))</f>
        <v/>
      </c>
      <c r="F89" s="231" t="str">
        <f>IF('Summary Clear'!F78=0,"",'Summary Clear'!F78)</f>
        <v/>
      </c>
      <c r="G89" s="231" t="str">
        <f>IF('Summary Clear'!G78=0,"",'Summary Clear'!G78)</f>
        <v/>
      </c>
      <c r="H89" s="231" t="str">
        <f>IF('Summary Clear'!J78=0,"",'Summary Clear'!J78)</f>
        <v/>
      </c>
      <c r="I89" s="231" t="str">
        <f>IF('Summary Clear'!K78=0,"",'Summary Clear'!K78)</f>
        <v/>
      </c>
      <c r="J89" s="232" t="str">
        <f>IF('Summary Clear'!V78=0,"",'Summary Clear'!V78)</f>
        <v/>
      </c>
      <c r="K89" s="231" t="str">
        <f>IF('Summary Clear'!L78=0,"",'Summary Clear'!L78)</f>
        <v/>
      </c>
      <c r="L89" s="231" t="str">
        <f>IF('Summary Clear'!M78=0,"",'Summary Clear'!M78)</f>
        <v/>
      </c>
      <c r="M89" s="233" t="str">
        <f>IF('Summary Clear'!S78=0,"",'Summary Clear'!S78)</f>
        <v/>
      </c>
      <c r="N89" s="233" t="str">
        <f>IF('Summary Clear'!T78=0,"",'Summary Clear'!T78)</f>
        <v/>
      </c>
      <c r="O89" s="233" t="str">
        <f>IF('Summary Clear'!W78=0,"",'Summary Clear'!W78)</f>
        <v/>
      </c>
      <c r="P89" s="233" t="str">
        <f>IF('Summary Clear'!X78=0,"",'Summary Clear'!X78)</f>
        <v/>
      </c>
      <c r="Q89" s="233" t="str">
        <f>IF('Summary Clear'!Y78=0,"",'Summary Clear'!Y78)</f>
        <v/>
      </c>
      <c r="R89" s="233" t="str">
        <f>IF('Summary Clear'!Z78=0,"",'Summary Clear'!Z78)</f>
        <v/>
      </c>
      <c r="S89" s="233" t="str">
        <f>IF('Summary Clear'!AA78=0,"",'Summary Clear'!AA78)</f>
        <v/>
      </c>
    </row>
    <row r="90" spans="3:19" x14ac:dyDescent="0.3">
      <c r="C90" s="171" t="str">
        <f>IF('Summary Clear'!B79=0,"",'Summary Clear'!B79)</f>
        <v/>
      </c>
      <c r="D90" s="64" t="str">
        <f>IF('Summary Clear'!D79=0,"",'Summary Clear'!D79)</f>
        <v/>
      </c>
      <c r="E90" s="230" t="str">
        <f>IF('Summary Clear'!E79=0,"",(VLOOKUP('Summary Clear'!E79,Lists!$E$15:$G$21,3,FALSE)))</f>
        <v/>
      </c>
      <c r="F90" s="231" t="str">
        <f>IF('Summary Clear'!F79=0,"",'Summary Clear'!F79)</f>
        <v/>
      </c>
      <c r="G90" s="231" t="str">
        <f>IF('Summary Clear'!G79=0,"",'Summary Clear'!G79)</f>
        <v/>
      </c>
      <c r="H90" s="231" t="str">
        <f>IF('Summary Clear'!J79=0,"",'Summary Clear'!J79)</f>
        <v/>
      </c>
      <c r="I90" s="231" t="str">
        <f>IF('Summary Clear'!K79=0,"",'Summary Clear'!K79)</f>
        <v/>
      </c>
      <c r="J90" s="232" t="str">
        <f>IF('Summary Clear'!V79=0,"",'Summary Clear'!V79)</f>
        <v/>
      </c>
      <c r="K90" s="231" t="str">
        <f>IF('Summary Clear'!L79=0,"",'Summary Clear'!L79)</f>
        <v/>
      </c>
      <c r="L90" s="231" t="str">
        <f>IF('Summary Clear'!M79=0,"",'Summary Clear'!M79)</f>
        <v/>
      </c>
      <c r="M90" s="233" t="str">
        <f>IF('Summary Clear'!S79=0,"",'Summary Clear'!S79)</f>
        <v/>
      </c>
      <c r="N90" s="233" t="str">
        <f>IF('Summary Clear'!T79=0,"",'Summary Clear'!T79)</f>
        <v/>
      </c>
      <c r="O90" s="233" t="str">
        <f>IF('Summary Clear'!W79=0,"",'Summary Clear'!W79)</f>
        <v/>
      </c>
      <c r="P90" s="233" t="str">
        <f>IF('Summary Clear'!X79=0,"",'Summary Clear'!X79)</f>
        <v/>
      </c>
      <c r="Q90" s="233" t="str">
        <f>IF('Summary Clear'!Y79=0,"",'Summary Clear'!Y79)</f>
        <v/>
      </c>
      <c r="R90" s="233" t="str">
        <f>IF('Summary Clear'!Z79=0,"",'Summary Clear'!Z79)</f>
        <v/>
      </c>
      <c r="S90" s="233" t="str">
        <f>IF('Summary Clear'!AA79=0,"",'Summary Clear'!AA79)</f>
        <v/>
      </c>
    </row>
    <row r="91" spans="3:19" x14ac:dyDescent="0.3">
      <c r="C91" s="171" t="str">
        <f>IF('Summary Clear'!B80=0,"",'Summary Clear'!B80)</f>
        <v/>
      </c>
      <c r="D91" s="64" t="str">
        <f>IF('Summary Clear'!D80=0,"",'Summary Clear'!D80)</f>
        <v/>
      </c>
      <c r="E91" s="230" t="str">
        <f>IF('Summary Clear'!E80=0,"",(VLOOKUP('Summary Clear'!E80,Lists!$E$15:$G$21,3,FALSE)))</f>
        <v/>
      </c>
      <c r="F91" s="231" t="str">
        <f>IF('Summary Clear'!F80=0,"",'Summary Clear'!F80)</f>
        <v/>
      </c>
      <c r="G91" s="231" t="str">
        <f>IF('Summary Clear'!G80=0,"",'Summary Clear'!G80)</f>
        <v/>
      </c>
      <c r="H91" s="231" t="str">
        <f>IF('Summary Clear'!J80=0,"",'Summary Clear'!J80)</f>
        <v/>
      </c>
      <c r="I91" s="231" t="str">
        <f>IF('Summary Clear'!K80=0,"",'Summary Clear'!K80)</f>
        <v/>
      </c>
      <c r="J91" s="232" t="str">
        <f>IF('Summary Clear'!V80=0,"",'Summary Clear'!V80)</f>
        <v/>
      </c>
      <c r="K91" s="231" t="str">
        <f>IF('Summary Clear'!L80=0,"",'Summary Clear'!L80)</f>
        <v/>
      </c>
      <c r="L91" s="231" t="str">
        <f>IF('Summary Clear'!M80=0,"",'Summary Clear'!M80)</f>
        <v/>
      </c>
      <c r="M91" s="233" t="str">
        <f>IF('Summary Clear'!S80=0,"",'Summary Clear'!S80)</f>
        <v/>
      </c>
      <c r="N91" s="233" t="str">
        <f>IF('Summary Clear'!T80=0,"",'Summary Clear'!T80)</f>
        <v/>
      </c>
      <c r="O91" s="233" t="str">
        <f>IF('Summary Clear'!W80=0,"",'Summary Clear'!W80)</f>
        <v/>
      </c>
      <c r="P91" s="233" t="str">
        <f>IF('Summary Clear'!X80=0,"",'Summary Clear'!X80)</f>
        <v/>
      </c>
      <c r="Q91" s="233" t="str">
        <f>IF('Summary Clear'!Y80=0,"",'Summary Clear'!Y80)</f>
        <v/>
      </c>
      <c r="R91" s="233" t="str">
        <f>IF('Summary Clear'!Z80=0,"",'Summary Clear'!Z80)</f>
        <v/>
      </c>
      <c r="S91" s="233" t="str">
        <f>IF('Summary Clear'!AA80=0,"",'Summary Clear'!AA80)</f>
        <v/>
      </c>
    </row>
    <row r="92" spans="3:19" x14ac:dyDescent="0.3">
      <c r="C92" s="171" t="str">
        <f>IF('Summary Clear'!B81=0,"",'Summary Clear'!B81)</f>
        <v/>
      </c>
      <c r="D92" s="64" t="str">
        <f>IF('Summary Clear'!D81=0,"",'Summary Clear'!D81)</f>
        <v/>
      </c>
      <c r="E92" s="230" t="str">
        <f>IF('Summary Clear'!E81=0,"",(VLOOKUP('Summary Clear'!E81,Lists!$E$15:$G$21,3,FALSE)))</f>
        <v/>
      </c>
      <c r="F92" s="231" t="str">
        <f>IF('Summary Clear'!F81=0,"",'Summary Clear'!F81)</f>
        <v/>
      </c>
      <c r="G92" s="231" t="str">
        <f>IF('Summary Clear'!G81=0,"",'Summary Clear'!G81)</f>
        <v/>
      </c>
      <c r="H92" s="231" t="str">
        <f>IF('Summary Clear'!J81=0,"",'Summary Clear'!J81)</f>
        <v/>
      </c>
      <c r="I92" s="231" t="str">
        <f>IF('Summary Clear'!K81=0,"",'Summary Clear'!K81)</f>
        <v/>
      </c>
      <c r="J92" s="232" t="str">
        <f>IF('Summary Clear'!V81=0,"",'Summary Clear'!V81)</f>
        <v/>
      </c>
      <c r="K92" s="231" t="str">
        <f>IF('Summary Clear'!L81=0,"",'Summary Clear'!L81)</f>
        <v/>
      </c>
      <c r="L92" s="231" t="str">
        <f>IF('Summary Clear'!M81=0,"",'Summary Clear'!M81)</f>
        <v/>
      </c>
      <c r="M92" s="233" t="str">
        <f>IF('Summary Clear'!S81=0,"",'Summary Clear'!S81)</f>
        <v/>
      </c>
      <c r="N92" s="233" t="str">
        <f>IF('Summary Clear'!T81=0,"",'Summary Clear'!T81)</f>
        <v/>
      </c>
      <c r="O92" s="233" t="str">
        <f>IF('Summary Clear'!W81=0,"",'Summary Clear'!W81)</f>
        <v/>
      </c>
      <c r="P92" s="233" t="str">
        <f>IF('Summary Clear'!X81=0,"",'Summary Clear'!X81)</f>
        <v/>
      </c>
      <c r="Q92" s="233" t="str">
        <f>IF('Summary Clear'!Y81=0,"",'Summary Clear'!Y81)</f>
        <v/>
      </c>
      <c r="R92" s="233" t="str">
        <f>IF('Summary Clear'!Z81=0,"",'Summary Clear'!Z81)</f>
        <v/>
      </c>
      <c r="S92" s="233" t="str">
        <f>IF('Summary Clear'!AA81=0,"",'Summary Clear'!AA81)</f>
        <v/>
      </c>
    </row>
    <row r="93" spans="3:19" x14ac:dyDescent="0.3">
      <c r="C93" s="171" t="str">
        <f>IF('Summary Clear'!B82=0,"",'Summary Clear'!B82)</f>
        <v/>
      </c>
      <c r="D93" s="64" t="str">
        <f>IF('Summary Clear'!D82=0,"",'Summary Clear'!D82)</f>
        <v/>
      </c>
      <c r="E93" s="230" t="str">
        <f>IF('Summary Clear'!E82=0,"",(VLOOKUP('Summary Clear'!E82,Lists!$E$15:$G$21,3,FALSE)))</f>
        <v/>
      </c>
      <c r="F93" s="231" t="str">
        <f>IF('Summary Clear'!F82=0,"",'Summary Clear'!F82)</f>
        <v/>
      </c>
      <c r="G93" s="231" t="str">
        <f>IF('Summary Clear'!G82=0,"",'Summary Clear'!G82)</f>
        <v/>
      </c>
      <c r="H93" s="231" t="str">
        <f>IF('Summary Clear'!J82=0,"",'Summary Clear'!J82)</f>
        <v/>
      </c>
      <c r="I93" s="231" t="str">
        <f>IF('Summary Clear'!K82=0,"",'Summary Clear'!K82)</f>
        <v/>
      </c>
      <c r="J93" s="232" t="str">
        <f>IF('Summary Clear'!V82=0,"",'Summary Clear'!V82)</f>
        <v/>
      </c>
      <c r="K93" s="231" t="str">
        <f>IF('Summary Clear'!L82=0,"",'Summary Clear'!L82)</f>
        <v/>
      </c>
      <c r="L93" s="231" t="str">
        <f>IF('Summary Clear'!M82=0,"",'Summary Clear'!M82)</f>
        <v/>
      </c>
      <c r="M93" s="233" t="str">
        <f>IF('Summary Clear'!S82=0,"",'Summary Clear'!S82)</f>
        <v/>
      </c>
      <c r="N93" s="233" t="str">
        <f>IF('Summary Clear'!T82=0,"",'Summary Clear'!T82)</f>
        <v/>
      </c>
      <c r="O93" s="233" t="str">
        <f>IF('Summary Clear'!W82=0,"",'Summary Clear'!W82)</f>
        <v/>
      </c>
      <c r="P93" s="233" t="str">
        <f>IF('Summary Clear'!X82=0,"",'Summary Clear'!X82)</f>
        <v/>
      </c>
      <c r="Q93" s="233" t="str">
        <f>IF('Summary Clear'!Y82=0,"",'Summary Clear'!Y82)</f>
        <v/>
      </c>
      <c r="R93" s="233" t="str">
        <f>IF('Summary Clear'!Z82=0,"",'Summary Clear'!Z82)</f>
        <v/>
      </c>
      <c r="S93" s="233" t="str">
        <f>IF('Summary Clear'!AA82=0,"",'Summary Clear'!AA82)</f>
        <v/>
      </c>
    </row>
    <row r="94" spans="3:19" x14ac:dyDescent="0.3">
      <c r="C94" s="171" t="str">
        <f>IF('Summary Clear'!B83=0,"",'Summary Clear'!B83)</f>
        <v/>
      </c>
      <c r="D94" s="64" t="str">
        <f>IF('Summary Clear'!D83=0,"",'Summary Clear'!D83)</f>
        <v/>
      </c>
      <c r="E94" s="230" t="str">
        <f>IF('Summary Clear'!E83=0,"",(VLOOKUP('Summary Clear'!E83,Lists!$E$15:$G$21,3,FALSE)))</f>
        <v/>
      </c>
      <c r="F94" s="231" t="str">
        <f>IF('Summary Clear'!F83=0,"",'Summary Clear'!F83)</f>
        <v/>
      </c>
      <c r="G94" s="231" t="str">
        <f>IF('Summary Clear'!G83=0,"",'Summary Clear'!G83)</f>
        <v/>
      </c>
      <c r="H94" s="231" t="str">
        <f>IF('Summary Clear'!J83=0,"",'Summary Clear'!J83)</f>
        <v/>
      </c>
      <c r="I94" s="231" t="str">
        <f>IF('Summary Clear'!K83=0,"",'Summary Clear'!K83)</f>
        <v/>
      </c>
      <c r="J94" s="232" t="str">
        <f>IF('Summary Clear'!V83=0,"",'Summary Clear'!V83)</f>
        <v/>
      </c>
      <c r="K94" s="231" t="str">
        <f>IF('Summary Clear'!L83=0,"",'Summary Clear'!L83)</f>
        <v/>
      </c>
      <c r="L94" s="231" t="str">
        <f>IF('Summary Clear'!M83=0,"",'Summary Clear'!M83)</f>
        <v/>
      </c>
      <c r="M94" s="233" t="str">
        <f>IF('Summary Clear'!S83=0,"",'Summary Clear'!S83)</f>
        <v/>
      </c>
      <c r="N94" s="233" t="str">
        <f>IF('Summary Clear'!T83=0,"",'Summary Clear'!T83)</f>
        <v/>
      </c>
      <c r="O94" s="233" t="str">
        <f>IF('Summary Clear'!W83=0,"",'Summary Clear'!W83)</f>
        <v/>
      </c>
      <c r="P94" s="233" t="str">
        <f>IF('Summary Clear'!X83=0,"",'Summary Clear'!X83)</f>
        <v/>
      </c>
      <c r="Q94" s="233" t="str">
        <f>IF('Summary Clear'!Y83=0,"",'Summary Clear'!Y83)</f>
        <v/>
      </c>
      <c r="R94" s="233" t="str">
        <f>IF('Summary Clear'!Z83=0,"",'Summary Clear'!Z83)</f>
        <v/>
      </c>
      <c r="S94" s="233" t="str">
        <f>IF('Summary Clear'!AA83=0,"",'Summary Clear'!AA83)</f>
        <v/>
      </c>
    </row>
    <row r="95" spans="3:19" x14ac:dyDescent="0.3">
      <c r="C95" s="171" t="str">
        <f>IF('Summary Clear'!B84=0,"",'Summary Clear'!B84)</f>
        <v/>
      </c>
      <c r="D95" s="64" t="str">
        <f>IF('Summary Clear'!D84=0,"",'Summary Clear'!D84)</f>
        <v/>
      </c>
      <c r="E95" s="230" t="str">
        <f>IF('Summary Clear'!E84=0,"",(VLOOKUP('Summary Clear'!E84,Lists!$E$15:$G$21,3,FALSE)))</f>
        <v/>
      </c>
      <c r="F95" s="231" t="str">
        <f>IF('Summary Clear'!F84=0,"",'Summary Clear'!F84)</f>
        <v/>
      </c>
      <c r="G95" s="231" t="str">
        <f>IF('Summary Clear'!G84=0,"",'Summary Clear'!G84)</f>
        <v/>
      </c>
      <c r="H95" s="231" t="str">
        <f>IF('Summary Clear'!J84=0,"",'Summary Clear'!J84)</f>
        <v/>
      </c>
      <c r="I95" s="231" t="str">
        <f>IF('Summary Clear'!K84=0,"",'Summary Clear'!K84)</f>
        <v/>
      </c>
      <c r="J95" s="232" t="str">
        <f>IF('Summary Clear'!V84=0,"",'Summary Clear'!V84)</f>
        <v/>
      </c>
      <c r="K95" s="231" t="str">
        <f>IF('Summary Clear'!L84=0,"",'Summary Clear'!L84)</f>
        <v/>
      </c>
      <c r="L95" s="231" t="str">
        <f>IF('Summary Clear'!M84=0,"",'Summary Clear'!M84)</f>
        <v/>
      </c>
      <c r="M95" s="233" t="str">
        <f>IF('Summary Clear'!S84=0,"",'Summary Clear'!S84)</f>
        <v/>
      </c>
      <c r="N95" s="233" t="str">
        <f>IF('Summary Clear'!T84=0,"",'Summary Clear'!T84)</f>
        <v/>
      </c>
      <c r="O95" s="233" t="str">
        <f>IF('Summary Clear'!W84=0,"",'Summary Clear'!W84)</f>
        <v/>
      </c>
      <c r="P95" s="233" t="str">
        <f>IF('Summary Clear'!X84=0,"",'Summary Clear'!X84)</f>
        <v/>
      </c>
      <c r="Q95" s="233" t="str">
        <f>IF('Summary Clear'!Y84=0,"",'Summary Clear'!Y84)</f>
        <v/>
      </c>
      <c r="R95" s="233" t="str">
        <f>IF('Summary Clear'!Z84=0,"",'Summary Clear'!Z84)</f>
        <v/>
      </c>
      <c r="S95" s="233" t="str">
        <f>IF('Summary Clear'!AA84=0,"",'Summary Clear'!AA84)</f>
        <v/>
      </c>
    </row>
    <row r="96" spans="3:19" x14ac:dyDescent="0.3">
      <c r="C96" s="171" t="str">
        <f>IF('Summary Clear'!B85=0,"",'Summary Clear'!B85)</f>
        <v/>
      </c>
      <c r="D96" s="64" t="str">
        <f>IF('Summary Clear'!D85=0,"",'Summary Clear'!D85)</f>
        <v/>
      </c>
      <c r="E96" s="230" t="str">
        <f>IF('Summary Clear'!E85=0,"",(VLOOKUP('Summary Clear'!E85,Lists!$E$15:$G$21,3,FALSE)))</f>
        <v/>
      </c>
      <c r="F96" s="231" t="str">
        <f>IF('Summary Clear'!F85=0,"",'Summary Clear'!F85)</f>
        <v/>
      </c>
      <c r="G96" s="231" t="str">
        <f>IF('Summary Clear'!G85=0,"",'Summary Clear'!G85)</f>
        <v/>
      </c>
      <c r="H96" s="231" t="str">
        <f>IF('Summary Clear'!J85=0,"",'Summary Clear'!J85)</f>
        <v/>
      </c>
      <c r="I96" s="231" t="str">
        <f>IF('Summary Clear'!K85=0,"",'Summary Clear'!K85)</f>
        <v/>
      </c>
      <c r="J96" s="232" t="str">
        <f>IF('Summary Clear'!V85=0,"",'Summary Clear'!V85)</f>
        <v/>
      </c>
      <c r="K96" s="231" t="str">
        <f>IF('Summary Clear'!L85=0,"",'Summary Clear'!L85)</f>
        <v/>
      </c>
      <c r="L96" s="231" t="str">
        <f>IF('Summary Clear'!M85=0,"",'Summary Clear'!M85)</f>
        <v/>
      </c>
      <c r="M96" s="233" t="str">
        <f>IF('Summary Clear'!S85=0,"",'Summary Clear'!S85)</f>
        <v/>
      </c>
      <c r="N96" s="233" t="str">
        <f>IF('Summary Clear'!T85=0,"",'Summary Clear'!T85)</f>
        <v/>
      </c>
      <c r="O96" s="233" t="str">
        <f>IF('Summary Clear'!W85=0,"",'Summary Clear'!W85)</f>
        <v/>
      </c>
      <c r="P96" s="233" t="str">
        <f>IF('Summary Clear'!X85=0,"",'Summary Clear'!X85)</f>
        <v/>
      </c>
      <c r="Q96" s="233" t="str">
        <f>IF('Summary Clear'!Y85=0,"",'Summary Clear'!Y85)</f>
        <v/>
      </c>
      <c r="R96" s="233" t="str">
        <f>IF('Summary Clear'!Z85=0,"",'Summary Clear'!Z85)</f>
        <v/>
      </c>
      <c r="S96" s="233" t="str">
        <f>IF('Summary Clear'!AA85=0,"",'Summary Clear'!AA85)</f>
        <v/>
      </c>
    </row>
    <row r="97" spans="3:19" x14ac:dyDescent="0.3">
      <c r="C97" s="171" t="str">
        <f>IF('Summary Clear'!B86=0,"",'Summary Clear'!B86)</f>
        <v/>
      </c>
      <c r="D97" s="64" t="str">
        <f>IF('Summary Clear'!D86=0,"",'Summary Clear'!D86)</f>
        <v/>
      </c>
      <c r="E97" s="230" t="str">
        <f>IF('Summary Clear'!E86=0,"",(VLOOKUP('Summary Clear'!E86,Lists!$E$15:$G$21,3,FALSE)))</f>
        <v/>
      </c>
      <c r="F97" s="231" t="str">
        <f>IF('Summary Clear'!F86=0,"",'Summary Clear'!F86)</f>
        <v/>
      </c>
      <c r="G97" s="231" t="str">
        <f>IF('Summary Clear'!G86=0,"",'Summary Clear'!G86)</f>
        <v/>
      </c>
      <c r="H97" s="231" t="str">
        <f>IF('Summary Clear'!J86=0,"",'Summary Clear'!J86)</f>
        <v/>
      </c>
      <c r="I97" s="231" t="str">
        <f>IF('Summary Clear'!K86=0,"",'Summary Clear'!K86)</f>
        <v/>
      </c>
      <c r="J97" s="232" t="str">
        <f>IF('Summary Clear'!V86=0,"",'Summary Clear'!V86)</f>
        <v/>
      </c>
      <c r="K97" s="231" t="str">
        <f>IF('Summary Clear'!L86=0,"",'Summary Clear'!L86)</f>
        <v/>
      </c>
      <c r="L97" s="231" t="str">
        <f>IF('Summary Clear'!M86=0,"",'Summary Clear'!M86)</f>
        <v/>
      </c>
      <c r="M97" s="233" t="str">
        <f>IF('Summary Clear'!S86=0,"",'Summary Clear'!S86)</f>
        <v/>
      </c>
      <c r="N97" s="233" t="str">
        <f>IF('Summary Clear'!T86=0,"",'Summary Clear'!T86)</f>
        <v/>
      </c>
      <c r="O97" s="233" t="str">
        <f>IF('Summary Clear'!W86=0,"",'Summary Clear'!W86)</f>
        <v/>
      </c>
      <c r="P97" s="233" t="str">
        <f>IF('Summary Clear'!X86=0,"",'Summary Clear'!X86)</f>
        <v/>
      </c>
      <c r="Q97" s="233" t="str">
        <f>IF('Summary Clear'!Y86=0,"",'Summary Clear'!Y86)</f>
        <v/>
      </c>
      <c r="R97" s="233" t="str">
        <f>IF('Summary Clear'!Z86=0,"",'Summary Clear'!Z86)</f>
        <v/>
      </c>
      <c r="S97" s="233" t="str">
        <f>IF('Summary Clear'!AA86=0,"",'Summary Clear'!AA86)</f>
        <v/>
      </c>
    </row>
    <row r="98" spans="3:19" x14ac:dyDescent="0.3">
      <c r="C98" s="171" t="str">
        <f>IF('Summary Clear'!B87=0,"",'Summary Clear'!B87)</f>
        <v/>
      </c>
      <c r="D98" s="64" t="str">
        <f>IF('Summary Clear'!D87=0,"",'Summary Clear'!D87)</f>
        <v/>
      </c>
      <c r="E98" s="230" t="str">
        <f>IF('Summary Clear'!E87=0,"",(VLOOKUP('Summary Clear'!E87,Lists!$E$15:$G$21,3,FALSE)))</f>
        <v/>
      </c>
      <c r="F98" s="231" t="str">
        <f>IF('Summary Clear'!F87=0,"",'Summary Clear'!F87)</f>
        <v/>
      </c>
      <c r="G98" s="231" t="str">
        <f>IF('Summary Clear'!G87=0,"",'Summary Clear'!G87)</f>
        <v/>
      </c>
      <c r="H98" s="231" t="str">
        <f>IF('Summary Clear'!J87=0,"",'Summary Clear'!J87)</f>
        <v/>
      </c>
      <c r="I98" s="231" t="str">
        <f>IF('Summary Clear'!K87=0,"",'Summary Clear'!K87)</f>
        <v/>
      </c>
      <c r="J98" s="232" t="str">
        <f>IF('Summary Clear'!V87=0,"",'Summary Clear'!V87)</f>
        <v/>
      </c>
      <c r="K98" s="231" t="str">
        <f>IF('Summary Clear'!L87=0,"",'Summary Clear'!L87)</f>
        <v/>
      </c>
      <c r="L98" s="231" t="str">
        <f>IF('Summary Clear'!M87=0,"",'Summary Clear'!M87)</f>
        <v/>
      </c>
      <c r="M98" s="233" t="str">
        <f>IF('Summary Clear'!S87=0,"",'Summary Clear'!S87)</f>
        <v/>
      </c>
      <c r="N98" s="233" t="str">
        <f>IF('Summary Clear'!T87=0,"",'Summary Clear'!T87)</f>
        <v/>
      </c>
      <c r="O98" s="233" t="str">
        <f>IF('Summary Clear'!W87=0,"",'Summary Clear'!W87)</f>
        <v/>
      </c>
      <c r="P98" s="233" t="str">
        <f>IF('Summary Clear'!X87=0,"",'Summary Clear'!X87)</f>
        <v/>
      </c>
      <c r="Q98" s="233" t="str">
        <f>IF('Summary Clear'!Y87=0,"",'Summary Clear'!Y87)</f>
        <v/>
      </c>
      <c r="R98" s="233" t="str">
        <f>IF('Summary Clear'!Z87=0,"",'Summary Clear'!Z87)</f>
        <v/>
      </c>
      <c r="S98" s="233" t="str">
        <f>IF('Summary Clear'!AA87=0,"",'Summary Clear'!AA87)</f>
        <v/>
      </c>
    </row>
    <row r="99" spans="3:19" x14ac:dyDescent="0.3">
      <c r="C99" s="171" t="str">
        <f>IF('Summary Clear'!B88=0,"",'Summary Clear'!B88)</f>
        <v/>
      </c>
      <c r="D99" s="64" t="str">
        <f>IF('Summary Clear'!D88=0,"",'Summary Clear'!D88)</f>
        <v/>
      </c>
      <c r="E99" s="230" t="str">
        <f>IF('Summary Clear'!E88=0,"",(VLOOKUP('Summary Clear'!E88,Lists!$E$15:$G$21,3,FALSE)))</f>
        <v/>
      </c>
      <c r="F99" s="231" t="str">
        <f>IF('Summary Clear'!F88=0,"",'Summary Clear'!F88)</f>
        <v/>
      </c>
      <c r="G99" s="231" t="str">
        <f>IF('Summary Clear'!G88=0,"",'Summary Clear'!G88)</f>
        <v/>
      </c>
      <c r="H99" s="231" t="str">
        <f>IF('Summary Clear'!J88=0,"",'Summary Clear'!J88)</f>
        <v/>
      </c>
      <c r="I99" s="231" t="str">
        <f>IF('Summary Clear'!K88=0,"",'Summary Clear'!K88)</f>
        <v/>
      </c>
      <c r="J99" s="232" t="str">
        <f>IF('Summary Clear'!V88=0,"",'Summary Clear'!V88)</f>
        <v/>
      </c>
      <c r="K99" s="231" t="str">
        <f>IF('Summary Clear'!L88=0,"",'Summary Clear'!L88)</f>
        <v/>
      </c>
      <c r="L99" s="231" t="str">
        <f>IF('Summary Clear'!M88=0,"",'Summary Clear'!M88)</f>
        <v/>
      </c>
      <c r="M99" s="233" t="str">
        <f>IF('Summary Clear'!S88=0,"",'Summary Clear'!S88)</f>
        <v/>
      </c>
      <c r="N99" s="233" t="str">
        <f>IF('Summary Clear'!T88=0,"",'Summary Clear'!T88)</f>
        <v/>
      </c>
      <c r="O99" s="233" t="str">
        <f>IF('Summary Clear'!W88=0,"",'Summary Clear'!W88)</f>
        <v/>
      </c>
      <c r="P99" s="233" t="str">
        <f>IF('Summary Clear'!X88=0,"",'Summary Clear'!X88)</f>
        <v/>
      </c>
      <c r="Q99" s="233" t="str">
        <f>IF('Summary Clear'!Y88=0,"",'Summary Clear'!Y88)</f>
        <v/>
      </c>
      <c r="R99" s="233" t="str">
        <f>IF('Summary Clear'!Z88=0,"",'Summary Clear'!Z88)</f>
        <v/>
      </c>
      <c r="S99" s="233" t="str">
        <f>IF('Summary Clear'!AA88=0,"",'Summary Clear'!AA88)</f>
        <v/>
      </c>
    </row>
    <row r="100" spans="3:19" x14ac:dyDescent="0.3">
      <c r="C100" s="171" t="str">
        <f>IF('Summary Clear'!B89=0,"",'Summary Clear'!B89)</f>
        <v/>
      </c>
      <c r="D100" s="64" t="str">
        <f>IF('Summary Clear'!D89=0,"",'Summary Clear'!D89)</f>
        <v/>
      </c>
      <c r="E100" s="230" t="str">
        <f>IF('Summary Clear'!E89=0,"",(VLOOKUP('Summary Clear'!E89,Lists!$E$15:$G$21,3,FALSE)))</f>
        <v/>
      </c>
      <c r="F100" s="231" t="str">
        <f>IF('Summary Clear'!F89=0,"",'Summary Clear'!F89)</f>
        <v/>
      </c>
      <c r="G100" s="231" t="str">
        <f>IF('Summary Clear'!G89=0,"",'Summary Clear'!G89)</f>
        <v/>
      </c>
      <c r="H100" s="231" t="str">
        <f>IF('Summary Clear'!J89=0,"",'Summary Clear'!J89)</f>
        <v/>
      </c>
      <c r="I100" s="231" t="str">
        <f>IF('Summary Clear'!K89=0,"",'Summary Clear'!K89)</f>
        <v/>
      </c>
      <c r="J100" s="232" t="str">
        <f>IF('Summary Clear'!V89=0,"",'Summary Clear'!V89)</f>
        <v/>
      </c>
      <c r="K100" s="231" t="str">
        <f>IF('Summary Clear'!L89=0,"",'Summary Clear'!L89)</f>
        <v/>
      </c>
      <c r="L100" s="231" t="str">
        <f>IF('Summary Clear'!M89=0,"",'Summary Clear'!M89)</f>
        <v/>
      </c>
      <c r="M100" s="233" t="str">
        <f>IF('Summary Clear'!S89=0,"",'Summary Clear'!S89)</f>
        <v/>
      </c>
      <c r="N100" s="233" t="str">
        <f>IF('Summary Clear'!T89=0,"",'Summary Clear'!T89)</f>
        <v/>
      </c>
      <c r="O100" s="233" t="str">
        <f>IF('Summary Clear'!W89=0,"",'Summary Clear'!W89)</f>
        <v/>
      </c>
      <c r="P100" s="233" t="str">
        <f>IF('Summary Clear'!X89=0,"",'Summary Clear'!X89)</f>
        <v/>
      </c>
      <c r="Q100" s="233" t="str">
        <f>IF('Summary Clear'!Y89=0,"",'Summary Clear'!Y89)</f>
        <v/>
      </c>
      <c r="R100" s="233" t="str">
        <f>IF('Summary Clear'!Z89=0,"",'Summary Clear'!Z89)</f>
        <v/>
      </c>
      <c r="S100" s="233" t="str">
        <f>IF('Summary Clear'!AA89=0,"",'Summary Clear'!AA89)</f>
        <v/>
      </c>
    </row>
    <row r="101" spans="3:19" x14ac:dyDescent="0.3">
      <c r="C101" s="171" t="str">
        <f>IF('Summary Clear'!B90=0,"",'Summary Clear'!B90)</f>
        <v/>
      </c>
      <c r="D101" s="64" t="str">
        <f>IF('Summary Clear'!D90=0,"",'Summary Clear'!D90)</f>
        <v/>
      </c>
      <c r="E101" s="230" t="str">
        <f>IF('Summary Clear'!E90=0,"",(VLOOKUP('Summary Clear'!E90,Lists!$E$15:$G$21,3,FALSE)))</f>
        <v/>
      </c>
      <c r="F101" s="231" t="str">
        <f>IF('Summary Clear'!F90=0,"",'Summary Clear'!F90)</f>
        <v/>
      </c>
      <c r="G101" s="231" t="str">
        <f>IF('Summary Clear'!G90=0,"",'Summary Clear'!G90)</f>
        <v/>
      </c>
      <c r="H101" s="231" t="str">
        <f>IF('Summary Clear'!J90=0,"",'Summary Clear'!J90)</f>
        <v/>
      </c>
      <c r="I101" s="231" t="str">
        <f>IF('Summary Clear'!K90=0,"",'Summary Clear'!K90)</f>
        <v/>
      </c>
      <c r="J101" s="232" t="str">
        <f>IF('Summary Clear'!V90=0,"",'Summary Clear'!V90)</f>
        <v/>
      </c>
      <c r="K101" s="231" t="str">
        <f>IF('Summary Clear'!L90=0,"",'Summary Clear'!L90)</f>
        <v/>
      </c>
      <c r="L101" s="231" t="str">
        <f>IF('Summary Clear'!M90=0,"",'Summary Clear'!M90)</f>
        <v/>
      </c>
      <c r="M101" s="233" t="str">
        <f>IF('Summary Clear'!S90=0,"",'Summary Clear'!S90)</f>
        <v/>
      </c>
      <c r="N101" s="233" t="str">
        <f>IF('Summary Clear'!T90=0,"",'Summary Clear'!T90)</f>
        <v/>
      </c>
      <c r="O101" s="233" t="str">
        <f>IF('Summary Clear'!W90=0,"",'Summary Clear'!W90)</f>
        <v/>
      </c>
      <c r="P101" s="233" t="str">
        <f>IF('Summary Clear'!X90=0,"",'Summary Clear'!X90)</f>
        <v/>
      </c>
      <c r="Q101" s="233" t="str">
        <f>IF('Summary Clear'!Y90=0,"",'Summary Clear'!Y90)</f>
        <v/>
      </c>
      <c r="R101" s="233" t="str">
        <f>IF('Summary Clear'!Z90=0,"",'Summary Clear'!Z90)</f>
        <v/>
      </c>
      <c r="S101" s="233" t="str">
        <f>IF('Summary Clear'!AA90=0,"",'Summary Clear'!AA90)</f>
        <v/>
      </c>
    </row>
    <row r="102" spans="3:19" x14ac:dyDescent="0.3">
      <c r="C102" s="171" t="str">
        <f>IF('Summary Clear'!B91=0,"",'Summary Clear'!B91)</f>
        <v/>
      </c>
      <c r="D102" s="64" t="str">
        <f>IF('Summary Clear'!D91=0,"",'Summary Clear'!D91)</f>
        <v/>
      </c>
      <c r="E102" s="230" t="str">
        <f>IF('Summary Clear'!E91=0,"",(VLOOKUP('Summary Clear'!E91,Lists!$E$15:$G$21,3,FALSE)))</f>
        <v/>
      </c>
      <c r="F102" s="231" t="str">
        <f>IF('Summary Clear'!F91=0,"",'Summary Clear'!F91)</f>
        <v/>
      </c>
      <c r="G102" s="231" t="str">
        <f>IF('Summary Clear'!G91=0,"",'Summary Clear'!G91)</f>
        <v/>
      </c>
      <c r="H102" s="231" t="str">
        <f>IF('Summary Clear'!J91=0,"",'Summary Clear'!J91)</f>
        <v/>
      </c>
      <c r="I102" s="231" t="str">
        <f>IF('Summary Clear'!K91=0,"",'Summary Clear'!K91)</f>
        <v/>
      </c>
      <c r="J102" s="232" t="str">
        <f>IF('Summary Clear'!V91=0,"",'Summary Clear'!V91)</f>
        <v/>
      </c>
      <c r="K102" s="231" t="str">
        <f>IF('Summary Clear'!L91=0,"",'Summary Clear'!L91)</f>
        <v/>
      </c>
      <c r="L102" s="231" t="str">
        <f>IF('Summary Clear'!M91=0,"",'Summary Clear'!M91)</f>
        <v/>
      </c>
      <c r="M102" s="233" t="str">
        <f>IF('Summary Clear'!S91=0,"",'Summary Clear'!S91)</f>
        <v/>
      </c>
      <c r="N102" s="233" t="str">
        <f>IF('Summary Clear'!T91=0,"",'Summary Clear'!T91)</f>
        <v/>
      </c>
      <c r="O102" s="233" t="str">
        <f>IF('Summary Clear'!W91=0,"",'Summary Clear'!W91)</f>
        <v/>
      </c>
      <c r="P102" s="233" t="str">
        <f>IF('Summary Clear'!X91=0,"",'Summary Clear'!X91)</f>
        <v/>
      </c>
      <c r="Q102" s="233" t="str">
        <f>IF('Summary Clear'!Y91=0,"",'Summary Clear'!Y91)</f>
        <v/>
      </c>
      <c r="R102" s="233" t="str">
        <f>IF('Summary Clear'!Z91=0,"",'Summary Clear'!Z91)</f>
        <v/>
      </c>
      <c r="S102" s="233" t="str">
        <f>IF('Summary Clear'!AA91=0,"",'Summary Clear'!AA91)</f>
        <v/>
      </c>
    </row>
    <row r="103" spans="3:19" x14ac:dyDescent="0.3">
      <c r="C103" s="171" t="str">
        <f>IF('Summary Clear'!B92=0,"",'Summary Clear'!B92)</f>
        <v/>
      </c>
      <c r="D103" s="64" t="str">
        <f>IF('Summary Clear'!D92=0,"",'Summary Clear'!D92)</f>
        <v/>
      </c>
      <c r="E103" s="230" t="str">
        <f>IF('Summary Clear'!E92=0,"",(VLOOKUP('Summary Clear'!E92,Lists!$E$15:$G$21,3,FALSE)))</f>
        <v/>
      </c>
      <c r="F103" s="231" t="str">
        <f>IF('Summary Clear'!F92=0,"",'Summary Clear'!F92)</f>
        <v/>
      </c>
      <c r="G103" s="231" t="str">
        <f>IF('Summary Clear'!G92=0,"",'Summary Clear'!G92)</f>
        <v/>
      </c>
      <c r="H103" s="231" t="str">
        <f>IF('Summary Clear'!J92=0,"",'Summary Clear'!J92)</f>
        <v/>
      </c>
      <c r="I103" s="231" t="str">
        <f>IF('Summary Clear'!K92=0,"",'Summary Clear'!K92)</f>
        <v/>
      </c>
      <c r="J103" s="232" t="str">
        <f>IF('Summary Clear'!V92=0,"",'Summary Clear'!V92)</f>
        <v/>
      </c>
      <c r="K103" s="231" t="str">
        <f>IF('Summary Clear'!L92=0,"",'Summary Clear'!L92)</f>
        <v/>
      </c>
      <c r="L103" s="231" t="str">
        <f>IF('Summary Clear'!M92=0,"",'Summary Clear'!M92)</f>
        <v/>
      </c>
      <c r="M103" s="233" t="str">
        <f>IF('Summary Clear'!S92=0,"",'Summary Clear'!S92)</f>
        <v/>
      </c>
      <c r="N103" s="233" t="str">
        <f>IF('Summary Clear'!T92=0,"",'Summary Clear'!T92)</f>
        <v/>
      </c>
      <c r="O103" s="233" t="str">
        <f>IF('Summary Clear'!W92=0,"",'Summary Clear'!W92)</f>
        <v/>
      </c>
      <c r="P103" s="233" t="str">
        <f>IF('Summary Clear'!X92=0,"",'Summary Clear'!X92)</f>
        <v/>
      </c>
      <c r="Q103" s="233" t="str">
        <f>IF('Summary Clear'!Y92=0,"",'Summary Clear'!Y92)</f>
        <v/>
      </c>
      <c r="R103" s="233" t="str">
        <f>IF('Summary Clear'!Z92=0,"",'Summary Clear'!Z92)</f>
        <v/>
      </c>
      <c r="S103" s="233" t="str">
        <f>IF('Summary Clear'!AA92=0,"",'Summary Clear'!AA92)</f>
        <v/>
      </c>
    </row>
    <row r="104" spans="3:19" x14ac:dyDescent="0.3">
      <c r="C104" s="171" t="str">
        <f>IF('Summary Clear'!B93=0,"",'Summary Clear'!B93)</f>
        <v/>
      </c>
      <c r="D104" s="64" t="str">
        <f>IF('Summary Clear'!D93=0,"",'Summary Clear'!D93)</f>
        <v/>
      </c>
      <c r="E104" s="230" t="str">
        <f>IF('Summary Clear'!E93=0,"",(VLOOKUP('Summary Clear'!E93,Lists!$E$15:$G$21,3,FALSE)))</f>
        <v/>
      </c>
      <c r="F104" s="231" t="str">
        <f>IF('Summary Clear'!F93=0,"",'Summary Clear'!F93)</f>
        <v/>
      </c>
      <c r="G104" s="231" t="str">
        <f>IF('Summary Clear'!G93=0,"",'Summary Clear'!G93)</f>
        <v/>
      </c>
      <c r="H104" s="231" t="str">
        <f>IF('Summary Clear'!J93=0,"",'Summary Clear'!J93)</f>
        <v/>
      </c>
      <c r="I104" s="231" t="str">
        <f>IF('Summary Clear'!K93=0,"",'Summary Clear'!K93)</f>
        <v/>
      </c>
      <c r="J104" s="232" t="str">
        <f>IF('Summary Clear'!V93=0,"",'Summary Clear'!V93)</f>
        <v/>
      </c>
      <c r="K104" s="231" t="str">
        <f>IF('Summary Clear'!L93=0,"",'Summary Clear'!L93)</f>
        <v/>
      </c>
      <c r="L104" s="231" t="str">
        <f>IF('Summary Clear'!M93=0,"",'Summary Clear'!M93)</f>
        <v/>
      </c>
      <c r="M104" s="233" t="str">
        <f>IF('Summary Clear'!S93=0,"",'Summary Clear'!S93)</f>
        <v/>
      </c>
      <c r="N104" s="233" t="str">
        <f>IF('Summary Clear'!T93=0,"",'Summary Clear'!T93)</f>
        <v/>
      </c>
      <c r="O104" s="233" t="str">
        <f>IF('Summary Clear'!W93=0,"",'Summary Clear'!W93)</f>
        <v/>
      </c>
      <c r="P104" s="233" t="str">
        <f>IF('Summary Clear'!X93=0,"",'Summary Clear'!X93)</f>
        <v/>
      </c>
      <c r="Q104" s="233" t="str">
        <f>IF('Summary Clear'!Y93=0,"",'Summary Clear'!Y93)</f>
        <v/>
      </c>
      <c r="R104" s="233" t="str">
        <f>IF('Summary Clear'!Z93=0,"",'Summary Clear'!Z93)</f>
        <v/>
      </c>
      <c r="S104" s="233" t="str">
        <f>IF('Summary Clear'!AA93=0,"",'Summary Clear'!AA93)</f>
        <v/>
      </c>
    </row>
    <row r="105" spans="3:19" x14ac:dyDescent="0.3">
      <c r="C105" s="171" t="str">
        <f>IF('Summary Clear'!B94=0,"",'Summary Clear'!B94)</f>
        <v/>
      </c>
      <c r="D105" s="64" t="str">
        <f>IF('Summary Clear'!D94=0,"",'Summary Clear'!D94)</f>
        <v/>
      </c>
      <c r="E105" s="230" t="str">
        <f>IF('Summary Clear'!E94=0,"",(VLOOKUP('Summary Clear'!E94,Lists!$E$15:$G$21,3,FALSE)))</f>
        <v/>
      </c>
      <c r="F105" s="231" t="str">
        <f>IF('Summary Clear'!F94=0,"",'Summary Clear'!F94)</f>
        <v/>
      </c>
      <c r="G105" s="231" t="str">
        <f>IF('Summary Clear'!G94=0,"",'Summary Clear'!G94)</f>
        <v/>
      </c>
      <c r="H105" s="231" t="str">
        <f>IF('Summary Clear'!J94=0,"",'Summary Clear'!J94)</f>
        <v/>
      </c>
      <c r="I105" s="231" t="str">
        <f>IF('Summary Clear'!K94=0,"",'Summary Clear'!K94)</f>
        <v/>
      </c>
      <c r="J105" s="232" t="str">
        <f>IF('Summary Clear'!V94=0,"",'Summary Clear'!V94)</f>
        <v/>
      </c>
      <c r="K105" s="231" t="str">
        <f>IF('Summary Clear'!L94=0,"",'Summary Clear'!L94)</f>
        <v/>
      </c>
      <c r="L105" s="231" t="str">
        <f>IF('Summary Clear'!M94=0,"",'Summary Clear'!M94)</f>
        <v/>
      </c>
      <c r="M105" s="233" t="str">
        <f>IF('Summary Clear'!S94=0,"",'Summary Clear'!S94)</f>
        <v/>
      </c>
      <c r="N105" s="233" t="str">
        <f>IF('Summary Clear'!T94=0,"",'Summary Clear'!T94)</f>
        <v/>
      </c>
      <c r="O105" s="233" t="str">
        <f>IF('Summary Clear'!W94=0,"",'Summary Clear'!W94)</f>
        <v/>
      </c>
      <c r="P105" s="233" t="str">
        <f>IF('Summary Clear'!X94=0,"",'Summary Clear'!X94)</f>
        <v/>
      </c>
      <c r="Q105" s="233" t="str">
        <f>IF('Summary Clear'!Y94=0,"",'Summary Clear'!Y94)</f>
        <v/>
      </c>
      <c r="R105" s="233" t="str">
        <f>IF('Summary Clear'!Z94=0,"",'Summary Clear'!Z94)</f>
        <v/>
      </c>
      <c r="S105" s="233" t="str">
        <f>IF('Summary Clear'!AA94=0,"",'Summary Clear'!AA94)</f>
        <v/>
      </c>
    </row>
    <row r="106" spans="3:19" x14ac:dyDescent="0.3">
      <c r="C106" s="171" t="str">
        <f>IF('Summary Clear'!B95=0,"",'Summary Clear'!B95)</f>
        <v/>
      </c>
      <c r="D106" s="64" t="str">
        <f>IF('Summary Clear'!D95=0,"",'Summary Clear'!D95)</f>
        <v/>
      </c>
      <c r="E106" s="230" t="str">
        <f>IF('Summary Clear'!E95=0,"",(VLOOKUP('Summary Clear'!E95,Lists!$E$15:$G$21,3,FALSE)))</f>
        <v/>
      </c>
      <c r="F106" s="231" t="str">
        <f>IF('Summary Clear'!F95=0,"",'Summary Clear'!F95)</f>
        <v/>
      </c>
      <c r="G106" s="231" t="str">
        <f>IF('Summary Clear'!G95=0,"",'Summary Clear'!G95)</f>
        <v/>
      </c>
      <c r="H106" s="231" t="str">
        <f>IF('Summary Clear'!J95=0,"",'Summary Clear'!J95)</f>
        <v/>
      </c>
      <c r="I106" s="231" t="str">
        <f>IF('Summary Clear'!K95=0,"",'Summary Clear'!K95)</f>
        <v/>
      </c>
      <c r="J106" s="232" t="str">
        <f>IF('Summary Clear'!V95=0,"",'Summary Clear'!V95)</f>
        <v/>
      </c>
      <c r="K106" s="231" t="str">
        <f>IF('Summary Clear'!L95=0,"",'Summary Clear'!L95)</f>
        <v/>
      </c>
      <c r="L106" s="231" t="str">
        <f>IF('Summary Clear'!M95=0,"",'Summary Clear'!M95)</f>
        <v/>
      </c>
      <c r="M106" s="233" t="str">
        <f>IF('Summary Clear'!S95=0,"",'Summary Clear'!S95)</f>
        <v/>
      </c>
      <c r="N106" s="233" t="str">
        <f>IF('Summary Clear'!T95=0,"",'Summary Clear'!T95)</f>
        <v/>
      </c>
      <c r="O106" s="233" t="str">
        <f>IF('Summary Clear'!W95=0,"",'Summary Clear'!W95)</f>
        <v/>
      </c>
      <c r="P106" s="233" t="str">
        <f>IF('Summary Clear'!X95=0,"",'Summary Clear'!X95)</f>
        <v/>
      </c>
      <c r="Q106" s="233" t="str">
        <f>IF('Summary Clear'!Y95=0,"",'Summary Clear'!Y95)</f>
        <v/>
      </c>
      <c r="R106" s="233" t="str">
        <f>IF('Summary Clear'!Z95=0,"",'Summary Clear'!Z95)</f>
        <v/>
      </c>
      <c r="S106" s="233" t="str">
        <f>IF('Summary Clear'!AA95=0,"",'Summary Clear'!AA95)</f>
        <v/>
      </c>
    </row>
    <row r="107" spans="3:19" x14ac:dyDescent="0.3">
      <c r="C107" s="171" t="str">
        <f>IF('Summary Clear'!B96=0,"",'Summary Clear'!B96)</f>
        <v/>
      </c>
      <c r="D107" s="64" t="str">
        <f>IF('Summary Clear'!D96=0,"",'Summary Clear'!D96)</f>
        <v/>
      </c>
      <c r="E107" s="230" t="str">
        <f>IF('Summary Clear'!E96=0,"",(VLOOKUP('Summary Clear'!E96,Lists!$E$15:$G$21,3,FALSE)))</f>
        <v/>
      </c>
      <c r="F107" s="231" t="str">
        <f>IF('Summary Clear'!F96=0,"",'Summary Clear'!F96)</f>
        <v/>
      </c>
      <c r="G107" s="231" t="str">
        <f>IF('Summary Clear'!G96=0,"",'Summary Clear'!G96)</f>
        <v/>
      </c>
      <c r="H107" s="231" t="str">
        <f>IF('Summary Clear'!J96=0,"",'Summary Clear'!J96)</f>
        <v/>
      </c>
      <c r="I107" s="231" t="str">
        <f>IF('Summary Clear'!K96=0,"",'Summary Clear'!K96)</f>
        <v/>
      </c>
      <c r="J107" s="232" t="str">
        <f>IF('Summary Clear'!V96=0,"",'Summary Clear'!V96)</f>
        <v/>
      </c>
      <c r="K107" s="231" t="str">
        <f>IF('Summary Clear'!L96=0,"",'Summary Clear'!L96)</f>
        <v/>
      </c>
      <c r="L107" s="231" t="str">
        <f>IF('Summary Clear'!M96=0,"",'Summary Clear'!M96)</f>
        <v/>
      </c>
      <c r="M107" s="233" t="str">
        <f>IF('Summary Clear'!S96=0,"",'Summary Clear'!S96)</f>
        <v/>
      </c>
      <c r="N107" s="233" t="str">
        <f>IF('Summary Clear'!T96=0,"",'Summary Clear'!T96)</f>
        <v/>
      </c>
      <c r="O107" s="233" t="str">
        <f>IF('Summary Clear'!W96=0,"",'Summary Clear'!W96)</f>
        <v/>
      </c>
      <c r="P107" s="233" t="str">
        <f>IF('Summary Clear'!X96=0,"",'Summary Clear'!X96)</f>
        <v/>
      </c>
      <c r="Q107" s="233" t="str">
        <f>IF('Summary Clear'!Y96=0,"",'Summary Clear'!Y96)</f>
        <v/>
      </c>
      <c r="R107" s="233" t="str">
        <f>IF('Summary Clear'!Z96=0,"",'Summary Clear'!Z96)</f>
        <v/>
      </c>
      <c r="S107" s="233" t="str">
        <f>IF('Summary Clear'!AA96=0,"",'Summary Clear'!AA96)</f>
        <v/>
      </c>
    </row>
    <row r="108" spans="3:19" x14ac:dyDescent="0.3">
      <c r="C108" s="171" t="str">
        <f>IF('Summary Clear'!B97=0,"",'Summary Clear'!B97)</f>
        <v/>
      </c>
      <c r="D108" s="64" t="str">
        <f>IF('Summary Clear'!D97=0,"",'Summary Clear'!D97)</f>
        <v/>
      </c>
      <c r="E108" s="230" t="str">
        <f>IF('Summary Clear'!E97=0,"",(VLOOKUP('Summary Clear'!E97,Lists!$E$15:$G$21,3,FALSE)))</f>
        <v/>
      </c>
      <c r="F108" s="231" t="str">
        <f>IF('Summary Clear'!F97=0,"",'Summary Clear'!F97)</f>
        <v/>
      </c>
      <c r="G108" s="231" t="str">
        <f>IF('Summary Clear'!G97=0,"",'Summary Clear'!G97)</f>
        <v/>
      </c>
      <c r="H108" s="231" t="str">
        <f>IF('Summary Clear'!J97=0,"",'Summary Clear'!J97)</f>
        <v/>
      </c>
      <c r="I108" s="231" t="str">
        <f>IF('Summary Clear'!K97=0,"",'Summary Clear'!K97)</f>
        <v/>
      </c>
      <c r="J108" s="232" t="str">
        <f>IF('Summary Clear'!V97=0,"",'Summary Clear'!V97)</f>
        <v/>
      </c>
      <c r="K108" s="231" t="str">
        <f>IF('Summary Clear'!L97=0,"",'Summary Clear'!L97)</f>
        <v/>
      </c>
      <c r="L108" s="231" t="str">
        <f>IF('Summary Clear'!M97=0,"",'Summary Clear'!M97)</f>
        <v/>
      </c>
      <c r="M108" s="233" t="str">
        <f>IF('Summary Clear'!S97=0,"",'Summary Clear'!S97)</f>
        <v/>
      </c>
      <c r="N108" s="233" t="str">
        <f>IF('Summary Clear'!T97=0,"",'Summary Clear'!T97)</f>
        <v/>
      </c>
      <c r="O108" s="233" t="str">
        <f>IF('Summary Clear'!W97=0,"",'Summary Clear'!W97)</f>
        <v/>
      </c>
      <c r="P108" s="233" t="str">
        <f>IF('Summary Clear'!X97=0,"",'Summary Clear'!X97)</f>
        <v/>
      </c>
      <c r="Q108" s="233" t="str">
        <f>IF('Summary Clear'!Y97=0,"",'Summary Clear'!Y97)</f>
        <v/>
      </c>
      <c r="R108" s="233" t="str">
        <f>IF('Summary Clear'!Z97=0,"",'Summary Clear'!Z97)</f>
        <v/>
      </c>
      <c r="S108" s="233" t="str">
        <f>IF('Summary Clear'!AA97=0,"",'Summary Clear'!AA97)</f>
        <v/>
      </c>
    </row>
    <row r="109" spans="3:19" x14ac:dyDescent="0.3">
      <c r="C109" s="171" t="str">
        <f>IF('Summary Clear'!B98=0,"",'Summary Clear'!B98)</f>
        <v/>
      </c>
      <c r="D109" s="64" t="str">
        <f>IF('Summary Clear'!D98=0,"",'Summary Clear'!D98)</f>
        <v/>
      </c>
      <c r="E109" s="230" t="str">
        <f>IF('Summary Clear'!E98=0,"",(VLOOKUP('Summary Clear'!E98,Lists!$E$15:$G$21,3,FALSE)))</f>
        <v/>
      </c>
      <c r="F109" s="231" t="str">
        <f>IF('Summary Clear'!F98=0,"",'Summary Clear'!F98)</f>
        <v/>
      </c>
      <c r="G109" s="231" t="str">
        <f>IF('Summary Clear'!G98=0,"",'Summary Clear'!G98)</f>
        <v/>
      </c>
      <c r="H109" s="231" t="str">
        <f>IF('Summary Clear'!J98=0,"",'Summary Clear'!J98)</f>
        <v/>
      </c>
      <c r="I109" s="231" t="str">
        <f>IF('Summary Clear'!K98=0,"",'Summary Clear'!K98)</f>
        <v/>
      </c>
      <c r="J109" s="232" t="str">
        <f>IF('Summary Clear'!V98=0,"",'Summary Clear'!V98)</f>
        <v/>
      </c>
      <c r="K109" s="231" t="str">
        <f>IF('Summary Clear'!L98=0,"",'Summary Clear'!L98)</f>
        <v/>
      </c>
      <c r="L109" s="231" t="str">
        <f>IF('Summary Clear'!M98=0,"",'Summary Clear'!M98)</f>
        <v/>
      </c>
      <c r="M109" s="233" t="str">
        <f>IF('Summary Clear'!S98=0,"",'Summary Clear'!S98)</f>
        <v/>
      </c>
      <c r="N109" s="233" t="str">
        <f>IF('Summary Clear'!T98=0,"",'Summary Clear'!T98)</f>
        <v/>
      </c>
      <c r="O109" s="233" t="str">
        <f>IF('Summary Clear'!W98=0,"",'Summary Clear'!W98)</f>
        <v/>
      </c>
      <c r="P109" s="233" t="str">
        <f>IF('Summary Clear'!X98=0,"",'Summary Clear'!X98)</f>
        <v/>
      </c>
      <c r="Q109" s="233" t="str">
        <f>IF('Summary Clear'!Y98=0,"",'Summary Clear'!Y98)</f>
        <v/>
      </c>
      <c r="R109" s="233" t="str">
        <f>IF('Summary Clear'!Z98=0,"",'Summary Clear'!Z98)</f>
        <v/>
      </c>
      <c r="S109" s="233" t="str">
        <f>IF('Summary Clear'!AA98=0,"",'Summary Clear'!AA98)</f>
        <v/>
      </c>
    </row>
    <row r="110" spans="3:19" x14ac:dyDescent="0.3">
      <c r="C110" s="171" t="str">
        <f>IF('Summary Clear'!B99=0,"",'Summary Clear'!B99)</f>
        <v/>
      </c>
      <c r="D110" s="64" t="str">
        <f>IF('Summary Clear'!D99=0,"",'Summary Clear'!D99)</f>
        <v/>
      </c>
      <c r="E110" s="230" t="str">
        <f>IF('Summary Clear'!E99=0,"",(VLOOKUP('Summary Clear'!E99,Lists!$E$15:$G$21,3,FALSE)))</f>
        <v/>
      </c>
      <c r="F110" s="231" t="str">
        <f>IF('Summary Clear'!F99=0,"",'Summary Clear'!F99)</f>
        <v/>
      </c>
      <c r="G110" s="231" t="str">
        <f>IF('Summary Clear'!G99=0,"",'Summary Clear'!G99)</f>
        <v/>
      </c>
      <c r="H110" s="231" t="str">
        <f>IF('Summary Clear'!J99=0,"",'Summary Clear'!J99)</f>
        <v/>
      </c>
      <c r="I110" s="231" t="str">
        <f>IF('Summary Clear'!K99=0,"",'Summary Clear'!K99)</f>
        <v/>
      </c>
      <c r="J110" s="232" t="str">
        <f>IF('Summary Clear'!V99=0,"",'Summary Clear'!V99)</f>
        <v/>
      </c>
      <c r="K110" s="231" t="str">
        <f>IF('Summary Clear'!L99=0,"",'Summary Clear'!L99)</f>
        <v/>
      </c>
      <c r="L110" s="231" t="str">
        <f>IF('Summary Clear'!M99=0,"",'Summary Clear'!M99)</f>
        <v/>
      </c>
      <c r="M110" s="233" t="str">
        <f>IF('Summary Clear'!S99=0,"",'Summary Clear'!S99)</f>
        <v/>
      </c>
      <c r="N110" s="233" t="str">
        <f>IF('Summary Clear'!T99=0,"",'Summary Clear'!T99)</f>
        <v/>
      </c>
      <c r="O110" s="233" t="str">
        <f>IF('Summary Clear'!W99=0,"",'Summary Clear'!W99)</f>
        <v/>
      </c>
      <c r="P110" s="233" t="str">
        <f>IF('Summary Clear'!X99=0,"",'Summary Clear'!X99)</f>
        <v/>
      </c>
      <c r="Q110" s="233" t="str">
        <f>IF('Summary Clear'!Y99=0,"",'Summary Clear'!Y99)</f>
        <v/>
      </c>
      <c r="R110" s="233" t="str">
        <f>IF('Summary Clear'!Z99=0,"",'Summary Clear'!Z99)</f>
        <v/>
      </c>
      <c r="S110" s="233" t="str">
        <f>IF('Summary Clear'!AA99=0,"",'Summary Clear'!AA99)</f>
        <v/>
      </c>
    </row>
    <row r="111" spans="3:19" x14ac:dyDescent="0.3">
      <c r="C111" s="171" t="str">
        <f>IF('Summary Clear'!B100=0,"",'Summary Clear'!B100)</f>
        <v/>
      </c>
      <c r="D111" s="64" t="str">
        <f>IF('Summary Clear'!D100=0,"",'Summary Clear'!D100)</f>
        <v/>
      </c>
      <c r="E111" s="230" t="str">
        <f>IF('Summary Clear'!E100=0,"",(VLOOKUP('Summary Clear'!E100,Lists!$E$15:$G$21,3,FALSE)))</f>
        <v/>
      </c>
      <c r="F111" s="231" t="str">
        <f>IF('Summary Clear'!F100=0,"",'Summary Clear'!F100)</f>
        <v/>
      </c>
      <c r="G111" s="231" t="str">
        <f>IF('Summary Clear'!G100=0,"",'Summary Clear'!G100)</f>
        <v/>
      </c>
      <c r="H111" s="231" t="str">
        <f>IF('Summary Clear'!J100=0,"",'Summary Clear'!J100)</f>
        <v/>
      </c>
      <c r="I111" s="231" t="str">
        <f>IF('Summary Clear'!K100=0,"",'Summary Clear'!K100)</f>
        <v/>
      </c>
      <c r="J111" s="232" t="str">
        <f>IF('Summary Clear'!V100=0,"",'Summary Clear'!V100)</f>
        <v/>
      </c>
      <c r="K111" s="231" t="str">
        <f>IF('Summary Clear'!L100=0,"",'Summary Clear'!L100)</f>
        <v/>
      </c>
      <c r="L111" s="231" t="str">
        <f>IF('Summary Clear'!M100=0,"",'Summary Clear'!M100)</f>
        <v/>
      </c>
      <c r="M111" s="233" t="str">
        <f>IF('Summary Clear'!S100=0,"",'Summary Clear'!S100)</f>
        <v/>
      </c>
      <c r="N111" s="233" t="str">
        <f>IF('Summary Clear'!T100=0,"",'Summary Clear'!T100)</f>
        <v/>
      </c>
      <c r="O111" s="233" t="str">
        <f>IF('Summary Clear'!W100=0,"",'Summary Clear'!W100)</f>
        <v/>
      </c>
      <c r="P111" s="233" t="str">
        <f>IF('Summary Clear'!X100=0,"",'Summary Clear'!X100)</f>
        <v/>
      </c>
      <c r="Q111" s="233" t="str">
        <f>IF('Summary Clear'!Y100=0,"",'Summary Clear'!Y100)</f>
        <v/>
      </c>
      <c r="R111" s="233" t="str">
        <f>IF('Summary Clear'!Z100=0,"",'Summary Clear'!Z100)</f>
        <v/>
      </c>
      <c r="S111" s="233" t="str">
        <f>IF('Summary Clear'!AA100=0,"",'Summary Clear'!AA100)</f>
        <v/>
      </c>
    </row>
    <row r="112" spans="3:19" x14ac:dyDescent="0.3">
      <c r="C112" s="171" t="str">
        <f>IF('Summary Clear'!B101=0,"",'Summary Clear'!B101)</f>
        <v/>
      </c>
      <c r="D112" s="64" t="str">
        <f>IF('Summary Clear'!D101=0,"",'Summary Clear'!D101)</f>
        <v/>
      </c>
      <c r="E112" s="230" t="str">
        <f>IF('Summary Clear'!E101=0,"",(VLOOKUP('Summary Clear'!E101,Lists!$E$15:$G$21,3,FALSE)))</f>
        <v/>
      </c>
      <c r="F112" s="231" t="str">
        <f>IF('Summary Clear'!F101=0,"",'Summary Clear'!F101)</f>
        <v/>
      </c>
      <c r="G112" s="231" t="str">
        <f>IF('Summary Clear'!G101=0,"",'Summary Clear'!G101)</f>
        <v/>
      </c>
      <c r="H112" s="231" t="str">
        <f>IF('Summary Clear'!J101=0,"",'Summary Clear'!J101)</f>
        <v/>
      </c>
      <c r="I112" s="231" t="str">
        <f>IF('Summary Clear'!K101=0,"",'Summary Clear'!K101)</f>
        <v/>
      </c>
      <c r="J112" s="232" t="str">
        <f>IF('Summary Clear'!V101=0,"",'Summary Clear'!V101)</f>
        <v/>
      </c>
      <c r="K112" s="231" t="str">
        <f>IF('Summary Clear'!L101=0,"",'Summary Clear'!L101)</f>
        <v/>
      </c>
      <c r="L112" s="231" t="str">
        <f>IF('Summary Clear'!M101=0,"",'Summary Clear'!M101)</f>
        <v/>
      </c>
      <c r="M112" s="233" t="str">
        <f>IF('Summary Clear'!S101=0,"",'Summary Clear'!S101)</f>
        <v/>
      </c>
      <c r="N112" s="233" t="str">
        <f>IF('Summary Clear'!T101=0,"",'Summary Clear'!T101)</f>
        <v/>
      </c>
      <c r="O112" s="233" t="str">
        <f>IF('Summary Clear'!W101=0,"",'Summary Clear'!W101)</f>
        <v/>
      </c>
      <c r="P112" s="233" t="str">
        <f>IF('Summary Clear'!X101=0,"",'Summary Clear'!X101)</f>
        <v/>
      </c>
      <c r="Q112" s="233" t="str">
        <f>IF('Summary Clear'!Y101=0,"",'Summary Clear'!Y101)</f>
        <v/>
      </c>
      <c r="R112" s="233" t="str">
        <f>IF('Summary Clear'!Z101=0,"",'Summary Clear'!Z101)</f>
        <v/>
      </c>
      <c r="S112" s="233" t="str">
        <f>IF('Summary Clear'!AA101=0,"",'Summary Clear'!AA101)</f>
        <v/>
      </c>
    </row>
    <row r="113" spans="3:19" x14ac:dyDescent="0.3">
      <c r="C113" s="171" t="str">
        <f>IF('Summary Clear'!B102=0,"",'Summary Clear'!B102)</f>
        <v/>
      </c>
      <c r="D113" s="64" t="str">
        <f>IF('Summary Clear'!D102=0,"",'Summary Clear'!D102)</f>
        <v/>
      </c>
      <c r="E113" s="230" t="str">
        <f>IF('Summary Clear'!E102=0,"",(VLOOKUP('Summary Clear'!E102,Lists!$E$15:$G$21,3,FALSE)))</f>
        <v/>
      </c>
      <c r="F113" s="231" t="str">
        <f>IF('Summary Clear'!F102=0,"",'Summary Clear'!F102)</f>
        <v/>
      </c>
      <c r="G113" s="231" t="str">
        <f>IF('Summary Clear'!G102=0,"",'Summary Clear'!G102)</f>
        <v/>
      </c>
      <c r="H113" s="231" t="str">
        <f>IF('Summary Clear'!J102=0,"",'Summary Clear'!J102)</f>
        <v/>
      </c>
      <c r="I113" s="231" t="str">
        <f>IF('Summary Clear'!K102=0,"",'Summary Clear'!K102)</f>
        <v/>
      </c>
      <c r="J113" s="232" t="str">
        <f>IF('Summary Clear'!V102=0,"",'Summary Clear'!V102)</f>
        <v/>
      </c>
      <c r="K113" s="231" t="str">
        <f>IF('Summary Clear'!L102=0,"",'Summary Clear'!L102)</f>
        <v/>
      </c>
      <c r="L113" s="231" t="str">
        <f>IF('Summary Clear'!M102=0,"",'Summary Clear'!M102)</f>
        <v/>
      </c>
      <c r="M113" s="233" t="str">
        <f>IF('Summary Clear'!S102=0,"",'Summary Clear'!S102)</f>
        <v/>
      </c>
      <c r="N113" s="233" t="str">
        <f>IF('Summary Clear'!T102=0,"",'Summary Clear'!T102)</f>
        <v/>
      </c>
      <c r="O113" s="233" t="str">
        <f>IF('Summary Clear'!W102=0,"",'Summary Clear'!W102)</f>
        <v/>
      </c>
      <c r="P113" s="233" t="str">
        <f>IF('Summary Clear'!X102=0,"",'Summary Clear'!X102)</f>
        <v/>
      </c>
      <c r="Q113" s="233" t="str">
        <f>IF('Summary Clear'!Y102=0,"",'Summary Clear'!Y102)</f>
        <v/>
      </c>
      <c r="R113" s="233" t="str">
        <f>IF('Summary Clear'!Z102=0,"",'Summary Clear'!Z102)</f>
        <v/>
      </c>
      <c r="S113" s="233" t="str">
        <f>IF('Summary Clear'!AA102=0,"",'Summary Clear'!AA102)</f>
        <v/>
      </c>
    </row>
    <row r="114" spans="3:19" x14ac:dyDescent="0.3">
      <c r="C114" s="171" t="str">
        <f>IF('Summary Clear'!B103=0,"",'Summary Clear'!B103)</f>
        <v/>
      </c>
      <c r="D114" s="64" t="str">
        <f>IF('Summary Clear'!D103=0,"",'Summary Clear'!D103)</f>
        <v/>
      </c>
      <c r="E114" s="230" t="str">
        <f>IF('Summary Clear'!E103=0,"",(VLOOKUP('Summary Clear'!E103,Lists!$E$15:$G$21,3,FALSE)))</f>
        <v/>
      </c>
      <c r="F114" s="231" t="str">
        <f>IF('Summary Clear'!F103=0,"",'Summary Clear'!F103)</f>
        <v/>
      </c>
      <c r="G114" s="231" t="str">
        <f>IF('Summary Clear'!G103=0,"",'Summary Clear'!G103)</f>
        <v/>
      </c>
      <c r="H114" s="231" t="str">
        <f>IF('Summary Clear'!J103=0,"",'Summary Clear'!J103)</f>
        <v/>
      </c>
      <c r="I114" s="231" t="str">
        <f>IF('Summary Clear'!K103=0,"",'Summary Clear'!K103)</f>
        <v/>
      </c>
      <c r="J114" s="232" t="str">
        <f>IF('Summary Clear'!V103=0,"",'Summary Clear'!V103)</f>
        <v/>
      </c>
      <c r="K114" s="231" t="str">
        <f>IF('Summary Clear'!L103=0,"",'Summary Clear'!L103)</f>
        <v/>
      </c>
      <c r="L114" s="231" t="str">
        <f>IF('Summary Clear'!M103=0,"",'Summary Clear'!M103)</f>
        <v/>
      </c>
      <c r="M114" s="233" t="str">
        <f>IF('Summary Clear'!S103=0,"",'Summary Clear'!S103)</f>
        <v/>
      </c>
      <c r="N114" s="233" t="str">
        <f>IF('Summary Clear'!T103=0,"",'Summary Clear'!T103)</f>
        <v/>
      </c>
      <c r="O114" s="233" t="str">
        <f>IF('Summary Clear'!W103=0,"",'Summary Clear'!W103)</f>
        <v/>
      </c>
      <c r="P114" s="233" t="str">
        <f>IF('Summary Clear'!X103=0,"",'Summary Clear'!X103)</f>
        <v/>
      </c>
      <c r="Q114" s="233" t="str">
        <f>IF('Summary Clear'!Y103=0,"",'Summary Clear'!Y103)</f>
        <v/>
      </c>
      <c r="R114" s="233" t="str">
        <f>IF('Summary Clear'!Z103=0,"",'Summary Clear'!Z103)</f>
        <v/>
      </c>
      <c r="S114" s="233" t="str">
        <f>IF('Summary Clear'!AA103=0,"",'Summary Clear'!AA103)</f>
        <v/>
      </c>
    </row>
    <row r="115" spans="3:19" x14ac:dyDescent="0.3">
      <c r="C115" s="171" t="str">
        <f>IF('Summary Clear'!B104=0,"",'Summary Clear'!B104)</f>
        <v/>
      </c>
      <c r="D115" s="64" t="str">
        <f>IF('Summary Clear'!D104=0,"",'Summary Clear'!D104)</f>
        <v/>
      </c>
      <c r="E115" s="230" t="str">
        <f>IF('Summary Clear'!E104=0,"",(VLOOKUP('Summary Clear'!E104,Lists!$E$15:$G$21,3,FALSE)))</f>
        <v/>
      </c>
      <c r="F115" s="231" t="str">
        <f>IF('Summary Clear'!F104=0,"",'Summary Clear'!F104)</f>
        <v/>
      </c>
      <c r="G115" s="231" t="str">
        <f>IF('Summary Clear'!G104=0,"",'Summary Clear'!G104)</f>
        <v/>
      </c>
      <c r="H115" s="231" t="str">
        <f>IF('Summary Clear'!J104=0,"",'Summary Clear'!J104)</f>
        <v/>
      </c>
      <c r="I115" s="231" t="str">
        <f>IF('Summary Clear'!K104=0,"",'Summary Clear'!K104)</f>
        <v/>
      </c>
      <c r="J115" s="232" t="str">
        <f>IF('Summary Clear'!V104=0,"",'Summary Clear'!V104)</f>
        <v/>
      </c>
      <c r="K115" s="231" t="str">
        <f>IF('Summary Clear'!L104=0,"",'Summary Clear'!L104)</f>
        <v/>
      </c>
      <c r="L115" s="231" t="str">
        <f>IF('Summary Clear'!M104=0,"",'Summary Clear'!M104)</f>
        <v/>
      </c>
      <c r="M115" s="233" t="str">
        <f>IF('Summary Clear'!S104=0,"",'Summary Clear'!S104)</f>
        <v/>
      </c>
      <c r="N115" s="233" t="str">
        <f>IF('Summary Clear'!T104=0,"",'Summary Clear'!T104)</f>
        <v/>
      </c>
      <c r="O115" s="233" t="str">
        <f>IF('Summary Clear'!W104=0,"",'Summary Clear'!W104)</f>
        <v/>
      </c>
      <c r="P115" s="233" t="str">
        <f>IF('Summary Clear'!X104=0,"",'Summary Clear'!X104)</f>
        <v/>
      </c>
      <c r="Q115" s="233" t="str">
        <f>IF('Summary Clear'!Y104=0,"",'Summary Clear'!Y104)</f>
        <v/>
      </c>
      <c r="R115" s="233" t="str">
        <f>IF('Summary Clear'!Z104=0,"",'Summary Clear'!Z104)</f>
        <v/>
      </c>
      <c r="S115" s="233" t="str">
        <f>IF('Summary Clear'!AA104=0,"",'Summary Clear'!AA104)</f>
        <v/>
      </c>
    </row>
    <row r="116" spans="3:19" x14ac:dyDescent="0.3">
      <c r="C116" s="171" t="str">
        <f>IF('Summary Clear'!B105=0,"",'Summary Clear'!B105)</f>
        <v/>
      </c>
      <c r="D116" s="64" t="str">
        <f>IF('Summary Clear'!D105=0,"",'Summary Clear'!D105)</f>
        <v/>
      </c>
      <c r="E116" s="230" t="str">
        <f>IF('Summary Clear'!E105=0,"",(VLOOKUP('Summary Clear'!E105,Lists!$E$15:$G$21,3,FALSE)))</f>
        <v/>
      </c>
      <c r="F116" s="231" t="str">
        <f>IF('Summary Clear'!F105=0,"",'Summary Clear'!F105)</f>
        <v/>
      </c>
      <c r="G116" s="231" t="str">
        <f>IF('Summary Clear'!G105=0,"",'Summary Clear'!G105)</f>
        <v/>
      </c>
      <c r="H116" s="231" t="str">
        <f>IF('Summary Clear'!J105=0,"",'Summary Clear'!J105)</f>
        <v/>
      </c>
      <c r="I116" s="231" t="str">
        <f>IF('Summary Clear'!K105=0,"",'Summary Clear'!K105)</f>
        <v/>
      </c>
      <c r="J116" s="232" t="str">
        <f>IF('Summary Clear'!V105=0,"",'Summary Clear'!V105)</f>
        <v/>
      </c>
      <c r="K116" s="231" t="str">
        <f>IF('Summary Clear'!L105=0,"",'Summary Clear'!L105)</f>
        <v/>
      </c>
      <c r="L116" s="231" t="str">
        <f>IF('Summary Clear'!M105=0,"",'Summary Clear'!M105)</f>
        <v/>
      </c>
      <c r="M116" s="233" t="str">
        <f>IF('Summary Clear'!S105=0,"",'Summary Clear'!S105)</f>
        <v/>
      </c>
      <c r="N116" s="233" t="str">
        <f>IF('Summary Clear'!T105=0,"",'Summary Clear'!T105)</f>
        <v/>
      </c>
      <c r="O116" s="233" t="str">
        <f>IF('Summary Clear'!W105=0,"",'Summary Clear'!W105)</f>
        <v/>
      </c>
      <c r="P116" s="233" t="str">
        <f>IF('Summary Clear'!X105=0,"",'Summary Clear'!X105)</f>
        <v/>
      </c>
      <c r="Q116" s="233" t="str">
        <f>IF('Summary Clear'!Y105=0,"",'Summary Clear'!Y105)</f>
        <v/>
      </c>
      <c r="R116" s="233" t="str">
        <f>IF('Summary Clear'!Z105=0,"",'Summary Clear'!Z105)</f>
        <v/>
      </c>
      <c r="S116" s="233" t="str">
        <f>IF('Summary Clear'!AA105=0,"",'Summary Clear'!AA105)</f>
        <v/>
      </c>
    </row>
    <row r="117" spans="3:19" x14ac:dyDescent="0.3">
      <c r="C117" s="171" t="str">
        <f>IF('Summary Clear'!B106=0,"",'Summary Clear'!B106)</f>
        <v/>
      </c>
      <c r="D117" s="64" t="str">
        <f>IF('Summary Clear'!D106=0,"",'Summary Clear'!D106)</f>
        <v/>
      </c>
      <c r="E117" s="230" t="str">
        <f>IF('Summary Clear'!E106=0,"",(VLOOKUP('Summary Clear'!E106,Lists!$E$15:$G$21,3,FALSE)))</f>
        <v/>
      </c>
      <c r="F117" s="231" t="str">
        <f>IF('Summary Clear'!F106=0,"",'Summary Clear'!F106)</f>
        <v/>
      </c>
      <c r="G117" s="231" t="str">
        <f>IF('Summary Clear'!G106=0,"",'Summary Clear'!G106)</f>
        <v/>
      </c>
      <c r="H117" s="231" t="str">
        <f>IF('Summary Clear'!J106=0,"",'Summary Clear'!J106)</f>
        <v/>
      </c>
      <c r="I117" s="231" t="str">
        <f>IF('Summary Clear'!K106=0,"",'Summary Clear'!K106)</f>
        <v/>
      </c>
      <c r="J117" s="232" t="str">
        <f>IF('Summary Clear'!V106=0,"",'Summary Clear'!V106)</f>
        <v/>
      </c>
      <c r="K117" s="231" t="str">
        <f>IF('Summary Clear'!L106=0,"",'Summary Clear'!L106)</f>
        <v/>
      </c>
      <c r="L117" s="231" t="str">
        <f>IF('Summary Clear'!M106=0,"",'Summary Clear'!M106)</f>
        <v/>
      </c>
      <c r="M117" s="233" t="str">
        <f>IF('Summary Clear'!S106=0,"",'Summary Clear'!S106)</f>
        <v/>
      </c>
      <c r="N117" s="233" t="str">
        <f>IF('Summary Clear'!T106=0,"",'Summary Clear'!T106)</f>
        <v/>
      </c>
      <c r="O117" s="233" t="str">
        <f>IF('Summary Clear'!W106=0,"",'Summary Clear'!W106)</f>
        <v/>
      </c>
      <c r="P117" s="233" t="str">
        <f>IF('Summary Clear'!X106=0,"",'Summary Clear'!X106)</f>
        <v/>
      </c>
      <c r="Q117" s="233" t="str">
        <f>IF('Summary Clear'!Y106=0,"",'Summary Clear'!Y106)</f>
        <v/>
      </c>
      <c r="R117" s="233" t="str">
        <f>IF('Summary Clear'!Z106=0,"",'Summary Clear'!Z106)</f>
        <v/>
      </c>
      <c r="S117" s="233" t="str">
        <f>IF('Summary Clear'!AA106=0,"",'Summary Clear'!AA106)</f>
        <v/>
      </c>
    </row>
    <row r="118" spans="3:19" x14ac:dyDescent="0.3">
      <c r="C118" s="171" t="str">
        <f>IF('Summary Clear'!B107=0,"",'Summary Clear'!B107)</f>
        <v/>
      </c>
      <c r="D118" s="64" t="str">
        <f>IF('Summary Clear'!D107=0,"",'Summary Clear'!D107)</f>
        <v/>
      </c>
      <c r="E118" s="230" t="str">
        <f>IF('Summary Clear'!E107=0,"",(VLOOKUP('Summary Clear'!E107,Lists!$E$15:$G$21,3,FALSE)))</f>
        <v/>
      </c>
      <c r="F118" s="231" t="str">
        <f>IF('Summary Clear'!F107=0,"",'Summary Clear'!F107)</f>
        <v/>
      </c>
      <c r="G118" s="231" t="str">
        <f>IF('Summary Clear'!G107=0,"",'Summary Clear'!G107)</f>
        <v/>
      </c>
      <c r="H118" s="231" t="str">
        <f>IF('Summary Clear'!J107=0,"",'Summary Clear'!J107)</f>
        <v/>
      </c>
      <c r="I118" s="231" t="str">
        <f>IF('Summary Clear'!K107=0,"",'Summary Clear'!K107)</f>
        <v/>
      </c>
      <c r="J118" s="232" t="str">
        <f>IF('Summary Clear'!V107=0,"",'Summary Clear'!V107)</f>
        <v/>
      </c>
      <c r="K118" s="231" t="str">
        <f>IF('Summary Clear'!L107=0,"",'Summary Clear'!L107)</f>
        <v/>
      </c>
      <c r="L118" s="231" t="str">
        <f>IF('Summary Clear'!M107=0,"",'Summary Clear'!M107)</f>
        <v/>
      </c>
      <c r="M118" s="233" t="str">
        <f>IF('Summary Clear'!S107=0,"",'Summary Clear'!S107)</f>
        <v/>
      </c>
      <c r="N118" s="233" t="str">
        <f>IF('Summary Clear'!T107=0,"",'Summary Clear'!T107)</f>
        <v/>
      </c>
      <c r="O118" s="233" t="str">
        <f>IF('Summary Clear'!W107=0,"",'Summary Clear'!W107)</f>
        <v/>
      </c>
      <c r="P118" s="233" t="str">
        <f>IF('Summary Clear'!X107=0,"",'Summary Clear'!X107)</f>
        <v/>
      </c>
      <c r="Q118" s="233" t="str">
        <f>IF('Summary Clear'!Y107=0,"",'Summary Clear'!Y107)</f>
        <v/>
      </c>
      <c r="R118" s="233" t="str">
        <f>IF('Summary Clear'!Z107=0,"",'Summary Clear'!Z107)</f>
        <v/>
      </c>
      <c r="S118" s="233" t="str">
        <f>IF('Summary Clear'!AA107=0,"",'Summary Clear'!AA107)</f>
        <v/>
      </c>
    </row>
    <row r="119" spans="3:19" x14ac:dyDescent="0.3">
      <c r="C119" s="171" t="str">
        <f>IF('Summary Clear'!B108=0,"",'Summary Clear'!B108)</f>
        <v/>
      </c>
      <c r="D119" s="64" t="str">
        <f>IF('Summary Clear'!D108=0,"",'Summary Clear'!D108)</f>
        <v/>
      </c>
      <c r="E119" s="230" t="str">
        <f>IF('Summary Clear'!E108=0,"",(VLOOKUP('Summary Clear'!E108,Lists!$E$15:$G$21,3,FALSE)))</f>
        <v/>
      </c>
      <c r="F119" s="231" t="str">
        <f>IF('Summary Clear'!F108=0,"",'Summary Clear'!F108)</f>
        <v/>
      </c>
      <c r="G119" s="231" t="str">
        <f>IF('Summary Clear'!G108=0,"",'Summary Clear'!G108)</f>
        <v/>
      </c>
      <c r="H119" s="231" t="str">
        <f>IF('Summary Clear'!J108=0,"",'Summary Clear'!J108)</f>
        <v/>
      </c>
      <c r="I119" s="231" t="str">
        <f>IF('Summary Clear'!K108=0,"",'Summary Clear'!K108)</f>
        <v/>
      </c>
      <c r="J119" s="232" t="str">
        <f>IF('Summary Clear'!V108=0,"",'Summary Clear'!V108)</f>
        <v/>
      </c>
      <c r="K119" s="231" t="str">
        <f>IF('Summary Clear'!L108=0,"",'Summary Clear'!L108)</f>
        <v/>
      </c>
      <c r="L119" s="231" t="str">
        <f>IF('Summary Clear'!M108=0,"",'Summary Clear'!M108)</f>
        <v/>
      </c>
      <c r="M119" s="233" t="str">
        <f>IF('Summary Clear'!S108=0,"",'Summary Clear'!S108)</f>
        <v/>
      </c>
      <c r="N119" s="233" t="str">
        <f>IF('Summary Clear'!T108=0,"",'Summary Clear'!T108)</f>
        <v/>
      </c>
      <c r="O119" s="233" t="str">
        <f>IF('Summary Clear'!W108=0,"",'Summary Clear'!W108)</f>
        <v/>
      </c>
      <c r="P119" s="233" t="str">
        <f>IF('Summary Clear'!X108=0,"",'Summary Clear'!X108)</f>
        <v/>
      </c>
      <c r="Q119" s="233" t="str">
        <f>IF('Summary Clear'!Y108=0,"",'Summary Clear'!Y108)</f>
        <v/>
      </c>
      <c r="R119" s="233" t="str">
        <f>IF('Summary Clear'!Z108=0,"",'Summary Clear'!Z108)</f>
        <v/>
      </c>
      <c r="S119" s="233" t="str">
        <f>IF('Summary Clear'!AA108=0,"",'Summary Clear'!AA108)</f>
        <v/>
      </c>
    </row>
    <row r="120" spans="3:19" x14ac:dyDescent="0.3">
      <c r="C120" s="171" t="str">
        <f>IF('Summary Clear'!B109=0,"",'Summary Clear'!B109)</f>
        <v/>
      </c>
      <c r="D120" s="64" t="str">
        <f>IF('Summary Clear'!D109=0,"",'Summary Clear'!D109)</f>
        <v/>
      </c>
      <c r="E120" s="230" t="str">
        <f>IF('Summary Clear'!E109=0,"",(VLOOKUP('Summary Clear'!E109,Lists!$E$15:$G$21,3,FALSE)))</f>
        <v/>
      </c>
      <c r="F120" s="231" t="str">
        <f>IF('Summary Clear'!F109=0,"",'Summary Clear'!F109)</f>
        <v/>
      </c>
      <c r="G120" s="231" t="str">
        <f>IF('Summary Clear'!G109=0,"",'Summary Clear'!G109)</f>
        <v/>
      </c>
      <c r="H120" s="231" t="str">
        <f>IF('Summary Clear'!J109=0,"",'Summary Clear'!J109)</f>
        <v/>
      </c>
      <c r="I120" s="231" t="str">
        <f>IF('Summary Clear'!K109=0,"",'Summary Clear'!K109)</f>
        <v/>
      </c>
      <c r="J120" s="232" t="str">
        <f>IF('Summary Clear'!V109=0,"",'Summary Clear'!V109)</f>
        <v/>
      </c>
      <c r="K120" s="231" t="str">
        <f>IF('Summary Clear'!L109=0,"",'Summary Clear'!L109)</f>
        <v/>
      </c>
      <c r="L120" s="231" t="str">
        <f>IF('Summary Clear'!M109=0,"",'Summary Clear'!M109)</f>
        <v/>
      </c>
      <c r="M120" s="233" t="str">
        <f>IF('Summary Clear'!S109=0,"",'Summary Clear'!S109)</f>
        <v/>
      </c>
      <c r="N120" s="233" t="str">
        <f>IF('Summary Clear'!T109=0,"",'Summary Clear'!T109)</f>
        <v/>
      </c>
      <c r="O120" s="233" t="str">
        <f>IF('Summary Clear'!W109=0,"",'Summary Clear'!W109)</f>
        <v/>
      </c>
      <c r="P120" s="233" t="str">
        <f>IF('Summary Clear'!X109=0,"",'Summary Clear'!X109)</f>
        <v/>
      </c>
      <c r="Q120" s="233" t="str">
        <f>IF('Summary Clear'!Y109=0,"",'Summary Clear'!Y109)</f>
        <v/>
      </c>
      <c r="R120" s="233" t="str">
        <f>IF('Summary Clear'!Z109=0,"",'Summary Clear'!Z109)</f>
        <v/>
      </c>
      <c r="S120" s="233" t="str">
        <f>IF('Summary Clear'!AA109=0,"",'Summary Clear'!AA109)</f>
        <v/>
      </c>
    </row>
    <row r="121" spans="3:19" x14ac:dyDescent="0.3">
      <c r="C121" s="171" t="str">
        <f>IF('Summary Clear'!B110=0,"",'Summary Clear'!B110)</f>
        <v/>
      </c>
      <c r="D121" s="64" t="str">
        <f>IF('Summary Clear'!D110=0,"",'Summary Clear'!D110)</f>
        <v/>
      </c>
      <c r="E121" s="230" t="str">
        <f>IF('Summary Clear'!E110=0,"",(VLOOKUP('Summary Clear'!E110,Lists!$E$15:$G$21,3,FALSE)))</f>
        <v/>
      </c>
      <c r="F121" s="231" t="str">
        <f>IF('Summary Clear'!F110=0,"",'Summary Clear'!F110)</f>
        <v/>
      </c>
      <c r="G121" s="231" t="str">
        <f>IF('Summary Clear'!G110=0,"",'Summary Clear'!G110)</f>
        <v/>
      </c>
      <c r="H121" s="231" t="str">
        <f>IF('Summary Clear'!J110=0,"",'Summary Clear'!J110)</f>
        <v/>
      </c>
      <c r="I121" s="231" t="str">
        <f>IF('Summary Clear'!K110=0,"",'Summary Clear'!K110)</f>
        <v/>
      </c>
      <c r="J121" s="232" t="str">
        <f>IF('Summary Clear'!V110=0,"",'Summary Clear'!V110)</f>
        <v/>
      </c>
      <c r="K121" s="231" t="str">
        <f>IF('Summary Clear'!L110=0,"",'Summary Clear'!L110)</f>
        <v/>
      </c>
      <c r="L121" s="231" t="str">
        <f>IF('Summary Clear'!M110=0,"",'Summary Clear'!M110)</f>
        <v/>
      </c>
      <c r="M121" s="233" t="str">
        <f>IF('Summary Clear'!S110=0,"",'Summary Clear'!S110)</f>
        <v/>
      </c>
      <c r="N121" s="233" t="str">
        <f>IF('Summary Clear'!T110=0,"",'Summary Clear'!T110)</f>
        <v/>
      </c>
      <c r="O121" s="233" t="str">
        <f>IF('Summary Clear'!W110=0,"",'Summary Clear'!W110)</f>
        <v/>
      </c>
      <c r="P121" s="233" t="str">
        <f>IF('Summary Clear'!X110=0,"",'Summary Clear'!X110)</f>
        <v/>
      </c>
      <c r="Q121" s="233" t="str">
        <f>IF('Summary Clear'!Y110=0,"",'Summary Clear'!Y110)</f>
        <v/>
      </c>
      <c r="R121" s="233" t="str">
        <f>IF('Summary Clear'!Z110=0,"",'Summary Clear'!Z110)</f>
        <v/>
      </c>
      <c r="S121" s="233" t="str">
        <f>IF('Summary Clear'!AA110=0,"",'Summary Clear'!AA110)</f>
        <v/>
      </c>
    </row>
    <row r="122" spans="3:19" x14ac:dyDescent="0.3">
      <c r="C122" s="171" t="str">
        <f>IF('Summary Clear'!B111=0,"",'Summary Clear'!B111)</f>
        <v/>
      </c>
      <c r="D122" s="64" t="str">
        <f>IF('Summary Clear'!D111=0,"",'Summary Clear'!D111)</f>
        <v/>
      </c>
      <c r="E122" s="230" t="str">
        <f>IF('Summary Clear'!E111=0,"",(VLOOKUP('Summary Clear'!E111,Lists!$E$15:$G$21,3,FALSE)))</f>
        <v/>
      </c>
      <c r="F122" s="231" t="str">
        <f>IF('Summary Clear'!F111=0,"",'Summary Clear'!F111)</f>
        <v/>
      </c>
      <c r="G122" s="231" t="str">
        <f>IF('Summary Clear'!G111=0,"",'Summary Clear'!G111)</f>
        <v/>
      </c>
      <c r="H122" s="231" t="str">
        <f>IF('Summary Clear'!J111=0,"",'Summary Clear'!J111)</f>
        <v/>
      </c>
      <c r="I122" s="231" t="str">
        <f>IF('Summary Clear'!K111=0,"",'Summary Clear'!K111)</f>
        <v/>
      </c>
      <c r="J122" s="232" t="str">
        <f>IF('Summary Clear'!V111=0,"",'Summary Clear'!V111)</f>
        <v/>
      </c>
      <c r="K122" s="231" t="str">
        <f>IF('Summary Clear'!L111=0,"",'Summary Clear'!L111)</f>
        <v/>
      </c>
      <c r="L122" s="231" t="str">
        <f>IF('Summary Clear'!M111=0,"",'Summary Clear'!M111)</f>
        <v/>
      </c>
      <c r="M122" s="233" t="str">
        <f>IF('Summary Clear'!S111=0,"",'Summary Clear'!S111)</f>
        <v/>
      </c>
      <c r="N122" s="233" t="str">
        <f>IF('Summary Clear'!T111=0,"",'Summary Clear'!T111)</f>
        <v/>
      </c>
      <c r="O122" s="233" t="str">
        <f>IF('Summary Clear'!W111=0,"",'Summary Clear'!W111)</f>
        <v/>
      </c>
      <c r="P122" s="233" t="str">
        <f>IF('Summary Clear'!X111=0,"",'Summary Clear'!X111)</f>
        <v/>
      </c>
      <c r="Q122" s="233" t="str">
        <f>IF('Summary Clear'!Y111=0,"",'Summary Clear'!Y111)</f>
        <v/>
      </c>
      <c r="R122" s="233" t="str">
        <f>IF('Summary Clear'!Z111=0,"",'Summary Clear'!Z111)</f>
        <v/>
      </c>
      <c r="S122" s="233" t="str">
        <f>IF('Summary Clear'!AA111=0,"",'Summary Clear'!AA111)</f>
        <v/>
      </c>
    </row>
    <row r="123" spans="3:19" x14ac:dyDescent="0.3">
      <c r="C123" s="171" t="str">
        <f>IF('Summary Clear'!B112=0,"",'Summary Clear'!B112)</f>
        <v/>
      </c>
      <c r="D123" s="64" t="str">
        <f>IF('Summary Clear'!D112=0,"",'Summary Clear'!D112)</f>
        <v/>
      </c>
      <c r="E123" s="230" t="str">
        <f>IF('Summary Clear'!E112=0,"",(VLOOKUP('Summary Clear'!E112,Lists!$E$15:$G$21,3,FALSE)))</f>
        <v/>
      </c>
      <c r="F123" s="231" t="str">
        <f>IF('Summary Clear'!F112=0,"",'Summary Clear'!F112)</f>
        <v/>
      </c>
      <c r="G123" s="231" t="str">
        <f>IF('Summary Clear'!G112=0,"",'Summary Clear'!G112)</f>
        <v/>
      </c>
      <c r="H123" s="231" t="str">
        <f>IF('Summary Clear'!J112=0,"",'Summary Clear'!J112)</f>
        <v/>
      </c>
      <c r="I123" s="231" t="str">
        <f>IF('Summary Clear'!K112=0,"",'Summary Clear'!K112)</f>
        <v/>
      </c>
      <c r="J123" s="232" t="str">
        <f>IF('Summary Clear'!V112=0,"",'Summary Clear'!V112)</f>
        <v/>
      </c>
      <c r="K123" s="231" t="str">
        <f>IF('Summary Clear'!L112=0,"",'Summary Clear'!L112)</f>
        <v/>
      </c>
      <c r="L123" s="231" t="str">
        <f>IF('Summary Clear'!M112=0,"",'Summary Clear'!M112)</f>
        <v/>
      </c>
      <c r="M123" s="233" t="str">
        <f>IF('Summary Clear'!S112=0,"",'Summary Clear'!S112)</f>
        <v/>
      </c>
      <c r="N123" s="233" t="str">
        <f>IF('Summary Clear'!T112=0,"",'Summary Clear'!T112)</f>
        <v/>
      </c>
      <c r="O123" s="233" t="str">
        <f>IF('Summary Clear'!W112=0,"",'Summary Clear'!W112)</f>
        <v/>
      </c>
      <c r="P123" s="233" t="str">
        <f>IF('Summary Clear'!X112=0,"",'Summary Clear'!X112)</f>
        <v/>
      </c>
      <c r="Q123" s="233" t="str">
        <f>IF('Summary Clear'!Y112=0,"",'Summary Clear'!Y112)</f>
        <v/>
      </c>
      <c r="R123" s="233" t="str">
        <f>IF('Summary Clear'!Z112=0,"",'Summary Clear'!Z112)</f>
        <v/>
      </c>
      <c r="S123" s="233" t="str">
        <f>IF('Summary Clear'!AA112=0,"",'Summary Clear'!AA112)</f>
        <v/>
      </c>
    </row>
    <row r="124" spans="3:19" x14ac:dyDescent="0.3">
      <c r="C124" s="171" t="str">
        <f>IF('Summary Clear'!B113=0,"",'Summary Clear'!B113)</f>
        <v/>
      </c>
      <c r="D124" s="64" t="str">
        <f>IF('Summary Clear'!D113=0,"",'Summary Clear'!D113)</f>
        <v/>
      </c>
      <c r="E124" s="230" t="str">
        <f>IF('Summary Clear'!E113=0,"",(VLOOKUP('Summary Clear'!E113,Lists!$E$15:$G$21,3,FALSE)))</f>
        <v/>
      </c>
      <c r="F124" s="231" t="str">
        <f>IF('Summary Clear'!F113=0,"",'Summary Clear'!F113)</f>
        <v/>
      </c>
      <c r="G124" s="231" t="str">
        <f>IF('Summary Clear'!G113=0,"",'Summary Clear'!G113)</f>
        <v/>
      </c>
      <c r="H124" s="231" t="str">
        <f>IF('Summary Clear'!J113=0,"",'Summary Clear'!J113)</f>
        <v/>
      </c>
      <c r="I124" s="231" t="str">
        <f>IF('Summary Clear'!K113=0,"",'Summary Clear'!K113)</f>
        <v/>
      </c>
      <c r="J124" s="232" t="str">
        <f>IF('Summary Clear'!V113=0,"",'Summary Clear'!V113)</f>
        <v/>
      </c>
      <c r="K124" s="231" t="str">
        <f>IF('Summary Clear'!L113=0,"",'Summary Clear'!L113)</f>
        <v/>
      </c>
      <c r="L124" s="231" t="str">
        <f>IF('Summary Clear'!M113=0,"",'Summary Clear'!M113)</f>
        <v/>
      </c>
      <c r="M124" s="233" t="str">
        <f>IF('Summary Clear'!S113=0,"",'Summary Clear'!S113)</f>
        <v/>
      </c>
      <c r="N124" s="233" t="str">
        <f>IF('Summary Clear'!T113=0,"",'Summary Clear'!T113)</f>
        <v/>
      </c>
      <c r="O124" s="233" t="str">
        <f>IF('Summary Clear'!W113=0,"",'Summary Clear'!W113)</f>
        <v/>
      </c>
      <c r="P124" s="233" t="str">
        <f>IF('Summary Clear'!X113=0,"",'Summary Clear'!X113)</f>
        <v/>
      </c>
      <c r="Q124" s="233" t="str">
        <f>IF('Summary Clear'!Y113=0,"",'Summary Clear'!Y113)</f>
        <v/>
      </c>
      <c r="R124" s="233" t="str">
        <f>IF('Summary Clear'!Z113=0,"",'Summary Clear'!Z113)</f>
        <v/>
      </c>
      <c r="S124" s="233" t="str">
        <f>IF('Summary Clear'!AA113=0,"",'Summary Clear'!AA113)</f>
        <v/>
      </c>
    </row>
    <row r="125" spans="3:19" x14ac:dyDescent="0.3">
      <c r="C125" s="171" t="str">
        <f>IF('Summary Clear'!B114=0,"",'Summary Clear'!B114)</f>
        <v/>
      </c>
      <c r="D125" s="64" t="str">
        <f>IF('Summary Clear'!D114=0,"",'Summary Clear'!D114)</f>
        <v/>
      </c>
      <c r="E125" s="230" t="str">
        <f>IF('Summary Clear'!E114=0,"",(VLOOKUP('Summary Clear'!E114,Lists!$E$15:$G$21,3,FALSE)))</f>
        <v/>
      </c>
      <c r="F125" s="231" t="str">
        <f>IF('Summary Clear'!F114=0,"",'Summary Clear'!F114)</f>
        <v/>
      </c>
      <c r="G125" s="231" t="str">
        <f>IF('Summary Clear'!G114=0,"",'Summary Clear'!G114)</f>
        <v/>
      </c>
      <c r="H125" s="231" t="str">
        <f>IF('Summary Clear'!J114=0,"",'Summary Clear'!J114)</f>
        <v/>
      </c>
      <c r="I125" s="231" t="str">
        <f>IF('Summary Clear'!K114=0,"",'Summary Clear'!K114)</f>
        <v/>
      </c>
      <c r="J125" s="232" t="str">
        <f>IF('Summary Clear'!V114=0,"",'Summary Clear'!V114)</f>
        <v/>
      </c>
      <c r="K125" s="231" t="str">
        <f>IF('Summary Clear'!L114=0,"",'Summary Clear'!L114)</f>
        <v/>
      </c>
      <c r="L125" s="231" t="str">
        <f>IF('Summary Clear'!M114=0,"",'Summary Clear'!M114)</f>
        <v/>
      </c>
      <c r="M125" s="233" t="str">
        <f>IF('Summary Clear'!S114=0,"",'Summary Clear'!S114)</f>
        <v/>
      </c>
      <c r="N125" s="233" t="str">
        <f>IF('Summary Clear'!T114=0,"",'Summary Clear'!T114)</f>
        <v/>
      </c>
      <c r="O125" s="233" t="str">
        <f>IF('Summary Clear'!W114=0,"",'Summary Clear'!W114)</f>
        <v/>
      </c>
      <c r="P125" s="233" t="str">
        <f>IF('Summary Clear'!X114=0,"",'Summary Clear'!X114)</f>
        <v/>
      </c>
      <c r="Q125" s="233" t="str">
        <f>IF('Summary Clear'!Y114=0,"",'Summary Clear'!Y114)</f>
        <v/>
      </c>
      <c r="R125" s="233" t="str">
        <f>IF('Summary Clear'!Z114=0,"",'Summary Clear'!Z114)</f>
        <v/>
      </c>
      <c r="S125" s="233" t="str">
        <f>IF('Summary Clear'!AA114=0,"",'Summary Clear'!AA114)</f>
        <v/>
      </c>
    </row>
    <row r="126" spans="3:19" x14ac:dyDescent="0.3">
      <c r="C126" s="171" t="str">
        <f>IF('Summary Clear'!B115=0,"",'Summary Clear'!B115)</f>
        <v/>
      </c>
      <c r="D126" s="64" t="str">
        <f>IF('Summary Clear'!D115=0,"",'Summary Clear'!D115)</f>
        <v/>
      </c>
      <c r="E126" s="230" t="str">
        <f>IF('Summary Clear'!E115=0,"",(VLOOKUP('Summary Clear'!E115,Lists!$E$15:$G$21,3,FALSE)))</f>
        <v/>
      </c>
      <c r="F126" s="231" t="str">
        <f>IF('Summary Clear'!F115=0,"",'Summary Clear'!F115)</f>
        <v/>
      </c>
      <c r="G126" s="231" t="str">
        <f>IF('Summary Clear'!G115=0,"",'Summary Clear'!G115)</f>
        <v/>
      </c>
      <c r="H126" s="231" t="str">
        <f>IF('Summary Clear'!J115=0,"",'Summary Clear'!J115)</f>
        <v/>
      </c>
      <c r="I126" s="231" t="str">
        <f>IF('Summary Clear'!K115=0,"",'Summary Clear'!K115)</f>
        <v/>
      </c>
      <c r="J126" s="232" t="str">
        <f>IF('Summary Clear'!V115=0,"",'Summary Clear'!V115)</f>
        <v/>
      </c>
      <c r="K126" s="231" t="str">
        <f>IF('Summary Clear'!L115=0,"",'Summary Clear'!L115)</f>
        <v/>
      </c>
      <c r="L126" s="231" t="str">
        <f>IF('Summary Clear'!M115=0,"",'Summary Clear'!M115)</f>
        <v/>
      </c>
      <c r="M126" s="233" t="str">
        <f>IF('Summary Clear'!S115=0,"",'Summary Clear'!S115)</f>
        <v/>
      </c>
      <c r="N126" s="233" t="str">
        <f>IF('Summary Clear'!T115=0,"",'Summary Clear'!T115)</f>
        <v/>
      </c>
      <c r="O126" s="233" t="str">
        <f>IF('Summary Clear'!W115=0,"",'Summary Clear'!W115)</f>
        <v/>
      </c>
      <c r="P126" s="233" t="str">
        <f>IF('Summary Clear'!X115=0,"",'Summary Clear'!X115)</f>
        <v/>
      </c>
      <c r="Q126" s="233" t="str">
        <f>IF('Summary Clear'!Y115=0,"",'Summary Clear'!Y115)</f>
        <v/>
      </c>
      <c r="R126" s="233" t="str">
        <f>IF('Summary Clear'!Z115=0,"",'Summary Clear'!Z115)</f>
        <v/>
      </c>
      <c r="S126" s="233" t="str">
        <f>IF('Summary Clear'!AA115=0,"",'Summary Clear'!AA115)</f>
        <v/>
      </c>
    </row>
    <row r="127" spans="3:19" x14ac:dyDescent="0.3">
      <c r="C127" s="171" t="str">
        <f>IF('Summary Clear'!B116=0,"",'Summary Clear'!B116)</f>
        <v/>
      </c>
      <c r="D127" s="64" t="str">
        <f>IF('Summary Clear'!D116=0,"",'Summary Clear'!D116)</f>
        <v/>
      </c>
      <c r="E127" s="230" t="str">
        <f>IF('Summary Clear'!E116=0,"",(VLOOKUP('Summary Clear'!E116,Lists!$E$15:$G$21,3,FALSE)))</f>
        <v/>
      </c>
      <c r="F127" s="231" t="str">
        <f>IF('Summary Clear'!F116=0,"",'Summary Clear'!F116)</f>
        <v/>
      </c>
      <c r="G127" s="231" t="str">
        <f>IF('Summary Clear'!G116=0,"",'Summary Clear'!G116)</f>
        <v/>
      </c>
      <c r="H127" s="231" t="str">
        <f>IF('Summary Clear'!J116=0,"",'Summary Clear'!J116)</f>
        <v/>
      </c>
      <c r="I127" s="231" t="str">
        <f>IF('Summary Clear'!K116=0,"",'Summary Clear'!K116)</f>
        <v/>
      </c>
      <c r="J127" s="232" t="str">
        <f>IF('Summary Clear'!V116=0,"",'Summary Clear'!V116)</f>
        <v/>
      </c>
      <c r="K127" s="231" t="str">
        <f>IF('Summary Clear'!L116=0,"",'Summary Clear'!L116)</f>
        <v/>
      </c>
      <c r="L127" s="231" t="str">
        <f>IF('Summary Clear'!M116=0,"",'Summary Clear'!M116)</f>
        <v/>
      </c>
      <c r="M127" s="233" t="str">
        <f>IF('Summary Clear'!S116=0,"",'Summary Clear'!S116)</f>
        <v/>
      </c>
      <c r="N127" s="233" t="str">
        <f>IF('Summary Clear'!T116=0,"",'Summary Clear'!T116)</f>
        <v/>
      </c>
      <c r="O127" s="233" t="str">
        <f>IF('Summary Clear'!W116=0,"",'Summary Clear'!W116)</f>
        <v/>
      </c>
      <c r="P127" s="233" t="str">
        <f>IF('Summary Clear'!X116=0,"",'Summary Clear'!X116)</f>
        <v/>
      </c>
      <c r="Q127" s="233" t="str">
        <f>IF('Summary Clear'!Y116=0,"",'Summary Clear'!Y116)</f>
        <v/>
      </c>
      <c r="R127" s="233" t="str">
        <f>IF('Summary Clear'!Z116=0,"",'Summary Clear'!Z116)</f>
        <v/>
      </c>
      <c r="S127" s="233" t="str">
        <f>IF('Summary Clear'!AA116=0,"",'Summary Clear'!AA116)</f>
        <v/>
      </c>
    </row>
    <row r="128" spans="3:19" x14ac:dyDescent="0.3">
      <c r="C128" s="171" t="str">
        <f>IF('Summary Clear'!B117=0,"",'Summary Clear'!B117)</f>
        <v/>
      </c>
      <c r="D128" s="64" t="str">
        <f>IF('Summary Clear'!D117=0,"",'Summary Clear'!D117)</f>
        <v/>
      </c>
      <c r="E128" s="230" t="str">
        <f>IF('Summary Clear'!E117=0,"",(VLOOKUP('Summary Clear'!E117,Lists!$E$15:$G$21,3,FALSE)))</f>
        <v/>
      </c>
      <c r="F128" s="231" t="str">
        <f>IF('Summary Clear'!F117=0,"",'Summary Clear'!F117)</f>
        <v/>
      </c>
      <c r="G128" s="231" t="str">
        <f>IF('Summary Clear'!G117=0,"",'Summary Clear'!G117)</f>
        <v/>
      </c>
      <c r="H128" s="231" t="str">
        <f>IF('Summary Clear'!J117=0,"",'Summary Clear'!J117)</f>
        <v/>
      </c>
      <c r="I128" s="231" t="str">
        <f>IF('Summary Clear'!K117=0,"",'Summary Clear'!K117)</f>
        <v/>
      </c>
      <c r="J128" s="232" t="str">
        <f>IF('Summary Clear'!V117=0,"",'Summary Clear'!V117)</f>
        <v/>
      </c>
      <c r="K128" s="231" t="str">
        <f>IF('Summary Clear'!L117=0,"",'Summary Clear'!L117)</f>
        <v/>
      </c>
      <c r="L128" s="231" t="str">
        <f>IF('Summary Clear'!M117=0,"",'Summary Clear'!M117)</f>
        <v/>
      </c>
      <c r="M128" s="233" t="str">
        <f>IF('Summary Clear'!S117=0,"",'Summary Clear'!S117)</f>
        <v/>
      </c>
      <c r="N128" s="233" t="str">
        <f>IF('Summary Clear'!T117=0,"",'Summary Clear'!T117)</f>
        <v/>
      </c>
      <c r="O128" s="233" t="str">
        <f>IF('Summary Clear'!W117=0,"",'Summary Clear'!W117)</f>
        <v/>
      </c>
      <c r="P128" s="233" t="str">
        <f>IF('Summary Clear'!X117=0,"",'Summary Clear'!X117)</f>
        <v/>
      </c>
      <c r="Q128" s="233" t="str">
        <f>IF('Summary Clear'!Y117=0,"",'Summary Clear'!Y117)</f>
        <v/>
      </c>
      <c r="R128" s="233" t="str">
        <f>IF('Summary Clear'!Z117=0,"",'Summary Clear'!Z117)</f>
        <v/>
      </c>
      <c r="S128" s="233" t="str">
        <f>IF('Summary Clear'!AA117=0,"",'Summary Clear'!AA117)</f>
        <v/>
      </c>
    </row>
    <row r="129" spans="3:19" x14ac:dyDescent="0.3">
      <c r="C129" s="171" t="str">
        <f>IF('Summary Clear'!B118=0,"",'Summary Clear'!B118)</f>
        <v/>
      </c>
      <c r="D129" s="64" t="str">
        <f>IF('Summary Clear'!D118=0,"",'Summary Clear'!D118)</f>
        <v/>
      </c>
      <c r="E129" s="230" t="str">
        <f>IF('Summary Clear'!E118=0,"",(VLOOKUP('Summary Clear'!E118,Lists!$E$15:$G$21,3,FALSE)))</f>
        <v/>
      </c>
      <c r="F129" s="231" t="str">
        <f>IF('Summary Clear'!F118=0,"",'Summary Clear'!F118)</f>
        <v/>
      </c>
      <c r="G129" s="231" t="str">
        <f>IF('Summary Clear'!G118=0,"",'Summary Clear'!G118)</f>
        <v/>
      </c>
      <c r="H129" s="231" t="str">
        <f>IF('Summary Clear'!J118=0,"",'Summary Clear'!J118)</f>
        <v/>
      </c>
      <c r="I129" s="231" t="str">
        <f>IF('Summary Clear'!K118=0,"",'Summary Clear'!K118)</f>
        <v/>
      </c>
      <c r="J129" s="232" t="str">
        <f>IF('Summary Clear'!V118=0,"",'Summary Clear'!V118)</f>
        <v/>
      </c>
      <c r="K129" s="231" t="str">
        <f>IF('Summary Clear'!L118=0,"",'Summary Clear'!L118)</f>
        <v/>
      </c>
      <c r="L129" s="231" t="str">
        <f>IF('Summary Clear'!M118=0,"",'Summary Clear'!M118)</f>
        <v/>
      </c>
      <c r="M129" s="233" t="str">
        <f>IF('Summary Clear'!S118=0,"",'Summary Clear'!S118)</f>
        <v/>
      </c>
      <c r="N129" s="233" t="str">
        <f>IF('Summary Clear'!T118=0,"",'Summary Clear'!T118)</f>
        <v/>
      </c>
      <c r="O129" s="233" t="str">
        <f>IF('Summary Clear'!W118=0,"",'Summary Clear'!W118)</f>
        <v/>
      </c>
      <c r="P129" s="233" t="str">
        <f>IF('Summary Clear'!X118=0,"",'Summary Clear'!X118)</f>
        <v/>
      </c>
      <c r="Q129" s="233" t="str">
        <f>IF('Summary Clear'!Y118=0,"",'Summary Clear'!Y118)</f>
        <v/>
      </c>
      <c r="R129" s="233" t="str">
        <f>IF('Summary Clear'!Z118=0,"",'Summary Clear'!Z118)</f>
        <v/>
      </c>
      <c r="S129" s="233" t="str">
        <f>IF('Summary Clear'!AA118=0,"",'Summary Clear'!AA118)</f>
        <v/>
      </c>
    </row>
    <row r="130" spans="3:19" x14ac:dyDescent="0.3">
      <c r="C130" s="171" t="str">
        <f>IF('Summary Clear'!B119=0,"",'Summary Clear'!B119)</f>
        <v/>
      </c>
      <c r="D130" s="64" t="str">
        <f>IF('Summary Clear'!D119=0,"",'Summary Clear'!D119)</f>
        <v/>
      </c>
      <c r="E130" s="230" t="str">
        <f>IF('Summary Clear'!E119=0,"",(VLOOKUP('Summary Clear'!E119,Lists!$E$15:$G$21,3,FALSE)))</f>
        <v/>
      </c>
      <c r="F130" s="231" t="str">
        <f>IF('Summary Clear'!F119=0,"",'Summary Clear'!F119)</f>
        <v/>
      </c>
      <c r="G130" s="231" t="str">
        <f>IF('Summary Clear'!G119=0,"",'Summary Clear'!G119)</f>
        <v/>
      </c>
      <c r="H130" s="231" t="str">
        <f>IF('Summary Clear'!J119=0,"",'Summary Clear'!J119)</f>
        <v/>
      </c>
      <c r="I130" s="231" t="str">
        <f>IF('Summary Clear'!K119=0,"",'Summary Clear'!K119)</f>
        <v/>
      </c>
      <c r="J130" s="232" t="str">
        <f>IF('Summary Clear'!V119=0,"",'Summary Clear'!V119)</f>
        <v/>
      </c>
      <c r="K130" s="231" t="str">
        <f>IF('Summary Clear'!L119=0,"",'Summary Clear'!L119)</f>
        <v/>
      </c>
      <c r="L130" s="231" t="str">
        <f>IF('Summary Clear'!M119=0,"",'Summary Clear'!M119)</f>
        <v/>
      </c>
      <c r="M130" s="233" t="str">
        <f>IF('Summary Clear'!S119=0,"",'Summary Clear'!S119)</f>
        <v/>
      </c>
      <c r="N130" s="233" t="str">
        <f>IF('Summary Clear'!T119=0,"",'Summary Clear'!T119)</f>
        <v/>
      </c>
      <c r="O130" s="233" t="str">
        <f>IF('Summary Clear'!W119=0,"",'Summary Clear'!W119)</f>
        <v/>
      </c>
      <c r="P130" s="233" t="str">
        <f>IF('Summary Clear'!X119=0,"",'Summary Clear'!X119)</f>
        <v/>
      </c>
      <c r="Q130" s="233" t="str">
        <f>IF('Summary Clear'!Y119=0,"",'Summary Clear'!Y119)</f>
        <v/>
      </c>
      <c r="R130" s="233" t="str">
        <f>IF('Summary Clear'!Z119=0,"",'Summary Clear'!Z119)</f>
        <v/>
      </c>
      <c r="S130" s="233" t="str">
        <f>IF('Summary Clear'!AA119=0,"",'Summary Clear'!AA119)</f>
        <v/>
      </c>
    </row>
    <row r="131" spans="3:19" x14ac:dyDescent="0.3">
      <c r="C131" s="171" t="str">
        <f>IF('Summary Clear'!B120=0,"",'Summary Clear'!B120)</f>
        <v/>
      </c>
      <c r="D131" s="64" t="str">
        <f>IF('Summary Clear'!D120=0,"",'Summary Clear'!D120)</f>
        <v/>
      </c>
      <c r="E131" s="230" t="str">
        <f>IF('Summary Clear'!E120=0,"",(VLOOKUP('Summary Clear'!E120,Lists!$E$15:$G$21,3,FALSE)))</f>
        <v/>
      </c>
      <c r="F131" s="231" t="str">
        <f>IF('Summary Clear'!F120=0,"",'Summary Clear'!F120)</f>
        <v/>
      </c>
      <c r="G131" s="231" t="str">
        <f>IF('Summary Clear'!G120=0,"",'Summary Clear'!G120)</f>
        <v/>
      </c>
      <c r="H131" s="231" t="str">
        <f>IF('Summary Clear'!J120=0,"",'Summary Clear'!J120)</f>
        <v/>
      </c>
      <c r="I131" s="231" t="str">
        <f>IF('Summary Clear'!K120=0,"",'Summary Clear'!K120)</f>
        <v/>
      </c>
      <c r="J131" s="232" t="str">
        <f>IF('Summary Clear'!V120=0,"",'Summary Clear'!V120)</f>
        <v/>
      </c>
      <c r="K131" s="231" t="str">
        <f>IF('Summary Clear'!L120=0,"",'Summary Clear'!L120)</f>
        <v/>
      </c>
      <c r="L131" s="231" t="str">
        <f>IF('Summary Clear'!M120=0,"",'Summary Clear'!M120)</f>
        <v/>
      </c>
      <c r="M131" s="233" t="str">
        <f>IF('Summary Clear'!S120=0,"",'Summary Clear'!S120)</f>
        <v/>
      </c>
      <c r="N131" s="233" t="str">
        <f>IF('Summary Clear'!T120=0,"",'Summary Clear'!T120)</f>
        <v/>
      </c>
      <c r="O131" s="233" t="str">
        <f>IF('Summary Clear'!W120=0,"",'Summary Clear'!W120)</f>
        <v/>
      </c>
      <c r="P131" s="233" t="str">
        <f>IF('Summary Clear'!X120=0,"",'Summary Clear'!X120)</f>
        <v/>
      </c>
      <c r="Q131" s="233" t="str">
        <f>IF('Summary Clear'!Y120=0,"",'Summary Clear'!Y120)</f>
        <v/>
      </c>
      <c r="R131" s="233" t="str">
        <f>IF('Summary Clear'!Z120=0,"",'Summary Clear'!Z120)</f>
        <v/>
      </c>
      <c r="S131" s="233" t="str">
        <f>IF('Summary Clear'!AA120=0,"",'Summary Clear'!AA120)</f>
        <v/>
      </c>
    </row>
    <row r="132" spans="3:19" x14ac:dyDescent="0.3">
      <c r="C132" s="171" t="str">
        <f>IF('Summary Clear'!B121=0,"",'Summary Clear'!B121)</f>
        <v/>
      </c>
      <c r="D132" s="64" t="str">
        <f>IF('Summary Clear'!D121=0,"",'Summary Clear'!D121)</f>
        <v/>
      </c>
      <c r="E132" s="230" t="str">
        <f>IF('Summary Clear'!E121=0,"",(VLOOKUP('Summary Clear'!E121,Lists!$E$15:$G$21,3,FALSE)))</f>
        <v/>
      </c>
      <c r="F132" s="231" t="str">
        <f>IF('Summary Clear'!F121=0,"",'Summary Clear'!F121)</f>
        <v/>
      </c>
      <c r="G132" s="231" t="str">
        <f>IF('Summary Clear'!G121=0,"",'Summary Clear'!G121)</f>
        <v/>
      </c>
      <c r="H132" s="231" t="str">
        <f>IF('Summary Clear'!J121=0,"",'Summary Clear'!J121)</f>
        <v/>
      </c>
      <c r="I132" s="231" t="str">
        <f>IF('Summary Clear'!K121=0,"",'Summary Clear'!K121)</f>
        <v/>
      </c>
      <c r="J132" s="232" t="str">
        <f>IF('Summary Clear'!V121=0,"",'Summary Clear'!V121)</f>
        <v/>
      </c>
      <c r="K132" s="231" t="str">
        <f>IF('Summary Clear'!L121=0,"",'Summary Clear'!L121)</f>
        <v/>
      </c>
      <c r="L132" s="231" t="str">
        <f>IF('Summary Clear'!M121=0,"",'Summary Clear'!M121)</f>
        <v/>
      </c>
      <c r="M132" s="233" t="str">
        <f>IF('Summary Clear'!S121=0,"",'Summary Clear'!S121)</f>
        <v/>
      </c>
      <c r="N132" s="233" t="str">
        <f>IF('Summary Clear'!T121=0,"",'Summary Clear'!T121)</f>
        <v/>
      </c>
      <c r="O132" s="233" t="str">
        <f>IF('Summary Clear'!W121=0,"",'Summary Clear'!W121)</f>
        <v/>
      </c>
      <c r="P132" s="233" t="str">
        <f>IF('Summary Clear'!X121=0,"",'Summary Clear'!X121)</f>
        <v/>
      </c>
      <c r="Q132" s="233" t="str">
        <f>IF('Summary Clear'!Y121=0,"",'Summary Clear'!Y121)</f>
        <v/>
      </c>
      <c r="R132" s="233" t="str">
        <f>IF('Summary Clear'!Z121=0,"",'Summary Clear'!Z121)</f>
        <v/>
      </c>
      <c r="S132" s="233" t="str">
        <f>IF('Summary Clear'!AA121=0,"",'Summary Clear'!AA121)</f>
        <v/>
      </c>
    </row>
    <row r="133" spans="3:19" x14ac:dyDescent="0.3">
      <c r="C133" s="171" t="str">
        <f>IF('Summary Clear'!B122=0,"",'Summary Clear'!B122)</f>
        <v/>
      </c>
      <c r="D133" s="64" t="str">
        <f>IF('Summary Clear'!D122=0,"",'Summary Clear'!D122)</f>
        <v/>
      </c>
      <c r="E133" s="230" t="str">
        <f>IF('Summary Clear'!E122=0,"",(VLOOKUP('Summary Clear'!E122,Lists!$E$15:$G$21,3,FALSE)))</f>
        <v/>
      </c>
      <c r="F133" s="231" t="str">
        <f>IF('Summary Clear'!F122=0,"",'Summary Clear'!F122)</f>
        <v/>
      </c>
      <c r="G133" s="231" t="str">
        <f>IF('Summary Clear'!G122=0,"",'Summary Clear'!G122)</f>
        <v/>
      </c>
      <c r="H133" s="231" t="str">
        <f>IF('Summary Clear'!J122=0,"",'Summary Clear'!J122)</f>
        <v/>
      </c>
      <c r="I133" s="231" t="str">
        <f>IF('Summary Clear'!K122=0,"",'Summary Clear'!K122)</f>
        <v/>
      </c>
      <c r="J133" s="232" t="str">
        <f>IF('Summary Clear'!V122=0,"",'Summary Clear'!V122)</f>
        <v/>
      </c>
      <c r="K133" s="231" t="str">
        <f>IF('Summary Clear'!L122=0,"",'Summary Clear'!L122)</f>
        <v/>
      </c>
      <c r="L133" s="231" t="str">
        <f>IF('Summary Clear'!M122=0,"",'Summary Clear'!M122)</f>
        <v/>
      </c>
      <c r="M133" s="233" t="str">
        <f>IF('Summary Clear'!S122=0,"",'Summary Clear'!S122)</f>
        <v/>
      </c>
      <c r="N133" s="233" t="str">
        <f>IF('Summary Clear'!T122=0,"",'Summary Clear'!T122)</f>
        <v/>
      </c>
      <c r="O133" s="233" t="str">
        <f>IF('Summary Clear'!W122=0,"",'Summary Clear'!W122)</f>
        <v/>
      </c>
      <c r="P133" s="233" t="str">
        <f>IF('Summary Clear'!X122=0,"",'Summary Clear'!X122)</f>
        <v/>
      </c>
      <c r="Q133" s="233" t="str">
        <f>IF('Summary Clear'!Y122=0,"",'Summary Clear'!Y122)</f>
        <v/>
      </c>
      <c r="R133" s="233" t="str">
        <f>IF('Summary Clear'!Z122=0,"",'Summary Clear'!Z122)</f>
        <v/>
      </c>
      <c r="S133" s="233" t="str">
        <f>IF('Summary Clear'!AA122=0,"",'Summary Clear'!AA122)</f>
        <v/>
      </c>
    </row>
    <row r="134" spans="3:19" x14ac:dyDescent="0.3">
      <c r="C134" s="171" t="str">
        <f>IF('Summary Clear'!B123=0,"",'Summary Clear'!B123)</f>
        <v/>
      </c>
      <c r="D134" s="64" t="str">
        <f>IF('Summary Clear'!D123=0,"",'Summary Clear'!D123)</f>
        <v/>
      </c>
      <c r="E134" s="230" t="str">
        <f>IF('Summary Clear'!E123=0,"",(VLOOKUP('Summary Clear'!E123,Lists!$E$15:$G$21,3,FALSE)))</f>
        <v/>
      </c>
      <c r="F134" s="231" t="str">
        <f>IF('Summary Clear'!F123=0,"",'Summary Clear'!F123)</f>
        <v/>
      </c>
      <c r="G134" s="231" t="str">
        <f>IF('Summary Clear'!G123=0,"",'Summary Clear'!G123)</f>
        <v/>
      </c>
      <c r="H134" s="231" t="str">
        <f>IF('Summary Clear'!J123=0,"",'Summary Clear'!J123)</f>
        <v/>
      </c>
      <c r="I134" s="231" t="str">
        <f>IF('Summary Clear'!K123=0,"",'Summary Clear'!K123)</f>
        <v/>
      </c>
      <c r="J134" s="232" t="str">
        <f>IF('Summary Clear'!V123=0,"",'Summary Clear'!V123)</f>
        <v/>
      </c>
      <c r="K134" s="231" t="str">
        <f>IF('Summary Clear'!L123=0,"",'Summary Clear'!L123)</f>
        <v/>
      </c>
      <c r="L134" s="231" t="str">
        <f>IF('Summary Clear'!M123=0,"",'Summary Clear'!M123)</f>
        <v/>
      </c>
      <c r="M134" s="233" t="str">
        <f>IF('Summary Clear'!S123=0,"",'Summary Clear'!S123)</f>
        <v/>
      </c>
      <c r="N134" s="233" t="str">
        <f>IF('Summary Clear'!T123=0,"",'Summary Clear'!T123)</f>
        <v/>
      </c>
      <c r="O134" s="233" t="str">
        <f>IF('Summary Clear'!W123=0,"",'Summary Clear'!W123)</f>
        <v/>
      </c>
      <c r="P134" s="233" t="str">
        <f>IF('Summary Clear'!X123=0,"",'Summary Clear'!X123)</f>
        <v/>
      </c>
      <c r="Q134" s="233" t="str">
        <f>IF('Summary Clear'!Y123=0,"",'Summary Clear'!Y123)</f>
        <v/>
      </c>
      <c r="R134" s="233" t="str">
        <f>IF('Summary Clear'!Z123=0,"",'Summary Clear'!Z123)</f>
        <v/>
      </c>
      <c r="S134" s="233" t="str">
        <f>IF('Summary Clear'!AA123=0,"",'Summary Clear'!AA123)</f>
        <v/>
      </c>
    </row>
    <row r="135" spans="3:19" x14ac:dyDescent="0.3">
      <c r="C135" s="171" t="str">
        <f>IF('Summary Clear'!B124=0,"",'Summary Clear'!B124)</f>
        <v/>
      </c>
      <c r="D135" s="64" t="str">
        <f>IF('Summary Clear'!D124=0,"",'Summary Clear'!D124)</f>
        <v/>
      </c>
      <c r="E135" s="230" t="str">
        <f>IF('Summary Clear'!E124=0,"",(VLOOKUP('Summary Clear'!E124,Lists!$E$15:$G$21,3,FALSE)))</f>
        <v/>
      </c>
      <c r="F135" s="231" t="str">
        <f>IF('Summary Clear'!F124=0,"",'Summary Clear'!F124)</f>
        <v/>
      </c>
      <c r="G135" s="231" t="str">
        <f>IF('Summary Clear'!G124=0,"",'Summary Clear'!G124)</f>
        <v/>
      </c>
      <c r="H135" s="231" t="str">
        <f>IF('Summary Clear'!J124=0,"",'Summary Clear'!J124)</f>
        <v/>
      </c>
      <c r="I135" s="231" t="str">
        <f>IF('Summary Clear'!K124=0,"",'Summary Clear'!K124)</f>
        <v/>
      </c>
      <c r="J135" s="232" t="str">
        <f>IF('Summary Clear'!V124=0,"",'Summary Clear'!V124)</f>
        <v/>
      </c>
      <c r="K135" s="231" t="str">
        <f>IF('Summary Clear'!L124=0,"",'Summary Clear'!L124)</f>
        <v/>
      </c>
      <c r="L135" s="231" t="str">
        <f>IF('Summary Clear'!M124=0,"",'Summary Clear'!M124)</f>
        <v/>
      </c>
      <c r="M135" s="233" t="str">
        <f>IF('Summary Clear'!S124=0,"",'Summary Clear'!S124)</f>
        <v/>
      </c>
      <c r="N135" s="233" t="str">
        <f>IF('Summary Clear'!T124=0,"",'Summary Clear'!T124)</f>
        <v/>
      </c>
      <c r="O135" s="233" t="str">
        <f>IF('Summary Clear'!W124=0,"",'Summary Clear'!W124)</f>
        <v/>
      </c>
      <c r="P135" s="233" t="str">
        <f>IF('Summary Clear'!X124=0,"",'Summary Clear'!X124)</f>
        <v/>
      </c>
      <c r="Q135" s="233" t="str">
        <f>IF('Summary Clear'!Y124=0,"",'Summary Clear'!Y124)</f>
        <v/>
      </c>
      <c r="R135" s="233" t="str">
        <f>IF('Summary Clear'!Z124=0,"",'Summary Clear'!Z124)</f>
        <v/>
      </c>
      <c r="S135" s="233" t="str">
        <f>IF('Summary Clear'!AA124=0,"",'Summary Clear'!AA124)</f>
        <v/>
      </c>
    </row>
    <row r="136" spans="3:19" x14ac:dyDescent="0.3">
      <c r="C136" s="171" t="str">
        <f>IF('Summary Clear'!B125=0,"",'Summary Clear'!B125)</f>
        <v/>
      </c>
      <c r="D136" s="64" t="str">
        <f>IF('Summary Clear'!D125=0,"",'Summary Clear'!D125)</f>
        <v/>
      </c>
      <c r="E136" s="230" t="str">
        <f>IF('Summary Clear'!E125=0,"",(VLOOKUP('Summary Clear'!E125,Lists!$E$15:$G$21,3,FALSE)))</f>
        <v/>
      </c>
      <c r="F136" s="231" t="str">
        <f>IF('Summary Clear'!F125=0,"",'Summary Clear'!F125)</f>
        <v/>
      </c>
      <c r="G136" s="231" t="str">
        <f>IF('Summary Clear'!G125=0,"",'Summary Clear'!G125)</f>
        <v/>
      </c>
      <c r="H136" s="231" t="str">
        <f>IF('Summary Clear'!J125=0,"",'Summary Clear'!J125)</f>
        <v/>
      </c>
      <c r="I136" s="231" t="str">
        <f>IF('Summary Clear'!K125=0,"",'Summary Clear'!K125)</f>
        <v/>
      </c>
      <c r="J136" s="232" t="str">
        <f>IF('Summary Clear'!V125=0,"",'Summary Clear'!V125)</f>
        <v/>
      </c>
      <c r="K136" s="231" t="str">
        <f>IF('Summary Clear'!L125=0,"",'Summary Clear'!L125)</f>
        <v/>
      </c>
      <c r="L136" s="231" t="str">
        <f>IF('Summary Clear'!M125=0,"",'Summary Clear'!M125)</f>
        <v/>
      </c>
      <c r="M136" s="233" t="str">
        <f>IF('Summary Clear'!S125=0,"",'Summary Clear'!S125)</f>
        <v/>
      </c>
      <c r="N136" s="233" t="str">
        <f>IF('Summary Clear'!T125=0,"",'Summary Clear'!T125)</f>
        <v/>
      </c>
      <c r="O136" s="233" t="str">
        <f>IF('Summary Clear'!W125=0,"",'Summary Clear'!W125)</f>
        <v/>
      </c>
      <c r="P136" s="233" t="str">
        <f>IF('Summary Clear'!X125=0,"",'Summary Clear'!X125)</f>
        <v/>
      </c>
      <c r="Q136" s="233" t="str">
        <f>IF('Summary Clear'!Y125=0,"",'Summary Clear'!Y125)</f>
        <v/>
      </c>
      <c r="R136" s="233" t="str">
        <f>IF('Summary Clear'!Z125=0,"",'Summary Clear'!Z125)</f>
        <v/>
      </c>
      <c r="S136" s="233" t="str">
        <f>IF('Summary Clear'!AA125=0,"",'Summary Clear'!AA125)</f>
        <v/>
      </c>
    </row>
    <row r="137" spans="3:19" x14ac:dyDescent="0.3">
      <c r="C137" s="171" t="str">
        <f>IF('Summary Clear'!B126=0,"",'Summary Clear'!B126)</f>
        <v/>
      </c>
      <c r="D137" s="64" t="str">
        <f>IF('Summary Clear'!D126=0,"",'Summary Clear'!D126)</f>
        <v/>
      </c>
      <c r="E137" s="230" t="str">
        <f>IF('Summary Clear'!E126=0,"",(VLOOKUP('Summary Clear'!E126,Lists!$E$15:$G$21,3,FALSE)))</f>
        <v/>
      </c>
      <c r="F137" s="231" t="str">
        <f>IF('Summary Clear'!F126=0,"",'Summary Clear'!F126)</f>
        <v/>
      </c>
      <c r="G137" s="231" t="str">
        <f>IF('Summary Clear'!G126=0,"",'Summary Clear'!G126)</f>
        <v/>
      </c>
      <c r="H137" s="231" t="str">
        <f>IF('Summary Clear'!J126=0,"",'Summary Clear'!J126)</f>
        <v/>
      </c>
      <c r="I137" s="231" t="str">
        <f>IF('Summary Clear'!K126=0,"",'Summary Clear'!K126)</f>
        <v/>
      </c>
      <c r="J137" s="232" t="str">
        <f>IF('Summary Clear'!V126=0,"",'Summary Clear'!V126)</f>
        <v/>
      </c>
      <c r="K137" s="231" t="str">
        <f>IF('Summary Clear'!L126=0,"",'Summary Clear'!L126)</f>
        <v/>
      </c>
      <c r="L137" s="231" t="str">
        <f>IF('Summary Clear'!M126=0,"",'Summary Clear'!M126)</f>
        <v/>
      </c>
      <c r="M137" s="233" t="str">
        <f>IF('Summary Clear'!S126=0,"",'Summary Clear'!S126)</f>
        <v/>
      </c>
      <c r="N137" s="233" t="str">
        <f>IF('Summary Clear'!T126=0,"",'Summary Clear'!T126)</f>
        <v/>
      </c>
      <c r="O137" s="233" t="str">
        <f>IF('Summary Clear'!W126=0,"",'Summary Clear'!W126)</f>
        <v/>
      </c>
      <c r="P137" s="233" t="str">
        <f>IF('Summary Clear'!X126=0,"",'Summary Clear'!X126)</f>
        <v/>
      </c>
      <c r="Q137" s="233" t="str">
        <f>IF('Summary Clear'!Y126=0,"",'Summary Clear'!Y126)</f>
        <v/>
      </c>
      <c r="R137" s="233" t="str">
        <f>IF('Summary Clear'!Z126=0,"",'Summary Clear'!Z126)</f>
        <v/>
      </c>
      <c r="S137" s="233" t="str">
        <f>IF('Summary Clear'!AA126=0,"",'Summary Clear'!AA126)</f>
        <v/>
      </c>
    </row>
    <row r="138" spans="3:19" x14ac:dyDescent="0.3">
      <c r="C138" s="171" t="str">
        <f>IF('Summary Clear'!B127=0,"",'Summary Clear'!B127)</f>
        <v/>
      </c>
      <c r="D138" s="64" t="str">
        <f>IF('Summary Clear'!D127=0,"",'Summary Clear'!D127)</f>
        <v/>
      </c>
      <c r="E138" s="230" t="str">
        <f>IF('Summary Clear'!E127=0,"",(VLOOKUP('Summary Clear'!E127,Lists!$E$15:$G$21,3,FALSE)))</f>
        <v/>
      </c>
      <c r="F138" s="231" t="str">
        <f>IF('Summary Clear'!F127=0,"",'Summary Clear'!F127)</f>
        <v/>
      </c>
      <c r="G138" s="231" t="str">
        <f>IF('Summary Clear'!G127=0,"",'Summary Clear'!G127)</f>
        <v/>
      </c>
      <c r="H138" s="231" t="str">
        <f>IF('Summary Clear'!J127=0,"",'Summary Clear'!J127)</f>
        <v/>
      </c>
      <c r="I138" s="231" t="str">
        <f>IF('Summary Clear'!K127=0,"",'Summary Clear'!K127)</f>
        <v/>
      </c>
      <c r="J138" s="232" t="str">
        <f>IF('Summary Clear'!V127=0,"",'Summary Clear'!V127)</f>
        <v/>
      </c>
      <c r="K138" s="231" t="str">
        <f>IF('Summary Clear'!L127=0,"",'Summary Clear'!L127)</f>
        <v/>
      </c>
      <c r="L138" s="231" t="str">
        <f>IF('Summary Clear'!M127=0,"",'Summary Clear'!M127)</f>
        <v/>
      </c>
      <c r="M138" s="233" t="str">
        <f>IF('Summary Clear'!S127=0,"",'Summary Clear'!S127)</f>
        <v/>
      </c>
      <c r="N138" s="233" t="str">
        <f>IF('Summary Clear'!T127=0,"",'Summary Clear'!T127)</f>
        <v/>
      </c>
      <c r="O138" s="233" t="str">
        <f>IF('Summary Clear'!W127=0,"",'Summary Clear'!W127)</f>
        <v/>
      </c>
      <c r="P138" s="233" t="str">
        <f>IF('Summary Clear'!X127=0,"",'Summary Clear'!X127)</f>
        <v/>
      </c>
      <c r="Q138" s="233" t="str">
        <f>IF('Summary Clear'!Y127=0,"",'Summary Clear'!Y127)</f>
        <v/>
      </c>
      <c r="R138" s="233" t="str">
        <f>IF('Summary Clear'!Z127=0,"",'Summary Clear'!Z127)</f>
        <v/>
      </c>
      <c r="S138" s="233" t="str">
        <f>IF('Summary Clear'!AA127=0,"",'Summary Clear'!AA127)</f>
        <v/>
      </c>
    </row>
    <row r="139" spans="3:19" x14ac:dyDescent="0.3">
      <c r="C139" s="171" t="str">
        <f>IF('Summary Clear'!B128=0,"",'Summary Clear'!B128)</f>
        <v/>
      </c>
      <c r="D139" s="64" t="str">
        <f>IF('Summary Clear'!D128=0,"",'Summary Clear'!D128)</f>
        <v/>
      </c>
      <c r="E139" s="230" t="str">
        <f>IF('Summary Clear'!E128=0,"",(VLOOKUP('Summary Clear'!E128,Lists!$E$15:$G$21,3,FALSE)))</f>
        <v/>
      </c>
      <c r="F139" s="231" t="str">
        <f>IF('Summary Clear'!F128=0,"",'Summary Clear'!F128)</f>
        <v/>
      </c>
      <c r="G139" s="231" t="str">
        <f>IF('Summary Clear'!G128=0,"",'Summary Clear'!G128)</f>
        <v/>
      </c>
      <c r="H139" s="231" t="str">
        <f>IF('Summary Clear'!J128=0,"",'Summary Clear'!J128)</f>
        <v/>
      </c>
      <c r="I139" s="231" t="str">
        <f>IF('Summary Clear'!K128=0,"",'Summary Clear'!K128)</f>
        <v/>
      </c>
      <c r="J139" s="232" t="str">
        <f>IF('Summary Clear'!V128=0,"",'Summary Clear'!V128)</f>
        <v/>
      </c>
      <c r="K139" s="231" t="str">
        <f>IF('Summary Clear'!L128=0,"",'Summary Clear'!L128)</f>
        <v/>
      </c>
      <c r="L139" s="231" t="str">
        <f>IF('Summary Clear'!M128=0,"",'Summary Clear'!M128)</f>
        <v/>
      </c>
      <c r="M139" s="233" t="str">
        <f>IF('Summary Clear'!S128=0,"",'Summary Clear'!S128)</f>
        <v/>
      </c>
      <c r="N139" s="233" t="str">
        <f>IF('Summary Clear'!T128=0,"",'Summary Clear'!T128)</f>
        <v/>
      </c>
      <c r="O139" s="233" t="str">
        <f>IF('Summary Clear'!W128=0,"",'Summary Clear'!W128)</f>
        <v/>
      </c>
      <c r="P139" s="233" t="str">
        <f>IF('Summary Clear'!X128=0,"",'Summary Clear'!X128)</f>
        <v/>
      </c>
      <c r="Q139" s="233" t="str">
        <f>IF('Summary Clear'!Y128=0,"",'Summary Clear'!Y128)</f>
        <v/>
      </c>
      <c r="R139" s="233" t="str">
        <f>IF('Summary Clear'!Z128=0,"",'Summary Clear'!Z128)</f>
        <v/>
      </c>
      <c r="S139" s="233" t="str">
        <f>IF('Summary Clear'!AA128=0,"",'Summary Clear'!AA128)</f>
        <v/>
      </c>
    </row>
    <row r="140" spans="3:19" x14ac:dyDescent="0.3">
      <c r="C140" s="171" t="str">
        <f>IF('Summary Clear'!B129=0,"",'Summary Clear'!B129)</f>
        <v/>
      </c>
      <c r="D140" s="64" t="str">
        <f>IF('Summary Clear'!D129=0,"",'Summary Clear'!D129)</f>
        <v/>
      </c>
      <c r="E140" s="230" t="str">
        <f>IF('Summary Clear'!E129=0,"",(VLOOKUP('Summary Clear'!E129,Lists!$E$15:$G$21,3,FALSE)))</f>
        <v/>
      </c>
      <c r="F140" s="231" t="str">
        <f>IF('Summary Clear'!F129=0,"",'Summary Clear'!F129)</f>
        <v/>
      </c>
      <c r="G140" s="231" t="str">
        <f>IF('Summary Clear'!G129=0,"",'Summary Clear'!G129)</f>
        <v/>
      </c>
      <c r="H140" s="231" t="str">
        <f>IF('Summary Clear'!J129=0,"",'Summary Clear'!J129)</f>
        <v/>
      </c>
      <c r="I140" s="231" t="str">
        <f>IF('Summary Clear'!K129=0,"",'Summary Clear'!K129)</f>
        <v/>
      </c>
      <c r="J140" s="232" t="str">
        <f>IF('Summary Clear'!V129=0,"",'Summary Clear'!V129)</f>
        <v/>
      </c>
      <c r="K140" s="231" t="str">
        <f>IF('Summary Clear'!L129=0,"",'Summary Clear'!L129)</f>
        <v/>
      </c>
      <c r="L140" s="231" t="str">
        <f>IF('Summary Clear'!M129=0,"",'Summary Clear'!M129)</f>
        <v/>
      </c>
      <c r="M140" s="233" t="str">
        <f>IF('Summary Clear'!S129=0,"",'Summary Clear'!S129)</f>
        <v/>
      </c>
      <c r="N140" s="233" t="str">
        <f>IF('Summary Clear'!T129=0,"",'Summary Clear'!T129)</f>
        <v/>
      </c>
      <c r="O140" s="233" t="str">
        <f>IF('Summary Clear'!W129=0,"",'Summary Clear'!W129)</f>
        <v/>
      </c>
      <c r="P140" s="233" t="str">
        <f>IF('Summary Clear'!X129=0,"",'Summary Clear'!X129)</f>
        <v/>
      </c>
      <c r="Q140" s="233" t="str">
        <f>IF('Summary Clear'!Y129=0,"",'Summary Clear'!Y129)</f>
        <v/>
      </c>
      <c r="R140" s="233" t="str">
        <f>IF('Summary Clear'!Z129=0,"",'Summary Clear'!Z129)</f>
        <v/>
      </c>
      <c r="S140" s="233" t="str">
        <f>IF('Summary Clear'!AA129=0,"",'Summary Clear'!AA129)</f>
        <v/>
      </c>
    </row>
    <row r="141" spans="3:19" x14ac:dyDescent="0.3">
      <c r="C141" s="171" t="str">
        <f>IF('Summary Clear'!B130=0,"",'Summary Clear'!B130)</f>
        <v/>
      </c>
      <c r="D141" s="64" t="str">
        <f>IF('Summary Clear'!D130=0,"",'Summary Clear'!D130)</f>
        <v/>
      </c>
      <c r="E141" s="230" t="str">
        <f>IF('Summary Clear'!E130=0,"",(VLOOKUP('Summary Clear'!E130,Lists!$E$15:$G$21,3,FALSE)))</f>
        <v/>
      </c>
      <c r="F141" s="231" t="str">
        <f>IF('Summary Clear'!F130=0,"",'Summary Clear'!F130)</f>
        <v/>
      </c>
      <c r="G141" s="231" t="str">
        <f>IF('Summary Clear'!G130=0,"",'Summary Clear'!G130)</f>
        <v/>
      </c>
      <c r="H141" s="231" t="str">
        <f>IF('Summary Clear'!J130=0,"",'Summary Clear'!J130)</f>
        <v/>
      </c>
      <c r="I141" s="231" t="str">
        <f>IF('Summary Clear'!K130=0,"",'Summary Clear'!K130)</f>
        <v/>
      </c>
      <c r="J141" s="232" t="str">
        <f>IF('Summary Clear'!V130=0,"",'Summary Clear'!V130)</f>
        <v/>
      </c>
      <c r="K141" s="231" t="str">
        <f>IF('Summary Clear'!L130=0,"",'Summary Clear'!L130)</f>
        <v/>
      </c>
      <c r="L141" s="231" t="str">
        <f>IF('Summary Clear'!M130=0,"",'Summary Clear'!M130)</f>
        <v/>
      </c>
      <c r="M141" s="233" t="str">
        <f>IF('Summary Clear'!S130=0,"",'Summary Clear'!S130)</f>
        <v/>
      </c>
      <c r="N141" s="233" t="str">
        <f>IF('Summary Clear'!T130=0,"",'Summary Clear'!T130)</f>
        <v/>
      </c>
      <c r="O141" s="233" t="str">
        <f>IF('Summary Clear'!W130=0,"",'Summary Clear'!W130)</f>
        <v/>
      </c>
      <c r="P141" s="233" t="str">
        <f>IF('Summary Clear'!X130=0,"",'Summary Clear'!X130)</f>
        <v/>
      </c>
      <c r="Q141" s="233" t="str">
        <f>IF('Summary Clear'!Y130=0,"",'Summary Clear'!Y130)</f>
        <v/>
      </c>
      <c r="R141" s="233" t="str">
        <f>IF('Summary Clear'!Z130=0,"",'Summary Clear'!Z130)</f>
        <v/>
      </c>
      <c r="S141" s="233" t="str">
        <f>IF('Summary Clear'!AA130=0,"",'Summary Clear'!AA130)</f>
        <v/>
      </c>
    </row>
    <row r="142" spans="3:19" x14ac:dyDescent="0.3">
      <c r="C142" s="171" t="str">
        <f>IF('Summary Clear'!B131=0,"",'Summary Clear'!B131)</f>
        <v/>
      </c>
      <c r="D142" s="64" t="str">
        <f>IF('Summary Clear'!D131=0,"",'Summary Clear'!D131)</f>
        <v/>
      </c>
      <c r="E142" s="230" t="str">
        <f>IF('Summary Clear'!E131=0,"",(VLOOKUP('Summary Clear'!E131,Lists!$E$15:$G$21,3,FALSE)))</f>
        <v/>
      </c>
      <c r="F142" s="231" t="str">
        <f>IF('Summary Clear'!F131=0,"",'Summary Clear'!F131)</f>
        <v/>
      </c>
      <c r="G142" s="231" t="str">
        <f>IF('Summary Clear'!G131=0,"",'Summary Clear'!G131)</f>
        <v/>
      </c>
      <c r="H142" s="231" t="str">
        <f>IF('Summary Clear'!J131=0,"",'Summary Clear'!J131)</f>
        <v/>
      </c>
      <c r="I142" s="231" t="str">
        <f>IF('Summary Clear'!K131=0,"",'Summary Clear'!K131)</f>
        <v/>
      </c>
      <c r="J142" s="232" t="str">
        <f>IF('Summary Clear'!V131=0,"",'Summary Clear'!V131)</f>
        <v/>
      </c>
      <c r="K142" s="231" t="str">
        <f>IF('Summary Clear'!L131=0,"",'Summary Clear'!L131)</f>
        <v/>
      </c>
      <c r="L142" s="231" t="str">
        <f>IF('Summary Clear'!M131=0,"",'Summary Clear'!M131)</f>
        <v/>
      </c>
      <c r="M142" s="233" t="str">
        <f>IF('Summary Clear'!S131=0,"",'Summary Clear'!S131)</f>
        <v/>
      </c>
      <c r="N142" s="233" t="str">
        <f>IF('Summary Clear'!T131=0,"",'Summary Clear'!T131)</f>
        <v/>
      </c>
      <c r="O142" s="233" t="str">
        <f>IF('Summary Clear'!W131=0,"",'Summary Clear'!W131)</f>
        <v/>
      </c>
      <c r="P142" s="233" t="str">
        <f>IF('Summary Clear'!X131=0,"",'Summary Clear'!X131)</f>
        <v/>
      </c>
      <c r="Q142" s="233" t="str">
        <f>IF('Summary Clear'!Y131=0,"",'Summary Clear'!Y131)</f>
        <v/>
      </c>
      <c r="R142" s="233" t="str">
        <f>IF('Summary Clear'!Z131=0,"",'Summary Clear'!Z131)</f>
        <v/>
      </c>
      <c r="S142" s="233" t="str">
        <f>IF('Summary Clear'!AA131=0,"",'Summary Clear'!AA131)</f>
        <v/>
      </c>
    </row>
    <row r="143" spans="3:19" x14ac:dyDescent="0.3">
      <c r="C143" s="171" t="str">
        <f>IF('Summary Clear'!B132=0,"",'Summary Clear'!B132)</f>
        <v/>
      </c>
      <c r="D143" s="64" t="str">
        <f>IF('Summary Clear'!D132=0,"",'Summary Clear'!D132)</f>
        <v/>
      </c>
      <c r="E143" s="230" t="str">
        <f>IF('Summary Clear'!E132=0,"",(VLOOKUP('Summary Clear'!E132,Lists!$E$15:$G$21,3,FALSE)))</f>
        <v/>
      </c>
      <c r="F143" s="231" t="str">
        <f>IF('Summary Clear'!F132=0,"",'Summary Clear'!F132)</f>
        <v/>
      </c>
      <c r="G143" s="231" t="str">
        <f>IF('Summary Clear'!G132=0,"",'Summary Clear'!G132)</f>
        <v/>
      </c>
      <c r="H143" s="231" t="str">
        <f>IF('Summary Clear'!J132=0,"",'Summary Clear'!J132)</f>
        <v/>
      </c>
      <c r="I143" s="231" t="str">
        <f>IF('Summary Clear'!K132=0,"",'Summary Clear'!K132)</f>
        <v/>
      </c>
      <c r="J143" s="232" t="str">
        <f>IF('Summary Clear'!V132=0,"",'Summary Clear'!V132)</f>
        <v/>
      </c>
      <c r="K143" s="231" t="str">
        <f>IF('Summary Clear'!L132=0,"",'Summary Clear'!L132)</f>
        <v/>
      </c>
      <c r="L143" s="231" t="str">
        <f>IF('Summary Clear'!M132=0,"",'Summary Clear'!M132)</f>
        <v/>
      </c>
      <c r="M143" s="233" t="str">
        <f>IF('Summary Clear'!S132=0,"",'Summary Clear'!S132)</f>
        <v/>
      </c>
      <c r="N143" s="233" t="str">
        <f>IF('Summary Clear'!T132=0,"",'Summary Clear'!T132)</f>
        <v/>
      </c>
      <c r="O143" s="233" t="str">
        <f>IF('Summary Clear'!W132=0,"",'Summary Clear'!W132)</f>
        <v/>
      </c>
      <c r="P143" s="233" t="str">
        <f>IF('Summary Clear'!X132=0,"",'Summary Clear'!X132)</f>
        <v/>
      </c>
      <c r="Q143" s="233" t="str">
        <f>IF('Summary Clear'!Y132=0,"",'Summary Clear'!Y132)</f>
        <v/>
      </c>
      <c r="R143" s="233" t="str">
        <f>IF('Summary Clear'!Z132=0,"",'Summary Clear'!Z132)</f>
        <v/>
      </c>
      <c r="S143" s="233" t="str">
        <f>IF('Summary Clear'!AA132=0,"",'Summary Clear'!AA132)</f>
        <v/>
      </c>
    </row>
    <row r="144" spans="3:19" x14ac:dyDescent="0.3">
      <c r="C144" s="171" t="str">
        <f>IF('Summary Clear'!B133=0,"",'Summary Clear'!B133)</f>
        <v/>
      </c>
      <c r="D144" s="64" t="str">
        <f>IF('Summary Clear'!D133=0,"",'Summary Clear'!D133)</f>
        <v/>
      </c>
      <c r="E144" s="230" t="str">
        <f>IF('Summary Clear'!E133=0,"",(VLOOKUP('Summary Clear'!E133,Lists!$E$15:$G$21,3,FALSE)))</f>
        <v/>
      </c>
      <c r="F144" s="231" t="str">
        <f>IF('Summary Clear'!F133=0,"",'Summary Clear'!F133)</f>
        <v/>
      </c>
      <c r="G144" s="231" t="str">
        <f>IF('Summary Clear'!G133=0,"",'Summary Clear'!G133)</f>
        <v/>
      </c>
      <c r="H144" s="231" t="str">
        <f>IF('Summary Clear'!J133=0,"",'Summary Clear'!J133)</f>
        <v/>
      </c>
      <c r="I144" s="231" t="str">
        <f>IF('Summary Clear'!K133=0,"",'Summary Clear'!K133)</f>
        <v/>
      </c>
      <c r="J144" s="232" t="str">
        <f>IF('Summary Clear'!V133=0,"",'Summary Clear'!V133)</f>
        <v/>
      </c>
      <c r="K144" s="231" t="str">
        <f>IF('Summary Clear'!L133=0,"",'Summary Clear'!L133)</f>
        <v/>
      </c>
      <c r="L144" s="231" t="str">
        <f>IF('Summary Clear'!M133=0,"",'Summary Clear'!M133)</f>
        <v/>
      </c>
      <c r="M144" s="233" t="str">
        <f>IF('Summary Clear'!S133=0,"",'Summary Clear'!S133)</f>
        <v/>
      </c>
      <c r="N144" s="233" t="str">
        <f>IF('Summary Clear'!T133=0,"",'Summary Clear'!T133)</f>
        <v/>
      </c>
      <c r="O144" s="233" t="str">
        <f>IF('Summary Clear'!W133=0,"",'Summary Clear'!W133)</f>
        <v/>
      </c>
      <c r="P144" s="233" t="str">
        <f>IF('Summary Clear'!X133=0,"",'Summary Clear'!X133)</f>
        <v/>
      </c>
      <c r="Q144" s="233" t="str">
        <f>IF('Summary Clear'!Y133=0,"",'Summary Clear'!Y133)</f>
        <v/>
      </c>
      <c r="R144" s="233" t="str">
        <f>IF('Summary Clear'!Z133=0,"",'Summary Clear'!Z133)</f>
        <v/>
      </c>
      <c r="S144" s="233" t="str">
        <f>IF('Summary Clear'!AA133=0,"",'Summary Clear'!AA133)</f>
        <v/>
      </c>
    </row>
    <row r="145" spans="3:19" x14ac:dyDescent="0.3">
      <c r="C145" s="171" t="str">
        <f>IF('Summary Clear'!B134=0,"",'Summary Clear'!B134)</f>
        <v/>
      </c>
      <c r="D145" s="64" t="str">
        <f>IF('Summary Clear'!D134=0,"",'Summary Clear'!D134)</f>
        <v/>
      </c>
      <c r="E145" s="230" t="str">
        <f>IF('Summary Clear'!E134=0,"",(VLOOKUP('Summary Clear'!E134,Lists!$E$15:$G$21,3,FALSE)))</f>
        <v/>
      </c>
      <c r="F145" s="231" t="str">
        <f>IF('Summary Clear'!F134=0,"",'Summary Clear'!F134)</f>
        <v/>
      </c>
      <c r="G145" s="231" t="str">
        <f>IF('Summary Clear'!G134=0,"",'Summary Clear'!G134)</f>
        <v/>
      </c>
      <c r="H145" s="231" t="str">
        <f>IF('Summary Clear'!J134=0,"",'Summary Clear'!J134)</f>
        <v/>
      </c>
      <c r="I145" s="231" t="str">
        <f>IF('Summary Clear'!K134=0,"",'Summary Clear'!K134)</f>
        <v/>
      </c>
      <c r="J145" s="232" t="str">
        <f>IF('Summary Clear'!V134=0,"",'Summary Clear'!V134)</f>
        <v/>
      </c>
      <c r="K145" s="231" t="str">
        <f>IF('Summary Clear'!L134=0,"",'Summary Clear'!L134)</f>
        <v/>
      </c>
      <c r="L145" s="231" t="str">
        <f>IF('Summary Clear'!M134=0,"",'Summary Clear'!M134)</f>
        <v/>
      </c>
      <c r="M145" s="233" t="str">
        <f>IF('Summary Clear'!S134=0,"",'Summary Clear'!S134)</f>
        <v/>
      </c>
      <c r="N145" s="233" t="str">
        <f>IF('Summary Clear'!T134=0,"",'Summary Clear'!T134)</f>
        <v/>
      </c>
      <c r="O145" s="233" t="str">
        <f>IF('Summary Clear'!W134=0,"",'Summary Clear'!W134)</f>
        <v/>
      </c>
      <c r="P145" s="233" t="str">
        <f>IF('Summary Clear'!X134=0,"",'Summary Clear'!X134)</f>
        <v/>
      </c>
      <c r="Q145" s="233" t="str">
        <f>IF('Summary Clear'!Y134=0,"",'Summary Clear'!Y134)</f>
        <v/>
      </c>
      <c r="R145" s="233" t="str">
        <f>IF('Summary Clear'!Z134=0,"",'Summary Clear'!Z134)</f>
        <v/>
      </c>
      <c r="S145" s="233" t="str">
        <f>IF('Summary Clear'!AA134=0,"",'Summary Clear'!AA134)</f>
        <v/>
      </c>
    </row>
    <row r="146" spans="3:19" x14ac:dyDescent="0.3">
      <c r="C146" s="171" t="str">
        <f>IF('Summary Clear'!B135=0,"",'Summary Clear'!B135)</f>
        <v/>
      </c>
      <c r="D146" s="64" t="str">
        <f>IF('Summary Clear'!D135=0,"",'Summary Clear'!D135)</f>
        <v/>
      </c>
      <c r="E146" s="230" t="str">
        <f>IF('Summary Clear'!E135=0,"",(VLOOKUP('Summary Clear'!E135,Lists!$E$15:$G$21,3,FALSE)))</f>
        <v/>
      </c>
      <c r="F146" s="231" t="str">
        <f>IF('Summary Clear'!F135=0,"",'Summary Clear'!F135)</f>
        <v/>
      </c>
      <c r="G146" s="231" t="str">
        <f>IF('Summary Clear'!G135=0,"",'Summary Clear'!G135)</f>
        <v/>
      </c>
      <c r="H146" s="231" t="str">
        <f>IF('Summary Clear'!J135=0,"",'Summary Clear'!J135)</f>
        <v/>
      </c>
      <c r="I146" s="231" t="str">
        <f>IF('Summary Clear'!K135=0,"",'Summary Clear'!K135)</f>
        <v/>
      </c>
      <c r="J146" s="232" t="str">
        <f>IF('Summary Clear'!V135=0,"",'Summary Clear'!V135)</f>
        <v/>
      </c>
      <c r="K146" s="231" t="str">
        <f>IF('Summary Clear'!L135=0,"",'Summary Clear'!L135)</f>
        <v/>
      </c>
      <c r="L146" s="231" t="str">
        <f>IF('Summary Clear'!M135=0,"",'Summary Clear'!M135)</f>
        <v/>
      </c>
      <c r="M146" s="233" t="str">
        <f>IF('Summary Clear'!S135=0,"",'Summary Clear'!S135)</f>
        <v/>
      </c>
      <c r="N146" s="233" t="str">
        <f>IF('Summary Clear'!T135=0,"",'Summary Clear'!T135)</f>
        <v/>
      </c>
      <c r="O146" s="233" t="str">
        <f>IF('Summary Clear'!W135=0,"",'Summary Clear'!W135)</f>
        <v/>
      </c>
      <c r="P146" s="233" t="str">
        <f>IF('Summary Clear'!X135=0,"",'Summary Clear'!X135)</f>
        <v/>
      </c>
      <c r="Q146" s="233" t="str">
        <f>IF('Summary Clear'!Y135=0,"",'Summary Clear'!Y135)</f>
        <v/>
      </c>
      <c r="R146" s="233" t="str">
        <f>IF('Summary Clear'!Z135=0,"",'Summary Clear'!Z135)</f>
        <v/>
      </c>
      <c r="S146" s="233" t="str">
        <f>IF('Summary Clear'!AA135=0,"",'Summary Clear'!AA135)</f>
        <v/>
      </c>
    </row>
    <row r="147" spans="3:19" x14ac:dyDescent="0.3">
      <c r="C147" s="171" t="str">
        <f>IF('Summary Clear'!B136=0,"",'Summary Clear'!B136)</f>
        <v/>
      </c>
      <c r="D147" s="64" t="str">
        <f>IF('Summary Clear'!D136=0,"",'Summary Clear'!D136)</f>
        <v/>
      </c>
      <c r="E147" s="230" t="str">
        <f>IF('Summary Clear'!E136=0,"",(VLOOKUP('Summary Clear'!E136,Lists!$E$15:$G$21,3,FALSE)))</f>
        <v/>
      </c>
      <c r="F147" s="231" t="str">
        <f>IF('Summary Clear'!F136=0,"",'Summary Clear'!F136)</f>
        <v/>
      </c>
      <c r="G147" s="231" t="str">
        <f>IF('Summary Clear'!G136=0,"",'Summary Clear'!G136)</f>
        <v/>
      </c>
      <c r="H147" s="231" t="str">
        <f>IF('Summary Clear'!J136=0,"",'Summary Clear'!J136)</f>
        <v/>
      </c>
      <c r="I147" s="231" t="str">
        <f>IF('Summary Clear'!K136=0,"",'Summary Clear'!K136)</f>
        <v/>
      </c>
      <c r="J147" s="232" t="str">
        <f>IF('Summary Clear'!V136=0,"",'Summary Clear'!V136)</f>
        <v/>
      </c>
      <c r="K147" s="231" t="str">
        <f>IF('Summary Clear'!L136=0,"",'Summary Clear'!L136)</f>
        <v/>
      </c>
      <c r="L147" s="231" t="str">
        <f>IF('Summary Clear'!M136=0,"",'Summary Clear'!M136)</f>
        <v/>
      </c>
      <c r="M147" s="233" t="str">
        <f>IF('Summary Clear'!S136=0,"",'Summary Clear'!S136)</f>
        <v/>
      </c>
      <c r="N147" s="233" t="str">
        <f>IF('Summary Clear'!T136=0,"",'Summary Clear'!T136)</f>
        <v/>
      </c>
      <c r="O147" s="233" t="str">
        <f>IF('Summary Clear'!W136=0,"",'Summary Clear'!W136)</f>
        <v/>
      </c>
      <c r="P147" s="233" t="str">
        <f>IF('Summary Clear'!X136=0,"",'Summary Clear'!X136)</f>
        <v/>
      </c>
      <c r="Q147" s="233" t="str">
        <f>IF('Summary Clear'!Y136=0,"",'Summary Clear'!Y136)</f>
        <v/>
      </c>
      <c r="R147" s="233" t="str">
        <f>IF('Summary Clear'!Z136=0,"",'Summary Clear'!Z136)</f>
        <v/>
      </c>
      <c r="S147" s="233" t="str">
        <f>IF('Summary Clear'!AA136=0,"",'Summary Clear'!AA136)</f>
        <v/>
      </c>
    </row>
    <row r="148" spans="3:19" x14ac:dyDescent="0.3">
      <c r="C148" s="171" t="str">
        <f>IF('Summary Clear'!B137=0,"",'Summary Clear'!B137)</f>
        <v/>
      </c>
      <c r="D148" s="64" t="str">
        <f>IF('Summary Clear'!D137=0,"",'Summary Clear'!D137)</f>
        <v/>
      </c>
      <c r="E148" s="230" t="str">
        <f>IF('Summary Clear'!E137=0,"",(VLOOKUP('Summary Clear'!E137,Lists!$E$15:$G$21,3,FALSE)))</f>
        <v/>
      </c>
      <c r="F148" s="231" t="str">
        <f>IF('Summary Clear'!F137=0,"",'Summary Clear'!F137)</f>
        <v/>
      </c>
      <c r="G148" s="231" t="str">
        <f>IF('Summary Clear'!G137=0,"",'Summary Clear'!G137)</f>
        <v/>
      </c>
      <c r="H148" s="231" t="str">
        <f>IF('Summary Clear'!J137=0,"",'Summary Clear'!J137)</f>
        <v/>
      </c>
      <c r="I148" s="231" t="str">
        <f>IF('Summary Clear'!K137=0,"",'Summary Clear'!K137)</f>
        <v/>
      </c>
      <c r="J148" s="232" t="str">
        <f>IF('Summary Clear'!V137=0,"",'Summary Clear'!V137)</f>
        <v/>
      </c>
      <c r="K148" s="231" t="str">
        <f>IF('Summary Clear'!L137=0,"",'Summary Clear'!L137)</f>
        <v/>
      </c>
      <c r="L148" s="231" t="str">
        <f>IF('Summary Clear'!M137=0,"",'Summary Clear'!M137)</f>
        <v/>
      </c>
      <c r="M148" s="233" t="str">
        <f>IF('Summary Clear'!S137=0,"",'Summary Clear'!S137)</f>
        <v/>
      </c>
      <c r="N148" s="233" t="str">
        <f>IF('Summary Clear'!T137=0,"",'Summary Clear'!T137)</f>
        <v/>
      </c>
      <c r="O148" s="233" t="str">
        <f>IF('Summary Clear'!W137=0,"",'Summary Clear'!W137)</f>
        <v/>
      </c>
      <c r="P148" s="233" t="str">
        <f>IF('Summary Clear'!X137=0,"",'Summary Clear'!X137)</f>
        <v/>
      </c>
      <c r="Q148" s="233" t="str">
        <f>IF('Summary Clear'!Y137=0,"",'Summary Clear'!Y137)</f>
        <v/>
      </c>
      <c r="R148" s="233" t="str">
        <f>IF('Summary Clear'!Z137=0,"",'Summary Clear'!Z137)</f>
        <v/>
      </c>
      <c r="S148" s="233" t="str">
        <f>IF('Summary Clear'!AA137=0,"",'Summary Clear'!AA137)</f>
        <v/>
      </c>
    </row>
    <row r="149" spans="3:19" x14ac:dyDescent="0.3">
      <c r="C149" s="171" t="str">
        <f>IF('Summary Clear'!B138=0,"",'Summary Clear'!B138)</f>
        <v/>
      </c>
      <c r="D149" s="64" t="str">
        <f>IF('Summary Clear'!D138=0,"",'Summary Clear'!D138)</f>
        <v/>
      </c>
      <c r="E149" s="230" t="str">
        <f>IF('Summary Clear'!E138=0,"",(VLOOKUP('Summary Clear'!E138,Lists!$E$15:$G$21,3,FALSE)))</f>
        <v/>
      </c>
      <c r="F149" s="231" t="str">
        <f>IF('Summary Clear'!F138=0,"",'Summary Clear'!F138)</f>
        <v/>
      </c>
      <c r="G149" s="231" t="str">
        <f>IF('Summary Clear'!G138=0,"",'Summary Clear'!G138)</f>
        <v/>
      </c>
      <c r="H149" s="231" t="str">
        <f>IF('Summary Clear'!J138=0,"",'Summary Clear'!J138)</f>
        <v/>
      </c>
      <c r="I149" s="231" t="str">
        <f>IF('Summary Clear'!K138=0,"",'Summary Clear'!K138)</f>
        <v/>
      </c>
      <c r="J149" s="232" t="str">
        <f>IF('Summary Clear'!V138=0,"",'Summary Clear'!V138)</f>
        <v/>
      </c>
      <c r="K149" s="231" t="str">
        <f>IF('Summary Clear'!L138=0,"",'Summary Clear'!L138)</f>
        <v/>
      </c>
      <c r="L149" s="231" t="str">
        <f>IF('Summary Clear'!M138=0,"",'Summary Clear'!M138)</f>
        <v/>
      </c>
      <c r="M149" s="233" t="str">
        <f>IF('Summary Clear'!S138=0,"",'Summary Clear'!S138)</f>
        <v/>
      </c>
      <c r="N149" s="233" t="str">
        <f>IF('Summary Clear'!T138=0,"",'Summary Clear'!T138)</f>
        <v/>
      </c>
      <c r="O149" s="233" t="str">
        <f>IF('Summary Clear'!W138=0,"",'Summary Clear'!W138)</f>
        <v/>
      </c>
      <c r="P149" s="233" t="str">
        <f>IF('Summary Clear'!X138=0,"",'Summary Clear'!X138)</f>
        <v/>
      </c>
      <c r="Q149" s="233" t="str">
        <f>IF('Summary Clear'!Y138=0,"",'Summary Clear'!Y138)</f>
        <v/>
      </c>
      <c r="R149" s="233" t="str">
        <f>IF('Summary Clear'!Z138=0,"",'Summary Clear'!Z138)</f>
        <v/>
      </c>
      <c r="S149" s="233" t="str">
        <f>IF('Summary Clear'!AA138=0,"",'Summary Clear'!AA138)</f>
        <v/>
      </c>
    </row>
    <row r="150" spans="3:19" x14ac:dyDescent="0.3">
      <c r="C150" s="171" t="str">
        <f>IF('Summary Clear'!B139=0,"",'Summary Clear'!B139)</f>
        <v/>
      </c>
      <c r="D150" s="64" t="str">
        <f>IF('Summary Clear'!D139=0,"",'Summary Clear'!D139)</f>
        <v/>
      </c>
      <c r="E150" s="230" t="str">
        <f>IF('Summary Clear'!E139=0,"",(VLOOKUP('Summary Clear'!E139,Lists!$E$15:$G$21,3,FALSE)))</f>
        <v/>
      </c>
      <c r="F150" s="231" t="str">
        <f>IF('Summary Clear'!F139=0,"",'Summary Clear'!F139)</f>
        <v/>
      </c>
      <c r="G150" s="231" t="str">
        <f>IF('Summary Clear'!G139=0,"",'Summary Clear'!G139)</f>
        <v/>
      </c>
      <c r="H150" s="231" t="str">
        <f>IF('Summary Clear'!J139=0,"",'Summary Clear'!J139)</f>
        <v/>
      </c>
      <c r="I150" s="231" t="str">
        <f>IF('Summary Clear'!K139=0,"",'Summary Clear'!K139)</f>
        <v/>
      </c>
      <c r="J150" s="232" t="str">
        <f>IF('Summary Clear'!V139=0,"",'Summary Clear'!V139)</f>
        <v/>
      </c>
      <c r="K150" s="231" t="str">
        <f>IF('Summary Clear'!L139=0,"",'Summary Clear'!L139)</f>
        <v/>
      </c>
      <c r="L150" s="231" t="str">
        <f>IF('Summary Clear'!M139=0,"",'Summary Clear'!M139)</f>
        <v/>
      </c>
      <c r="M150" s="233" t="str">
        <f>IF('Summary Clear'!S139=0,"",'Summary Clear'!S139)</f>
        <v/>
      </c>
      <c r="N150" s="233" t="str">
        <f>IF('Summary Clear'!T139=0,"",'Summary Clear'!T139)</f>
        <v/>
      </c>
      <c r="O150" s="233" t="str">
        <f>IF('Summary Clear'!W139=0,"",'Summary Clear'!W139)</f>
        <v/>
      </c>
      <c r="P150" s="233" t="str">
        <f>IF('Summary Clear'!X139=0,"",'Summary Clear'!X139)</f>
        <v/>
      </c>
      <c r="Q150" s="233" t="str">
        <f>IF('Summary Clear'!Y139=0,"",'Summary Clear'!Y139)</f>
        <v/>
      </c>
      <c r="R150" s="233" t="str">
        <f>IF('Summary Clear'!Z139=0,"",'Summary Clear'!Z139)</f>
        <v/>
      </c>
      <c r="S150" s="233" t="str">
        <f>IF('Summary Clear'!AA139=0,"",'Summary Clear'!AA139)</f>
        <v/>
      </c>
    </row>
    <row r="151" spans="3:19" x14ac:dyDescent="0.3">
      <c r="C151" s="171" t="str">
        <f>IF('Summary Clear'!B140=0,"",'Summary Clear'!B140)</f>
        <v/>
      </c>
      <c r="D151" s="64" t="str">
        <f>IF('Summary Clear'!D140=0,"",'Summary Clear'!D140)</f>
        <v/>
      </c>
      <c r="E151" s="230" t="str">
        <f>IF('Summary Clear'!E140=0,"",(VLOOKUP('Summary Clear'!E140,Lists!$E$15:$G$21,3,FALSE)))</f>
        <v/>
      </c>
      <c r="F151" s="231" t="str">
        <f>IF('Summary Clear'!F140=0,"",'Summary Clear'!F140)</f>
        <v/>
      </c>
      <c r="G151" s="231" t="str">
        <f>IF('Summary Clear'!G140=0,"",'Summary Clear'!G140)</f>
        <v/>
      </c>
      <c r="H151" s="231" t="str">
        <f>IF('Summary Clear'!J140=0,"",'Summary Clear'!J140)</f>
        <v/>
      </c>
      <c r="I151" s="231" t="str">
        <f>IF('Summary Clear'!K140=0,"",'Summary Clear'!K140)</f>
        <v/>
      </c>
      <c r="J151" s="232" t="str">
        <f>IF('Summary Clear'!V140=0,"",'Summary Clear'!V140)</f>
        <v/>
      </c>
      <c r="K151" s="231" t="str">
        <f>IF('Summary Clear'!L140=0,"",'Summary Clear'!L140)</f>
        <v/>
      </c>
      <c r="L151" s="231" t="str">
        <f>IF('Summary Clear'!M140=0,"",'Summary Clear'!M140)</f>
        <v/>
      </c>
      <c r="M151" s="233" t="str">
        <f>IF('Summary Clear'!S140=0,"",'Summary Clear'!S140)</f>
        <v/>
      </c>
      <c r="N151" s="233" t="str">
        <f>IF('Summary Clear'!T140=0,"",'Summary Clear'!T140)</f>
        <v/>
      </c>
      <c r="O151" s="233" t="str">
        <f>IF('Summary Clear'!W140=0,"",'Summary Clear'!W140)</f>
        <v/>
      </c>
      <c r="P151" s="233" t="str">
        <f>IF('Summary Clear'!X140=0,"",'Summary Clear'!X140)</f>
        <v/>
      </c>
      <c r="Q151" s="233" t="str">
        <f>IF('Summary Clear'!Y140=0,"",'Summary Clear'!Y140)</f>
        <v/>
      </c>
      <c r="R151" s="233" t="str">
        <f>IF('Summary Clear'!Z140=0,"",'Summary Clear'!Z140)</f>
        <v/>
      </c>
      <c r="S151" s="233" t="str">
        <f>IF('Summary Clear'!AA140=0,"",'Summary Clear'!AA140)</f>
        <v/>
      </c>
    </row>
    <row r="152" spans="3:19" x14ac:dyDescent="0.3">
      <c r="C152" s="171" t="str">
        <f>IF('Summary Clear'!B141=0,"",'Summary Clear'!B141)</f>
        <v/>
      </c>
      <c r="D152" s="64" t="str">
        <f>IF('Summary Clear'!D141=0,"",'Summary Clear'!D141)</f>
        <v/>
      </c>
      <c r="E152" s="230" t="str">
        <f>IF('Summary Clear'!E141=0,"",(VLOOKUP('Summary Clear'!E141,Lists!$E$15:$G$21,3,FALSE)))</f>
        <v/>
      </c>
      <c r="F152" s="231" t="str">
        <f>IF('Summary Clear'!F141=0,"",'Summary Clear'!F141)</f>
        <v/>
      </c>
      <c r="G152" s="231" t="str">
        <f>IF('Summary Clear'!G141=0,"",'Summary Clear'!G141)</f>
        <v/>
      </c>
      <c r="H152" s="231" t="str">
        <f>IF('Summary Clear'!J141=0,"",'Summary Clear'!J141)</f>
        <v/>
      </c>
      <c r="I152" s="231" t="str">
        <f>IF('Summary Clear'!K141=0,"",'Summary Clear'!K141)</f>
        <v/>
      </c>
      <c r="J152" s="232" t="str">
        <f>IF('Summary Clear'!V141=0,"",'Summary Clear'!V141)</f>
        <v/>
      </c>
      <c r="K152" s="231" t="str">
        <f>IF('Summary Clear'!L141=0,"",'Summary Clear'!L141)</f>
        <v/>
      </c>
      <c r="L152" s="231" t="str">
        <f>IF('Summary Clear'!M141=0,"",'Summary Clear'!M141)</f>
        <v/>
      </c>
      <c r="M152" s="233" t="str">
        <f>IF('Summary Clear'!S141=0,"",'Summary Clear'!S141)</f>
        <v/>
      </c>
      <c r="N152" s="233" t="str">
        <f>IF('Summary Clear'!T141=0,"",'Summary Clear'!T141)</f>
        <v/>
      </c>
      <c r="O152" s="233" t="str">
        <f>IF('Summary Clear'!W141=0,"",'Summary Clear'!W141)</f>
        <v/>
      </c>
      <c r="P152" s="233" t="str">
        <f>IF('Summary Clear'!X141=0,"",'Summary Clear'!X141)</f>
        <v/>
      </c>
      <c r="Q152" s="233" t="str">
        <f>IF('Summary Clear'!Y141=0,"",'Summary Clear'!Y141)</f>
        <v/>
      </c>
      <c r="R152" s="233" t="str">
        <f>IF('Summary Clear'!Z141=0,"",'Summary Clear'!Z141)</f>
        <v/>
      </c>
      <c r="S152" s="233" t="str">
        <f>IF('Summary Clear'!AA141=0,"",'Summary Clear'!AA141)</f>
        <v/>
      </c>
    </row>
    <row r="153" spans="3:19" x14ac:dyDescent="0.3">
      <c r="C153" s="171" t="str">
        <f>IF('Summary Clear'!B142=0,"",'Summary Clear'!B142)</f>
        <v/>
      </c>
      <c r="D153" s="64" t="str">
        <f>IF('Summary Clear'!D142=0,"",'Summary Clear'!D142)</f>
        <v/>
      </c>
      <c r="E153" s="230" t="str">
        <f>IF('Summary Clear'!E142=0,"",(VLOOKUP('Summary Clear'!E142,Lists!$E$15:$G$21,3,FALSE)))</f>
        <v/>
      </c>
      <c r="F153" s="231" t="str">
        <f>IF('Summary Clear'!F142=0,"",'Summary Clear'!F142)</f>
        <v/>
      </c>
      <c r="G153" s="231" t="str">
        <f>IF('Summary Clear'!G142=0,"",'Summary Clear'!G142)</f>
        <v/>
      </c>
      <c r="H153" s="231" t="str">
        <f>IF('Summary Clear'!J142=0,"",'Summary Clear'!J142)</f>
        <v/>
      </c>
      <c r="I153" s="231" t="str">
        <f>IF('Summary Clear'!K142=0,"",'Summary Clear'!K142)</f>
        <v/>
      </c>
      <c r="J153" s="232" t="str">
        <f>IF('Summary Clear'!V142=0,"",'Summary Clear'!V142)</f>
        <v/>
      </c>
      <c r="K153" s="231" t="str">
        <f>IF('Summary Clear'!L142=0,"",'Summary Clear'!L142)</f>
        <v/>
      </c>
      <c r="L153" s="231" t="str">
        <f>IF('Summary Clear'!M142=0,"",'Summary Clear'!M142)</f>
        <v/>
      </c>
      <c r="M153" s="233" t="str">
        <f>IF('Summary Clear'!S142=0,"",'Summary Clear'!S142)</f>
        <v/>
      </c>
      <c r="N153" s="233" t="str">
        <f>IF('Summary Clear'!T142=0,"",'Summary Clear'!T142)</f>
        <v/>
      </c>
      <c r="O153" s="233" t="str">
        <f>IF('Summary Clear'!W142=0,"",'Summary Clear'!W142)</f>
        <v/>
      </c>
      <c r="P153" s="233" t="str">
        <f>IF('Summary Clear'!X142=0,"",'Summary Clear'!X142)</f>
        <v/>
      </c>
      <c r="Q153" s="233" t="str">
        <f>IF('Summary Clear'!Y142=0,"",'Summary Clear'!Y142)</f>
        <v/>
      </c>
      <c r="R153" s="233" t="str">
        <f>IF('Summary Clear'!Z142=0,"",'Summary Clear'!Z142)</f>
        <v/>
      </c>
      <c r="S153" s="233" t="str">
        <f>IF('Summary Clear'!AA142=0,"",'Summary Clear'!AA142)</f>
        <v/>
      </c>
    </row>
    <row r="154" spans="3:19" x14ac:dyDescent="0.3">
      <c r="C154" s="171" t="str">
        <f>IF('Summary Clear'!B143=0,"",'Summary Clear'!B143)</f>
        <v/>
      </c>
      <c r="D154" s="64" t="str">
        <f>IF('Summary Clear'!D143=0,"",'Summary Clear'!D143)</f>
        <v/>
      </c>
      <c r="E154" s="230" t="str">
        <f>IF('Summary Clear'!E143=0,"",(VLOOKUP('Summary Clear'!E143,Lists!$E$15:$G$21,3,FALSE)))</f>
        <v/>
      </c>
      <c r="F154" s="231" t="str">
        <f>IF('Summary Clear'!F143=0,"",'Summary Clear'!F143)</f>
        <v/>
      </c>
      <c r="G154" s="231" t="str">
        <f>IF('Summary Clear'!G143=0,"",'Summary Clear'!G143)</f>
        <v/>
      </c>
      <c r="H154" s="231" t="str">
        <f>IF('Summary Clear'!J143=0,"",'Summary Clear'!J143)</f>
        <v/>
      </c>
      <c r="I154" s="231" t="str">
        <f>IF('Summary Clear'!K143=0,"",'Summary Clear'!K143)</f>
        <v/>
      </c>
      <c r="J154" s="232" t="str">
        <f>IF('Summary Clear'!V143=0,"",'Summary Clear'!V143)</f>
        <v/>
      </c>
      <c r="K154" s="231" t="str">
        <f>IF('Summary Clear'!L143=0,"",'Summary Clear'!L143)</f>
        <v/>
      </c>
      <c r="L154" s="231" t="str">
        <f>IF('Summary Clear'!M143=0,"",'Summary Clear'!M143)</f>
        <v/>
      </c>
      <c r="M154" s="233" t="str">
        <f>IF('Summary Clear'!S143=0,"",'Summary Clear'!S143)</f>
        <v/>
      </c>
      <c r="N154" s="233" t="str">
        <f>IF('Summary Clear'!T143=0,"",'Summary Clear'!T143)</f>
        <v/>
      </c>
      <c r="O154" s="233" t="str">
        <f>IF('Summary Clear'!W143=0,"",'Summary Clear'!W143)</f>
        <v/>
      </c>
      <c r="P154" s="233" t="str">
        <f>IF('Summary Clear'!X143=0,"",'Summary Clear'!X143)</f>
        <v/>
      </c>
      <c r="Q154" s="233" t="str">
        <f>IF('Summary Clear'!Y143=0,"",'Summary Clear'!Y143)</f>
        <v/>
      </c>
      <c r="R154" s="233" t="str">
        <f>IF('Summary Clear'!Z143=0,"",'Summary Clear'!Z143)</f>
        <v/>
      </c>
      <c r="S154" s="233" t="str">
        <f>IF('Summary Clear'!AA143=0,"",'Summary Clear'!AA143)</f>
        <v/>
      </c>
    </row>
    <row r="155" spans="3:19" x14ac:dyDescent="0.3">
      <c r="C155" s="171" t="str">
        <f>IF('Summary Clear'!B144=0,"",'Summary Clear'!B144)</f>
        <v/>
      </c>
      <c r="D155" s="64" t="str">
        <f>IF('Summary Clear'!D144=0,"",'Summary Clear'!D144)</f>
        <v/>
      </c>
      <c r="E155" s="230" t="str">
        <f>IF('Summary Clear'!E144=0,"",(VLOOKUP('Summary Clear'!E144,Lists!$E$15:$G$21,3,FALSE)))</f>
        <v/>
      </c>
      <c r="F155" s="231" t="str">
        <f>IF('Summary Clear'!F144=0,"",'Summary Clear'!F144)</f>
        <v/>
      </c>
      <c r="G155" s="231" t="str">
        <f>IF('Summary Clear'!G144=0,"",'Summary Clear'!G144)</f>
        <v/>
      </c>
      <c r="H155" s="231" t="str">
        <f>IF('Summary Clear'!J144=0,"",'Summary Clear'!J144)</f>
        <v/>
      </c>
      <c r="I155" s="231" t="str">
        <f>IF('Summary Clear'!K144=0,"",'Summary Clear'!K144)</f>
        <v/>
      </c>
      <c r="J155" s="232" t="str">
        <f>IF('Summary Clear'!V144=0,"",'Summary Clear'!V144)</f>
        <v/>
      </c>
      <c r="K155" s="231" t="str">
        <f>IF('Summary Clear'!L144=0,"",'Summary Clear'!L144)</f>
        <v/>
      </c>
      <c r="L155" s="231" t="str">
        <f>IF('Summary Clear'!M144=0,"",'Summary Clear'!M144)</f>
        <v/>
      </c>
      <c r="M155" s="233" t="str">
        <f>IF('Summary Clear'!S144=0,"",'Summary Clear'!S144)</f>
        <v/>
      </c>
      <c r="N155" s="233" t="str">
        <f>IF('Summary Clear'!T144=0,"",'Summary Clear'!T144)</f>
        <v/>
      </c>
      <c r="O155" s="233" t="str">
        <f>IF('Summary Clear'!W144=0,"",'Summary Clear'!W144)</f>
        <v/>
      </c>
      <c r="P155" s="233" t="str">
        <f>IF('Summary Clear'!X144=0,"",'Summary Clear'!X144)</f>
        <v/>
      </c>
      <c r="Q155" s="233" t="str">
        <f>IF('Summary Clear'!Y144=0,"",'Summary Clear'!Y144)</f>
        <v/>
      </c>
      <c r="R155" s="233" t="str">
        <f>IF('Summary Clear'!Z144=0,"",'Summary Clear'!Z144)</f>
        <v/>
      </c>
      <c r="S155" s="233" t="str">
        <f>IF('Summary Clear'!AA144=0,"",'Summary Clear'!AA144)</f>
        <v/>
      </c>
    </row>
    <row r="156" spans="3:19" x14ac:dyDescent="0.3">
      <c r="C156" s="171" t="str">
        <f>IF('Summary Clear'!B145=0,"",'Summary Clear'!B145)</f>
        <v/>
      </c>
      <c r="D156" s="64" t="str">
        <f>IF('Summary Clear'!D145=0,"",'Summary Clear'!D145)</f>
        <v/>
      </c>
      <c r="E156" s="230" t="str">
        <f>IF('Summary Clear'!E145=0,"",(VLOOKUP('Summary Clear'!E145,Lists!$E$15:$G$21,3,FALSE)))</f>
        <v/>
      </c>
      <c r="F156" s="231" t="str">
        <f>IF('Summary Clear'!F145=0,"",'Summary Clear'!F145)</f>
        <v/>
      </c>
      <c r="G156" s="231" t="str">
        <f>IF('Summary Clear'!G145=0,"",'Summary Clear'!G145)</f>
        <v/>
      </c>
      <c r="H156" s="231" t="str">
        <f>IF('Summary Clear'!J145=0,"",'Summary Clear'!J145)</f>
        <v/>
      </c>
      <c r="I156" s="231" t="str">
        <f>IF('Summary Clear'!K145=0,"",'Summary Clear'!K145)</f>
        <v/>
      </c>
      <c r="J156" s="232" t="str">
        <f>IF('Summary Clear'!V145=0,"",'Summary Clear'!V145)</f>
        <v/>
      </c>
      <c r="K156" s="231" t="str">
        <f>IF('Summary Clear'!L145=0,"",'Summary Clear'!L145)</f>
        <v/>
      </c>
      <c r="L156" s="231" t="str">
        <f>IF('Summary Clear'!M145=0,"",'Summary Clear'!M145)</f>
        <v/>
      </c>
      <c r="M156" s="233" t="str">
        <f>IF('Summary Clear'!S145=0,"",'Summary Clear'!S145)</f>
        <v/>
      </c>
      <c r="N156" s="233" t="str">
        <f>IF('Summary Clear'!T145=0,"",'Summary Clear'!T145)</f>
        <v/>
      </c>
      <c r="O156" s="233" t="str">
        <f>IF('Summary Clear'!W145=0,"",'Summary Clear'!W145)</f>
        <v/>
      </c>
      <c r="P156" s="233" t="str">
        <f>IF('Summary Clear'!X145=0,"",'Summary Clear'!X145)</f>
        <v/>
      </c>
      <c r="Q156" s="233" t="str">
        <f>IF('Summary Clear'!Y145=0,"",'Summary Clear'!Y145)</f>
        <v/>
      </c>
      <c r="R156" s="233" t="str">
        <f>IF('Summary Clear'!Z145=0,"",'Summary Clear'!Z145)</f>
        <v/>
      </c>
      <c r="S156" s="233" t="str">
        <f>IF('Summary Clear'!AA145=0,"",'Summary Clear'!AA145)</f>
        <v/>
      </c>
    </row>
    <row r="157" spans="3:19" x14ac:dyDescent="0.3">
      <c r="C157" s="171" t="str">
        <f>IF('Summary Clear'!B146=0,"",'Summary Clear'!B146)</f>
        <v/>
      </c>
      <c r="D157" s="64" t="str">
        <f>IF('Summary Clear'!D146=0,"",'Summary Clear'!D146)</f>
        <v/>
      </c>
      <c r="E157" s="230" t="str">
        <f>IF('Summary Clear'!E146=0,"",(VLOOKUP('Summary Clear'!E146,Lists!$E$15:$G$21,3,FALSE)))</f>
        <v/>
      </c>
      <c r="F157" s="231" t="str">
        <f>IF('Summary Clear'!F146=0,"",'Summary Clear'!F146)</f>
        <v/>
      </c>
      <c r="G157" s="231" t="str">
        <f>IF('Summary Clear'!G146=0,"",'Summary Clear'!G146)</f>
        <v/>
      </c>
      <c r="H157" s="231" t="str">
        <f>IF('Summary Clear'!J146=0,"",'Summary Clear'!J146)</f>
        <v/>
      </c>
      <c r="I157" s="231" t="str">
        <f>IF('Summary Clear'!K146=0,"",'Summary Clear'!K146)</f>
        <v/>
      </c>
      <c r="J157" s="232" t="str">
        <f>IF('Summary Clear'!V146=0,"",'Summary Clear'!V146)</f>
        <v/>
      </c>
      <c r="K157" s="231" t="str">
        <f>IF('Summary Clear'!L146=0,"",'Summary Clear'!L146)</f>
        <v/>
      </c>
      <c r="L157" s="231" t="str">
        <f>IF('Summary Clear'!M146=0,"",'Summary Clear'!M146)</f>
        <v/>
      </c>
      <c r="M157" s="233" t="str">
        <f>IF('Summary Clear'!S146=0,"",'Summary Clear'!S146)</f>
        <v/>
      </c>
      <c r="N157" s="233" t="str">
        <f>IF('Summary Clear'!T146=0,"",'Summary Clear'!T146)</f>
        <v/>
      </c>
      <c r="O157" s="233" t="str">
        <f>IF('Summary Clear'!W146=0,"",'Summary Clear'!W146)</f>
        <v/>
      </c>
      <c r="P157" s="233" t="str">
        <f>IF('Summary Clear'!X146=0,"",'Summary Clear'!X146)</f>
        <v/>
      </c>
      <c r="Q157" s="233" t="str">
        <f>IF('Summary Clear'!Y146=0,"",'Summary Clear'!Y146)</f>
        <v/>
      </c>
      <c r="R157" s="233" t="str">
        <f>IF('Summary Clear'!Z146=0,"",'Summary Clear'!Z146)</f>
        <v/>
      </c>
      <c r="S157" s="233" t="str">
        <f>IF('Summary Clear'!AA146=0,"",'Summary Clear'!AA146)</f>
        <v/>
      </c>
    </row>
    <row r="158" spans="3:19" x14ac:dyDescent="0.3">
      <c r="C158" s="171" t="str">
        <f>IF('Summary Clear'!B147=0,"",'Summary Clear'!B147)</f>
        <v/>
      </c>
      <c r="D158" s="64" t="str">
        <f>IF('Summary Clear'!D147=0,"",'Summary Clear'!D147)</f>
        <v/>
      </c>
      <c r="E158" s="230" t="str">
        <f>IF('Summary Clear'!E147=0,"",(VLOOKUP('Summary Clear'!E147,Lists!$E$15:$G$21,3,FALSE)))</f>
        <v/>
      </c>
      <c r="F158" s="231" t="str">
        <f>IF('Summary Clear'!F147=0,"",'Summary Clear'!F147)</f>
        <v/>
      </c>
      <c r="G158" s="231" t="str">
        <f>IF('Summary Clear'!G147=0,"",'Summary Clear'!G147)</f>
        <v/>
      </c>
      <c r="H158" s="231" t="str">
        <f>IF('Summary Clear'!J147=0,"",'Summary Clear'!J147)</f>
        <v/>
      </c>
      <c r="I158" s="231" t="str">
        <f>IF('Summary Clear'!K147=0,"",'Summary Clear'!K147)</f>
        <v/>
      </c>
      <c r="J158" s="232" t="str">
        <f>IF('Summary Clear'!V147=0,"",'Summary Clear'!V147)</f>
        <v/>
      </c>
      <c r="K158" s="231" t="str">
        <f>IF('Summary Clear'!L147=0,"",'Summary Clear'!L147)</f>
        <v/>
      </c>
      <c r="L158" s="231" t="str">
        <f>IF('Summary Clear'!M147=0,"",'Summary Clear'!M147)</f>
        <v/>
      </c>
      <c r="M158" s="233" t="str">
        <f>IF('Summary Clear'!S147=0,"",'Summary Clear'!S147)</f>
        <v/>
      </c>
      <c r="N158" s="233" t="str">
        <f>IF('Summary Clear'!T147=0,"",'Summary Clear'!T147)</f>
        <v/>
      </c>
      <c r="O158" s="233" t="str">
        <f>IF('Summary Clear'!W147=0,"",'Summary Clear'!W147)</f>
        <v/>
      </c>
      <c r="P158" s="233" t="str">
        <f>IF('Summary Clear'!X147=0,"",'Summary Clear'!X147)</f>
        <v/>
      </c>
      <c r="Q158" s="233" t="str">
        <f>IF('Summary Clear'!Y147=0,"",'Summary Clear'!Y147)</f>
        <v/>
      </c>
      <c r="R158" s="233" t="str">
        <f>IF('Summary Clear'!Z147=0,"",'Summary Clear'!Z147)</f>
        <v/>
      </c>
      <c r="S158" s="233" t="str">
        <f>IF('Summary Clear'!AA147=0,"",'Summary Clear'!AA147)</f>
        <v/>
      </c>
    </row>
    <row r="159" spans="3:19" x14ac:dyDescent="0.3">
      <c r="C159" s="171" t="str">
        <f>IF('Summary Clear'!B148=0,"",'Summary Clear'!B148)</f>
        <v/>
      </c>
      <c r="D159" s="64" t="str">
        <f>IF('Summary Clear'!D148=0,"",'Summary Clear'!D148)</f>
        <v/>
      </c>
      <c r="E159" s="230" t="str">
        <f>IF('Summary Clear'!E148=0,"",(VLOOKUP('Summary Clear'!E148,Lists!$E$15:$G$21,3,FALSE)))</f>
        <v/>
      </c>
      <c r="F159" s="231" t="str">
        <f>IF('Summary Clear'!F148=0,"",'Summary Clear'!F148)</f>
        <v/>
      </c>
      <c r="G159" s="231" t="str">
        <f>IF('Summary Clear'!G148=0,"",'Summary Clear'!G148)</f>
        <v/>
      </c>
      <c r="H159" s="231" t="str">
        <f>IF('Summary Clear'!J148=0,"",'Summary Clear'!J148)</f>
        <v/>
      </c>
      <c r="I159" s="231" t="str">
        <f>IF('Summary Clear'!K148=0,"",'Summary Clear'!K148)</f>
        <v/>
      </c>
      <c r="J159" s="232" t="str">
        <f>IF('Summary Clear'!V148=0,"",'Summary Clear'!V148)</f>
        <v/>
      </c>
      <c r="K159" s="231" t="str">
        <f>IF('Summary Clear'!L148=0,"",'Summary Clear'!L148)</f>
        <v/>
      </c>
      <c r="L159" s="231" t="str">
        <f>IF('Summary Clear'!M148=0,"",'Summary Clear'!M148)</f>
        <v/>
      </c>
      <c r="M159" s="233" t="str">
        <f>IF('Summary Clear'!S148=0,"",'Summary Clear'!S148)</f>
        <v/>
      </c>
      <c r="N159" s="233" t="str">
        <f>IF('Summary Clear'!T148=0,"",'Summary Clear'!T148)</f>
        <v/>
      </c>
      <c r="O159" s="233" t="str">
        <f>IF('Summary Clear'!W148=0,"",'Summary Clear'!W148)</f>
        <v/>
      </c>
      <c r="P159" s="233" t="str">
        <f>IF('Summary Clear'!X148=0,"",'Summary Clear'!X148)</f>
        <v/>
      </c>
      <c r="Q159" s="233" t="str">
        <f>IF('Summary Clear'!Y148=0,"",'Summary Clear'!Y148)</f>
        <v/>
      </c>
      <c r="R159" s="233" t="str">
        <f>IF('Summary Clear'!Z148=0,"",'Summary Clear'!Z148)</f>
        <v/>
      </c>
      <c r="S159" s="233" t="str">
        <f>IF('Summary Clear'!AA148=0,"",'Summary Clear'!AA148)</f>
        <v/>
      </c>
    </row>
    <row r="160" spans="3:19" x14ac:dyDescent="0.3">
      <c r="C160" s="171" t="str">
        <f>IF('Summary Clear'!B149=0,"",'Summary Clear'!B149)</f>
        <v/>
      </c>
      <c r="D160" s="64" t="str">
        <f>IF('Summary Clear'!D149=0,"",'Summary Clear'!D149)</f>
        <v/>
      </c>
      <c r="E160" s="230" t="str">
        <f>IF('Summary Clear'!E149=0,"",(VLOOKUP('Summary Clear'!E149,Lists!$E$15:$G$21,3,FALSE)))</f>
        <v/>
      </c>
      <c r="F160" s="231" t="str">
        <f>IF('Summary Clear'!F149=0,"",'Summary Clear'!F149)</f>
        <v/>
      </c>
      <c r="G160" s="231" t="str">
        <f>IF('Summary Clear'!G149=0,"",'Summary Clear'!G149)</f>
        <v/>
      </c>
      <c r="H160" s="231" t="str">
        <f>IF('Summary Clear'!J149=0,"",'Summary Clear'!J149)</f>
        <v/>
      </c>
      <c r="I160" s="231" t="str">
        <f>IF('Summary Clear'!K149=0,"",'Summary Clear'!K149)</f>
        <v/>
      </c>
      <c r="J160" s="232" t="str">
        <f>IF('Summary Clear'!V149=0,"",'Summary Clear'!V149)</f>
        <v/>
      </c>
      <c r="K160" s="231" t="str">
        <f>IF('Summary Clear'!L149=0,"",'Summary Clear'!L149)</f>
        <v/>
      </c>
      <c r="L160" s="231" t="str">
        <f>IF('Summary Clear'!M149=0,"",'Summary Clear'!M149)</f>
        <v/>
      </c>
      <c r="M160" s="233" t="str">
        <f>IF('Summary Clear'!S149=0,"",'Summary Clear'!S149)</f>
        <v/>
      </c>
      <c r="N160" s="233" t="str">
        <f>IF('Summary Clear'!T149=0,"",'Summary Clear'!T149)</f>
        <v/>
      </c>
      <c r="O160" s="233" t="str">
        <f>IF('Summary Clear'!W149=0,"",'Summary Clear'!W149)</f>
        <v/>
      </c>
      <c r="P160" s="233" t="str">
        <f>IF('Summary Clear'!X149=0,"",'Summary Clear'!X149)</f>
        <v/>
      </c>
      <c r="Q160" s="233" t="str">
        <f>IF('Summary Clear'!Y149=0,"",'Summary Clear'!Y149)</f>
        <v/>
      </c>
      <c r="R160" s="233" t="str">
        <f>IF('Summary Clear'!Z149=0,"",'Summary Clear'!Z149)</f>
        <v/>
      </c>
      <c r="S160" s="233" t="str">
        <f>IF('Summary Clear'!AA149=0,"",'Summary Clear'!AA149)</f>
        <v/>
      </c>
    </row>
    <row r="161" spans="3:19" x14ac:dyDescent="0.3">
      <c r="C161" s="171" t="str">
        <f>IF('Summary Clear'!B150=0,"",'Summary Clear'!B150)</f>
        <v/>
      </c>
      <c r="D161" s="64" t="str">
        <f>IF('Summary Clear'!D150=0,"",'Summary Clear'!D150)</f>
        <v/>
      </c>
      <c r="E161" s="230" t="str">
        <f>IF('Summary Clear'!E150=0,"",(VLOOKUP('Summary Clear'!E150,Lists!$E$15:$G$21,3,FALSE)))</f>
        <v/>
      </c>
      <c r="F161" s="231" t="str">
        <f>IF('Summary Clear'!F150=0,"",'Summary Clear'!F150)</f>
        <v/>
      </c>
      <c r="G161" s="231" t="str">
        <f>IF('Summary Clear'!G150=0,"",'Summary Clear'!G150)</f>
        <v/>
      </c>
      <c r="H161" s="231" t="str">
        <f>IF('Summary Clear'!J150=0,"",'Summary Clear'!J150)</f>
        <v/>
      </c>
      <c r="I161" s="231" t="str">
        <f>IF('Summary Clear'!K150=0,"",'Summary Clear'!K150)</f>
        <v/>
      </c>
      <c r="J161" s="232" t="str">
        <f>IF('Summary Clear'!V150=0,"",'Summary Clear'!V150)</f>
        <v/>
      </c>
      <c r="K161" s="231" t="str">
        <f>IF('Summary Clear'!L150=0,"",'Summary Clear'!L150)</f>
        <v/>
      </c>
      <c r="L161" s="231" t="str">
        <f>IF('Summary Clear'!M150=0,"",'Summary Clear'!M150)</f>
        <v/>
      </c>
      <c r="M161" s="233" t="str">
        <f>IF('Summary Clear'!S150=0,"",'Summary Clear'!S150)</f>
        <v/>
      </c>
      <c r="N161" s="233" t="str">
        <f>IF('Summary Clear'!T150=0,"",'Summary Clear'!T150)</f>
        <v/>
      </c>
      <c r="O161" s="233" t="str">
        <f>IF('Summary Clear'!W150=0,"",'Summary Clear'!W150)</f>
        <v/>
      </c>
      <c r="P161" s="233" t="str">
        <f>IF('Summary Clear'!X150=0,"",'Summary Clear'!X150)</f>
        <v/>
      </c>
      <c r="Q161" s="233" t="str">
        <f>IF('Summary Clear'!Y150=0,"",'Summary Clear'!Y150)</f>
        <v/>
      </c>
      <c r="R161" s="233" t="str">
        <f>IF('Summary Clear'!Z150=0,"",'Summary Clear'!Z150)</f>
        <v/>
      </c>
      <c r="S161" s="233" t="str">
        <f>IF('Summary Clear'!AA150=0,"",'Summary Clear'!AA150)</f>
        <v/>
      </c>
    </row>
    <row r="162" spans="3:19" x14ac:dyDescent="0.3">
      <c r="C162" s="171" t="str">
        <f>IF('Summary Clear'!B151=0,"",'Summary Clear'!B151)</f>
        <v/>
      </c>
      <c r="D162" s="64" t="str">
        <f>IF('Summary Clear'!D151=0,"",'Summary Clear'!D151)</f>
        <v/>
      </c>
      <c r="E162" s="230" t="str">
        <f>IF('Summary Clear'!E151=0,"",(VLOOKUP('Summary Clear'!E151,Lists!$E$15:$G$21,3,FALSE)))</f>
        <v/>
      </c>
      <c r="F162" s="231" t="str">
        <f>IF('Summary Clear'!F151=0,"",'Summary Clear'!F151)</f>
        <v/>
      </c>
      <c r="G162" s="231" t="str">
        <f>IF('Summary Clear'!G151=0,"",'Summary Clear'!G151)</f>
        <v/>
      </c>
      <c r="H162" s="231" t="str">
        <f>IF('Summary Clear'!J151=0,"",'Summary Clear'!J151)</f>
        <v/>
      </c>
      <c r="I162" s="231" t="str">
        <f>IF('Summary Clear'!K151=0,"",'Summary Clear'!K151)</f>
        <v/>
      </c>
      <c r="J162" s="232" t="str">
        <f>IF('Summary Clear'!V151=0,"",'Summary Clear'!V151)</f>
        <v/>
      </c>
      <c r="K162" s="231" t="str">
        <f>IF('Summary Clear'!L151=0,"",'Summary Clear'!L151)</f>
        <v/>
      </c>
      <c r="L162" s="231" t="str">
        <f>IF('Summary Clear'!M151=0,"",'Summary Clear'!M151)</f>
        <v/>
      </c>
      <c r="M162" s="233" t="str">
        <f>IF('Summary Clear'!S151=0,"",'Summary Clear'!S151)</f>
        <v/>
      </c>
      <c r="N162" s="233" t="str">
        <f>IF('Summary Clear'!T151=0,"",'Summary Clear'!T151)</f>
        <v/>
      </c>
      <c r="O162" s="233" t="str">
        <f>IF('Summary Clear'!W151=0,"",'Summary Clear'!W151)</f>
        <v/>
      </c>
      <c r="P162" s="233" t="str">
        <f>IF('Summary Clear'!X151=0,"",'Summary Clear'!X151)</f>
        <v/>
      </c>
      <c r="Q162" s="233" t="str">
        <f>IF('Summary Clear'!Y151=0,"",'Summary Clear'!Y151)</f>
        <v/>
      </c>
      <c r="R162" s="233" t="str">
        <f>IF('Summary Clear'!Z151=0,"",'Summary Clear'!Z151)</f>
        <v/>
      </c>
      <c r="S162" s="233" t="str">
        <f>IF('Summary Clear'!AA151=0,"",'Summary Clear'!AA151)</f>
        <v/>
      </c>
    </row>
    <row r="163" spans="3:19" x14ac:dyDescent="0.3">
      <c r="C163" s="171" t="str">
        <f>IF('Summary Clear'!B152=0,"",'Summary Clear'!B152)</f>
        <v/>
      </c>
      <c r="D163" s="64" t="str">
        <f>IF('Summary Clear'!D152=0,"",'Summary Clear'!D152)</f>
        <v/>
      </c>
      <c r="E163" s="230" t="str">
        <f>IF('Summary Clear'!E152=0,"",(VLOOKUP('Summary Clear'!E152,Lists!$E$15:$G$21,3,FALSE)))</f>
        <v/>
      </c>
      <c r="F163" s="231" t="str">
        <f>IF('Summary Clear'!F152=0,"",'Summary Clear'!F152)</f>
        <v/>
      </c>
      <c r="G163" s="231" t="str">
        <f>IF('Summary Clear'!G152=0,"",'Summary Clear'!G152)</f>
        <v/>
      </c>
      <c r="H163" s="231" t="str">
        <f>IF('Summary Clear'!J152=0,"",'Summary Clear'!J152)</f>
        <v/>
      </c>
      <c r="I163" s="231" t="str">
        <f>IF('Summary Clear'!K152=0,"",'Summary Clear'!K152)</f>
        <v/>
      </c>
      <c r="J163" s="232" t="str">
        <f>IF('Summary Clear'!V152=0,"",'Summary Clear'!V152)</f>
        <v/>
      </c>
      <c r="K163" s="231" t="str">
        <f>IF('Summary Clear'!L152=0,"",'Summary Clear'!L152)</f>
        <v/>
      </c>
      <c r="L163" s="231" t="str">
        <f>IF('Summary Clear'!M152=0,"",'Summary Clear'!M152)</f>
        <v/>
      </c>
      <c r="M163" s="233" t="str">
        <f>IF('Summary Clear'!S152=0,"",'Summary Clear'!S152)</f>
        <v/>
      </c>
      <c r="N163" s="233" t="str">
        <f>IF('Summary Clear'!T152=0,"",'Summary Clear'!T152)</f>
        <v/>
      </c>
      <c r="O163" s="233" t="str">
        <f>IF('Summary Clear'!W152=0,"",'Summary Clear'!W152)</f>
        <v/>
      </c>
      <c r="P163" s="233" t="str">
        <f>IF('Summary Clear'!X152=0,"",'Summary Clear'!X152)</f>
        <v/>
      </c>
      <c r="Q163" s="233" t="str">
        <f>IF('Summary Clear'!Y152=0,"",'Summary Clear'!Y152)</f>
        <v/>
      </c>
      <c r="R163" s="233" t="str">
        <f>IF('Summary Clear'!Z152=0,"",'Summary Clear'!Z152)</f>
        <v/>
      </c>
      <c r="S163" s="233" t="str">
        <f>IF('Summary Clear'!AA152=0,"",'Summary Clear'!AA152)</f>
        <v/>
      </c>
    </row>
    <row r="164" spans="3:19" x14ac:dyDescent="0.3">
      <c r="C164" s="171" t="str">
        <f>IF('Summary Clear'!B153=0,"",'Summary Clear'!B153)</f>
        <v/>
      </c>
      <c r="D164" s="64" t="str">
        <f>IF('Summary Clear'!D153=0,"",'Summary Clear'!D153)</f>
        <v/>
      </c>
      <c r="E164" s="230" t="str">
        <f>IF('Summary Clear'!E153=0,"",(VLOOKUP('Summary Clear'!E153,Lists!$E$15:$G$21,3,FALSE)))</f>
        <v/>
      </c>
      <c r="F164" s="231" t="str">
        <f>IF('Summary Clear'!F153=0,"",'Summary Clear'!F153)</f>
        <v/>
      </c>
      <c r="G164" s="231" t="str">
        <f>IF('Summary Clear'!G153=0,"",'Summary Clear'!G153)</f>
        <v/>
      </c>
      <c r="H164" s="231" t="str">
        <f>IF('Summary Clear'!J153=0,"",'Summary Clear'!J153)</f>
        <v/>
      </c>
      <c r="I164" s="231" t="str">
        <f>IF('Summary Clear'!K153=0,"",'Summary Clear'!K153)</f>
        <v/>
      </c>
      <c r="J164" s="232" t="str">
        <f>IF('Summary Clear'!V153=0,"",'Summary Clear'!V153)</f>
        <v/>
      </c>
      <c r="K164" s="231" t="str">
        <f>IF('Summary Clear'!L153=0,"",'Summary Clear'!L153)</f>
        <v/>
      </c>
      <c r="L164" s="231" t="str">
        <f>IF('Summary Clear'!M153=0,"",'Summary Clear'!M153)</f>
        <v/>
      </c>
      <c r="M164" s="233" t="str">
        <f>IF('Summary Clear'!S153=0,"",'Summary Clear'!S153)</f>
        <v/>
      </c>
      <c r="N164" s="233" t="str">
        <f>IF('Summary Clear'!T153=0,"",'Summary Clear'!T153)</f>
        <v/>
      </c>
      <c r="O164" s="233" t="str">
        <f>IF('Summary Clear'!W153=0,"",'Summary Clear'!W153)</f>
        <v/>
      </c>
      <c r="P164" s="233" t="str">
        <f>IF('Summary Clear'!X153=0,"",'Summary Clear'!X153)</f>
        <v/>
      </c>
      <c r="Q164" s="233" t="str">
        <f>IF('Summary Clear'!Y153=0,"",'Summary Clear'!Y153)</f>
        <v/>
      </c>
      <c r="R164" s="233" t="str">
        <f>IF('Summary Clear'!Z153=0,"",'Summary Clear'!Z153)</f>
        <v/>
      </c>
      <c r="S164" s="233" t="str">
        <f>IF('Summary Clear'!AA153=0,"",'Summary Clear'!AA153)</f>
        <v/>
      </c>
    </row>
    <row r="165" spans="3:19" x14ac:dyDescent="0.3">
      <c r="C165" s="171" t="str">
        <f>IF('Summary Clear'!B154=0,"",'Summary Clear'!B154)</f>
        <v/>
      </c>
      <c r="D165" s="64" t="str">
        <f>IF('Summary Clear'!D154=0,"",'Summary Clear'!D154)</f>
        <v/>
      </c>
      <c r="E165" s="230" t="str">
        <f>IF('Summary Clear'!E154=0,"",(VLOOKUP('Summary Clear'!E154,Lists!$E$15:$G$21,3,FALSE)))</f>
        <v/>
      </c>
      <c r="F165" s="231" t="str">
        <f>IF('Summary Clear'!F154=0,"",'Summary Clear'!F154)</f>
        <v/>
      </c>
      <c r="G165" s="231" t="str">
        <f>IF('Summary Clear'!G154=0,"",'Summary Clear'!G154)</f>
        <v/>
      </c>
      <c r="H165" s="231" t="str">
        <f>IF('Summary Clear'!J154=0,"",'Summary Clear'!J154)</f>
        <v/>
      </c>
      <c r="I165" s="231" t="str">
        <f>IF('Summary Clear'!K154=0,"",'Summary Clear'!K154)</f>
        <v/>
      </c>
      <c r="J165" s="232" t="str">
        <f>IF('Summary Clear'!V154=0,"",'Summary Clear'!V154)</f>
        <v/>
      </c>
      <c r="K165" s="231" t="str">
        <f>IF('Summary Clear'!L154=0,"",'Summary Clear'!L154)</f>
        <v/>
      </c>
      <c r="L165" s="231" t="str">
        <f>IF('Summary Clear'!M154=0,"",'Summary Clear'!M154)</f>
        <v/>
      </c>
      <c r="M165" s="233" t="str">
        <f>IF('Summary Clear'!S154=0,"",'Summary Clear'!S154)</f>
        <v/>
      </c>
      <c r="N165" s="233" t="str">
        <f>IF('Summary Clear'!T154=0,"",'Summary Clear'!T154)</f>
        <v/>
      </c>
      <c r="O165" s="233" t="str">
        <f>IF('Summary Clear'!W154=0,"",'Summary Clear'!W154)</f>
        <v/>
      </c>
      <c r="P165" s="233" t="str">
        <f>IF('Summary Clear'!X154=0,"",'Summary Clear'!X154)</f>
        <v/>
      </c>
      <c r="Q165" s="233" t="str">
        <f>IF('Summary Clear'!Y154=0,"",'Summary Clear'!Y154)</f>
        <v/>
      </c>
      <c r="R165" s="233" t="str">
        <f>IF('Summary Clear'!Z154=0,"",'Summary Clear'!Z154)</f>
        <v/>
      </c>
      <c r="S165" s="233" t="str">
        <f>IF('Summary Clear'!AA154=0,"",'Summary Clear'!AA154)</f>
        <v/>
      </c>
    </row>
    <row r="166" spans="3:19" x14ac:dyDescent="0.3">
      <c r="C166" s="171" t="str">
        <f>IF('Summary Clear'!B155=0,"",'Summary Clear'!B155)</f>
        <v/>
      </c>
      <c r="D166" s="64" t="str">
        <f>IF('Summary Clear'!D155=0,"",'Summary Clear'!D155)</f>
        <v/>
      </c>
      <c r="E166" s="230" t="str">
        <f>IF('Summary Clear'!E155=0,"",(VLOOKUP('Summary Clear'!E155,Lists!$E$15:$G$21,3,FALSE)))</f>
        <v/>
      </c>
      <c r="F166" s="231" t="str">
        <f>IF('Summary Clear'!F155=0,"",'Summary Clear'!F155)</f>
        <v/>
      </c>
      <c r="G166" s="231" t="str">
        <f>IF('Summary Clear'!G155=0,"",'Summary Clear'!G155)</f>
        <v/>
      </c>
      <c r="H166" s="231" t="str">
        <f>IF('Summary Clear'!J155=0,"",'Summary Clear'!J155)</f>
        <v/>
      </c>
      <c r="I166" s="231" t="str">
        <f>IF('Summary Clear'!K155=0,"",'Summary Clear'!K155)</f>
        <v/>
      </c>
      <c r="J166" s="232" t="str">
        <f>IF('Summary Clear'!V155=0,"",'Summary Clear'!V155)</f>
        <v/>
      </c>
      <c r="K166" s="231" t="str">
        <f>IF('Summary Clear'!L155=0,"",'Summary Clear'!L155)</f>
        <v/>
      </c>
      <c r="L166" s="231" t="str">
        <f>IF('Summary Clear'!M155=0,"",'Summary Clear'!M155)</f>
        <v/>
      </c>
      <c r="M166" s="233" t="str">
        <f>IF('Summary Clear'!S155=0,"",'Summary Clear'!S155)</f>
        <v/>
      </c>
      <c r="N166" s="233" t="str">
        <f>IF('Summary Clear'!T155=0,"",'Summary Clear'!T155)</f>
        <v/>
      </c>
      <c r="O166" s="233" t="str">
        <f>IF('Summary Clear'!W155=0,"",'Summary Clear'!W155)</f>
        <v/>
      </c>
      <c r="P166" s="233" t="str">
        <f>IF('Summary Clear'!X155=0,"",'Summary Clear'!X155)</f>
        <v/>
      </c>
      <c r="Q166" s="233" t="str">
        <f>IF('Summary Clear'!Y155=0,"",'Summary Clear'!Y155)</f>
        <v/>
      </c>
      <c r="R166" s="233" t="str">
        <f>IF('Summary Clear'!Z155=0,"",'Summary Clear'!Z155)</f>
        <v/>
      </c>
      <c r="S166" s="233" t="str">
        <f>IF('Summary Clear'!AA155=0,"",'Summary Clear'!AA155)</f>
        <v/>
      </c>
    </row>
    <row r="167" spans="3:19" x14ac:dyDescent="0.3">
      <c r="C167" s="171" t="str">
        <f>IF('Summary Clear'!B156=0,"",'Summary Clear'!B156)</f>
        <v/>
      </c>
      <c r="D167" s="64" t="str">
        <f>IF('Summary Clear'!D156=0,"",'Summary Clear'!D156)</f>
        <v/>
      </c>
      <c r="E167" s="230" t="str">
        <f>IF('Summary Clear'!E156=0,"",(VLOOKUP('Summary Clear'!E156,Lists!$E$15:$G$21,3,FALSE)))</f>
        <v/>
      </c>
      <c r="F167" s="231" t="str">
        <f>IF('Summary Clear'!F156=0,"",'Summary Clear'!F156)</f>
        <v/>
      </c>
      <c r="G167" s="231" t="str">
        <f>IF('Summary Clear'!G156=0,"",'Summary Clear'!G156)</f>
        <v/>
      </c>
      <c r="H167" s="231" t="str">
        <f>IF('Summary Clear'!J156=0,"",'Summary Clear'!J156)</f>
        <v/>
      </c>
      <c r="I167" s="231" t="str">
        <f>IF('Summary Clear'!K156=0,"",'Summary Clear'!K156)</f>
        <v/>
      </c>
      <c r="J167" s="232" t="str">
        <f>IF('Summary Clear'!V156=0,"",'Summary Clear'!V156)</f>
        <v/>
      </c>
      <c r="K167" s="231" t="str">
        <f>IF('Summary Clear'!L156=0,"",'Summary Clear'!L156)</f>
        <v/>
      </c>
      <c r="L167" s="231" t="str">
        <f>IF('Summary Clear'!M156=0,"",'Summary Clear'!M156)</f>
        <v/>
      </c>
      <c r="M167" s="233" t="str">
        <f>IF('Summary Clear'!S156=0,"",'Summary Clear'!S156)</f>
        <v/>
      </c>
      <c r="N167" s="233" t="str">
        <f>IF('Summary Clear'!T156=0,"",'Summary Clear'!T156)</f>
        <v/>
      </c>
      <c r="O167" s="233" t="str">
        <f>IF('Summary Clear'!W156=0,"",'Summary Clear'!W156)</f>
        <v/>
      </c>
      <c r="P167" s="233" t="str">
        <f>IF('Summary Clear'!X156=0,"",'Summary Clear'!X156)</f>
        <v/>
      </c>
      <c r="Q167" s="233" t="str">
        <f>IF('Summary Clear'!Y156=0,"",'Summary Clear'!Y156)</f>
        <v/>
      </c>
      <c r="R167" s="233" t="str">
        <f>IF('Summary Clear'!Z156=0,"",'Summary Clear'!Z156)</f>
        <v/>
      </c>
      <c r="S167" s="233" t="str">
        <f>IF('Summary Clear'!AA156=0,"",'Summary Clear'!AA156)</f>
        <v/>
      </c>
    </row>
    <row r="168" spans="3:19" x14ac:dyDescent="0.3">
      <c r="C168" s="171" t="str">
        <f>IF('Summary Clear'!B157=0,"",'Summary Clear'!B157)</f>
        <v/>
      </c>
      <c r="D168" s="64" t="str">
        <f>IF('Summary Clear'!D157=0,"",'Summary Clear'!D157)</f>
        <v/>
      </c>
      <c r="E168" s="230" t="str">
        <f>IF('Summary Clear'!E157=0,"",(VLOOKUP('Summary Clear'!E157,Lists!$E$15:$G$21,3,FALSE)))</f>
        <v/>
      </c>
      <c r="F168" s="231" t="str">
        <f>IF('Summary Clear'!F157=0,"",'Summary Clear'!F157)</f>
        <v/>
      </c>
      <c r="G168" s="231" t="str">
        <f>IF('Summary Clear'!G157=0,"",'Summary Clear'!G157)</f>
        <v/>
      </c>
      <c r="H168" s="231" t="str">
        <f>IF('Summary Clear'!J157=0,"",'Summary Clear'!J157)</f>
        <v/>
      </c>
      <c r="I168" s="231" t="str">
        <f>IF('Summary Clear'!K157=0,"",'Summary Clear'!K157)</f>
        <v/>
      </c>
      <c r="J168" s="232" t="str">
        <f>IF('Summary Clear'!V157=0,"",'Summary Clear'!V157)</f>
        <v/>
      </c>
      <c r="K168" s="231" t="str">
        <f>IF('Summary Clear'!L157=0,"",'Summary Clear'!L157)</f>
        <v/>
      </c>
      <c r="L168" s="231" t="str">
        <f>IF('Summary Clear'!M157=0,"",'Summary Clear'!M157)</f>
        <v/>
      </c>
      <c r="M168" s="233" t="str">
        <f>IF('Summary Clear'!S157=0,"",'Summary Clear'!S157)</f>
        <v/>
      </c>
      <c r="N168" s="233" t="str">
        <f>IF('Summary Clear'!T157=0,"",'Summary Clear'!T157)</f>
        <v/>
      </c>
      <c r="O168" s="233" t="str">
        <f>IF('Summary Clear'!W157=0,"",'Summary Clear'!W157)</f>
        <v/>
      </c>
      <c r="P168" s="233" t="str">
        <f>IF('Summary Clear'!X157=0,"",'Summary Clear'!X157)</f>
        <v/>
      </c>
      <c r="Q168" s="233" t="str">
        <f>IF('Summary Clear'!Y157=0,"",'Summary Clear'!Y157)</f>
        <v/>
      </c>
      <c r="R168" s="233" t="str">
        <f>IF('Summary Clear'!Z157=0,"",'Summary Clear'!Z157)</f>
        <v/>
      </c>
      <c r="S168" s="233" t="str">
        <f>IF('Summary Clear'!AA157=0,"",'Summary Clear'!AA157)</f>
        <v/>
      </c>
    </row>
    <row r="169" spans="3:19" x14ac:dyDescent="0.3">
      <c r="C169" s="171" t="str">
        <f>IF('Summary Clear'!B158=0,"",'Summary Clear'!B158)</f>
        <v/>
      </c>
      <c r="D169" s="64" t="str">
        <f>IF('Summary Clear'!D158=0,"",'Summary Clear'!D158)</f>
        <v/>
      </c>
      <c r="E169" s="230" t="str">
        <f>IF('Summary Clear'!E158=0,"",(VLOOKUP('Summary Clear'!E158,Lists!$E$15:$G$21,3,FALSE)))</f>
        <v/>
      </c>
      <c r="F169" s="231" t="str">
        <f>IF('Summary Clear'!F158=0,"",'Summary Clear'!F158)</f>
        <v/>
      </c>
      <c r="G169" s="231" t="str">
        <f>IF('Summary Clear'!G158=0,"",'Summary Clear'!G158)</f>
        <v/>
      </c>
      <c r="H169" s="231" t="str">
        <f>IF('Summary Clear'!J158=0,"",'Summary Clear'!J158)</f>
        <v/>
      </c>
      <c r="I169" s="231" t="str">
        <f>IF('Summary Clear'!K158=0,"",'Summary Clear'!K158)</f>
        <v/>
      </c>
      <c r="J169" s="232" t="str">
        <f>IF('Summary Clear'!V158=0,"",'Summary Clear'!V158)</f>
        <v/>
      </c>
      <c r="K169" s="231" t="str">
        <f>IF('Summary Clear'!L158=0,"",'Summary Clear'!L158)</f>
        <v/>
      </c>
      <c r="L169" s="231" t="str">
        <f>IF('Summary Clear'!M158=0,"",'Summary Clear'!M158)</f>
        <v/>
      </c>
      <c r="M169" s="233" t="str">
        <f>IF('Summary Clear'!S158=0,"",'Summary Clear'!S158)</f>
        <v/>
      </c>
      <c r="N169" s="233" t="str">
        <f>IF('Summary Clear'!T158=0,"",'Summary Clear'!T158)</f>
        <v/>
      </c>
      <c r="O169" s="233" t="str">
        <f>IF('Summary Clear'!W158=0,"",'Summary Clear'!W158)</f>
        <v/>
      </c>
      <c r="P169" s="233" t="str">
        <f>IF('Summary Clear'!X158=0,"",'Summary Clear'!X158)</f>
        <v/>
      </c>
      <c r="Q169" s="233" t="str">
        <f>IF('Summary Clear'!Y158=0,"",'Summary Clear'!Y158)</f>
        <v/>
      </c>
      <c r="R169" s="233" t="str">
        <f>IF('Summary Clear'!Z158=0,"",'Summary Clear'!Z158)</f>
        <v/>
      </c>
      <c r="S169" s="233" t="str">
        <f>IF('Summary Clear'!AA158=0,"",'Summary Clear'!AA158)</f>
        <v/>
      </c>
    </row>
    <row r="170" spans="3:19" x14ac:dyDescent="0.3">
      <c r="C170" s="171" t="str">
        <f>IF('Summary Clear'!B159=0,"",'Summary Clear'!B159)</f>
        <v/>
      </c>
      <c r="D170" s="64" t="str">
        <f>IF('Summary Clear'!D159=0,"",'Summary Clear'!D159)</f>
        <v/>
      </c>
      <c r="E170" s="230" t="str">
        <f>IF('Summary Clear'!E159=0,"",(VLOOKUP('Summary Clear'!E159,Lists!$E$15:$G$21,3,FALSE)))</f>
        <v/>
      </c>
      <c r="F170" s="231" t="str">
        <f>IF('Summary Clear'!F159=0,"",'Summary Clear'!F159)</f>
        <v/>
      </c>
      <c r="G170" s="231" t="str">
        <f>IF('Summary Clear'!G159=0,"",'Summary Clear'!G159)</f>
        <v/>
      </c>
      <c r="H170" s="231" t="str">
        <f>IF('Summary Clear'!J159=0,"",'Summary Clear'!J159)</f>
        <v/>
      </c>
      <c r="I170" s="231" t="str">
        <f>IF('Summary Clear'!K159=0,"",'Summary Clear'!K159)</f>
        <v/>
      </c>
      <c r="J170" s="232" t="str">
        <f>IF('Summary Clear'!V159=0,"",'Summary Clear'!V159)</f>
        <v/>
      </c>
      <c r="K170" s="231" t="str">
        <f>IF('Summary Clear'!L159=0,"",'Summary Clear'!L159)</f>
        <v/>
      </c>
      <c r="L170" s="231" t="str">
        <f>IF('Summary Clear'!M159=0,"",'Summary Clear'!M159)</f>
        <v/>
      </c>
      <c r="M170" s="233" t="str">
        <f>IF('Summary Clear'!S159=0,"",'Summary Clear'!S159)</f>
        <v/>
      </c>
      <c r="N170" s="233" t="str">
        <f>IF('Summary Clear'!T159=0,"",'Summary Clear'!T159)</f>
        <v/>
      </c>
      <c r="O170" s="233" t="str">
        <f>IF('Summary Clear'!W159=0,"",'Summary Clear'!W159)</f>
        <v/>
      </c>
      <c r="P170" s="233" t="str">
        <f>IF('Summary Clear'!X159=0,"",'Summary Clear'!X159)</f>
        <v/>
      </c>
      <c r="Q170" s="233" t="str">
        <f>IF('Summary Clear'!Y159=0,"",'Summary Clear'!Y159)</f>
        <v/>
      </c>
      <c r="R170" s="233" t="str">
        <f>IF('Summary Clear'!Z159=0,"",'Summary Clear'!Z159)</f>
        <v/>
      </c>
      <c r="S170" s="233" t="str">
        <f>IF('Summary Clear'!AA159=0,"",'Summary Clear'!AA159)</f>
        <v/>
      </c>
    </row>
    <row r="171" spans="3:19" x14ac:dyDescent="0.3">
      <c r="C171" s="171" t="str">
        <f>IF('Summary Clear'!B160=0,"",'Summary Clear'!B160)</f>
        <v/>
      </c>
      <c r="D171" s="64" t="str">
        <f>IF('Summary Clear'!D160=0,"",'Summary Clear'!D160)</f>
        <v/>
      </c>
      <c r="E171" s="230" t="str">
        <f>IF('Summary Clear'!E160=0,"",(VLOOKUP('Summary Clear'!E160,Lists!$E$15:$G$21,3,FALSE)))</f>
        <v/>
      </c>
      <c r="F171" s="231" t="str">
        <f>IF('Summary Clear'!F160=0,"",'Summary Clear'!F160)</f>
        <v/>
      </c>
      <c r="G171" s="231" t="str">
        <f>IF('Summary Clear'!G160=0,"",'Summary Clear'!G160)</f>
        <v/>
      </c>
      <c r="H171" s="231" t="str">
        <f>IF('Summary Clear'!J160=0,"",'Summary Clear'!J160)</f>
        <v/>
      </c>
      <c r="I171" s="231" t="str">
        <f>IF('Summary Clear'!K160=0,"",'Summary Clear'!K160)</f>
        <v/>
      </c>
      <c r="J171" s="232" t="str">
        <f>IF('Summary Clear'!V160=0,"",'Summary Clear'!V160)</f>
        <v/>
      </c>
      <c r="K171" s="231" t="str">
        <f>IF('Summary Clear'!L160=0,"",'Summary Clear'!L160)</f>
        <v/>
      </c>
      <c r="L171" s="231" t="str">
        <f>IF('Summary Clear'!M160=0,"",'Summary Clear'!M160)</f>
        <v/>
      </c>
      <c r="M171" s="233" t="str">
        <f>IF('Summary Clear'!S160=0,"",'Summary Clear'!S160)</f>
        <v/>
      </c>
      <c r="N171" s="233" t="str">
        <f>IF('Summary Clear'!T160=0,"",'Summary Clear'!T160)</f>
        <v/>
      </c>
      <c r="O171" s="233" t="str">
        <f>IF('Summary Clear'!W160=0,"",'Summary Clear'!W160)</f>
        <v/>
      </c>
      <c r="P171" s="233" t="str">
        <f>IF('Summary Clear'!X160=0,"",'Summary Clear'!X160)</f>
        <v/>
      </c>
      <c r="Q171" s="233" t="str">
        <f>IF('Summary Clear'!Y160=0,"",'Summary Clear'!Y160)</f>
        <v/>
      </c>
      <c r="R171" s="233" t="str">
        <f>IF('Summary Clear'!Z160=0,"",'Summary Clear'!Z160)</f>
        <v/>
      </c>
      <c r="S171" s="233" t="str">
        <f>IF('Summary Clear'!AA160=0,"",'Summary Clear'!AA160)</f>
        <v/>
      </c>
    </row>
    <row r="172" spans="3:19" x14ac:dyDescent="0.3">
      <c r="C172" s="171" t="str">
        <f>IF('Summary Clear'!B161=0,"",'Summary Clear'!B161)</f>
        <v/>
      </c>
      <c r="D172" s="64" t="str">
        <f>IF('Summary Clear'!D161=0,"",'Summary Clear'!D161)</f>
        <v/>
      </c>
      <c r="E172" s="230" t="str">
        <f>IF('Summary Clear'!E161=0,"",(VLOOKUP('Summary Clear'!E161,Lists!$E$15:$G$21,3,FALSE)))</f>
        <v/>
      </c>
      <c r="F172" s="231" t="str">
        <f>IF('Summary Clear'!F161=0,"",'Summary Clear'!F161)</f>
        <v/>
      </c>
      <c r="G172" s="231" t="str">
        <f>IF('Summary Clear'!G161=0,"",'Summary Clear'!G161)</f>
        <v/>
      </c>
      <c r="H172" s="231" t="str">
        <f>IF('Summary Clear'!J161=0,"",'Summary Clear'!J161)</f>
        <v/>
      </c>
      <c r="I172" s="231" t="str">
        <f>IF('Summary Clear'!K161=0,"",'Summary Clear'!K161)</f>
        <v/>
      </c>
      <c r="J172" s="232" t="str">
        <f>IF('Summary Clear'!V161=0,"",'Summary Clear'!V161)</f>
        <v/>
      </c>
      <c r="K172" s="231" t="str">
        <f>IF('Summary Clear'!L161=0,"",'Summary Clear'!L161)</f>
        <v/>
      </c>
      <c r="L172" s="231" t="str">
        <f>IF('Summary Clear'!M161=0,"",'Summary Clear'!M161)</f>
        <v/>
      </c>
      <c r="M172" s="233" t="str">
        <f>IF('Summary Clear'!S161=0,"",'Summary Clear'!S161)</f>
        <v/>
      </c>
      <c r="N172" s="233" t="str">
        <f>IF('Summary Clear'!T161=0,"",'Summary Clear'!T161)</f>
        <v/>
      </c>
      <c r="O172" s="233" t="str">
        <f>IF('Summary Clear'!W161=0,"",'Summary Clear'!W161)</f>
        <v/>
      </c>
      <c r="P172" s="233" t="str">
        <f>IF('Summary Clear'!X161=0,"",'Summary Clear'!X161)</f>
        <v/>
      </c>
      <c r="Q172" s="233" t="str">
        <f>IF('Summary Clear'!Y161=0,"",'Summary Clear'!Y161)</f>
        <v/>
      </c>
      <c r="R172" s="233" t="str">
        <f>IF('Summary Clear'!Z161=0,"",'Summary Clear'!Z161)</f>
        <v/>
      </c>
      <c r="S172" s="233" t="str">
        <f>IF('Summary Clear'!AA161=0,"",'Summary Clear'!AA161)</f>
        <v/>
      </c>
    </row>
    <row r="173" spans="3:19" x14ac:dyDescent="0.3">
      <c r="C173" s="171" t="str">
        <f>IF('Summary Clear'!B162=0,"",'Summary Clear'!B162)</f>
        <v/>
      </c>
      <c r="D173" s="64" t="str">
        <f>IF('Summary Clear'!D162=0,"",'Summary Clear'!D162)</f>
        <v/>
      </c>
      <c r="E173" s="230" t="str">
        <f>IF('Summary Clear'!E162=0,"",(VLOOKUP('Summary Clear'!E162,Lists!$E$15:$G$21,3,FALSE)))</f>
        <v/>
      </c>
      <c r="F173" s="231" t="str">
        <f>IF('Summary Clear'!F162=0,"",'Summary Clear'!F162)</f>
        <v/>
      </c>
      <c r="G173" s="231" t="str">
        <f>IF('Summary Clear'!G162=0,"",'Summary Clear'!G162)</f>
        <v/>
      </c>
      <c r="H173" s="231" t="str">
        <f>IF('Summary Clear'!J162=0,"",'Summary Clear'!J162)</f>
        <v/>
      </c>
      <c r="I173" s="231" t="str">
        <f>IF('Summary Clear'!K162=0,"",'Summary Clear'!K162)</f>
        <v/>
      </c>
      <c r="J173" s="232" t="str">
        <f>IF('Summary Clear'!V162=0,"",'Summary Clear'!V162)</f>
        <v/>
      </c>
      <c r="K173" s="231" t="str">
        <f>IF('Summary Clear'!L162=0,"",'Summary Clear'!L162)</f>
        <v/>
      </c>
      <c r="L173" s="231" t="str">
        <f>IF('Summary Clear'!M162=0,"",'Summary Clear'!M162)</f>
        <v/>
      </c>
      <c r="M173" s="233" t="str">
        <f>IF('Summary Clear'!S162=0,"",'Summary Clear'!S162)</f>
        <v/>
      </c>
      <c r="N173" s="233" t="str">
        <f>IF('Summary Clear'!T162=0,"",'Summary Clear'!T162)</f>
        <v/>
      </c>
      <c r="O173" s="233" t="str">
        <f>IF('Summary Clear'!W162=0,"",'Summary Clear'!W162)</f>
        <v/>
      </c>
      <c r="P173" s="233" t="str">
        <f>IF('Summary Clear'!X162=0,"",'Summary Clear'!X162)</f>
        <v/>
      </c>
      <c r="Q173" s="233" t="str">
        <f>IF('Summary Clear'!Y162=0,"",'Summary Clear'!Y162)</f>
        <v/>
      </c>
      <c r="R173" s="233" t="str">
        <f>IF('Summary Clear'!Z162=0,"",'Summary Clear'!Z162)</f>
        <v/>
      </c>
      <c r="S173" s="233" t="str">
        <f>IF('Summary Clear'!AA162=0,"",'Summary Clear'!AA162)</f>
        <v/>
      </c>
    </row>
    <row r="174" spans="3:19" x14ac:dyDescent="0.3">
      <c r="C174" s="171" t="str">
        <f>IF('Summary Clear'!B163=0,"",'Summary Clear'!B163)</f>
        <v/>
      </c>
      <c r="D174" s="64" t="str">
        <f>IF('Summary Clear'!D163=0,"",'Summary Clear'!D163)</f>
        <v/>
      </c>
      <c r="E174" s="230" t="str">
        <f>IF('Summary Clear'!E163=0,"",(VLOOKUP('Summary Clear'!E163,Lists!$E$15:$G$21,3,FALSE)))</f>
        <v/>
      </c>
      <c r="F174" s="231" t="str">
        <f>IF('Summary Clear'!F163=0,"",'Summary Clear'!F163)</f>
        <v/>
      </c>
      <c r="G174" s="231" t="str">
        <f>IF('Summary Clear'!G163=0,"",'Summary Clear'!G163)</f>
        <v/>
      </c>
      <c r="H174" s="231" t="str">
        <f>IF('Summary Clear'!J163=0,"",'Summary Clear'!J163)</f>
        <v/>
      </c>
      <c r="I174" s="231" t="str">
        <f>IF('Summary Clear'!K163=0,"",'Summary Clear'!K163)</f>
        <v/>
      </c>
      <c r="J174" s="232" t="str">
        <f>IF('Summary Clear'!V163=0,"",'Summary Clear'!V163)</f>
        <v/>
      </c>
      <c r="K174" s="231" t="str">
        <f>IF('Summary Clear'!L163=0,"",'Summary Clear'!L163)</f>
        <v/>
      </c>
      <c r="L174" s="231" t="str">
        <f>IF('Summary Clear'!M163=0,"",'Summary Clear'!M163)</f>
        <v/>
      </c>
      <c r="M174" s="233" t="str">
        <f>IF('Summary Clear'!S163=0,"",'Summary Clear'!S163)</f>
        <v/>
      </c>
      <c r="N174" s="233" t="str">
        <f>IF('Summary Clear'!T163=0,"",'Summary Clear'!T163)</f>
        <v/>
      </c>
      <c r="O174" s="233" t="str">
        <f>IF('Summary Clear'!W163=0,"",'Summary Clear'!W163)</f>
        <v/>
      </c>
      <c r="P174" s="233" t="str">
        <f>IF('Summary Clear'!X163=0,"",'Summary Clear'!X163)</f>
        <v/>
      </c>
      <c r="Q174" s="233" t="str">
        <f>IF('Summary Clear'!Y163=0,"",'Summary Clear'!Y163)</f>
        <v/>
      </c>
      <c r="R174" s="233" t="str">
        <f>IF('Summary Clear'!Z163=0,"",'Summary Clear'!Z163)</f>
        <v/>
      </c>
      <c r="S174" s="233" t="str">
        <f>IF('Summary Clear'!AA163=0,"",'Summary Clear'!AA163)</f>
        <v/>
      </c>
    </row>
    <row r="175" spans="3:19" x14ac:dyDescent="0.3">
      <c r="C175" s="171" t="str">
        <f>IF('Summary Clear'!B164=0,"",'Summary Clear'!B164)</f>
        <v/>
      </c>
      <c r="D175" s="64" t="str">
        <f>IF('Summary Clear'!D164=0,"",'Summary Clear'!D164)</f>
        <v/>
      </c>
      <c r="E175" s="230" t="str">
        <f>IF('Summary Clear'!E164=0,"",(VLOOKUP('Summary Clear'!E164,Lists!$E$15:$G$21,3,FALSE)))</f>
        <v/>
      </c>
      <c r="F175" s="231" t="str">
        <f>IF('Summary Clear'!F164=0,"",'Summary Clear'!F164)</f>
        <v/>
      </c>
      <c r="G175" s="231" t="str">
        <f>IF('Summary Clear'!G164=0,"",'Summary Clear'!G164)</f>
        <v/>
      </c>
      <c r="H175" s="231" t="str">
        <f>IF('Summary Clear'!J164=0,"",'Summary Clear'!J164)</f>
        <v/>
      </c>
      <c r="I175" s="231" t="str">
        <f>IF('Summary Clear'!K164=0,"",'Summary Clear'!K164)</f>
        <v/>
      </c>
      <c r="J175" s="232" t="str">
        <f>IF('Summary Clear'!V164=0,"",'Summary Clear'!V164)</f>
        <v/>
      </c>
      <c r="K175" s="231" t="str">
        <f>IF('Summary Clear'!L164=0,"",'Summary Clear'!L164)</f>
        <v/>
      </c>
      <c r="L175" s="231" t="str">
        <f>IF('Summary Clear'!M164=0,"",'Summary Clear'!M164)</f>
        <v/>
      </c>
      <c r="M175" s="233" t="str">
        <f>IF('Summary Clear'!S164=0,"",'Summary Clear'!S164)</f>
        <v/>
      </c>
      <c r="N175" s="233" t="str">
        <f>IF('Summary Clear'!T164=0,"",'Summary Clear'!T164)</f>
        <v/>
      </c>
      <c r="O175" s="233" t="str">
        <f>IF('Summary Clear'!W164=0,"",'Summary Clear'!W164)</f>
        <v/>
      </c>
      <c r="P175" s="233" t="str">
        <f>IF('Summary Clear'!X164=0,"",'Summary Clear'!X164)</f>
        <v/>
      </c>
      <c r="Q175" s="233" t="str">
        <f>IF('Summary Clear'!Y164=0,"",'Summary Clear'!Y164)</f>
        <v/>
      </c>
      <c r="R175" s="233" t="str">
        <f>IF('Summary Clear'!Z164=0,"",'Summary Clear'!Z164)</f>
        <v/>
      </c>
      <c r="S175" s="233" t="str">
        <f>IF('Summary Clear'!AA164=0,"",'Summary Clear'!AA164)</f>
        <v/>
      </c>
    </row>
    <row r="176" spans="3:19" x14ac:dyDescent="0.3">
      <c r="C176" s="171" t="str">
        <f>IF('Summary Clear'!B165=0,"",'Summary Clear'!B165)</f>
        <v/>
      </c>
      <c r="D176" s="64" t="str">
        <f>IF('Summary Clear'!D165=0,"",'Summary Clear'!D165)</f>
        <v/>
      </c>
      <c r="E176" s="230" t="str">
        <f>IF('Summary Clear'!E165=0,"",(VLOOKUP('Summary Clear'!E165,Lists!$E$15:$G$21,3,FALSE)))</f>
        <v/>
      </c>
      <c r="F176" s="231" t="str">
        <f>IF('Summary Clear'!F165=0,"",'Summary Clear'!F165)</f>
        <v/>
      </c>
      <c r="G176" s="231" t="str">
        <f>IF('Summary Clear'!G165=0,"",'Summary Clear'!G165)</f>
        <v/>
      </c>
      <c r="H176" s="231" t="str">
        <f>IF('Summary Clear'!J165=0,"",'Summary Clear'!J165)</f>
        <v/>
      </c>
      <c r="I176" s="231" t="str">
        <f>IF('Summary Clear'!K165=0,"",'Summary Clear'!K165)</f>
        <v/>
      </c>
      <c r="J176" s="232" t="str">
        <f>IF('Summary Clear'!V165=0,"",'Summary Clear'!V165)</f>
        <v/>
      </c>
      <c r="K176" s="231" t="str">
        <f>IF('Summary Clear'!L165=0,"",'Summary Clear'!L165)</f>
        <v/>
      </c>
      <c r="L176" s="231" t="str">
        <f>IF('Summary Clear'!M165=0,"",'Summary Clear'!M165)</f>
        <v/>
      </c>
      <c r="M176" s="233" t="str">
        <f>IF('Summary Clear'!S165=0,"",'Summary Clear'!S165)</f>
        <v/>
      </c>
      <c r="N176" s="233" t="str">
        <f>IF('Summary Clear'!T165=0,"",'Summary Clear'!T165)</f>
        <v/>
      </c>
      <c r="O176" s="233" t="str">
        <f>IF('Summary Clear'!W165=0,"",'Summary Clear'!W165)</f>
        <v/>
      </c>
      <c r="P176" s="233" t="str">
        <f>IF('Summary Clear'!X165=0,"",'Summary Clear'!X165)</f>
        <v/>
      </c>
      <c r="Q176" s="233" t="str">
        <f>IF('Summary Clear'!Y165=0,"",'Summary Clear'!Y165)</f>
        <v/>
      </c>
      <c r="R176" s="233" t="str">
        <f>IF('Summary Clear'!Z165=0,"",'Summary Clear'!Z165)</f>
        <v/>
      </c>
      <c r="S176" s="233" t="str">
        <f>IF('Summary Clear'!AA165=0,"",'Summary Clear'!AA165)</f>
        <v/>
      </c>
    </row>
    <row r="177" spans="3:19" x14ac:dyDescent="0.3">
      <c r="C177" s="171" t="str">
        <f>IF('Summary Clear'!B166=0,"",'Summary Clear'!B166)</f>
        <v/>
      </c>
      <c r="D177" s="64" t="str">
        <f>IF('Summary Clear'!D166=0,"",'Summary Clear'!D166)</f>
        <v/>
      </c>
      <c r="E177" s="230" t="str">
        <f>IF('Summary Clear'!E166=0,"",(VLOOKUP('Summary Clear'!E166,Lists!$E$15:$G$21,3,FALSE)))</f>
        <v/>
      </c>
      <c r="F177" s="231" t="str">
        <f>IF('Summary Clear'!F166=0,"",'Summary Clear'!F166)</f>
        <v/>
      </c>
      <c r="G177" s="231" t="str">
        <f>IF('Summary Clear'!G166=0,"",'Summary Clear'!G166)</f>
        <v/>
      </c>
      <c r="H177" s="231" t="str">
        <f>IF('Summary Clear'!J166=0,"",'Summary Clear'!J166)</f>
        <v/>
      </c>
      <c r="I177" s="231" t="str">
        <f>IF('Summary Clear'!K166=0,"",'Summary Clear'!K166)</f>
        <v/>
      </c>
      <c r="J177" s="232" t="str">
        <f>IF('Summary Clear'!V166=0,"",'Summary Clear'!V166)</f>
        <v/>
      </c>
      <c r="K177" s="231" t="str">
        <f>IF('Summary Clear'!L166=0,"",'Summary Clear'!L166)</f>
        <v/>
      </c>
      <c r="L177" s="231" t="str">
        <f>IF('Summary Clear'!M166=0,"",'Summary Clear'!M166)</f>
        <v/>
      </c>
      <c r="M177" s="233" t="str">
        <f>IF('Summary Clear'!S166=0,"",'Summary Clear'!S166)</f>
        <v/>
      </c>
      <c r="N177" s="233" t="str">
        <f>IF('Summary Clear'!T166=0,"",'Summary Clear'!T166)</f>
        <v/>
      </c>
      <c r="O177" s="233" t="str">
        <f>IF('Summary Clear'!W166=0,"",'Summary Clear'!W166)</f>
        <v/>
      </c>
      <c r="P177" s="233" t="str">
        <f>IF('Summary Clear'!X166=0,"",'Summary Clear'!X166)</f>
        <v/>
      </c>
      <c r="Q177" s="233" t="str">
        <f>IF('Summary Clear'!Y166=0,"",'Summary Clear'!Y166)</f>
        <v/>
      </c>
      <c r="R177" s="233" t="str">
        <f>IF('Summary Clear'!Z166=0,"",'Summary Clear'!Z166)</f>
        <v/>
      </c>
      <c r="S177" s="233" t="str">
        <f>IF('Summary Clear'!AA166=0,"",'Summary Clear'!AA166)</f>
        <v/>
      </c>
    </row>
    <row r="178" spans="3:19" x14ac:dyDescent="0.3">
      <c r="C178" s="171" t="str">
        <f>IF('Summary Clear'!B167=0,"",'Summary Clear'!B167)</f>
        <v/>
      </c>
      <c r="D178" s="64" t="str">
        <f>IF('Summary Clear'!D167=0,"",'Summary Clear'!D167)</f>
        <v/>
      </c>
      <c r="E178" s="230" t="str">
        <f>IF('Summary Clear'!E167=0,"",(VLOOKUP('Summary Clear'!E167,Lists!$E$15:$G$21,3,FALSE)))</f>
        <v/>
      </c>
      <c r="F178" s="231" t="str">
        <f>IF('Summary Clear'!F167=0,"",'Summary Clear'!F167)</f>
        <v/>
      </c>
      <c r="G178" s="231" t="str">
        <f>IF('Summary Clear'!G167=0,"",'Summary Clear'!G167)</f>
        <v/>
      </c>
      <c r="H178" s="231" t="str">
        <f>IF('Summary Clear'!J167=0,"",'Summary Clear'!J167)</f>
        <v/>
      </c>
      <c r="I178" s="231" t="str">
        <f>IF('Summary Clear'!K167=0,"",'Summary Clear'!K167)</f>
        <v/>
      </c>
      <c r="J178" s="232" t="str">
        <f>IF('Summary Clear'!V167=0,"",'Summary Clear'!V167)</f>
        <v/>
      </c>
      <c r="K178" s="231" t="str">
        <f>IF('Summary Clear'!L167=0,"",'Summary Clear'!L167)</f>
        <v/>
      </c>
      <c r="L178" s="231" t="str">
        <f>IF('Summary Clear'!M167=0,"",'Summary Clear'!M167)</f>
        <v/>
      </c>
      <c r="M178" s="233" t="str">
        <f>IF('Summary Clear'!S167=0,"",'Summary Clear'!S167)</f>
        <v/>
      </c>
      <c r="N178" s="233" t="str">
        <f>IF('Summary Clear'!T167=0,"",'Summary Clear'!T167)</f>
        <v/>
      </c>
      <c r="O178" s="233" t="str">
        <f>IF('Summary Clear'!W167=0,"",'Summary Clear'!W167)</f>
        <v/>
      </c>
      <c r="P178" s="233" t="str">
        <f>IF('Summary Clear'!X167=0,"",'Summary Clear'!X167)</f>
        <v/>
      </c>
      <c r="Q178" s="233" t="str">
        <f>IF('Summary Clear'!Y167=0,"",'Summary Clear'!Y167)</f>
        <v/>
      </c>
      <c r="R178" s="233" t="str">
        <f>IF('Summary Clear'!Z167=0,"",'Summary Clear'!Z167)</f>
        <v/>
      </c>
      <c r="S178" s="233" t="str">
        <f>IF('Summary Clear'!AA167=0,"",'Summary Clear'!AA167)</f>
        <v/>
      </c>
    </row>
    <row r="179" spans="3:19" x14ac:dyDescent="0.3">
      <c r="C179" s="171" t="str">
        <f>IF('Summary Clear'!B168=0,"",'Summary Clear'!B168)</f>
        <v/>
      </c>
      <c r="D179" s="64" t="str">
        <f>IF('Summary Clear'!D168=0,"",'Summary Clear'!D168)</f>
        <v/>
      </c>
      <c r="E179" s="230" t="str">
        <f>IF('Summary Clear'!E168=0,"",(VLOOKUP('Summary Clear'!E168,Lists!$E$15:$G$21,3,FALSE)))</f>
        <v/>
      </c>
      <c r="F179" s="231" t="str">
        <f>IF('Summary Clear'!F168=0,"",'Summary Clear'!F168)</f>
        <v/>
      </c>
      <c r="G179" s="231" t="str">
        <f>IF('Summary Clear'!G168=0,"",'Summary Clear'!G168)</f>
        <v/>
      </c>
      <c r="H179" s="231" t="str">
        <f>IF('Summary Clear'!J168=0,"",'Summary Clear'!J168)</f>
        <v/>
      </c>
      <c r="I179" s="231" t="str">
        <f>IF('Summary Clear'!K168=0,"",'Summary Clear'!K168)</f>
        <v/>
      </c>
      <c r="J179" s="232" t="str">
        <f>IF('Summary Clear'!V168=0,"",'Summary Clear'!V168)</f>
        <v/>
      </c>
      <c r="K179" s="231" t="str">
        <f>IF('Summary Clear'!L168=0,"",'Summary Clear'!L168)</f>
        <v/>
      </c>
      <c r="L179" s="231" t="str">
        <f>IF('Summary Clear'!M168=0,"",'Summary Clear'!M168)</f>
        <v/>
      </c>
      <c r="M179" s="233" t="str">
        <f>IF('Summary Clear'!S168=0,"",'Summary Clear'!S168)</f>
        <v/>
      </c>
      <c r="N179" s="233" t="str">
        <f>IF('Summary Clear'!T168=0,"",'Summary Clear'!T168)</f>
        <v/>
      </c>
      <c r="O179" s="233" t="str">
        <f>IF('Summary Clear'!W168=0,"",'Summary Clear'!W168)</f>
        <v/>
      </c>
      <c r="P179" s="233" t="str">
        <f>IF('Summary Clear'!X168=0,"",'Summary Clear'!X168)</f>
        <v/>
      </c>
      <c r="Q179" s="233" t="str">
        <f>IF('Summary Clear'!Y168=0,"",'Summary Clear'!Y168)</f>
        <v/>
      </c>
      <c r="R179" s="233" t="str">
        <f>IF('Summary Clear'!Z168=0,"",'Summary Clear'!Z168)</f>
        <v/>
      </c>
      <c r="S179" s="233" t="str">
        <f>IF('Summary Clear'!AA168=0,"",'Summary Clear'!AA168)</f>
        <v/>
      </c>
    </row>
    <row r="180" spans="3:19" x14ac:dyDescent="0.3">
      <c r="C180" s="171" t="str">
        <f>IF('Summary Clear'!B169=0,"",'Summary Clear'!B169)</f>
        <v/>
      </c>
      <c r="D180" s="64" t="str">
        <f>IF('Summary Clear'!D169=0,"",'Summary Clear'!D169)</f>
        <v/>
      </c>
      <c r="E180" s="230" t="str">
        <f>IF('Summary Clear'!E169=0,"",(VLOOKUP('Summary Clear'!E169,Lists!$E$15:$G$21,3,FALSE)))</f>
        <v/>
      </c>
      <c r="F180" s="231" t="str">
        <f>IF('Summary Clear'!F169=0,"",'Summary Clear'!F169)</f>
        <v/>
      </c>
      <c r="G180" s="231" t="str">
        <f>IF('Summary Clear'!G169=0,"",'Summary Clear'!G169)</f>
        <v/>
      </c>
      <c r="H180" s="231" t="str">
        <f>IF('Summary Clear'!J169=0,"",'Summary Clear'!J169)</f>
        <v/>
      </c>
      <c r="I180" s="231" t="str">
        <f>IF('Summary Clear'!K169=0,"",'Summary Clear'!K169)</f>
        <v/>
      </c>
      <c r="J180" s="232" t="str">
        <f>IF('Summary Clear'!V169=0,"",'Summary Clear'!V169)</f>
        <v/>
      </c>
      <c r="K180" s="231" t="str">
        <f>IF('Summary Clear'!L169=0,"",'Summary Clear'!L169)</f>
        <v/>
      </c>
      <c r="L180" s="231" t="str">
        <f>IF('Summary Clear'!M169=0,"",'Summary Clear'!M169)</f>
        <v/>
      </c>
      <c r="M180" s="233" t="str">
        <f>IF('Summary Clear'!S169=0,"",'Summary Clear'!S169)</f>
        <v/>
      </c>
      <c r="N180" s="233" t="str">
        <f>IF('Summary Clear'!T169=0,"",'Summary Clear'!T169)</f>
        <v/>
      </c>
      <c r="O180" s="233" t="str">
        <f>IF('Summary Clear'!W169=0,"",'Summary Clear'!W169)</f>
        <v/>
      </c>
      <c r="P180" s="233" t="str">
        <f>IF('Summary Clear'!X169=0,"",'Summary Clear'!X169)</f>
        <v/>
      </c>
      <c r="Q180" s="233" t="str">
        <f>IF('Summary Clear'!Y169=0,"",'Summary Clear'!Y169)</f>
        <v/>
      </c>
      <c r="R180" s="233" t="str">
        <f>IF('Summary Clear'!Z169=0,"",'Summary Clear'!Z169)</f>
        <v/>
      </c>
      <c r="S180" s="233" t="str">
        <f>IF('Summary Clear'!AA169=0,"",'Summary Clear'!AA169)</f>
        <v/>
      </c>
    </row>
    <row r="181" spans="3:19" x14ac:dyDescent="0.3">
      <c r="C181" s="171" t="str">
        <f>IF('Summary Clear'!B170=0,"",'Summary Clear'!B170)</f>
        <v/>
      </c>
      <c r="D181" s="64" t="str">
        <f>IF('Summary Clear'!D170=0,"",'Summary Clear'!D170)</f>
        <v/>
      </c>
      <c r="E181" s="230" t="str">
        <f>IF('Summary Clear'!E170=0,"",(VLOOKUP('Summary Clear'!E170,Lists!$E$15:$G$21,3,FALSE)))</f>
        <v/>
      </c>
      <c r="F181" s="231" t="str">
        <f>IF('Summary Clear'!F170=0,"",'Summary Clear'!F170)</f>
        <v/>
      </c>
      <c r="G181" s="231" t="str">
        <f>IF('Summary Clear'!G170=0,"",'Summary Clear'!G170)</f>
        <v/>
      </c>
      <c r="H181" s="231" t="str">
        <f>IF('Summary Clear'!J170=0,"",'Summary Clear'!J170)</f>
        <v/>
      </c>
      <c r="I181" s="231" t="str">
        <f>IF('Summary Clear'!K170=0,"",'Summary Clear'!K170)</f>
        <v/>
      </c>
      <c r="J181" s="232" t="str">
        <f>IF('Summary Clear'!V170=0,"",'Summary Clear'!V170)</f>
        <v/>
      </c>
      <c r="K181" s="231" t="str">
        <f>IF('Summary Clear'!L170=0,"",'Summary Clear'!L170)</f>
        <v/>
      </c>
      <c r="L181" s="231" t="str">
        <f>IF('Summary Clear'!M170=0,"",'Summary Clear'!M170)</f>
        <v/>
      </c>
      <c r="M181" s="233" t="str">
        <f>IF('Summary Clear'!S170=0,"",'Summary Clear'!S170)</f>
        <v/>
      </c>
      <c r="N181" s="233" t="str">
        <f>IF('Summary Clear'!T170=0,"",'Summary Clear'!T170)</f>
        <v/>
      </c>
      <c r="O181" s="233" t="str">
        <f>IF('Summary Clear'!W170=0,"",'Summary Clear'!W170)</f>
        <v/>
      </c>
      <c r="P181" s="233" t="str">
        <f>IF('Summary Clear'!X170=0,"",'Summary Clear'!X170)</f>
        <v/>
      </c>
      <c r="Q181" s="233" t="str">
        <f>IF('Summary Clear'!Y170=0,"",'Summary Clear'!Y170)</f>
        <v/>
      </c>
      <c r="R181" s="233" t="str">
        <f>IF('Summary Clear'!Z170=0,"",'Summary Clear'!Z170)</f>
        <v/>
      </c>
      <c r="S181" s="233" t="str">
        <f>IF('Summary Clear'!AA170=0,"",'Summary Clear'!AA170)</f>
        <v/>
      </c>
    </row>
    <row r="182" spans="3:19" x14ac:dyDescent="0.3">
      <c r="C182" s="171" t="str">
        <f>IF('Summary Clear'!B171=0,"",'Summary Clear'!B171)</f>
        <v/>
      </c>
      <c r="D182" s="64" t="str">
        <f>IF('Summary Clear'!D171=0,"",'Summary Clear'!D171)</f>
        <v/>
      </c>
      <c r="E182" s="230" t="str">
        <f>IF('Summary Clear'!E171=0,"",(VLOOKUP('Summary Clear'!E171,Lists!$E$15:$G$21,3,FALSE)))</f>
        <v/>
      </c>
      <c r="F182" s="231" t="str">
        <f>IF('Summary Clear'!F171=0,"",'Summary Clear'!F171)</f>
        <v/>
      </c>
      <c r="G182" s="231" t="str">
        <f>IF('Summary Clear'!G171=0,"",'Summary Clear'!G171)</f>
        <v/>
      </c>
      <c r="H182" s="231" t="str">
        <f>IF('Summary Clear'!J171=0,"",'Summary Clear'!J171)</f>
        <v/>
      </c>
      <c r="I182" s="231" t="str">
        <f>IF('Summary Clear'!K171=0,"",'Summary Clear'!K171)</f>
        <v/>
      </c>
      <c r="J182" s="232" t="str">
        <f>IF('Summary Clear'!V171=0,"",'Summary Clear'!V171)</f>
        <v/>
      </c>
      <c r="K182" s="231" t="str">
        <f>IF('Summary Clear'!L171=0,"",'Summary Clear'!L171)</f>
        <v/>
      </c>
      <c r="L182" s="231" t="str">
        <f>IF('Summary Clear'!M171=0,"",'Summary Clear'!M171)</f>
        <v/>
      </c>
      <c r="M182" s="233" t="str">
        <f>IF('Summary Clear'!S171=0,"",'Summary Clear'!S171)</f>
        <v/>
      </c>
      <c r="N182" s="233" t="str">
        <f>IF('Summary Clear'!T171=0,"",'Summary Clear'!T171)</f>
        <v/>
      </c>
      <c r="O182" s="233" t="str">
        <f>IF('Summary Clear'!W171=0,"",'Summary Clear'!W171)</f>
        <v/>
      </c>
      <c r="P182" s="233" t="str">
        <f>IF('Summary Clear'!X171=0,"",'Summary Clear'!X171)</f>
        <v/>
      </c>
      <c r="Q182" s="233" t="str">
        <f>IF('Summary Clear'!Y171=0,"",'Summary Clear'!Y171)</f>
        <v/>
      </c>
      <c r="R182" s="233" t="str">
        <f>IF('Summary Clear'!Z171=0,"",'Summary Clear'!Z171)</f>
        <v/>
      </c>
      <c r="S182" s="233" t="str">
        <f>IF('Summary Clear'!AA171=0,"",'Summary Clear'!AA171)</f>
        <v/>
      </c>
    </row>
    <row r="183" spans="3:19" x14ac:dyDescent="0.3">
      <c r="C183" s="171" t="str">
        <f>IF('Summary Clear'!B172=0,"",'Summary Clear'!B172)</f>
        <v/>
      </c>
      <c r="D183" s="64" t="str">
        <f>IF('Summary Clear'!D172=0,"",'Summary Clear'!D172)</f>
        <v/>
      </c>
      <c r="E183" s="230" t="str">
        <f>IF('Summary Clear'!E172=0,"",(VLOOKUP('Summary Clear'!E172,Lists!$E$15:$G$21,3,FALSE)))</f>
        <v/>
      </c>
      <c r="F183" s="231" t="str">
        <f>IF('Summary Clear'!F172=0,"",'Summary Clear'!F172)</f>
        <v/>
      </c>
      <c r="G183" s="231" t="str">
        <f>IF('Summary Clear'!G172=0,"",'Summary Clear'!G172)</f>
        <v/>
      </c>
      <c r="H183" s="231" t="str">
        <f>IF('Summary Clear'!J172=0,"",'Summary Clear'!J172)</f>
        <v/>
      </c>
      <c r="I183" s="231" t="str">
        <f>IF('Summary Clear'!K172=0,"",'Summary Clear'!K172)</f>
        <v/>
      </c>
      <c r="J183" s="232" t="str">
        <f>IF('Summary Clear'!V172=0,"",'Summary Clear'!V172)</f>
        <v/>
      </c>
      <c r="K183" s="231" t="str">
        <f>IF('Summary Clear'!L172=0,"",'Summary Clear'!L172)</f>
        <v/>
      </c>
      <c r="L183" s="231" t="str">
        <f>IF('Summary Clear'!M172=0,"",'Summary Clear'!M172)</f>
        <v/>
      </c>
      <c r="M183" s="233" t="str">
        <f>IF('Summary Clear'!S172=0,"",'Summary Clear'!S172)</f>
        <v/>
      </c>
      <c r="N183" s="233" t="str">
        <f>IF('Summary Clear'!T172=0,"",'Summary Clear'!T172)</f>
        <v/>
      </c>
      <c r="O183" s="233" t="str">
        <f>IF('Summary Clear'!W172=0,"",'Summary Clear'!W172)</f>
        <v/>
      </c>
      <c r="P183" s="233" t="str">
        <f>IF('Summary Clear'!X172=0,"",'Summary Clear'!X172)</f>
        <v/>
      </c>
      <c r="Q183" s="233" t="str">
        <f>IF('Summary Clear'!Y172=0,"",'Summary Clear'!Y172)</f>
        <v/>
      </c>
      <c r="R183" s="233" t="str">
        <f>IF('Summary Clear'!Z172=0,"",'Summary Clear'!Z172)</f>
        <v/>
      </c>
      <c r="S183" s="233" t="str">
        <f>IF('Summary Clear'!AA172=0,"",'Summary Clear'!AA172)</f>
        <v/>
      </c>
    </row>
    <row r="184" spans="3:19" x14ac:dyDescent="0.3">
      <c r="C184" s="171" t="str">
        <f>IF('Summary Clear'!B173=0,"",'Summary Clear'!B173)</f>
        <v/>
      </c>
      <c r="D184" s="64" t="str">
        <f>IF('Summary Clear'!D173=0,"",'Summary Clear'!D173)</f>
        <v/>
      </c>
      <c r="E184" s="230" t="str">
        <f>IF('Summary Clear'!E173=0,"",(VLOOKUP('Summary Clear'!E173,Lists!$E$15:$G$21,3,FALSE)))</f>
        <v/>
      </c>
      <c r="F184" s="231" t="str">
        <f>IF('Summary Clear'!F173=0,"",'Summary Clear'!F173)</f>
        <v/>
      </c>
      <c r="G184" s="231" t="str">
        <f>IF('Summary Clear'!G173=0,"",'Summary Clear'!G173)</f>
        <v/>
      </c>
      <c r="H184" s="231" t="str">
        <f>IF('Summary Clear'!J173=0,"",'Summary Clear'!J173)</f>
        <v/>
      </c>
      <c r="I184" s="231" t="str">
        <f>IF('Summary Clear'!K173=0,"",'Summary Clear'!K173)</f>
        <v/>
      </c>
      <c r="J184" s="232" t="str">
        <f>IF('Summary Clear'!V173=0,"",'Summary Clear'!V173)</f>
        <v/>
      </c>
      <c r="K184" s="231" t="str">
        <f>IF('Summary Clear'!L173=0,"",'Summary Clear'!L173)</f>
        <v/>
      </c>
      <c r="L184" s="231" t="str">
        <f>IF('Summary Clear'!M173=0,"",'Summary Clear'!M173)</f>
        <v/>
      </c>
      <c r="M184" s="233" t="str">
        <f>IF('Summary Clear'!S173=0,"",'Summary Clear'!S173)</f>
        <v/>
      </c>
      <c r="N184" s="233" t="str">
        <f>IF('Summary Clear'!T173=0,"",'Summary Clear'!T173)</f>
        <v/>
      </c>
      <c r="O184" s="233" t="str">
        <f>IF('Summary Clear'!W173=0,"",'Summary Clear'!W173)</f>
        <v/>
      </c>
      <c r="P184" s="233" t="str">
        <f>IF('Summary Clear'!X173=0,"",'Summary Clear'!X173)</f>
        <v/>
      </c>
      <c r="Q184" s="233" t="str">
        <f>IF('Summary Clear'!Y173=0,"",'Summary Clear'!Y173)</f>
        <v/>
      </c>
      <c r="R184" s="233" t="str">
        <f>IF('Summary Clear'!Z173=0,"",'Summary Clear'!Z173)</f>
        <v/>
      </c>
      <c r="S184" s="233" t="str">
        <f>IF('Summary Clear'!AA173=0,"",'Summary Clear'!AA173)</f>
        <v/>
      </c>
    </row>
    <row r="185" spans="3:19" x14ac:dyDescent="0.3">
      <c r="C185" s="171" t="str">
        <f>IF('Summary Clear'!B174=0,"",'Summary Clear'!B174)</f>
        <v/>
      </c>
      <c r="D185" s="64" t="str">
        <f>IF('Summary Clear'!D174=0,"",'Summary Clear'!D174)</f>
        <v/>
      </c>
      <c r="E185" s="230" t="str">
        <f>IF('Summary Clear'!E174=0,"",(VLOOKUP('Summary Clear'!E174,Lists!$E$15:$G$21,3,FALSE)))</f>
        <v/>
      </c>
      <c r="F185" s="231" t="str">
        <f>IF('Summary Clear'!F174=0,"",'Summary Clear'!F174)</f>
        <v/>
      </c>
      <c r="G185" s="231" t="str">
        <f>IF('Summary Clear'!G174=0,"",'Summary Clear'!G174)</f>
        <v/>
      </c>
      <c r="H185" s="231" t="str">
        <f>IF('Summary Clear'!J174=0,"",'Summary Clear'!J174)</f>
        <v/>
      </c>
      <c r="I185" s="231" t="str">
        <f>IF('Summary Clear'!K174=0,"",'Summary Clear'!K174)</f>
        <v/>
      </c>
      <c r="J185" s="232" t="str">
        <f>IF('Summary Clear'!V174=0,"",'Summary Clear'!V174)</f>
        <v/>
      </c>
      <c r="K185" s="231" t="str">
        <f>IF('Summary Clear'!L174=0,"",'Summary Clear'!L174)</f>
        <v/>
      </c>
      <c r="L185" s="231" t="str">
        <f>IF('Summary Clear'!M174=0,"",'Summary Clear'!M174)</f>
        <v/>
      </c>
      <c r="M185" s="233" t="str">
        <f>IF('Summary Clear'!S174=0,"",'Summary Clear'!S174)</f>
        <v/>
      </c>
      <c r="N185" s="233" t="str">
        <f>IF('Summary Clear'!T174=0,"",'Summary Clear'!T174)</f>
        <v/>
      </c>
      <c r="O185" s="233" t="str">
        <f>IF('Summary Clear'!W174=0,"",'Summary Clear'!W174)</f>
        <v/>
      </c>
      <c r="P185" s="233" t="str">
        <f>IF('Summary Clear'!X174=0,"",'Summary Clear'!X174)</f>
        <v/>
      </c>
      <c r="Q185" s="233" t="str">
        <f>IF('Summary Clear'!Y174=0,"",'Summary Clear'!Y174)</f>
        <v/>
      </c>
      <c r="R185" s="233" t="str">
        <f>IF('Summary Clear'!Z174=0,"",'Summary Clear'!Z174)</f>
        <v/>
      </c>
      <c r="S185" s="233" t="str">
        <f>IF('Summary Clear'!AA174=0,"",'Summary Clear'!AA174)</f>
        <v/>
      </c>
    </row>
    <row r="186" spans="3:19" x14ac:dyDescent="0.3">
      <c r="C186" s="171" t="str">
        <f>IF('Summary Clear'!B175=0,"",'Summary Clear'!B175)</f>
        <v/>
      </c>
      <c r="D186" s="64" t="str">
        <f>IF('Summary Clear'!D175=0,"",'Summary Clear'!D175)</f>
        <v/>
      </c>
      <c r="E186" s="230" t="str">
        <f>IF('Summary Clear'!E175=0,"",(VLOOKUP('Summary Clear'!E175,Lists!$E$15:$G$21,3,FALSE)))</f>
        <v/>
      </c>
      <c r="F186" s="231" t="str">
        <f>IF('Summary Clear'!F175=0,"",'Summary Clear'!F175)</f>
        <v/>
      </c>
      <c r="G186" s="231" t="str">
        <f>IF('Summary Clear'!G175=0,"",'Summary Clear'!G175)</f>
        <v/>
      </c>
      <c r="H186" s="231" t="str">
        <f>IF('Summary Clear'!J175=0,"",'Summary Clear'!J175)</f>
        <v/>
      </c>
      <c r="I186" s="231" t="str">
        <f>IF('Summary Clear'!K175=0,"",'Summary Clear'!K175)</f>
        <v/>
      </c>
      <c r="J186" s="232" t="str">
        <f>IF('Summary Clear'!V175=0,"",'Summary Clear'!V175)</f>
        <v/>
      </c>
      <c r="K186" s="231" t="str">
        <f>IF('Summary Clear'!L175=0,"",'Summary Clear'!L175)</f>
        <v/>
      </c>
      <c r="L186" s="231" t="str">
        <f>IF('Summary Clear'!M175=0,"",'Summary Clear'!M175)</f>
        <v/>
      </c>
      <c r="M186" s="233" t="str">
        <f>IF('Summary Clear'!S175=0,"",'Summary Clear'!S175)</f>
        <v/>
      </c>
      <c r="N186" s="233" t="str">
        <f>IF('Summary Clear'!T175=0,"",'Summary Clear'!T175)</f>
        <v/>
      </c>
      <c r="O186" s="233" t="str">
        <f>IF('Summary Clear'!W175=0,"",'Summary Clear'!W175)</f>
        <v/>
      </c>
      <c r="P186" s="233" t="str">
        <f>IF('Summary Clear'!X175=0,"",'Summary Clear'!X175)</f>
        <v/>
      </c>
      <c r="Q186" s="233" t="str">
        <f>IF('Summary Clear'!Y175=0,"",'Summary Clear'!Y175)</f>
        <v/>
      </c>
      <c r="R186" s="233" t="str">
        <f>IF('Summary Clear'!Z175=0,"",'Summary Clear'!Z175)</f>
        <v/>
      </c>
      <c r="S186" s="233" t="str">
        <f>IF('Summary Clear'!AA175=0,"",'Summary Clear'!AA175)</f>
        <v/>
      </c>
    </row>
    <row r="187" spans="3:19" x14ac:dyDescent="0.3">
      <c r="C187" s="171" t="str">
        <f>IF('Summary Clear'!B176=0,"",'Summary Clear'!B176)</f>
        <v/>
      </c>
      <c r="D187" s="64" t="str">
        <f>IF('Summary Clear'!D176=0,"",'Summary Clear'!D176)</f>
        <v/>
      </c>
      <c r="E187" s="230" t="str">
        <f>IF('Summary Clear'!E176=0,"",(VLOOKUP('Summary Clear'!E176,Lists!$E$15:$G$21,3,FALSE)))</f>
        <v/>
      </c>
      <c r="F187" s="231" t="str">
        <f>IF('Summary Clear'!F176=0,"",'Summary Clear'!F176)</f>
        <v/>
      </c>
      <c r="G187" s="231" t="str">
        <f>IF('Summary Clear'!G176=0,"",'Summary Clear'!G176)</f>
        <v/>
      </c>
      <c r="H187" s="231" t="str">
        <f>IF('Summary Clear'!J176=0,"",'Summary Clear'!J176)</f>
        <v/>
      </c>
      <c r="I187" s="231" t="str">
        <f>IF('Summary Clear'!K176=0,"",'Summary Clear'!K176)</f>
        <v/>
      </c>
      <c r="J187" s="232" t="str">
        <f>IF('Summary Clear'!V176=0,"",'Summary Clear'!V176)</f>
        <v/>
      </c>
      <c r="K187" s="231" t="str">
        <f>IF('Summary Clear'!L176=0,"",'Summary Clear'!L176)</f>
        <v/>
      </c>
      <c r="L187" s="231" t="str">
        <f>IF('Summary Clear'!M176=0,"",'Summary Clear'!M176)</f>
        <v/>
      </c>
      <c r="M187" s="233" t="str">
        <f>IF('Summary Clear'!S176=0,"",'Summary Clear'!S176)</f>
        <v/>
      </c>
      <c r="N187" s="233" t="str">
        <f>IF('Summary Clear'!T176=0,"",'Summary Clear'!T176)</f>
        <v/>
      </c>
      <c r="O187" s="233" t="str">
        <f>IF('Summary Clear'!W176=0,"",'Summary Clear'!W176)</f>
        <v/>
      </c>
      <c r="P187" s="233" t="str">
        <f>IF('Summary Clear'!X176=0,"",'Summary Clear'!X176)</f>
        <v/>
      </c>
      <c r="Q187" s="233" t="str">
        <f>IF('Summary Clear'!Y176=0,"",'Summary Clear'!Y176)</f>
        <v/>
      </c>
      <c r="R187" s="233" t="str">
        <f>IF('Summary Clear'!Z176=0,"",'Summary Clear'!Z176)</f>
        <v/>
      </c>
      <c r="S187" s="233" t="str">
        <f>IF('Summary Clear'!AA176=0,"",'Summary Clear'!AA176)</f>
        <v/>
      </c>
    </row>
    <row r="188" spans="3:19" x14ac:dyDescent="0.3">
      <c r="C188" s="171" t="str">
        <f>IF('Summary Clear'!B177=0,"",'Summary Clear'!B177)</f>
        <v/>
      </c>
      <c r="D188" s="64" t="str">
        <f>IF('Summary Clear'!D177=0,"",'Summary Clear'!D177)</f>
        <v/>
      </c>
      <c r="E188" s="230" t="str">
        <f>IF('Summary Clear'!E177=0,"",(VLOOKUP('Summary Clear'!E177,Lists!$E$15:$G$21,3,FALSE)))</f>
        <v/>
      </c>
      <c r="F188" s="231" t="str">
        <f>IF('Summary Clear'!F177=0,"",'Summary Clear'!F177)</f>
        <v/>
      </c>
      <c r="G188" s="231" t="str">
        <f>IF('Summary Clear'!G177=0,"",'Summary Clear'!G177)</f>
        <v/>
      </c>
      <c r="H188" s="231" t="str">
        <f>IF('Summary Clear'!J177=0,"",'Summary Clear'!J177)</f>
        <v/>
      </c>
      <c r="I188" s="231" t="str">
        <f>IF('Summary Clear'!K177=0,"",'Summary Clear'!K177)</f>
        <v/>
      </c>
      <c r="J188" s="232" t="str">
        <f>IF('Summary Clear'!V177=0,"",'Summary Clear'!V177)</f>
        <v/>
      </c>
      <c r="K188" s="231" t="str">
        <f>IF('Summary Clear'!L177=0,"",'Summary Clear'!L177)</f>
        <v/>
      </c>
      <c r="L188" s="231" t="str">
        <f>IF('Summary Clear'!M177=0,"",'Summary Clear'!M177)</f>
        <v/>
      </c>
      <c r="M188" s="233" t="str">
        <f>IF('Summary Clear'!S177=0,"",'Summary Clear'!S177)</f>
        <v/>
      </c>
      <c r="N188" s="233" t="str">
        <f>IF('Summary Clear'!T177=0,"",'Summary Clear'!T177)</f>
        <v/>
      </c>
      <c r="O188" s="233" t="str">
        <f>IF('Summary Clear'!W177=0,"",'Summary Clear'!W177)</f>
        <v/>
      </c>
      <c r="P188" s="233" t="str">
        <f>IF('Summary Clear'!X177=0,"",'Summary Clear'!X177)</f>
        <v/>
      </c>
      <c r="Q188" s="233" t="str">
        <f>IF('Summary Clear'!Y177=0,"",'Summary Clear'!Y177)</f>
        <v/>
      </c>
      <c r="R188" s="233" t="str">
        <f>IF('Summary Clear'!Z177=0,"",'Summary Clear'!Z177)</f>
        <v/>
      </c>
      <c r="S188" s="233" t="str">
        <f>IF('Summary Clear'!AA177=0,"",'Summary Clear'!AA177)</f>
        <v/>
      </c>
    </row>
    <row r="189" spans="3:19" x14ac:dyDescent="0.3">
      <c r="C189" s="171" t="str">
        <f>IF('Summary Clear'!B178=0,"",'Summary Clear'!B178)</f>
        <v/>
      </c>
      <c r="D189" s="64" t="str">
        <f>IF('Summary Clear'!D178=0,"",'Summary Clear'!D178)</f>
        <v/>
      </c>
      <c r="E189" s="230" t="str">
        <f>IF('Summary Clear'!E178=0,"",(VLOOKUP('Summary Clear'!E178,Lists!$E$15:$G$21,3,FALSE)))</f>
        <v/>
      </c>
      <c r="F189" s="231" t="str">
        <f>IF('Summary Clear'!F178=0,"",'Summary Clear'!F178)</f>
        <v/>
      </c>
      <c r="G189" s="231" t="str">
        <f>IF('Summary Clear'!G178=0,"",'Summary Clear'!G178)</f>
        <v/>
      </c>
      <c r="H189" s="231" t="str">
        <f>IF('Summary Clear'!J178=0,"",'Summary Clear'!J178)</f>
        <v/>
      </c>
      <c r="I189" s="231" t="str">
        <f>IF('Summary Clear'!K178=0,"",'Summary Clear'!K178)</f>
        <v/>
      </c>
      <c r="J189" s="232" t="str">
        <f>IF('Summary Clear'!V178=0,"",'Summary Clear'!V178)</f>
        <v/>
      </c>
      <c r="K189" s="231" t="str">
        <f>IF('Summary Clear'!L178=0,"",'Summary Clear'!L178)</f>
        <v/>
      </c>
      <c r="L189" s="231" t="str">
        <f>IF('Summary Clear'!M178=0,"",'Summary Clear'!M178)</f>
        <v/>
      </c>
      <c r="M189" s="233" t="str">
        <f>IF('Summary Clear'!S178=0,"",'Summary Clear'!S178)</f>
        <v/>
      </c>
      <c r="N189" s="233" t="str">
        <f>IF('Summary Clear'!T178=0,"",'Summary Clear'!T178)</f>
        <v/>
      </c>
      <c r="O189" s="233" t="str">
        <f>IF('Summary Clear'!W178=0,"",'Summary Clear'!W178)</f>
        <v/>
      </c>
      <c r="P189" s="233" t="str">
        <f>IF('Summary Clear'!X178=0,"",'Summary Clear'!X178)</f>
        <v/>
      </c>
      <c r="Q189" s="233" t="str">
        <f>IF('Summary Clear'!Y178=0,"",'Summary Clear'!Y178)</f>
        <v/>
      </c>
      <c r="R189" s="233" t="str">
        <f>IF('Summary Clear'!Z178=0,"",'Summary Clear'!Z178)</f>
        <v/>
      </c>
      <c r="S189" s="233" t="str">
        <f>IF('Summary Clear'!AA178=0,"",'Summary Clear'!AA178)</f>
        <v/>
      </c>
    </row>
    <row r="190" spans="3:19" x14ac:dyDescent="0.3">
      <c r="C190" s="171" t="str">
        <f>IF('Summary Clear'!B179=0,"",'Summary Clear'!B179)</f>
        <v/>
      </c>
      <c r="D190" s="64" t="str">
        <f>IF('Summary Clear'!D179=0,"",'Summary Clear'!D179)</f>
        <v/>
      </c>
      <c r="E190" s="230" t="str">
        <f>IF('Summary Clear'!E179=0,"",(VLOOKUP('Summary Clear'!E179,Lists!$E$15:$G$21,3,FALSE)))</f>
        <v/>
      </c>
      <c r="F190" s="231" t="str">
        <f>IF('Summary Clear'!F179=0,"",'Summary Clear'!F179)</f>
        <v/>
      </c>
      <c r="G190" s="231" t="str">
        <f>IF('Summary Clear'!G179=0,"",'Summary Clear'!G179)</f>
        <v/>
      </c>
      <c r="H190" s="231" t="str">
        <f>IF('Summary Clear'!J179=0,"",'Summary Clear'!J179)</f>
        <v/>
      </c>
      <c r="I190" s="231" t="str">
        <f>IF('Summary Clear'!K179=0,"",'Summary Clear'!K179)</f>
        <v/>
      </c>
      <c r="J190" s="232" t="str">
        <f>IF('Summary Clear'!V179=0,"",'Summary Clear'!V179)</f>
        <v/>
      </c>
      <c r="K190" s="231" t="str">
        <f>IF('Summary Clear'!L179=0,"",'Summary Clear'!L179)</f>
        <v/>
      </c>
      <c r="L190" s="231" t="str">
        <f>IF('Summary Clear'!M179=0,"",'Summary Clear'!M179)</f>
        <v/>
      </c>
      <c r="M190" s="233" t="str">
        <f>IF('Summary Clear'!S179=0,"",'Summary Clear'!S179)</f>
        <v/>
      </c>
      <c r="N190" s="233" t="str">
        <f>IF('Summary Clear'!T179=0,"",'Summary Clear'!T179)</f>
        <v/>
      </c>
      <c r="O190" s="233" t="str">
        <f>IF('Summary Clear'!W179=0,"",'Summary Clear'!W179)</f>
        <v/>
      </c>
      <c r="P190" s="233" t="str">
        <f>IF('Summary Clear'!X179=0,"",'Summary Clear'!X179)</f>
        <v/>
      </c>
      <c r="Q190" s="233" t="str">
        <f>IF('Summary Clear'!Y179=0,"",'Summary Clear'!Y179)</f>
        <v/>
      </c>
      <c r="R190" s="233" t="str">
        <f>IF('Summary Clear'!Z179=0,"",'Summary Clear'!Z179)</f>
        <v/>
      </c>
      <c r="S190" s="233" t="str">
        <f>IF('Summary Clear'!AA179=0,"",'Summary Clear'!AA179)</f>
        <v/>
      </c>
    </row>
    <row r="191" spans="3:19" x14ac:dyDescent="0.3">
      <c r="C191" s="171" t="str">
        <f>IF('Summary Clear'!B180=0,"",'Summary Clear'!B180)</f>
        <v/>
      </c>
      <c r="D191" s="64" t="str">
        <f>IF('Summary Clear'!D180=0,"",'Summary Clear'!D180)</f>
        <v/>
      </c>
      <c r="E191" s="230" t="str">
        <f>IF('Summary Clear'!E180=0,"",(VLOOKUP('Summary Clear'!E180,Lists!$E$15:$G$21,3,FALSE)))</f>
        <v/>
      </c>
      <c r="F191" s="231" t="str">
        <f>IF('Summary Clear'!F180=0,"",'Summary Clear'!F180)</f>
        <v/>
      </c>
      <c r="G191" s="231" t="str">
        <f>IF('Summary Clear'!G180=0,"",'Summary Clear'!G180)</f>
        <v/>
      </c>
      <c r="H191" s="231" t="str">
        <f>IF('Summary Clear'!J180=0,"",'Summary Clear'!J180)</f>
        <v/>
      </c>
      <c r="I191" s="231" t="str">
        <f>IF('Summary Clear'!K180=0,"",'Summary Clear'!K180)</f>
        <v/>
      </c>
      <c r="J191" s="232" t="str">
        <f>IF('Summary Clear'!V180=0,"",'Summary Clear'!V180)</f>
        <v/>
      </c>
      <c r="K191" s="231" t="str">
        <f>IF('Summary Clear'!L180=0,"",'Summary Clear'!L180)</f>
        <v/>
      </c>
      <c r="L191" s="231" t="str">
        <f>IF('Summary Clear'!M180=0,"",'Summary Clear'!M180)</f>
        <v/>
      </c>
      <c r="M191" s="233" t="str">
        <f>IF('Summary Clear'!S180=0,"",'Summary Clear'!S180)</f>
        <v/>
      </c>
      <c r="N191" s="233" t="str">
        <f>IF('Summary Clear'!T180=0,"",'Summary Clear'!T180)</f>
        <v/>
      </c>
      <c r="O191" s="233" t="str">
        <f>IF('Summary Clear'!W180=0,"",'Summary Clear'!W180)</f>
        <v/>
      </c>
      <c r="P191" s="233" t="str">
        <f>IF('Summary Clear'!X180=0,"",'Summary Clear'!X180)</f>
        <v/>
      </c>
      <c r="Q191" s="233" t="str">
        <f>IF('Summary Clear'!Y180=0,"",'Summary Clear'!Y180)</f>
        <v/>
      </c>
      <c r="R191" s="233" t="str">
        <f>IF('Summary Clear'!Z180=0,"",'Summary Clear'!Z180)</f>
        <v/>
      </c>
      <c r="S191" s="233" t="str">
        <f>IF('Summary Clear'!AA180=0,"",'Summary Clear'!AA180)</f>
        <v/>
      </c>
    </row>
    <row r="192" spans="3:19" x14ac:dyDescent="0.3">
      <c r="C192" s="171" t="str">
        <f>IF('Summary Clear'!B181=0,"",'Summary Clear'!B181)</f>
        <v/>
      </c>
      <c r="D192" s="64" t="str">
        <f>IF('Summary Clear'!D181=0,"",'Summary Clear'!D181)</f>
        <v/>
      </c>
      <c r="E192" s="230" t="str">
        <f>IF('Summary Clear'!E181=0,"",(VLOOKUP('Summary Clear'!E181,Lists!$E$15:$G$21,3,FALSE)))</f>
        <v/>
      </c>
      <c r="F192" s="231" t="str">
        <f>IF('Summary Clear'!F181=0,"",'Summary Clear'!F181)</f>
        <v/>
      </c>
      <c r="G192" s="231" t="str">
        <f>IF('Summary Clear'!G181=0,"",'Summary Clear'!G181)</f>
        <v/>
      </c>
      <c r="H192" s="231" t="str">
        <f>IF('Summary Clear'!J181=0,"",'Summary Clear'!J181)</f>
        <v/>
      </c>
      <c r="I192" s="231" t="str">
        <f>IF('Summary Clear'!K181=0,"",'Summary Clear'!K181)</f>
        <v/>
      </c>
      <c r="J192" s="232" t="str">
        <f>IF('Summary Clear'!V181=0,"",'Summary Clear'!V181)</f>
        <v/>
      </c>
      <c r="K192" s="231" t="str">
        <f>IF('Summary Clear'!L181=0,"",'Summary Clear'!L181)</f>
        <v/>
      </c>
      <c r="L192" s="231" t="str">
        <f>IF('Summary Clear'!M181=0,"",'Summary Clear'!M181)</f>
        <v/>
      </c>
      <c r="M192" s="233" t="str">
        <f>IF('Summary Clear'!S181=0,"",'Summary Clear'!S181)</f>
        <v/>
      </c>
      <c r="N192" s="233" t="str">
        <f>IF('Summary Clear'!T181=0,"",'Summary Clear'!T181)</f>
        <v/>
      </c>
      <c r="O192" s="233" t="str">
        <f>IF('Summary Clear'!W181=0,"",'Summary Clear'!W181)</f>
        <v/>
      </c>
      <c r="P192" s="233" t="str">
        <f>IF('Summary Clear'!X181=0,"",'Summary Clear'!X181)</f>
        <v/>
      </c>
      <c r="Q192" s="233" t="str">
        <f>IF('Summary Clear'!Y181=0,"",'Summary Clear'!Y181)</f>
        <v/>
      </c>
      <c r="R192" s="233" t="str">
        <f>IF('Summary Clear'!Z181=0,"",'Summary Clear'!Z181)</f>
        <v/>
      </c>
      <c r="S192" s="233" t="str">
        <f>IF('Summary Clear'!AA181=0,"",'Summary Clear'!AA181)</f>
        <v/>
      </c>
    </row>
    <row r="193" spans="3:19" x14ac:dyDescent="0.3">
      <c r="C193" s="171" t="str">
        <f>IF('Summary Clear'!B182=0,"",'Summary Clear'!B182)</f>
        <v/>
      </c>
      <c r="D193" s="64" t="str">
        <f>IF('Summary Clear'!D182=0,"",'Summary Clear'!D182)</f>
        <v/>
      </c>
      <c r="E193" s="230" t="str">
        <f>IF('Summary Clear'!E182=0,"",(VLOOKUP('Summary Clear'!E182,Lists!$E$15:$G$21,3,FALSE)))</f>
        <v/>
      </c>
      <c r="F193" s="231" t="str">
        <f>IF('Summary Clear'!F182=0,"",'Summary Clear'!F182)</f>
        <v/>
      </c>
      <c r="G193" s="231" t="str">
        <f>IF('Summary Clear'!G182=0,"",'Summary Clear'!G182)</f>
        <v/>
      </c>
      <c r="H193" s="231" t="str">
        <f>IF('Summary Clear'!J182=0,"",'Summary Clear'!J182)</f>
        <v/>
      </c>
      <c r="I193" s="231" t="str">
        <f>IF('Summary Clear'!K182=0,"",'Summary Clear'!K182)</f>
        <v/>
      </c>
      <c r="J193" s="232" t="str">
        <f>IF('Summary Clear'!V182=0,"",'Summary Clear'!V182)</f>
        <v/>
      </c>
      <c r="K193" s="231" t="str">
        <f>IF('Summary Clear'!L182=0,"",'Summary Clear'!L182)</f>
        <v/>
      </c>
      <c r="L193" s="231" t="str">
        <f>IF('Summary Clear'!M182=0,"",'Summary Clear'!M182)</f>
        <v/>
      </c>
      <c r="M193" s="233" t="str">
        <f>IF('Summary Clear'!S182=0,"",'Summary Clear'!S182)</f>
        <v/>
      </c>
      <c r="N193" s="233" t="str">
        <f>IF('Summary Clear'!T182=0,"",'Summary Clear'!T182)</f>
        <v/>
      </c>
      <c r="O193" s="233" t="str">
        <f>IF('Summary Clear'!W182=0,"",'Summary Clear'!W182)</f>
        <v/>
      </c>
      <c r="P193" s="233" t="str">
        <f>IF('Summary Clear'!X182=0,"",'Summary Clear'!X182)</f>
        <v/>
      </c>
      <c r="Q193" s="233" t="str">
        <f>IF('Summary Clear'!Y182=0,"",'Summary Clear'!Y182)</f>
        <v/>
      </c>
      <c r="R193" s="233" t="str">
        <f>IF('Summary Clear'!Z182=0,"",'Summary Clear'!Z182)</f>
        <v/>
      </c>
      <c r="S193" s="233" t="str">
        <f>IF('Summary Clear'!AA182=0,"",'Summary Clear'!AA182)</f>
        <v/>
      </c>
    </row>
    <row r="194" spans="3:19" x14ac:dyDescent="0.3">
      <c r="C194" s="171" t="str">
        <f>IF('Summary Clear'!B183=0,"",'Summary Clear'!B183)</f>
        <v/>
      </c>
      <c r="D194" s="64" t="str">
        <f>IF('Summary Clear'!D183=0,"",'Summary Clear'!D183)</f>
        <v/>
      </c>
      <c r="E194" s="230" t="str">
        <f>IF('Summary Clear'!E183=0,"",(VLOOKUP('Summary Clear'!E183,Lists!$E$15:$G$21,3,FALSE)))</f>
        <v/>
      </c>
      <c r="F194" s="231" t="str">
        <f>IF('Summary Clear'!F183=0,"",'Summary Clear'!F183)</f>
        <v/>
      </c>
      <c r="G194" s="231" t="str">
        <f>IF('Summary Clear'!G183=0,"",'Summary Clear'!G183)</f>
        <v/>
      </c>
      <c r="H194" s="231" t="str">
        <f>IF('Summary Clear'!J183=0,"",'Summary Clear'!J183)</f>
        <v/>
      </c>
      <c r="I194" s="231" t="str">
        <f>IF('Summary Clear'!K183=0,"",'Summary Clear'!K183)</f>
        <v/>
      </c>
      <c r="J194" s="232" t="str">
        <f>IF('Summary Clear'!V183=0,"",'Summary Clear'!V183)</f>
        <v/>
      </c>
      <c r="K194" s="231" t="str">
        <f>IF('Summary Clear'!L183=0,"",'Summary Clear'!L183)</f>
        <v/>
      </c>
      <c r="L194" s="231" t="str">
        <f>IF('Summary Clear'!M183=0,"",'Summary Clear'!M183)</f>
        <v/>
      </c>
      <c r="M194" s="233" t="str">
        <f>IF('Summary Clear'!S183=0,"",'Summary Clear'!S183)</f>
        <v/>
      </c>
      <c r="N194" s="233" t="str">
        <f>IF('Summary Clear'!T183=0,"",'Summary Clear'!T183)</f>
        <v/>
      </c>
      <c r="O194" s="233" t="str">
        <f>IF('Summary Clear'!W183=0,"",'Summary Clear'!W183)</f>
        <v/>
      </c>
      <c r="P194" s="233" t="str">
        <f>IF('Summary Clear'!X183=0,"",'Summary Clear'!X183)</f>
        <v/>
      </c>
      <c r="Q194" s="233" t="str">
        <f>IF('Summary Clear'!Y183=0,"",'Summary Clear'!Y183)</f>
        <v/>
      </c>
      <c r="R194" s="233" t="str">
        <f>IF('Summary Clear'!Z183=0,"",'Summary Clear'!Z183)</f>
        <v/>
      </c>
      <c r="S194" s="233" t="str">
        <f>IF('Summary Clear'!AA183=0,"",'Summary Clear'!AA183)</f>
        <v/>
      </c>
    </row>
    <row r="195" spans="3:19" x14ac:dyDescent="0.3">
      <c r="C195" s="171" t="str">
        <f>IF('Summary Clear'!B184=0,"",'Summary Clear'!B184)</f>
        <v/>
      </c>
      <c r="D195" s="64" t="str">
        <f>IF('Summary Clear'!D184=0,"",'Summary Clear'!D184)</f>
        <v/>
      </c>
      <c r="E195" s="230" t="str">
        <f>IF('Summary Clear'!E184=0,"",(VLOOKUP('Summary Clear'!E184,Lists!$E$15:$G$21,3,FALSE)))</f>
        <v/>
      </c>
      <c r="F195" s="231" t="str">
        <f>IF('Summary Clear'!F184=0,"",'Summary Clear'!F184)</f>
        <v/>
      </c>
      <c r="G195" s="231" t="str">
        <f>IF('Summary Clear'!G184=0,"",'Summary Clear'!G184)</f>
        <v/>
      </c>
      <c r="H195" s="231" t="str">
        <f>IF('Summary Clear'!J184=0,"",'Summary Clear'!J184)</f>
        <v/>
      </c>
      <c r="I195" s="231" t="str">
        <f>IF('Summary Clear'!K184=0,"",'Summary Clear'!K184)</f>
        <v/>
      </c>
      <c r="J195" s="232" t="str">
        <f>IF('Summary Clear'!V184=0,"",'Summary Clear'!V184)</f>
        <v/>
      </c>
      <c r="K195" s="231" t="str">
        <f>IF('Summary Clear'!L184=0,"",'Summary Clear'!L184)</f>
        <v/>
      </c>
      <c r="L195" s="231" t="str">
        <f>IF('Summary Clear'!M184=0,"",'Summary Clear'!M184)</f>
        <v/>
      </c>
      <c r="M195" s="233" t="str">
        <f>IF('Summary Clear'!S184=0,"",'Summary Clear'!S184)</f>
        <v/>
      </c>
      <c r="N195" s="233" t="str">
        <f>IF('Summary Clear'!T184=0,"",'Summary Clear'!T184)</f>
        <v/>
      </c>
      <c r="O195" s="233" t="str">
        <f>IF('Summary Clear'!W184=0,"",'Summary Clear'!W184)</f>
        <v/>
      </c>
      <c r="P195" s="233" t="str">
        <f>IF('Summary Clear'!X184=0,"",'Summary Clear'!X184)</f>
        <v/>
      </c>
      <c r="Q195" s="233" t="str">
        <f>IF('Summary Clear'!Y184=0,"",'Summary Clear'!Y184)</f>
        <v/>
      </c>
      <c r="R195" s="233" t="str">
        <f>IF('Summary Clear'!Z184=0,"",'Summary Clear'!Z184)</f>
        <v/>
      </c>
      <c r="S195" s="233" t="str">
        <f>IF('Summary Clear'!AA184=0,"",'Summary Clear'!AA184)</f>
        <v/>
      </c>
    </row>
    <row r="196" spans="3:19" x14ac:dyDescent="0.3">
      <c r="C196" s="171" t="str">
        <f>IF('Summary Clear'!B185=0,"",'Summary Clear'!B185)</f>
        <v/>
      </c>
      <c r="D196" s="64" t="str">
        <f>IF('Summary Clear'!D185=0,"",'Summary Clear'!D185)</f>
        <v/>
      </c>
      <c r="E196" s="230" t="str">
        <f>IF('Summary Clear'!E185=0,"",(VLOOKUP('Summary Clear'!E185,Lists!$E$15:$G$21,3,FALSE)))</f>
        <v/>
      </c>
      <c r="F196" s="231" t="str">
        <f>IF('Summary Clear'!F185=0,"",'Summary Clear'!F185)</f>
        <v/>
      </c>
      <c r="G196" s="231" t="str">
        <f>IF('Summary Clear'!G185=0,"",'Summary Clear'!G185)</f>
        <v/>
      </c>
      <c r="H196" s="231" t="str">
        <f>IF('Summary Clear'!J185=0,"",'Summary Clear'!J185)</f>
        <v/>
      </c>
      <c r="I196" s="231" t="str">
        <f>IF('Summary Clear'!K185=0,"",'Summary Clear'!K185)</f>
        <v/>
      </c>
      <c r="J196" s="232" t="str">
        <f>IF('Summary Clear'!V185=0,"",'Summary Clear'!V185)</f>
        <v/>
      </c>
      <c r="K196" s="231" t="str">
        <f>IF('Summary Clear'!L185=0,"",'Summary Clear'!L185)</f>
        <v/>
      </c>
      <c r="L196" s="231" t="str">
        <f>IF('Summary Clear'!M185=0,"",'Summary Clear'!M185)</f>
        <v/>
      </c>
      <c r="M196" s="233" t="str">
        <f>IF('Summary Clear'!S185=0,"",'Summary Clear'!S185)</f>
        <v/>
      </c>
      <c r="N196" s="233" t="str">
        <f>IF('Summary Clear'!T185=0,"",'Summary Clear'!T185)</f>
        <v/>
      </c>
      <c r="O196" s="233" t="str">
        <f>IF('Summary Clear'!W185=0,"",'Summary Clear'!W185)</f>
        <v/>
      </c>
      <c r="P196" s="233" t="str">
        <f>IF('Summary Clear'!X185=0,"",'Summary Clear'!X185)</f>
        <v/>
      </c>
      <c r="Q196" s="233" t="str">
        <f>IF('Summary Clear'!Y185=0,"",'Summary Clear'!Y185)</f>
        <v/>
      </c>
      <c r="R196" s="233" t="str">
        <f>IF('Summary Clear'!Z185=0,"",'Summary Clear'!Z185)</f>
        <v/>
      </c>
      <c r="S196" s="233" t="str">
        <f>IF('Summary Clear'!AA185=0,"",'Summary Clear'!AA185)</f>
        <v/>
      </c>
    </row>
    <row r="197" spans="3:19" x14ac:dyDescent="0.3">
      <c r="C197" s="171" t="str">
        <f>IF('Summary Clear'!B186=0,"",'Summary Clear'!B186)</f>
        <v/>
      </c>
      <c r="D197" s="64" t="str">
        <f>IF('Summary Clear'!D186=0,"",'Summary Clear'!D186)</f>
        <v/>
      </c>
      <c r="E197" s="230" t="str">
        <f>IF('Summary Clear'!E186=0,"",(VLOOKUP('Summary Clear'!E186,Lists!$E$15:$G$21,3,FALSE)))</f>
        <v/>
      </c>
      <c r="F197" s="231" t="str">
        <f>IF('Summary Clear'!F186=0,"",'Summary Clear'!F186)</f>
        <v/>
      </c>
      <c r="G197" s="231" t="str">
        <f>IF('Summary Clear'!G186=0,"",'Summary Clear'!G186)</f>
        <v/>
      </c>
      <c r="H197" s="231" t="str">
        <f>IF('Summary Clear'!J186=0,"",'Summary Clear'!J186)</f>
        <v/>
      </c>
      <c r="I197" s="231" t="str">
        <f>IF('Summary Clear'!K186=0,"",'Summary Clear'!K186)</f>
        <v/>
      </c>
      <c r="J197" s="232" t="str">
        <f>IF('Summary Clear'!V186=0,"",'Summary Clear'!V186)</f>
        <v/>
      </c>
      <c r="K197" s="231" t="str">
        <f>IF('Summary Clear'!L186=0,"",'Summary Clear'!L186)</f>
        <v/>
      </c>
      <c r="L197" s="231" t="str">
        <f>IF('Summary Clear'!M186=0,"",'Summary Clear'!M186)</f>
        <v/>
      </c>
      <c r="M197" s="233" t="str">
        <f>IF('Summary Clear'!S186=0,"",'Summary Clear'!S186)</f>
        <v/>
      </c>
      <c r="N197" s="233" t="str">
        <f>IF('Summary Clear'!T186=0,"",'Summary Clear'!T186)</f>
        <v/>
      </c>
      <c r="O197" s="233" t="str">
        <f>IF('Summary Clear'!W186=0,"",'Summary Clear'!W186)</f>
        <v/>
      </c>
      <c r="P197" s="233" t="str">
        <f>IF('Summary Clear'!X186=0,"",'Summary Clear'!X186)</f>
        <v/>
      </c>
      <c r="Q197" s="233" t="str">
        <f>IF('Summary Clear'!Y186=0,"",'Summary Clear'!Y186)</f>
        <v/>
      </c>
      <c r="R197" s="233" t="str">
        <f>IF('Summary Clear'!Z186=0,"",'Summary Clear'!Z186)</f>
        <v/>
      </c>
      <c r="S197" s="233" t="str">
        <f>IF('Summary Clear'!AA186=0,"",'Summary Clear'!AA186)</f>
        <v/>
      </c>
    </row>
    <row r="198" spans="3:19" x14ac:dyDescent="0.3">
      <c r="C198" s="171" t="str">
        <f>IF('Summary Clear'!B187=0,"",'Summary Clear'!B187)</f>
        <v/>
      </c>
      <c r="D198" s="64" t="str">
        <f>IF('Summary Clear'!D187=0,"",'Summary Clear'!D187)</f>
        <v/>
      </c>
      <c r="E198" s="230" t="str">
        <f>IF('Summary Clear'!E187=0,"",(VLOOKUP('Summary Clear'!E187,Lists!$E$15:$G$21,3,FALSE)))</f>
        <v/>
      </c>
      <c r="F198" s="231" t="str">
        <f>IF('Summary Clear'!F187=0,"",'Summary Clear'!F187)</f>
        <v/>
      </c>
      <c r="G198" s="231" t="str">
        <f>IF('Summary Clear'!G187=0,"",'Summary Clear'!G187)</f>
        <v/>
      </c>
      <c r="H198" s="231" t="str">
        <f>IF('Summary Clear'!J187=0,"",'Summary Clear'!J187)</f>
        <v/>
      </c>
      <c r="I198" s="231" t="str">
        <f>IF('Summary Clear'!K187=0,"",'Summary Clear'!K187)</f>
        <v/>
      </c>
      <c r="J198" s="232" t="str">
        <f>IF('Summary Clear'!V187=0,"",'Summary Clear'!V187)</f>
        <v/>
      </c>
      <c r="K198" s="231" t="str">
        <f>IF('Summary Clear'!L187=0,"",'Summary Clear'!L187)</f>
        <v/>
      </c>
      <c r="L198" s="231" t="str">
        <f>IF('Summary Clear'!M187=0,"",'Summary Clear'!M187)</f>
        <v/>
      </c>
      <c r="M198" s="233" t="str">
        <f>IF('Summary Clear'!S187=0,"",'Summary Clear'!S187)</f>
        <v/>
      </c>
      <c r="N198" s="233" t="str">
        <f>IF('Summary Clear'!T187=0,"",'Summary Clear'!T187)</f>
        <v/>
      </c>
      <c r="O198" s="233" t="str">
        <f>IF('Summary Clear'!W187=0,"",'Summary Clear'!W187)</f>
        <v/>
      </c>
      <c r="P198" s="233" t="str">
        <f>IF('Summary Clear'!X187=0,"",'Summary Clear'!X187)</f>
        <v/>
      </c>
      <c r="Q198" s="233" t="str">
        <f>IF('Summary Clear'!Y187=0,"",'Summary Clear'!Y187)</f>
        <v/>
      </c>
      <c r="R198" s="233" t="str">
        <f>IF('Summary Clear'!Z187=0,"",'Summary Clear'!Z187)</f>
        <v/>
      </c>
      <c r="S198" s="233" t="str">
        <f>IF('Summary Clear'!AA187=0,"",'Summary Clear'!AA187)</f>
        <v/>
      </c>
    </row>
    <row r="199" spans="3:19" x14ac:dyDescent="0.3">
      <c r="C199" s="171" t="str">
        <f>IF('Summary Clear'!B188=0,"",'Summary Clear'!B188)</f>
        <v/>
      </c>
      <c r="D199" s="64" t="str">
        <f>IF('Summary Clear'!D188=0,"",'Summary Clear'!D188)</f>
        <v/>
      </c>
      <c r="E199" s="230" t="str">
        <f>IF('Summary Clear'!E188=0,"",(VLOOKUP('Summary Clear'!E188,Lists!$E$15:$G$21,3,FALSE)))</f>
        <v/>
      </c>
      <c r="F199" s="231" t="str">
        <f>IF('Summary Clear'!F188=0,"",'Summary Clear'!F188)</f>
        <v/>
      </c>
      <c r="G199" s="231" t="str">
        <f>IF('Summary Clear'!G188=0,"",'Summary Clear'!G188)</f>
        <v/>
      </c>
      <c r="H199" s="231" t="str">
        <f>IF('Summary Clear'!J188=0,"",'Summary Clear'!J188)</f>
        <v/>
      </c>
      <c r="I199" s="231" t="str">
        <f>IF('Summary Clear'!K188=0,"",'Summary Clear'!K188)</f>
        <v/>
      </c>
      <c r="J199" s="232" t="str">
        <f>IF('Summary Clear'!V188=0,"",'Summary Clear'!V188)</f>
        <v/>
      </c>
      <c r="K199" s="231" t="str">
        <f>IF('Summary Clear'!L188=0,"",'Summary Clear'!L188)</f>
        <v/>
      </c>
      <c r="L199" s="231" t="str">
        <f>IF('Summary Clear'!M188=0,"",'Summary Clear'!M188)</f>
        <v/>
      </c>
      <c r="M199" s="233" t="str">
        <f>IF('Summary Clear'!S188=0,"",'Summary Clear'!S188)</f>
        <v/>
      </c>
      <c r="N199" s="233" t="str">
        <f>IF('Summary Clear'!T188=0,"",'Summary Clear'!T188)</f>
        <v/>
      </c>
      <c r="O199" s="233" t="str">
        <f>IF('Summary Clear'!W188=0,"",'Summary Clear'!W188)</f>
        <v/>
      </c>
      <c r="P199" s="233" t="str">
        <f>IF('Summary Clear'!X188=0,"",'Summary Clear'!X188)</f>
        <v/>
      </c>
      <c r="Q199" s="233" t="str">
        <f>IF('Summary Clear'!Y188=0,"",'Summary Clear'!Y188)</f>
        <v/>
      </c>
      <c r="R199" s="233" t="str">
        <f>IF('Summary Clear'!Z188=0,"",'Summary Clear'!Z188)</f>
        <v/>
      </c>
      <c r="S199" s="233" t="str">
        <f>IF('Summary Clear'!AA188=0,"",'Summary Clear'!AA188)</f>
        <v/>
      </c>
    </row>
    <row r="200" spans="3:19" x14ac:dyDescent="0.3">
      <c r="C200" s="171" t="str">
        <f>IF('Summary Clear'!B189=0,"",'Summary Clear'!B189)</f>
        <v/>
      </c>
      <c r="D200" s="64" t="str">
        <f>IF('Summary Clear'!D189=0,"",'Summary Clear'!D189)</f>
        <v/>
      </c>
      <c r="E200" s="230" t="str">
        <f>IF('Summary Clear'!E189=0,"",(VLOOKUP('Summary Clear'!E189,Lists!$E$15:$G$21,3,FALSE)))</f>
        <v/>
      </c>
      <c r="F200" s="231" t="str">
        <f>IF('Summary Clear'!F189=0,"",'Summary Clear'!F189)</f>
        <v/>
      </c>
      <c r="G200" s="231" t="str">
        <f>IF('Summary Clear'!G189=0,"",'Summary Clear'!G189)</f>
        <v/>
      </c>
      <c r="H200" s="231" t="str">
        <f>IF('Summary Clear'!J189=0,"",'Summary Clear'!J189)</f>
        <v/>
      </c>
      <c r="I200" s="231" t="str">
        <f>IF('Summary Clear'!K189=0,"",'Summary Clear'!K189)</f>
        <v/>
      </c>
      <c r="J200" s="232" t="str">
        <f>IF('Summary Clear'!V189=0,"",'Summary Clear'!V189)</f>
        <v/>
      </c>
      <c r="K200" s="231" t="str">
        <f>IF('Summary Clear'!L189=0,"",'Summary Clear'!L189)</f>
        <v/>
      </c>
      <c r="L200" s="231" t="str">
        <f>IF('Summary Clear'!M189=0,"",'Summary Clear'!M189)</f>
        <v/>
      </c>
      <c r="M200" s="233" t="str">
        <f>IF('Summary Clear'!S189=0,"",'Summary Clear'!S189)</f>
        <v/>
      </c>
      <c r="N200" s="233" t="str">
        <f>IF('Summary Clear'!T189=0,"",'Summary Clear'!T189)</f>
        <v/>
      </c>
      <c r="O200" s="233" t="str">
        <f>IF('Summary Clear'!W189=0,"",'Summary Clear'!W189)</f>
        <v/>
      </c>
      <c r="P200" s="233" t="str">
        <f>IF('Summary Clear'!X189=0,"",'Summary Clear'!X189)</f>
        <v/>
      </c>
      <c r="Q200" s="233" t="str">
        <f>IF('Summary Clear'!Y189=0,"",'Summary Clear'!Y189)</f>
        <v/>
      </c>
      <c r="R200" s="233" t="str">
        <f>IF('Summary Clear'!Z189=0,"",'Summary Clear'!Z189)</f>
        <v/>
      </c>
      <c r="S200" s="233" t="str">
        <f>IF('Summary Clear'!AA189=0,"",'Summary Clear'!AA189)</f>
        <v/>
      </c>
    </row>
    <row r="201" spans="3:19" x14ac:dyDescent="0.3">
      <c r="C201" s="171" t="str">
        <f>IF('Summary Clear'!B190=0,"",'Summary Clear'!B190)</f>
        <v/>
      </c>
      <c r="D201" s="64" t="str">
        <f>IF('Summary Clear'!D190=0,"",'Summary Clear'!D190)</f>
        <v/>
      </c>
      <c r="E201" s="230" t="str">
        <f>IF('Summary Clear'!E190=0,"",(VLOOKUP('Summary Clear'!E190,Lists!$E$15:$G$21,3,FALSE)))</f>
        <v/>
      </c>
      <c r="F201" s="231" t="str">
        <f>IF('Summary Clear'!F190=0,"",'Summary Clear'!F190)</f>
        <v/>
      </c>
      <c r="G201" s="231" t="str">
        <f>IF('Summary Clear'!G190=0,"",'Summary Clear'!G190)</f>
        <v/>
      </c>
      <c r="H201" s="231" t="str">
        <f>IF('Summary Clear'!J190=0,"",'Summary Clear'!J190)</f>
        <v/>
      </c>
      <c r="I201" s="231" t="str">
        <f>IF('Summary Clear'!K190=0,"",'Summary Clear'!K190)</f>
        <v/>
      </c>
      <c r="J201" s="232" t="str">
        <f>IF('Summary Clear'!V190=0,"",'Summary Clear'!V190)</f>
        <v/>
      </c>
      <c r="K201" s="231" t="str">
        <f>IF('Summary Clear'!L190=0,"",'Summary Clear'!L190)</f>
        <v/>
      </c>
      <c r="L201" s="231" t="str">
        <f>IF('Summary Clear'!M190=0,"",'Summary Clear'!M190)</f>
        <v/>
      </c>
      <c r="M201" s="233" t="str">
        <f>IF('Summary Clear'!S190=0,"",'Summary Clear'!S190)</f>
        <v/>
      </c>
      <c r="N201" s="233" t="str">
        <f>IF('Summary Clear'!T190=0,"",'Summary Clear'!T190)</f>
        <v/>
      </c>
      <c r="O201" s="233" t="str">
        <f>IF('Summary Clear'!W190=0,"",'Summary Clear'!W190)</f>
        <v/>
      </c>
      <c r="P201" s="233" t="str">
        <f>IF('Summary Clear'!X190=0,"",'Summary Clear'!X190)</f>
        <v/>
      </c>
      <c r="Q201" s="233" t="str">
        <f>IF('Summary Clear'!Y190=0,"",'Summary Clear'!Y190)</f>
        <v/>
      </c>
      <c r="R201" s="233" t="str">
        <f>IF('Summary Clear'!Z190=0,"",'Summary Clear'!Z190)</f>
        <v/>
      </c>
      <c r="S201" s="233" t="str">
        <f>IF('Summary Clear'!AA190=0,"",'Summary Clear'!AA190)</f>
        <v/>
      </c>
    </row>
    <row r="202" spans="3:19" x14ac:dyDescent="0.3">
      <c r="C202" s="171" t="str">
        <f>IF('Summary Clear'!B191=0,"",'Summary Clear'!B191)</f>
        <v/>
      </c>
      <c r="D202" s="64" t="str">
        <f>IF('Summary Clear'!D191=0,"",'Summary Clear'!D191)</f>
        <v/>
      </c>
      <c r="E202" s="230" t="str">
        <f>IF('Summary Clear'!E191=0,"",(VLOOKUP('Summary Clear'!E191,Lists!$E$15:$G$21,3,FALSE)))</f>
        <v/>
      </c>
      <c r="F202" s="231" t="str">
        <f>IF('Summary Clear'!F191=0,"",'Summary Clear'!F191)</f>
        <v/>
      </c>
      <c r="G202" s="231" t="str">
        <f>IF('Summary Clear'!G191=0,"",'Summary Clear'!G191)</f>
        <v/>
      </c>
      <c r="H202" s="231" t="str">
        <f>IF('Summary Clear'!J191=0,"",'Summary Clear'!J191)</f>
        <v/>
      </c>
      <c r="I202" s="231" t="str">
        <f>IF('Summary Clear'!K191=0,"",'Summary Clear'!K191)</f>
        <v/>
      </c>
      <c r="J202" s="232" t="str">
        <f>IF('Summary Clear'!V191=0,"",'Summary Clear'!V191)</f>
        <v/>
      </c>
      <c r="K202" s="231" t="str">
        <f>IF('Summary Clear'!L191=0,"",'Summary Clear'!L191)</f>
        <v/>
      </c>
      <c r="L202" s="231" t="str">
        <f>IF('Summary Clear'!M191=0,"",'Summary Clear'!M191)</f>
        <v/>
      </c>
      <c r="M202" s="233" t="str">
        <f>IF('Summary Clear'!S191=0,"",'Summary Clear'!S191)</f>
        <v/>
      </c>
      <c r="N202" s="233" t="str">
        <f>IF('Summary Clear'!T191=0,"",'Summary Clear'!T191)</f>
        <v/>
      </c>
      <c r="O202" s="233" t="str">
        <f>IF('Summary Clear'!W191=0,"",'Summary Clear'!W191)</f>
        <v/>
      </c>
      <c r="P202" s="233" t="str">
        <f>IF('Summary Clear'!X191=0,"",'Summary Clear'!X191)</f>
        <v/>
      </c>
      <c r="Q202" s="233" t="str">
        <f>IF('Summary Clear'!Y191=0,"",'Summary Clear'!Y191)</f>
        <v/>
      </c>
      <c r="R202" s="233" t="str">
        <f>IF('Summary Clear'!Z191=0,"",'Summary Clear'!Z191)</f>
        <v/>
      </c>
      <c r="S202" s="233" t="str">
        <f>IF('Summary Clear'!AA191=0,"",'Summary Clear'!AA191)</f>
        <v/>
      </c>
    </row>
    <row r="203" spans="3:19" x14ac:dyDescent="0.3">
      <c r="C203" s="171" t="str">
        <f>IF('Summary Clear'!B192=0,"",'Summary Clear'!B192)</f>
        <v/>
      </c>
      <c r="D203" s="64" t="str">
        <f>IF('Summary Clear'!D192=0,"",'Summary Clear'!D192)</f>
        <v/>
      </c>
      <c r="E203" s="230" t="str">
        <f>IF('Summary Clear'!E192=0,"",(VLOOKUP('Summary Clear'!E192,Lists!$E$15:$G$21,3,FALSE)))</f>
        <v/>
      </c>
      <c r="F203" s="231" t="str">
        <f>IF('Summary Clear'!F192=0,"",'Summary Clear'!F192)</f>
        <v/>
      </c>
      <c r="G203" s="231" t="str">
        <f>IF('Summary Clear'!G192=0,"",'Summary Clear'!G192)</f>
        <v/>
      </c>
      <c r="H203" s="231" t="str">
        <f>IF('Summary Clear'!J192=0,"",'Summary Clear'!J192)</f>
        <v/>
      </c>
      <c r="I203" s="231" t="str">
        <f>IF('Summary Clear'!K192=0,"",'Summary Clear'!K192)</f>
        <v/>
      </c>
      <c r="J203" s="232" t="str">
        <f>IF('Summary Clear'!V192=0,"",'Summary Clear'!V192)</f>
        <v/>
      </c>
      <c r="K203" s="231" t="str">
        <f>IF('Summary Clear'!L192=0,"",'Summary Clear'!L192)</f>
        <v/>
      </c>
      <c r="L203" s="231" t="str">
        <f>IF('Summary Clear'!M192=0,"",'Summary Clear'!M192)</f>
        <v/>
      </c>
      <c r="M203" s="233" t="str">
        <f>IF('Summary Clear'!S192=0,"",'Summary Clear'!S192)</f>
        <v/>
      </c>
      <c r="N203" s="233" t="str">
        <f>IF('Summary Clear'!T192=0,"",'Summary Clear'!T192)</f>
        <v/>
      </c>
      <c r="O203" s="233" t="str">
        <f>IF('Summary Clear'!W192=0,"",'Summary Clear'!W192)</f>
        <v/>
      </c>
      <c r="P203" s="233" t="str">
        <f>IF('Summary Clear'!X192=0,"",'Summary Clear'!X192)</f>
        <v/>
      </c>
      <c r="Q203" s="233" t="str">
        <f>IF('Summary Clear'!Y192=0,"",'Summary Clear'!Y192)</f>
        <v/>
      </c>
      <c r="R203" s="233" t="str">
        <f>IF('Summary Clear'!Z192=0,"",'Summary Clear'!Z192)</f>
        <v/>
      </c>
      <c r="S203" s="233" t="str">
        <f>IF('Summary Clear'!AA192=0,"",'Summary Clear'!AA192)</f>
        <v/>
      </c>
    </row>
    <row r="204" spans="3:19" x14ac:dyDescent="0.3">
      <c r="C204" s="171" t="str">
        <f>IF('Summary Clear'!B193=0,"",'Summary Clear'!B193)</f>
        <v/>
      </c>
      <c r="D204" s="64" t="str">
        <f>IF('Summary Clear'!D193=0,"",'Summary Clear'!D193)</f>
        <v/>
      </c>
      <c r="E204" s="230" t="str">
        <f>IF('Summary Clear'!E193=0,"",(VLOOKUP('Summary Clear'!E193,Lists!$E$15:$G$21,3,FALSE)))</f>
        <v/>
      </c>
      <c r="F204" s="231" t="str">
        <f>IF('Summary Clear'!F193=0,"",'Summary Clear'!F193)</f>
        <v/>
      </c>
      <c r="G204" s="231" t="str">
        <f>IF('Summary Clear'!G193=0,"",'Summary Clear'!G193)</f>
        <v/>
      </c>
      <c r="H204" s="231" t="str">
        <f>IF('Summary Clear'!J193=0,"",'Summary Clear'!J193)</f>
        <v/>
      </c>
      <c r="I204" s="231" t="str">
        <f>IF('Summary Clear'!K193=0,"",'Summary Clear'!K193)</f>
        <v/>
      </c>
      <c r="J204" s="232" t="str">
        <f>IF('Summary Clear'!V193=0,"",'Summary Clear'!V193)</f>
        <v/>
      </c>
      <c r="K204" s="231" t="str">
        <f>IF('Summary Clear'!L193=0,"",'Summary Clear'!L193)</f>
        <v/>
      </c>
      <c r="L204" s="231" t="str">
        <f>IF('Summary Clear'!M193=0,"",'Summary Clear'!M193)</f>
        <v/>
      </c>
      <c r="M204" s="233" t="str">
        <f>IF('Summary Clear'!S193=0,"",'Summary Clear'!S193)</f>
        <v/>
      </c>
      <c r="N204" s="233" t="str">
        <f>IF('Summary Clear'!T193=0,"",'Summary Clear'!T193)</f>
        <v/>
      </c>
      <c r="O204" s="233" t="str">
        <f>IF('Summary Clear'!W193=0,"",'Summary Clear'!W193)</f>
        <v/>
      </c>
      <c r="P204" s="233" t="str">
        <f>IF('Summary Clear'!X193=0,"",'Summary Clear'!X193)</f>
        <v/>
      </c>
      <c r="Q204" s="233" t="str">
        <f>IF('Summary Clear'!Y193=0,"",'Summary Clear'!Y193)</f>
        <v/>
      </c>
      <c r="R204" s="233" t="str">
        <f>IF('Summary Clear'!Z193=0,"",'Summary Clear'!Z193)</f>
        <v/>
      </c>
      <c r="S204" s="233" t="str">
        <f>IF('Summary Clear'!AA193=0,"",'Summary Clear'!AA193)</f>
        <v/>
      </c>
    </row>
    <row r="205" spans="3:19" x14ac:dyDescent="0.3">
      <c r="C205" s="171" t="str">
        <f>IF('Summary Clear'!B194=0,"",'Summary Clear'!B194)</f>
        <v/>
      </c>
      <c r="D205" s="64" t="str">
        <f>IF('Summary Clear'!D194=0,"",'Summary Clear'!D194)</f>
        <v/>
      </c>
      <c r="E205" s="230" t="str">
        <f>IF('Summary Clear'!E194=0,"",(VLOOKUP('Summary Clear'!E194,Lists!$E$15:$G$21,3,FALSE)))</f>
        <v/>
      </c>
      <c r="F205" s="231" t="str">
        <f>IF('Summary Clear'!F194=0,"",'Summary Clear'!F194)</f>
        <v/>
      </c>
      <c r="G205" s="231" t="str">
        <f>IF('Summary Clear'!G194=0,"",'Summary Clear'!G194)</f>
        <v/>
      </c>
      <c r="H205" s="231" t="str">
        <f>IF('Summary Clear'!J194=0,"",'Summary Clear'!J194)</f>
        <v/>
      </c>
      <c r="I205" s="231" t="str">
        <f>IF('Summary Clear'!K194=0,"",'Summary Clear'!K194)</f>
        <v/>
      </c>
      <c r="J205" s="232" t="str">
        <f>IF('Summary Clear'!V194=0,"",'Summary Clear'!V194)</f>
        <v/>
      </c>
      <c r="K205" s="231" t="str">
        <f>IF('Summary Clear'!L194=0,"",'Summary Clear'!L194)</f>
        <v/>
      </c>
      <c r="L205" s="231" t="str">
        <f>IF('Summary Clear'!M194=0,"",'Summary Clear'!M194)</f>
        <v/>
      </c>
      <c r="M205" s="233" t="str">
        <f>IF('Summary Clear'!S194=0,"",'Summary Clear'!S194)</f>
        <v/>
      </c>
      <c r="N205" s="233" t="str">
        <f>IF('Summary Clear'!T194=0,"",'Summary Clear'!T194)</f>
        <v/>
      </c>
      <c r="O205" s="233" t="str">
        <f>IF('Summary Clear'!W194=0,"",'Summary Clear'!W194)</f>
        <v/>
      </c>
      <c r="P205" s="233" t="str">
        <f>IF('Summary Clear'!X194=0,"",'Summary Clear'!X194)</f>
        <v/>
      </c>
      <c r="Q205" s="233" t="str">
        <f>IF('Summary Clear'!Y194=0,"",'Summary Clear'!Y194)</f>
        <v/>
      </c>
      <c r="R205" s="233" t="str">
        <f>IF('Summary Clear'!Z194=0,"",'Summary Clear'!Z194)</f>
        <v/>
      </c>
      <c r="S205" s="233" t="str">
        <f>IF('Summary Clear'!AA194=0,"",'Summary Clear'!AA194)</f>
        <v/>
      </c>
    </row>
    <row r="206" spans="3:19" x14ac:dyDescent="0.3">
      <c r="C206" s="171" t="str">
        <f>IF('Summary Clear'!B195=0,"",'Summary Clear'!B195)</f>
        <v/>
      </c>
      <c r="D206" s="64" t="str">
        <f>IF('Summary Clear'!D195=0,"",'Summary Clear'!D195)</f>
        <v/>
      </c>
      <c r="E206" s="230" t="str">
        <f>IF('Summary Clear'!E195=0,"",(VLOOKUP('Summary Clear'!E195,Lists!$E$15:$G$21,3,FALSE)))</f>
        <v/>
      </c>
      <c r="F206" s="231" t="str">
        <f>IF('Summary Clear'!F195=0,"",'Summary Clear'!F195)</f>
        <v/>
      </c>
      <c r="G206" s="231" t="str">
        <f>IF('Summary Clear'!G195=0,"",'Summary Clear'!G195)</f>
        <v/>
      </c>
      <c r="H206" s="231" t="str">
        <f>IF('Summary Clear'!J195=0,"",'Summary Clear'!J195)</f>
        <v/>
      </c>
      <c r="I206" s="231" t="str">
        <f>IF('Summary Clear'!K195=0,"",'Summary Clear'!K195)</f>
        <v/>
      </c>
      <c r="J206" s="232" t="str">
        <f>IF('Summary Clear'!V195=0,"",'Summary Clear'!V195)</f>
        <v/>
      </c>
      <c r="K206" s="231" t="str">
        <f>IF('Summary Clear'!L195=0,"",'Summary Clear'!L195)</f>
        <v/>
      </c>
      <c r="L206" s="231" t="str">
        <f>IF('Summary Clear'!M195=0,"",'Summary Clear'!M195)</f>
        <v/>
      </c>
      <c r="M206" s="233" t="str">
        <f>IF('Summary Clear'!S195=0,"",'Summary Clear'!S195)</f>
        <v/>
      </c>
      <c r="N206" s="233" t="str">
        <f>IF('Summary Clear'!T195=0,"",'Summary Clear'!T195)</f>
        <v/>
      </c>
      <c r="O206" s="233" t="str">
        <f>IF('Summary Clear'!W195=0,"",'Summary Clear'!W195)</f>
        <v/>
      </c>
      <c r="P206" s="233" t="str">
        <f>IF('Summary Clear'!X195=0,"",'Summary Clear'!X195)</f>
        <v/>
      </c>
      <c r="Q206" s="233" t="str">
        <f>IF('Summary Clear'!Y195=0,"",'Summary Clear'!Y195)</f>
        <v/>
      </c>
      <c r="R206" s="233" t="str">
        <f>IF('Summary Clear'!Z195=0,"",'Summary Clear'!Z195)</f>
        <v/>
      </c>
      <c r="S206" s="233" t="str">
        <f>IF('Summary Clear'!AA195=0,"",'Summary Clear'!AA195)</f>
        <v/>
      </c>
    </row>
    <row r="207" spans="3:19" x14ac:dyDescent="0.3">
      <c r="C207" s="171" t="str">
        <f>IF('Summary Clear'!B196=0,"",'Summary Clear'!B196)</f>
        <v/>
      </c>
      <c r="D207" s="64" t="str">
        <f>IF('Summary Clear'!D196=0,"",'Summary Clear'!D196)</f>
        <v/>
      </c>
      <c r="E207" s="230" t="str">
        <f>IF('Summary Clear'!E196=0,"",(VLOOKUP('Summary Clear'!E196,Lists!$E$15:$G$21,3,FALSE)))</f>
        <v/>
      </c>
      <c r="F207" s="231" t="str">
        <f>IF('Summary Clear'!F196=0,"",'Summary Clear'!F196)</f>
        <v/>
      </c>
      <c r="G207" s="231" t="str">
        <f>IF('Summary Clear'!G196=0,"",'Summary Clear'!G196)</f>
        <v/>
      </c>
      <c r="H207" s="231" t="str">
        <f>IF('Summary Clear'!J196=0,"",'Summary Clear'!J196)</f>
        <v/>
      </c>
      <c r="I207" s="231" t="str">
        <f>IF('Summary Clear'!K196=0,"",'Summary Clear'!K196)</f>
        <v/>
      </c>
      <c r="J207" s="232" t="str">
        <f>IF('Summary Clear'!V196=0,"",'Summary Clear'!V196)</f>
        <v/>
      </c>
      <c r="K207" s="231" t="str">
        <f>IF('Summary Clear'!L196=0,"",'Summary Clear'!L196)</f>
        <v/>
      </c>
      <c r="L207" s="231" t="str">
        <f>IF('Summary Clear'!M196=0,"",'Summary Clear'!M196)</f>
        <v/>
      </c>
      <c r="M207" s="233" t="str">
        <f>IF('Summary Clear'!S196=0,"",'Summary Clear'!S196)</f>
        <v/>
      </c>
      <c r="N207" s="233" t="str">
        <f>IF('Summary Clear'!T196=0,"",'Summary Clear'!T196)</f>
        <v/>
      </c>
      <c r="O207" s="233" t="str">
        <f>IF('Summary Clear'!W196=0,"",'Summary Clear'!W196)</f>
        <v/>
      </c>
      <c r="P207" s="233" t="str">
        <f>IF('Summary Clear'!X196=0,"",'Summary Clear'!X196)</f>
        <v/>
      </c>
      <c r="Q207" s="233" t="str">
        <f>IF('Summary Clear'!Y196=0,"",'Summary Clear'!Y196)</f>
        <v/>
      </c>
      <c r="R207" s="233" t="str">
        <f>IF('Summary Clear'!Z196=0,"",'Summary Clear'!Z196)</f>
        <v/>
      </c>
      <c r="S207" s="233" t="str">
        <f>IF('Summary Clear'!AA196=0,"",'Summary Clear'!AA196)</f>
        <v/>
      </c>
    </row>
    <row r="208" spans="3:19" x14ac:dyDescent="0.3">
      <c r="C208" s="171" t="str">
        <f>IF('Summary Clear'!B197=0,"",'Summary Clear'!B197)</f>
        <v/>
      </c>
      <c r="D208" s="64" t="str">
        <f>IF('Summary Clear'!D197=0,"",'Summary Clear'!D197)</f>
        <v/>
      </c>
      <c r="E208" s="230" t="str">
        <f>IF('Summary Clear'!E197=0,"",(VLOOKUP('Summary Clear'!E197,Lists!$E$15:$G$21,3,FALSE)))</f>
        <v/>
      </c>
      <c r="F208" s="231" t="str">
        <f>IF('Summary Clear'!F197=0,"",'Summary Clear'!F197)</f>
        <v/>
      </c>
      <c r="G208" s="231" t="str">
        <f>IF('Summary Clear'!G197=0,"",'Summary Clear'!G197)</f>
        <v/>
      </c>
      <c r="H208" s="231" t="str">
        <f>IF('Summary Clear'!J197=0,"",'Summary Clear'!J197)</f>
        <v/>
      </c>
      <c r="I208" s="231" t="str">
        <f>IF('Summary Clear'!K197=0,"",'Summary Clear'!K197)</f>
        <v/>
      </c>
      <c r="J208" s="232" t="str">
        <f>IF('Summary Clear'!V197=0,"",'Summary Clear'!V197)</f>
        <v/>
      </c>
      <c r="K208" s="231" t="str">
        <f>IF('Summary Clear'!L197=0,"",'Summary Clear'!L197)</f>
        <v/>
      </c>
      <c r="L208" s="231" t="str">
        <f>IF('Summary Clear'!M197=0,"",'Summary Clear'!M197)</f>
        <v/>
      </c>
      <c r="M208" s="233" t="str">
        <f>IF('Summary Clear'!S197=0,"",'Summary Clear'!S197)</f>
        <v/>
      </c>
      <c r="N208" s="233" t="str">
        <f>IF('Summary Clear'!T197=0,"",'Summary Clear'!T197)</f>
        <v/>
      </c>
      <c r="O208" s="233" t="str">
        <f>IF('Summary Clear'!W197=0,"",'Summary Clear'!W197)</f>
        <v/>
      </c>
      <c r="P208" s="233" t="str">
        <f>IF('Summary Clear'!X197=0,"",'Summary Clear'!X197)</f>
        <v/>
      </c>
      <c r="Q208" s="233" t="str">
        <f>IF('Summary Clear'!Y197=0,"",'Summary Clear'!Y197)</f>
        <v/>
      </c>
      <c r="R208" s="233" t="str">
        <f>IF('Summary Clear'!Z197=0,"",'Summary Clear'!Z197)</f>
        <v/>
      </c>
      <c r="S208" s="233" t="str">
        <f>IF('Summary Clear'!AA197=0,"",'Summary Clear'!AA197)</f>
        <v/>
      </c>
    </row>
    <row r="209" spans="3:19" x14ac:dyDescent="0.3">
      <c r="C209" s="171" t="str">
        <f>IF('Summary Clear'!B198=0,"",'Summary Clear'!B198)</f>
        <v/>
      </c>
      <c r="D209" s="64" t="str">
        <f>IF('Summary Clear'!D198=0,"",'Summary Clear'!D198)</f>
        <v/>
      </c>
      <c r="E209" s="230" t="str">
        <f>IF('Summary Clear'!E198=0,"",(VLOOKUP('Summary Clear'!E198,Lists!$E$15:$G$21,3,FALSE)))</f>
        <v/>
      </c>
      <c r="F209" s="231" t="str">
        <f>IF('Summary Clear'!F198=0,"",'Summary Clear'!F198)</f>
        <v/>
      </c>
      <c r="G209" s="231" t="str">
        <f>IF('Summary Clear'!G198=0,"",'Summary Clear'!G198)</f>
        <v/>
      </c>
      <c r="H209" s="231" t="str">
        <f>IF('Summary Clear'!J198=0,"",'Summary Clear'!J198)</f>
        <v/>
      </c>
      <c r="I209" s="231" t="str">
        <f>IF('Summary Clear'!K198=0,"",'Summary Clear'!K198)</f>
        <v/>
      </c>
      <c r="J209" s="232" t="str">
        <f>IF('Summary Clear'!V198=0,"",'Summary Clear'!V198)</f>
        <v/>
      </c>
      <c r="K209" s="231" t="str">
        <f>IF('Summary Clear'!L198=0,"",'Summary Clear'!L198)</f>
        <v/>
      </c>
      <c r="L209" s="231" t="str">
        <f>IF('Summary Clear'!M198=0,"",'Summary Clear'!M198)</f>
        <v/>
      </c>
      <c r="M209" s="233" t="str">
        <f>IF('Summary Clear'!S198=0,"",'Summary Clear'!S198)</f>
        <v/>
      </c>
      <c r="N209" s="233" t="str">
        <f>IF('Summary Clear'!T198=0,"",'Summary Clear'!T198)</f>
        <v/>
      </c>
      <c r="O209" s="233" t="str">
        <f>IF('Summary Clear'!W198=0,"",'Summary Clear'!W198)</f>
        <v/>
      </c>
      <c r="P209" s="233" t="str">
        <f>IF('Summary Clear'!X198=0,"",'Summary Clear'!X198)</f>
        <v/>
      </c>
      <c r="Q209" s="233" t="str">
        <f>IF('Summary Clear'!Y198=0,"",'Summary Clear'!Y198)</f>
        <v/>
      </c>
      <c r="R209" s="233" t="str">
        <f>IF('Summary Clear'!Z198=0,"",'Summary Clear'!Z198)</f>
        <v/>
      </c>
      <c r="S209" s="233" t="str">
        <f>IF('Summary Clear'!AA198=0,"",'Summary Clear'!AA198)</f>
        <v/>
      </c>
    </row>
    <row r="210" spans="3:19" x14ac:dyDescent="0.3">
      <c r="C210" s="171" t="str">
        <f>IF('Summary Clear'!B199=0,"",'Summary Clear'!B199)</f>
        <v/>
      </c>
      <c r="D210" s="64" t="str">
        <f>IF('Summary Clear'!D199=0,"",'Summary Clear'!D199)</f>
        <v/>
      </c>
      <c r="E210" s="230" t="str">
        <f>IF('Summary Clear'!E199=0,"",(VLOOKUP('Summary Clear'!E199,Lists!$E$15:$G$21,3,FALSE)))</f>
        <v/>
      </c>
      <c r="F210" s="231" t="str">
        <f>IF('Summary Clear'!F199=0,"",'Summary Clear'!F199)</f>
        <v/>
      </c>
      <c r="G210" s="231" t="str">
        <f>IF('Summary Clear'!G199=0,"",'Summary Clear'!G199)</f>
        <v/>
      </c>
      <c r="H210" s="231" t="str">
        <f>IF('Summary Clear'!J199=0,"",'Summary Clear'!J199)</f>
        <v/>
      </c>
      <c r="I210" s="231" t="str">
        <f>IF('Summary Clear'!K199=0,"",'Summary Clear'!K199)</f>
        <v/>
      </c>
      <c r="J210" s="232" t="str">
        <f>IF('Summary Clear'!V199=0,"",'Summary Clear'!V199)</f>
        <v/>
      </c>
      <c r="K210" s="231" t="str">
        <f>IF('Summary Clear'!L199=0,"",'Summary Clear'!L199)</f>
        <v/>
      </c>
      <c r="L210" s="231" t="str">
        <f>IF('Summary Clear'!M199=0,"",'Summary Clear'!M199)</f>
        <v/>
      </c>
      <c r="M210" s="233" t="str">
        <f>IF('Summary Clear'!S199=0,"",'Summary Clear'!S199)</f>
        <v/>
      </c>
      <c r="N210" s="233" t="str">
        <f>IF('Summary Clear'!T199=0,"",'Summary Clear'!T199)</f>
        <v/>
      </c>
      <c r="O210" s="233" t="str">
        <f>IF('Summary Clear'!W199=0,"",'Summary Clear'!W199)</f>
        <v/>
      </c>
      <c r="P210" s="233" t="str">
        <f>IF('Summary Clear'!X199=0,"",'Summary Clear'!X199)</f>
        <v/>
      </c>
      <c r="Q210" s="233" t="str">
        <f>IF('Summary Clear'!Y199=0,"",'Summary Clear'!Y199)</f>
        <v/>
      </c>
      <c r="R210" s="233" t="str">
        <f>IF('Summary Clear'!Z199=0,"",'Summary Clear'!Z199)</f>
        <v/>
      </c>
      <c r="S210" s="233" t="str">
        <f>IF('Summary Clear'!AA199=0,"",'Summary Clear'!AA199)</f>
        <v/>
      </c>
    </row>
    <row r="211" spans="3:19" x14ac:dyDescent="0.3">
      <c r="C211" s="171" t="str">
        <f>IF('Summary Clear'!B200=0,"",'Summary Clear'!B200)</f>
        <v/>
      </c>
      <c r="D211" s="64" t="str">
        <f>IF('Summary Clear'!D200=0,"",'Summary Clear'!D200)</f>
        <v/>
      </c>
      <c r="E211" s="230" t="str">
        <f>IF('Summary Clear'!E200=0,"",(VLOOKUP('Summary Clear'!E200,Lists!$E$15:$G$21,3,FALSE)))</f>
        <v/>
      </c>
      <c r="F211" s="231" t="str">
        <f>IF('Summary Clear'!F200=0,"",'Summary Clear'!F200)</f>
        <v/>
      </c>
      <c r="G211" s="231" t="str">
        <f>IF('Summary Clear'!G200=0,"",'Summary Clear'!G200)</f>
        <v/>
      </c>
      <c r="H211" s="231" t="str">
        <f>IF('Summary Clear'!J200=0,"",'Summary Clear'!J200)</f>
        <v/>
      </c>
      <c r="I211" s="231" t="str">
        <f>IF('Summary Clear'!K200=0,"",'Summary Clear'!K200)</f>
        <v/>
      </c>
      <c r="J211" s="232" t="str">
        <f>IF('Summary Clear'!V200=0,"",'Summary Clear'!V200)</f>
        <v/>
      </c>
      <c r="K211" s="231" t="str">
        <f>IF('Summary Clear'!L200=0,"",'Summary Clear'!L200)</f>
        <v/>
      </c>
      <c r="L211" s="231" t="str">
        <f>IF('Summary Clear'!M200=0,"",'Summary Clear'!M200)</f>
        <v/>
      </c>
      <c r="M211" s="233" t="str">
        <f>IF('Summary Clear'!S200=0,"",'Summary Clear'!S200)</f>
        <v/>
      </c>
      <c r="N211" s="233" t="str">
        <f>IF('Summary Clear'!T200=0,"",'Summary Clear'!T200)</f>
        <v/>
      </c>
      <c r="O211" s="233" t="str">
        <f>IF('Summary Clear'!W200=0,"",'Summary Clear'!W200)</f>
        <v/>
      </c>
      <c r="P211" s="233" t="str">
        <f>IF('Summary Clear'!X200=0,"",'Summary Clear'!X200)</f>
        <v/>
      </c>
      <c r="Q211" s="233" t="str">
        <f>IF('Summary Clear'!Y200=0,"",'Summary Clear'!Y200)</f>
        <v/>
      </c>
      <c r="R211" s="233" t="str">
        <f>IF('Summary Clear'!Z200=0,"",'Summary Clear'!Z200)</f>
        <v/>
      </c>
      <c r="S211" s="233" t="str">
        <f>IF('Summary Clear'!AA200=0,"",'Summary Clear'!AA200)</f>
        <v/>
      </c>
    </row>
    <row r="212" spans="3:19" x14ac:dyDescent="0.3">
      <c r="C212" s="171" t="str">
        <f>IF('Summary Clear'!B201=0,"",'Summary Clear'!B201)</f>
        <v/>
      </c>
      <c r="D212" s="64" t="str">
        <f>IF('Summary Clear'!D201=0,"",'Summary Clear'!D201)</f>
        <v/>
      </c>
      <c r="E212" s="230" t="str">
        <f>IF('Summary Clear'!E201=0,"",(VLOOKUP('Summary Clear'!E201,Lists!$E$15:$G$21,3,FALSE)))</f>
        <v/>
      </c>
      <c r="F212" s="231" t="str">
        <f>IF('Summary Clear'!F201=0,"",'Summary Clear'!F201)</f>
        <v/>
      </c>
      <c r="G212" s="231" t="str">
        <f>IF('Summary Clear'!G201=0,"",'Summary Clear'!G201)</f>
        <v/>
      </c>
      <c r="H212" s="231" t="str">
        <f>IF('Summary Clear'!J201=0,"",'Summary Clear'!J201)</f>
        <v/>
      </c>
      <c r="I212" s="231" t="str">
        <f>IF('Summary Clear'!K201=0,"",'Summary Clear'!K201)</f>
        <v/>
      </c>
      <c r="J212" s="232" t="str">
        <f>IF('Summary Clear'!V201=0,"",'Summary Clear'!V201)</f>
        <v/>
      </c>
      <c r="K212" s="231" t="str">
        <f>IF('Summary Clear'!L201=0,"",'Summary Clear'!L201)</f>
        <v/>
      </c>
      <c r="L212" s="231" t="str">
        <f>IF('Summary Clear'!M201=0,"",'Summary Clear'!M201)</f>
        <v/>
      </c>
      <c r="M212" s="233" t="str">
        <f>IF('Summary Clear'!S201=0,"",'Summary Clear'!S201)</f>
        <v/>
      </c>
      <c r="N212" s="233" t="str">
        <f>IF('Summary Clear'!T201=0,"",'Summary Clear'!T201)</f>
        <v/>
      </c>
      <c r="O212" s="233" t="str">
        <f>IF('Summary Clear'!W201=0,"",'Summary Clear'!W201)</f>
        <v/>
      </c>
      <c r="P212" s="233" t="str">
        <f>IF('Summary Clear'!X201=0,"",'Summary Clear'!X201)</f>
        <v/>
      </c>
      <c r="Q212" s="233" t="str">
        <f>IF('Summary Clear'!Y201=0,"",'Summary Clear'!Y201)</f>
        <v/>
      </c>
      <c r="R212" s="233" t="str">
        <f>IF('Summary Clear'!Z201=0,"",'Summary Clear'!Z201)</f>
        <v/>
      </c>
      <c r="S212" s="233" t="str">
        <f>IF('Summary Clear'!AA201=0,"",'Summary Clear'!AA201)</f>
        <v/>
      </c>
    </row>
    <row r="213" spans="3:19" x14ac:dyDescent="0.3">
      <c r="C213" s="171" t="str">
        <f>IF('Summary Clear'!B202=0,"",'Summary Clear'!B202)</f>
        <v/>
      </c>
      <c r="D213" s="64" t="str">
        <f>IF('Summary Clear'!D202=0,"",'Summary Clear'!D202)</f>
        <v/>
      </c>
      <c r="E213" s="230" t="str">
        <f>IF('Summary Clear'!E202=0,"",(VLOOKUP('Summary Clear'!E202,Lists!$E$15:$G$21,3,FALSE)))</f>
        <v/>
      </c>
      <c r="F213" s="231" t="str">
        <f>IF('Summary Clear'!F202=0,"",'Summary Clear'!F202)</f>
        <v/>
      </c>
      <c r="G213" s="231" t="str">
        <f>IF('Summary Clear'!G202=0,"",'Summary Clear'!G202)</f>
        <v/>
      </c>
      <c r="H213" s="231" t="str">
        <f>IF('Summary Clear'!J202=0,"",'Summary Clear'!J202)</f>
        <v/>
      </c>
      <c r="I213" s="231" t="str">
        <f>IF('Summary Clear'!K202=0,"",'Summary Clear'!K202)</f>
        <v/>
      </c>
      <c r="J213" s="232" t="str">
        <f>IF('Summary Clear'!V202=0,"",'Summary Clear'!V202)</f>
        <v/>
      </c>
      <c r="K213" s="231" t="str">
        <f>IF('Summary Clear'!L202=0,"",'Summary Clear'!L202)</f>
        <v/>
      </c>
      <c r="L213" s="231" t="str">
        <f>IF('Summary Clear'!M202=0,"",'Summary Clear'!M202)</f>
        <v/>
      </c>
      <c r="M213" s="233" t="str">
        <f>IF('Summary Clear'!S202=0,"",'Summary Clear'!S202)</f>
        <v/>
      </c>
      <c r="N213" s="233" t="str">
        <f>IF('Summary Clear'!T202=0,"",'Summary Clear'!T202)</f>
        <v/>
      </c>
      <c r="O213" s="233" t="str">
        <f>IF('Summary Clear'!W202=0,"",'Summary Clear'!W202)</f>
        <v/>
      </c>
      <c r="P213" s="233" t="str">
        <f>IF('Summary Clear'!X202=0,"",'Summary Clear'!X202)</f>
        <v/>
      </c>
      <c r="Q213" s="233" t="str">
        <f>IF('Summary Clear'!Y202=0,"",'Summary Clear'!Y202)</f>
        <v/>
      </c>
      <c r="R213" s="233" t="str">
        <f>IF('Summary Clear'!Z202=0,"",'Summary Clear'!Z202)</f>
        <v/>
      </c>
      <c r="S213" s="233" t="str">
        <f>IF('Summary Clear'!AA202=0,"",'Summary Clear'!AA202)</f>
        <v/>
      </c>
    </row>
    <row r="214" spans="3:19" x14ac:dyDescent="0.3">
      <c r="C214" s="171" t="str">
        <f>IF('Summary Clear'!B203=0,"",'Summary Clear'!B203)</f>
        <v/>
      </c>
      <c r="D214" s="64" t="str">
        <f>IF('Summary Clear'!D203=0,"",'Summary Clear'!D203)</f>
        <v/>
      </c>
      <c r="E214" s="230" t="str">
        <f>IF('Summary Clear'!E203=0,"",(VLOOKUP('Summary Clear'!E203,Lists!$E$15:$G$21,3,FALSE)))</f>
        <v/>
      </c>
      <c r="F214" s="231" t="str">
        <f>IF('Summary Clear'!F203=0,"",'Summary Clear'!F203)</f>
        <v/>
      </c>
      <c r="G214" s="231" t="str">
        <f>IF('Summary Clear'!G203=0,"",'Summary Clear'!G203)</f>
        <v/>
      </c>
      <c r="H214" s="231" t="str">
        <f>IF('Summary Clear'!J203=0,"",'Summary Clear'!J203)</f>
        <v/>
      </c>
      <c r="I214" s="231" t="str">
        <f>IF('Summary Clear'!K203=0,"",'Summary Clear'!K203)</f>
        <v/>
      </c>
      <c r="J214" s="232" t="str">
        <f>IF('Summary Clear'!V203=0,"",'Summary Clear'!V203)</f>
        <v/>
      </c>
      <c r="K214" s="231" t="str">
        <f>IF('Summary Clear'!L203=0,"",'Summary Clear'!L203)</f>
        <v/>
      </c>
      <c r="L214" s="231" t="str">
        <f>IF('Summary Clear'!M203=0,"",'Summary Clear'!M203)</f>
        <v/>
      </c>
      <c r="M214" s="233" t="str">
        <f>IF('Summary Clear'!S203=0,"",'Summary Clear'!S203)</f>
        <v/>
      </c>
      <c r="N214" s="233" t="str">
        <f>IF('Summary Clear'!T203=0,"",'Summary Clear'!T203)</f>
        <v/>
      </c>
      <c r="O214" s="233" t="str">
        <f>IF('Summary Clear'!W203=0,"",'Summary Clear'!W203)</f>
        <v/>
      </c>
      <c r="P214" s="233" t="str">
        <f>IF('Summary Clear'!X203=0,"",'Summary Clear'!X203)</f>
        <v/>
      </c>
      <c r="Q214" s="233" t="str">
        <f>IF('Summary Clear'!Y203=0,"",'Summary Clear'!Y203)</f>
        <v/>
      </c>
      <c r="R214" s="233" t="str">
        <f>IF('Summary Clear'!Z203=0,"",'Summary Clear'!Z203)</f>
        <v/>
      </c>
      <c r="S214" s="233" t="str">
        <f>IF('Summary Clear'!AA203=0,"",'Summary Clear'!AA203)</f>
        <v/>
      </c>
    </row>
    <row r="215" spans="3:19" x14ac:dyDescent="0.3">
      <c r="C215" s="171" t="str">
        <f>IF('Summary Clear'!B204=0,"",'Summary Clear'!B204)</f>
        <v/>
      </c>
      <c r="D215" s="64" t="str">
        <f>IF('Summary Clear'!D204=0,"",'Summary Clear'!D204)</f>
        <v/>
      </c>
      <c r="E215" s="230" t="str">
        <f>IF('Summary Clear'!E204=0,"",(VLOOKUP('Summary Clear'!E204,Lists!$E$15:$G$21,3,FALSE)))</f>
        <v/>
      </c>
      <c r="F215" s="231" t="str">
        <f>IF('Summary Clear'!F204=0,"",'Summary Clear'!F204)</f>
        <v/>
      </c>
      <c r="G215" s="231" t="str">
        <f>IF('Summary Clear'!G204=0,"",'Summary Clear'!G204)</f>
        <v/>
      </c>
      <c r="H215" s="231" t="str">
        <f>IF('Summary Clear'!J204=0,"",'Summary Clear'!J204)</f>
        <v/>
      </c>
      <c r="I215" s="231" t="str">
        <f>IF('Summary Clear'!K204=0,"",'Summary Clear'!K204)</f>
        <v/>
      </c>
      <c r="J215" s="232" t="str">
        <f>IF('Summary Clear'!V204=0,"",'Summary Clear'!V204)</f>
        <v/>
      </c>
      <c r="K215" s="231" t="str">
        <f>IF('Summary Clear'!L204=0,"",'Summary Clear'!L204)</f>
        <v/>
      </c>
      <c r="L215" s="231" t="str">
        <f>IF('Summary Clear'!M204=0,"",'Summary Clear'!M204)</f>
        <v/>
      </c>
      <c r="M215" s="233" t="str">
        <f>IF('Summary Clear'!S204=0,"",'Summary Clear'!S204)</f>
        <v/>
      </c>
      <c r="N215" s="233" t="str">
        <f>IF('Summary Clear'!T204=0,"",'Summary Clear'!T204)</f>
        <v/>
      </c>
      <c r="O215" s="233" t="str">
        <f>IF('Summary Clear'!W204=0,"",'Summary Clear'!W204)</f>
        <v/>
      </c>
      <c r="P215" s="233" t="str">
        <f>IF('Summary Clear'!X204=0,"",'Summary Clear'!X204)</f>
        <v/>
      </c>
      <c r="Q215" s="233" t="str">
        <f>IF('Summary Clear'!Y204=0,"",'Summary Clear'!Y204)</f>
        <v/>
      </c>
      <c r="R215" s="233" t="str">
        <f>IF('Summary Clear'!Z204=0,"",'Summary Clear'!Z204)</f>
        <v/>
      </c>
      <c r="S215" s="233" t="str">
        <f>IF('Summary Clear'!AA204=0,"",'Summary Clear'!AA204)</f>
        <v/>
      </c>
    </row>
    <row r="216" spans="3:19" x14ac:dyDescent="0.3">
      <c r="C216" s="171" t="str">
        <f>IF('Summary Clear'!B205=0,"",'Summary Clear'!B205)</f>
        <v/>
      </c>
      <c r="D216" s="64" t="str">
        <f>IF('Summary Clear'!D205=0,"",'Summary Clear'!D205)</f>
        <v/>
      </c>
      <c r="E216" s="230" t="str">
        <f>IF('Summary Clear'!E205=0,"",(VLOOKUP('Summary Clear'!E205,Lists!$E$15:$G$21,3,FALSE)))</f>
        <v/>
      </c>
      <c r="F216" s="231" t="str">
        <f>IF('Summary Clear'!F205=0,"",'Summary Clear'!F205)</f>
        <v/>
      </c>
      <c r="G216" s="231" t="str">
        <f>IF('Summary Clear'!G205=0,"",'Summary Clear'!G205)</f>
        <v/>
      </c>
      <c r="H216" s="231" t="str">
        <f>IF('Summary Clear'!J205=0,"",'Summary Clear'!J205)</f>
        <v/>
      </c>
      <c r="I216" s="231" t="str">
        <f>IF('Summary Clear'!K205=0,"",'Summary Clear'!K205)</f>
        <v/>
      </c>
      <c r="J216" s="232" t="str">
        <f>IF('Summary Clear'!V205=0,"",'Summary Clear'!V205)</f>
        <v/>
      </c>
      <c r="K216" s="231" t="str">
        <f>IF('Summary Clear'!L205=0,"",'Summary Clear'!L205)</f>
        <v/>
      </c>
      <c r="L216" s="231" t="str">
        <f>IF('Summary Clear'!M205=0,"",'Summary Clear'!M205)</f>
        <v/>
      </c>
      <c r="M216" s="233" t="str">
        <f>IF('Summary Clear'!S205=0,"",'Summary Clear'!S205)</f>
        <v/>
      </c>
      <c r="N216" s="233" t="str">
        <f>IF('Summary Clear'!T205=0,"",'Summary Clear'!T205)</f>
        <v/>
      </c>
      <c r="O216" s="233" t="str">
        <f>IF('Summary Clear'!W205=0,"",'Summary Clear'!W205)</f>
        <v/>
      </c>
      <c r="P216" s="233" t="str">
        <f>IF('Summary Clear'!X205=0,"",'Summary Clear'!X205)</f>
        <v/>
      </c>
      <c r="Q216" s="233" t="str">
        <f>IF('Summary Clear'!Y205=0,"",'Summary Clear'!Y205)</f>
        <v/>
      </c>
      <c r="R216" s="233" t="str">
        <f>IF('Summary Clear'!Z205=0,"",'Summary Clear'!Z205)</f>
        <v/>
      </c>
      <c r="S216" s="233" t="str">
        <f>IF('Summary Clear'!AA205=0,"",'Summary Clear'!AA205)</f>
        <v/>
      </c>
    </row>
    <row r="217" spans="3:19" x14ac:dyDescent="0.3">
      <c r="C217" s="171" t="str">
        <f>IF('Summary Clear'!B206=0,"",'Summary Clear'!B206)</f>
        <v/>
      </c>
      <c r="D217" s="64" t="str">
        <f>IF('Summary Clear'!D206=0,"",'Summary Clear'!D206)</f>
        <v/>
      </c>
      <c r="E217" s="230" t="str">
        <f>IF('Summary Clear'!E206=0,"",(VLOOKUP('Summary Clear'!E206,Lists!$E$15:$G$21,3,FALSE)))</f>
        <v/>
      </c>
      <c r="F217" s="231" t="str">
        <f>IF('Summary Clear'!F206=0,"",'Summary Clear'!F206)</f>
        <v/>
      </c>
      <c r="G217" s="231" t="str">
        <f>IF('Summary Clear'!G206=0,"",'Summary Clear'!G206)</f>
        <v/>
      </c>
      <c r="H217" s="231" t="str">
        <f>IF('Summary Clear'!J206=0,"",'Summary Clear'!J206)</f>
        <v/>
      </c>
      <c r="I217" s="231" t="str">
        <f>IF('Summary Clear'!K206=0,"",'Summary Clear'!K206)</f>
        <v/>
      </c>
      <c r="J217" s="232" t="str">
        <f>IF('Summary Clear'!V206=0,"",'Summary Clear'!V206)</f>
        <v/>
      </c>
      <c r="K217" s="231" t="str">
        <f>IF('Summary Clear'!L206=0,"",'Summary Clear'!L206)</f>
        <v/>
      </c>
      <c r="L217" s="231" t="str">
        <f>IF('Summary Clear'!M206=0,"",'Summary Clear'!M206)</f>
        <v/>
      </c>
      <c r="M217" s="233" t="str">
        <f>IF('Summary Clear'!S206=0,"",'Summary Clear'!S206)</f>
        <v/>
      </c>
      <c r="N217" s="233" t="str">
        <f>IF('Summary Clear'!T206=0,"",'Summary Clear'!T206)</f>
        <v/>
      </c>
      <c r="O217" s="233" t="str">
        <f>IF('Summary Clear'!W206=0,"",'Summary Clear'!W206)</f>
        <v/>
      </c>
      <c r="P217" s="233" t="str">
        <f>IF('Summary Clear'!X206=0,"",'Summary Clear'!X206)</f>
        <v/>
      </c>
      <c r="Q217" s="233" t="str">
        <f>IF('Summary Clear'!Y206=0,"",'Summary Clear'!Y206)</f>
        <v/>
      </c>
      <c r="R217" s="233" t="str">
        <f>IF('Summary Clear'!Z206=0,"",'Summary Clear'!Z206)</f>
        <v/>
      </c>
      <c r="S217" s="233" t="str">
        <f>IF('Summary Clear'!AA206=0,"",'Summary Clear'!AA206)</f>
        <v/>
      </c>
    </row>
    <row r="218" spans="3:19" x14ac:dyDescent="0.3">
      <c r="C218" s="171" t="str">
        <f>IF('Summary Clear'!B207=0,"",'Summary Clear'!B207)</f>
        <v/>
      </c>
      <c r="D218" s="64" t="str">
        <f>IF('Summary Clear'!D207=0,"",'Summary Clear'!D207)</f>
        <v/>
      </c>
      <c r="E218" s="230" t="str">
        <f>IF('Summary Clear'!E207=0,"",(VLOOKUP('Summary Clear'!E207,Lists!$E$15:$G$21,3,FALSE)))</f>
        <v/>
      </c>
      <c r="F218" s="231" t="str">
        <f>IF('Summary Clear'!F207=0,"",'Summary Clear'!F207)</f>
        <v/>
      </c>
      <c r="G218" s="231" t="str">
        <f>IF('Summary Clear'!G207=0,"",'Summary Clear'!G207)</f>
        <v/>
      </c>
      <c r="H218" s="231" t="str">
        <f>IF('Summary Clear'!J207=0,"",'Summary Clear'!J207)</f>
        <v/>
      </c>
      <c r="I218" s="231" t="str">
        <f>IF('Summary Clear'!K207=0,"",'Summary Clear'!K207)</f>
        <v/>
      </c>
      <c r="J218" s="232" t="str">
        <f>IF('Summary Clear'!V207=0,"",'Summary Clear'!V207)</f>
        <v/>
      </c>
      <c r="K218" s="231" t="str">
        <f>IF('Summary Clear'!L207=0,"",'Summary Clear'!L207)</f>
        <v/>
      </c>
      <c r="L218" s="231" t="str">
        <f>IF('Summary Clear'!M207=0,"",'Summary Clear'!M207)</f>
        <v/>
      </c>
      <c r="M218" s="233" t="str">
        <f>IF('Summary Clear'!S207=0,"",'Summary Clear'!S207)</f>
        <v/>
      </c>
      <c r="N218" s="233" t="str">
        <f>IF('Summary Clear'!T207=0,"",'Summary Clear'!T207)</f>
        <v/>
      </c>
      <c r="O218" s="233" t="str">
        <f>IF('Summary Clear'!W207=0,"",'Summary Clear'!W207)</f>
        <v/>
      </c>
      <c r="P218" s="233" t="str">
        <f>IF('Summary Clear'!X207=0,"",'Summary Clear'!X207)</f>
        <v/>
      </c>
      <c r="Q218" s="233" t="str">
        <f>IF('Summary Clear'!Y207=0,"",'Summary Clear'!Y207)</f>
        <v/>
      </c>
      <c r="R218" s="233" t="str">
        <f>IF('Summary Clear'!Z207=0,"",'Summary Clear'!Z207)</f>
        <v/>
      </c>
      <c r="S218" s="233" t="str">
        <f>IF('Summary Clear'!AA207=0,"",'Summary Clear'!AA207)</f>
        <v/>
      </c>
    </row>
    <row r="219" spans="3:19" x14ac:dyDescent="0.3">
      <c r="C219" s="171" t="str">
        <f>IF('Summary Clear'!B208=0,"",'Summary Clear'!B208)</f>
        <v/>
      </c>
      <c r="D219" s="64" t="str">
        <f>IF('Summary Clear'!D208=0,"",'Summary Clear'!D208)</f>
        <v/>
      </c>
      <c r="E219" s="230" t="str">
        <f>IF('Summary Clear'!E208=0,"",(VLOOKUP('Summary Clear'!E208,Lists!$E$15:$G$21,3,FALSE)))</f>
        <v/>
      </c>
      <c r="F219" s="231" t="str">
        <f>IF('Summary Clear'!F208=0,"",'Summary Clear'!F208)</f>
        <v/>
      </c>
      <c r="G219" s="231" t="str">
        <f>IF('Summary Clear'!G208=0,"",'Summary Clear'!G208)</f>
        <v/>
      </c>
      <c r="H219" s="231" t="str">
        <f>IF('Summary Clear'!J208=0,"",'Summary Clear'!J208)</f>
        <v/>
      </c>
      <c r="I219" s="231" t="str">
        <f>IF('Summary Clear'!K208=0,"",'Summary Clear'!K208)</f>
        <v/>
      </c>
      <c r="J219" s="232" t="str">
        <f>IF('Summary Clear'!V208=0,"",'Summary Clear'!V208)</f>
        <v/>
      </c>
      <c r="K219" s="231" t="str">
        <f>IF('Summary Clear'!L208=0,"",'Summary Clear'!L208)</f>
        <v/>
      </c>
      <c r="L219" s="231" t="str">
        <f>IF('Summary Clear'!M208=0,"",'Summary Clear'!M208)</f>
        <v/>
      </c>
      <c r="M219" s="233" t="str">
        <f>IF('Summary Clear'!S208=0,"",'Summary Clear'!S208)</f>
        <v/>
      </c>
      <c r="N219" s="233" t="str">
        <f>IF('Summary Clear'!T208=0,"",'Summary Clear'!T208)</f>
        <v/>
      </c>
      <c r="O219" s="233" t="str">
        <f>IF('Summary Clear'!W208=0,"",'Summary Clear'!W208)</f>
        <v/>
      </c>
      <c r="P219" s="233" t="str">
        <f>IF('Summary Clear'!X208=0,"",'Summary Clear'!X208)</f>
        <v/>
      </c>
      <c r="Q219" s="233" t="str">
        <f>IF('Summary Clear'!Y208=0,"",'Summary Clear'!Y208)</f>
        <v/>
      </c>
      <c r="R219" s="233" t="str">
        <f>IF('Summary Clear'!Z208=0,"",'Summary Clear'!Z208)</f>
        <v/>
      </c>
      <c r="S219" s="233" t="str">
        <f>IF('Summary Clear'!AA208=0,"",'Summary Clear'!AA208)</f>
        <v/>
      </c>
    </row>
    <row r="220" spans="3:19" x14ac:dyDescent="0.3">
      <c r="C220" s="171" t="str">
        <f>IF('Summary Clear'!B209=0,"",'Summary Clear'!B209)</f>
        <v/>
      </c>
      <c r="D220" s="64" t="str">
        <f>IF('Summary Clear'!D209=0,"",'Summary Clear'!D209)</f>
        <v/>
      </c>
      <c r="E220" s="230" t="str">
        <f>IF('Summary Clear'!E209=0,"",(VLOOKUP('Summary Clear'!E209,Lists!$E$15:$G$21,3,FALSE)))</f>
        <v/>
      </c>
      <c r="F220" s="231" t="str">
        <f>IF('Summary Clear'!F209=0,"",'Summary Clear'!F209)</f>
        <v/>
      </c>
      <c r="G220" s="231" t="str">
        <f>IF('Summary Clear'!G209=0,"",'Summary Clear'!G209)</f>
        <v/>
      </c>
      <c r="H220" s="231" t="str">
        <f>IF('Summary Clear'!J209=0,"",'Summary Clear'!J209)</f>
        <v/>
      </c>
      <c r="I220" s="231" t="str">
        <f>IF('Summary Clear'!K209=0,"",'Summary Clear'!K209)</f>
        <v/>
      </c>
      <c r="J220" s="232" t="str">
        <f>IF('Summary Clear'!V209=0,"",'Summary Clear'!V209)</f>
        <v/>
      </c>
      <c r="K220" s="231" t="str">
        <f>IF('Summary Clear'!L209=0,"",'Summary Clear'!L209)</f>
        <v/>
      </c>
      <c r="L220" s="231" t="str">
        <f>IF('Summary Clear'!M209=0,"",'Summary Clear'!M209)</f>
        <v/>
      </c>
      <c r="M220" s="233" t="str">
        <f>IF('Summary Clear'!S209=0,"",'Summary Clear'!S209)</f>
        <v/>
      </c>
      <c r="N220" s="233" t="str">
        <f>IF('Summary Clear'!T209=0,"",'Summary Clear'!T209)</f>
        <v/>
      </c>
      <c r="O220" s="233" t="str">
        <f>IF('Summary Clear'!W209=0,"",'Summary Clear'!W209)</f>
        <v/>
      </c>
      <c r="P220" s="233" t="str">
        <f>IF('Summary Clear'!X209=0,"",'Summary Clear'!X209)</f>
        <v/>
      </c>
      <c r="Q220" s="233" t="str">
        <f>IF('Summary Clear'!Y209=0,"",'Summary Clear'!Y209)</f>
        <v/>
      </c>
      <c r="R220" s="233" t="str">
        <f>IF('Summary Clear'!Z209=0,"",'Summary Clear'!Z209)</f>
        <v/>
      </c>
      <c r="S220" s="233" t="str">
        <f>IF('Summary Clear'!AA209=0,"",'Summary Clear'!AA209)</f>
        <v/>
      </c>
    </row>
  </sheetData>
  <sheetProtection algorithmName="SHA-512" hashValue="JsmajZe1lJew/Lw9taWYsE0VklZt1maZuP3AEgyhH1yC1xxWDM/Cj/FI0qb8JfkUn6cqpxeMQ5lOHiVOhCClWQ==" saltValue="bHaTNlRybmGkCy5eIlRVFQ==" spinCount="100000" sheet="1" objects="1" scenarios="1"/>
  <mergeCells count="6">
    <mergeCell ref="C1:D4"/>
    <mergeCell ref="D9:D10"/>
    <mergeCell ref="C9:C10"/>
    <mergeCell ref="N5:O5"/>
    <mergeCell ref="N6:O7"/>
    <mergeCell ref="H6:H7"/>
  </mergeCells>
  <conditionalFormatting sqref="C13:D220 F13:S220">
    <cfRule type="expression" dxfId="23" priority="16">
      <formula>NOT(ISBLANK(C13))</formula>
    </cfRule>
    <cfRule type="expression" dxfId="22" priority="19">
      <formula>""</formula>
    </cfRule>
  </conditionalFormatting>
  <conditionalFormatting sqref="E13:E220">
    <cfRule type="expression" dxfId="21" priority="11">
      <formula>NOT(ISBLANK(E13))</formula>
    </cfRule>
    <cfRule type="expression" dxfId="20" priority="12">
      <formula>""</formula>
    </cfRule>
  </conditionalFormatting>
  <conditionalFormatting sqref="L6">
    <cfRule type="expression" dxfId="19" priority="9">
      <formula>ABS($L$6/$J$6)&gt;0.2</formula>
    </cfRule>
    <cfRule type="expression" dxfId="18" priority="10">
      <formula>ABS($L$6/$J$6)&lt;0.2</formula>
    </cfRule>
  </conditionalFormatting>
  <conditionalFormatting sqref="L7">
    <cfRule type="expression" dxfId="17" priority="7">
      <formula>ABS($L$7/$J$7)&gt;0.2</formula>
    </cfRule>
    <cfRule type="expression" dxfId="16" priority="8">
      <formula>ABS($L$7/$J$7)&lt;0.2</formula>
    </cfRule>
  </conditionalFormatting>
  <conditionalFormatting sqref="L8">
    <cfRule type="expression" dxfId="15" priority="5">
      <formula>ABS($L$8/$J$8)&gt;0.2</formula>
    </cfRule>
    <cfRule type="expression" dxfId="14" priority="6">
      <formula>ABS($L$8/$J$8)&lt;0.2</formula>
    </cfRule>
  </conditionalFormatting>
  <conditionalFormatting sqref="L9">
    <cfRule type="expression" dxfId="13" priority="3">
      <formula>ABS($L$9/$J$9)&gt;0.2</formula>
    </cfRule>
    <cfRule type="expression" dxfId="12" priority="4">
      <formula>ABS($L$9/$J$9)&lt;0.2</formula>
    </cfRule>
  </conditionalFormatting>
  <conditionalFormatting sqref="L10">
    <cfRule type="expression" dxfId="11" priority="1">
      <formula>ABS($L$10/$J$10)&gt;0.2</formula>
    </cfRule>
    <cfRule type="expression" dxfId="10" priority="2">
      <formula>ABS($L$10/$J$10)&lt;0.2</formula>
    </cfRule>
  </conditionalFormatting>
  <pageMargins left="0.25" right="0.25" top="0.25" bottom="0.25" header="0" footer="0"/>
  <pageSetup scale="40" orientation="landscape" r:id="rId1"/>
  <customProperties>
    <customPr name="_pios_id" r:id="rId2"/>
  </customProperties>
  <ignoredErrors>
    <ignoredError sqref="F8" numberStoredAsText="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XFD220"/>
  <sheetViews>
    <sheetView zoomScale="70" zoomScaleNormal="70" workbookViewId="0">
      <selection activeCell="H17" sqref="H17"/>
    </sheetView>
  </sheetViews>
  <sheetFormatPr defaultColWidth="0" defaultRowHeight="0" customHeight="1" zeroHeight="1" x14ac:dyDescent="0.3"/>
  <cols>
    <col min="1" max="2" width="1.453125" style="64" customWidth="1"/>
    <col min="3" max="3" width="18.7265625" style="158" customWidth="1"/>
    <col min="4" max="4" width="80.7265625" style="158" bestFit="1" customWidth="1"/>
    <col min="5" max="5" width="24.7265625" style="158" customWidth="1"/>
    <col min="6" max="6" width="18.26953125" style="158" customWidth="1"/>
    <col min="7" max="7" width="16.453125" style="158" customWidth="1"/>
    <col min="8" max="8" width="15.54296875" style="158" customWidth="1"/>
    <col min="9" max="9" width="17.453125" style="158" customWidth="1"/>
    <col min="10" max="10" width="16.453125" style="158" customWidth="1"/>
    <col min="11" max="11" width="15.54296875" style="158" customWidth="1"/>
    <col min="12" max="19" width="15.54296875" style="173" customWidth="1"/>
    <col min="20" max="20" width="4.26953125" style="64" customWidth="1"/>
    <col min="21" max="21" width="0" style="158" hidden="1" customWidth="1"/>
    <col min="22" max="16384" width="9.1796875" style="158" hidden="1"/>
  </cols>
  <sheetData>
    <row r="1" spans="3:16384" s="64" customFormat="1" ht="14" x14ac:dyDescent="0.3">
      <c r="C1" s="333" t="s">
        <v>356</v>
      </c>
      <c r="D1" s="333"/>
      <c r="L1" s="160"/>
      <c r="M1" s="160"/>
      <c r="N1" s="160"/>
      <c r="O1" s="160"/>
      <c r="P1" s="160"/>
      <c r="Q1" s="160"/>
      <c r="R1" s="160"/>
      <c r="S1" s="160"/>
    </row>
    <row r="2" spans="3:16384" s="64" customFormat="1" ht="14" x14ac:dyDescent="0.3">
      <c r="C2" s="333"/>
      <c r="D2" s="333"/>
      <c r="L2" s="160"/>
      <c r="M2" s="160"/>
      <c r="N2" s="160"/>
      <c r="O2" s="160"/>
      <c r="P2" s="160"/>
      <c r="Q2" s="160"/>
      <c r="R2" s="160"/>
      <c r="S2" s="160"/>
    </row>
    <row r="3" spans="3:16384" s="64" customFormat="1" ht="14" x14ac:dyDescent="0.3">
      <c r="C3" s="333"/>
      <c r="D3" s="333"/>
      <c r="L3" s="160"/>
      <c r="M3" s="160"/>
      <c r="N3" s="160"/>
      <c r="O3" s="160"/>
      <c r="P3" s="160"/>
      <c r="Q3" s="160"/>
      <c r="R3" s="160"/>
      <c r="S3" s="160"/>
    </row>
    <row r="4" spans="3:16384" s="64" customFormat="1" ht="14" x14ac:dyDescent="0.3">
      <c r="C4" s="333"/>
      <c r="D4" s="333"/>
      <c r="L4" s="160"/>
      <c r="M4" s="160"/>
      <c r="N4" s="160"/>
      <c r="O4" s="160"/>
      <c r="P4" s="160"/>
      <c r="Q4" s="160"/>
      <c r="R4" s="160"/>
      <c r="S4" s="160"/>
    </row>
    <row r="5" spans="3:16384" s="64" customFormat="1" ht="64.5" customHeight="1" x14ac:dyDescent="0.3">
      <c r="C5" s="161" t="s">
        <v>349</v>
      </c>
      <c r="D5" s="162"/>
      <c r="E5" s="158"/>
      <c r="F5" s="236" t="s">
        <v>202</v>
      </c>
      <c r="G5" s="236" t="s">
        <v>13</v>
      </c>
      <c r="H5" s="236" t="s">
        <v>0</v>
      </c>
      <c r="I5" s="237" t="s">
        <v>230</v>
      </c>
      <c r="K5" s="160"/>
      <c r="L5" s="160"/>
      <c r="M5" s="160"/>
      <c r="N5" s="160"/>
      <c r="O5" s="160"/>
      <c r="P5" s="160"/>
    </row>
    <row r="6" spans="3:16384" s="64" customFormat="1" ht="18" x14ac:dyDescent="0.3">
      <c r="C6" s="164" t="s">
        <v>214</v>
      </c>
      <c r="D6" s="162"/>
      <c r="E6" s="163" t="s">
        <v>458</v>
      </c>
      <c r="F6" s="174" t="s">
        <v>333</v>
      </c>
      <c r="G6" s="168">
        <f>SUMIF($E$13:$E$220,VLOOKUP(F6,Lists!$E$15:$G$21,3,FALSE),'Forecast Summary'!$F$13:$F$220)+SUMIF($E$13:$E$220,"Chicken DRK",'Forecast Summary'!$F$13:$F$220)+SUMIF($E$13:$E$220,"Chicken WHT",'Forecast Summary'!$F$13:$F$220)</f>
        <v>0</v>
      </c>
      <c r="H6" s="168">
        <f>SUMIF($E$13:$E$220,VLOOKUP(F6,Lists!$E$15:$G$21,3,FALSE),'Forecast Summary'!$G$13:$G$220)+SUMIF($E$13:$E$220,"Chicken DRK",'Forecast Summary'!$G$13:$G$220)+SUMIF($E$13:$E$220,"Chicken WHT",'Forecast Summary'!$G$13:$G$220)</f>
        <v>0</v>
      </c>
      <c r="I6" s="235">
        <f>(SUMIF($E$13:$E$220,VLOOKUP(F6,Lists!$E$15:$G$21,3,FALSE),'Forecast Summary'!$G$13:$G$220))-(SUMIF($E$13:$E$220,VLOOKUP(F6,Lists!$E$15:$G$21,3,FALSE),'Forecast Summary'!$T$13:$T$220))+((SUMIF($E$13:$E$220,"Chicken DRK",'Forecast Summary'!$G$13:$G$220))-(SUMIF($E$13:$E$220,"Chicken DRK",'Forecast Summary'!$T$13:$T$220)))+((SUMIF($E$13:$E$220,"Chicken WHT",'Forecast Summary'!$G$13:$G$220))-(SUMIF($E$13:$E$220,"Chicken WHT",'Forecast Summary'!$T$13:$T$220)))</f>
        <v>0</v>
      </c>
      <c r="K6" s="160"/>
      <c r="L6" s="160"/>
      <c r="M6" s="160"/>
      <c r="N6" s="160"/>
      <c r="O6" s="160"/>
      <c r="P6" s="160"/>
    </row>
    <row r="7" spans="3:16384" s="64" customFormat="1" ht="20.25" customHeight="1" x14ac:dyDescent="0.3">
      <c r="C7" s="164" t="s">
        <v>115</v>
      </c>
      <c r="D7" s="162"/>
      <c r="E7" s="163" t="s">
        <v>11</v>
      </c>
      <c r="F7" s="166">
        <v>110244</v>
      </c>
      <c r="G7" s="168">
        <f>SUMIF($E$13:$E$220,VLOOKUP(F7,Lists!$E$15:$G$21,3,FALSE),'Forecast Summary'!$F$13:$F$220)+SUMIF($E$13:$E$220,"Chicken DRK",'Forecast Summary'!$F$13:$F$220)+SUMIF($E$13:$E$220,"Chicken WHT",'Forecast Summary'!$F$13:$F$220)</f>
        <v>0</v>
      </c>
      <c r="H7" s="168">
        <f>SUMIF($E$13:$E$220,VLOOKUP(F7,Lists!$E$15:$G$21,3,FALSE),'Forecast Summary'!$G$13:$G$220)+SUMIF($E$13:$E$220,"Chicken DRK",'Forecast Summary'!$G$13:$G$220)+SUMIF($E$13:$E$220,"Chicken WHT",'Forecast Summary'!$G$13:$G$220)</f>
        <v>0</v>
      </c>
      <c r="I7" s="235">
        <f>(SUMIF($E$13:$E$220,VLOOKUP(F7,Lists!$E$15:$G$21,3,FALSE),'Forecast Summary'!$G$13:$G$220))-(SUMIF($E$13:$E$220,VLOOKUP(F7,Lists!$E$15:$G$21,3,FALSE),'Forecast Summary'!$T$13:$T$220))</f>
        <v>0</v>
      </c>
      <c r="K7" s="160"/>
      <c r="L7" s="160"/>
      <c r="M7" s="160"/>
      <c r="N7" s="160"/>
      <c r="O7" s="160"/>
      <c r="P7" s="160"/>
    </row>
    <row r="8" spans="3:16384" s="64" customFormat="1" ht="18" x14ac:dyDescent="0.3">
      <c r="C8" s="164" t="s">
        <v>116</v>
      </c>
      <c r="D8" s="162"/>
      <c r="E8" s="163" t="s">
        <v>454</v>
      </c>
      <c r="F8" s="166" t="s">
        <v>201</v>
      </c>
      <c r="G8" s="168">
        <f>SUMIF($E$13:$E$220,VLOOKUP(F8,Lists!$E$15:$G$21,3,FALSE),'Forecast Summary'!$F$13:$F$220)+SUMIF($E$13:$E$220,"Chicken DRK",'Forecast Summary'!$F$13:$F$220)+SUMIF($E$13:$E$220,"Chicken WHT",'Forecast Summary'!$F$13:$F$220)</f>
        <v>0</v>
      </c>
      <c r="H8" s="168">
        <f>SUMIF($E$13:$E$220,VLOOKUP(F8,Lists!$E$15:$G$21,3,FALSE),'Forecast Summary'!$G$13:$G$220)+SUMIF($E$13:$E$220,"Chicken DRK",'Forecast Summary'!$G$13:$G$220)+SUMIF($E$13:$E$220,"Chicken WHT",'Forecast Summary'!$G$13:$G$220)</f>
        <v>0</v>
      </c>
      <c r="I8" s="235">
        <f>(SUMIF($E$13:$E$220,VLOOKUP(F8,Lists!$E$15:$G$21,3,FALSE),'Forecast Summary'!$G$13:$G$220))-(SUMIF($E$13:$E$220,VLOOKUP(F8,Lists!$E$15:$G$21,3,FALSE),'Forecast Summary'!$T$13:$T$220))</f>
        <v>0</v>
      </c>
      <c r="K8" s="160"/>
      <c r="L8" s="160"/>
      <c r="M8" s="160"/>
      <c r="N8" s="160"/>
      <c r="O8" s="160"/>
      <c r="P8" s="160"/>
    </row>
    <row r="9" spans="3:16384" s="64" customFormat="1" ht="18" customHeight="1" x14ac:dyDescent="0.3">
      <c r="C9" s="326" t="s">
        <v>229</v>
      </c>
      <c r="D9" s="325"/>
      <c r="E9" s="234" t="s">
        <v>19</v>
      </c>
      <c r="F9" s="166">
        <v>100193</v>
      </c>
      <c r="G9" s="168">
        <f>SUMIF($E$13:$E$220,VLOOKUP(F9,Lists!$E$15:$G$21,3,FALSE),'Forecast Summary'!$F$13:$F$220)+SUMIF($E$13:$E$220,"Chicken DRK",'Forecast Summary'!$F$13:$F$220)+SUMIF($E$13:$E$220,"Chicken WHT",'Forecast Summary'!$F$13:$F$220)</f>
        <v>0</v>
      </c>
      <c r="H9" s="168">
        <f>SUMIF($E$13:$E$220,VLOOKUP(F9,Lists!$E$15:$G$21,3,FALSE),'Forecast Summary'!$G$13:$G$220)+SUMIF($E$13:$E$220,"Chicken DRK",'Forecast Summary'!$G$13:$G$220)+SUMIF($E$13:$E$220,"Chicken WHT",'Forecast Summary'!$G$13:$G$220)</f>
        <v>0</v>
      </c>
      <c r="I9" s="235">
        <f>(SUMIF($E$13:$E$220,VLOOKUP(F9,Lists!$E$15:$G$21,3,FALSE),'Forecast Summary'!$G$13:$G$220))-(SUMIF($E$13:$E$220,VLOOKUP(F9,Lists!$E$15:$G$21,3,FALSE),'Forecast Summary'!$T$13:$T$220))+((SUMIF($E$13:$E$220,"Chicken DRK",'Forecast Summary'!$G$13:$G$220))-(SUMIF($E$13:$E$220,"Chicken DRK",'Forecast Summary'!$T$13:$T$220)))+((SUMIF($E$13:$E$220,"Chicken WHT",'Forecast Summary'!$G$13:$G$220))-(SUMIF($E$13:$E$220,"Chicken WHT",'Forecast Summary'!$T$13:$T$220)))</f>
        <v>0</v>
      </c>
      <c r="K9" s="160"/>
      <c r="L9" s="160"/>
      <c r="M9" s="160"/>
      <c r="N9" s="160"/>
      <c r="O9" s="160"/>
      <c r="P9" s="160"/>
    </row>
    <row r="10" spans="3:16384" s="64" customFormat="1" ht="18" customHeight="1" x14ac:dyDescent="0.3">
      <c r="C10" s="326"/>
      <c r="D10" s="325"/>
      <c r="E10" s="234" t="s">
        <v>457</v>
      </c>
      <c r="F10" s="166"/>
      <c r="G10" s="168">
        <f>SUM(G6:G9)</f>
        <v>0</v>
      </c>
      <c r="H10" s="168">
        <f>SUM(H6:H9)</f>
        <v>0</v>
      </c>
      <c r="I10" s="235">
        <f>SUM(I6:I9)</f>
        <v>0</v>
      </c>
      <c r="K10" s="160"/>
      <c r="L10" s="160"/>
      <c r="M10" s="160"/>
      <c r="N10" s="160"/>
      <c r="O10" s="160"/>
      <c r="P10" s="160"/>
    </row>
    <row r="11" spans="3:16384" s="64" customFormat="1" ht="15.75" customHeight="1" x14ac:dyDescent="0.3">
      <c r="F11" s="169"/>
      <c r="G11" s="169"/>
      <c r="H11" s="169"/>
      <c r="I11" s="169"/>
      <c r="L11" s="160"/>
      <c r="M11" s="160"/>
      <c r="N11" s="160"/>
      <c r="O11" s="160"/>
      <c r="P11" s="160"/>
      <c r="Q11" s="160"/>
      <c r="R11" s="160"/>
      <c r="S11" s="160"/>
    </row>
    <row r="12" spans="3:16384" s="64" customFormat="1" ht="54.75" customHeight="1" x14ac:dyDescent="0.3">
      <c r="C12" s="175" t="s">
        <v>206</v>
      </c>
      <c r="D12" s="176" t="s">
        <v>2</v>
      </c>
      <c r="E12" s="228" t="s">
        <v>12</v>
      </c>
      <c r="F12" s="229" t="s">
        <v>13</v>
      </c>
      <c r="G12" s="229" t="s">
        <v>0</v>
      </c>
      <c r="H12" s="177" t="s">
        <v>215</v>
      </c>
      <c r="I12" s="177" t="s">
        <v>216</v>
      </c>
      <c r="J12" s="177" t="s">
        <v>217</v>
      </c>
      <c r="K12" s="177" t="s">
        <v>218</v>
      </c>
      <c r="L12" s="177" t="s">
        <v>219</v>
      </c>
      <c r="M12" s="177" t="s">
        <v>220</v>
      </c>
      <c r="N12" s="177" t="s">
        <v>221</v>
      </c>
      <c r="O12" s="177" t="s">
        <v>222</v>
      </c>
      <c r="P12" s="177" t="s">
        <v>223</v>
      </c>
      <c r="Q12" s="177" t="s">
        <v>224</v>
      </c>
      <c r="R12" s="177" t="s">
        <v>225</v>
      </c>
      <c r="S12" s="177" t="s">
        <v>226</v>
      </c>
    </row>
    <row r="13" spans="3:16384" s="64" customFormat="1" ht="14" x14ac:dyDescent="0.3">
      <c r="C13" s="178" t="str">
        <f>IF('Summary Clear'!B2=0,"",'Summary Clear'!B2)</f>
        <v/>
      </c>
      <c r="D13" s="172" t="str">
        <f>IF('Summary Clear'!D2=0,"",'Summary Clear'!D2)</f>
        <v/>
      </c>
      <c r="E13" s="230" t="str">
        <f>IF('Summary Clear'!E2=0,"",(VLOOKUP('Summary Clear'!E2,Lists!$E$15:$G$21,3,FALSE)))</f>
        <v/>
      </c>
      <c r="F13" s="239" t="str">
        <f>IF('Summary Clear'!S2=0,"",'Summary Clear'!S2)</f>
        <v/>
      </c>
      <c r="G13" s="239" t="str">
        <f>IF('Summary Clear'!T2=0,"",'Summary Clear'!T2)</f>
        <v/>
      </c>
      <c r="H13" s="238" t="str">
        <f>IF('Summary Clear'!AB2=0,"",'Summary Clear'!AB2)</f>
        <v/>
      </c>
      <c r="I13" s="238" t="str">
        <f>IF('Summary Clear'!AC2=0,"",'Summary Clear'!AC2)</f>
        <v/>
      </c>
      <c r="J13" s="238" t="str">
        <f>IF('Summary Clear'!AD2=0,"",'Summary Clear'!AD2)</f>
        <v/>
      </c>
      <c r="K13" s="238" t="str">
        <f>IF('Summary Clear'!AE2=0,"",'Summary Clear'!AE2)</f>
        <v/>
      </c>
      <c r="L13" s="238" t="str">
        <f>IF('Summary Clear'!AF2=0,"",'Summary Clear'!AF2)</f>
        <v/>
      </c>
      <c r="M13" s="238" t="str">
        <f>IF('Summary Clear'!AG2=0,"",'Summary Clear'!AG2)</f>
        <v/>
      </c>
      <c r="N13" s="238" t="str">
        <f>IF('Summary Clear'!AH2=0,"",'Summary Clear'!AH2)</f>
        <v/>
      </c>
      <c r="O13" s="238" t="str">
        <f>IF('Summary Clear'!AI2=0,"",'Summary Clear'!AI2)</f>
        <v/>
      </c>
      <c r="P13" s="238" t="str">
        <f>IF('Summary Clear'!AJ2=0,"",'Summary Clear'!AJ2)</f>
        <v/>
      </c>
      <c r="Q13" s="238" t="str">
        <f>IF('Summary Clear'!AK2=0,"",'Summary Clear'!AK2)</f>
        <v/>
      </c>
      <c r="R13" s="238" t="str">
        <f>IF('Summary Clear'!AL2=0,"",'Summary Clear'!AL2)</f>
        <v/>
      </c>
      <c r="S13" s="238" t="str">
        <f>IF('Summary Clear'!AM2=0,"",'Summary Clear'!AM2)</f>
        <v/>
      </c>
      <c r="T13" s="179" t="str">
        <f>IF('Summary Clear'!AN2=0,"",'Summary Clear'!AN2)</f>
        <v/>
      </c>
      <c r="U13" s="180" t="str">
        <f>IF('Summary Clear'!AN2=0,"",'Summary Clear'!AN2)</f>
        <v/>
      </c>
      <c r="V13" s="172" t="str">
        <f>IF('Summary Clear'!AO2=0,"",'Summary Clear'!AO2)</f>
        <v/>
      </c>
      <c r="W13" s="172" t="str">
        <f>IF('Summary Clear'!AP2=0,"",'Summary Clear'!AP2)</f>
        <v/>
      </c>
      <c r="X13" s="172" t="str">
        <f>IF('Summary Clear'!AQ2=0,"",'Summary Clear'!AQ2)</f>
        <v/>
      </c>
      <c r="Y13" s="172" t="str">
        <f>IF('Summary Clear'!AR2=0,"",'Summary Clear'!AR2)</f>
        <v/>
      </c>
      <c r="Z13" s="172" t="str">
        <f>IF('Summary Clear'!AS2=0,"",'Summary Clear'!AS2)</f>
        <v/>
      </c>
      <c r="AA13" s="172" t="str">
        <f>IF('Summary Clear'!AT2=0,"",'Summary Clear'!AT2)</f>
        <v/>
      </c>
      <c r="AB13" s="172" t="str">
        <f>IF('Summary Clear'!AU2=0,"",'Summary Clear'!AU2)</f>
        <v/>
      </c>
      <c r="AC13" s="172" t="str">
        <f>IF('Summary Clear'!AV2=0,"",'Summary Clear'!AV2)</f>
        <v/>
      </c>
      <c r="AD13" s="172" t="str">
        <f>IF('Summary Clear'!AW2=0,"",'Summary Clear'!AW2)</f>
        <v/>
      </c>
      <c r="AE13" s="172" t="str">
        <f>IF('Summary Clear'!AX2=0,"",'Summary Clear'!AX2)</f>
        <v/>
      </c>
      <c r="AF13" s="172" t="str">
        <f>IF('Summary Clear'!AY2=0,"",'Summary Clear'!AY2)</f>
        <v/>
      </c>
      <c r="AG13" s="172" t="str">
        <f>IF('Summary Clear'!AZ2=0,"",'Summary Clear'!AZ2)</f>
        <v/>
      </c>
      <c r="AH13" s="172" t="str">
        <f>IF('Summary Clear'!BA2=0,"",'Summary Clear'!BA2)</f>
        <v/>
      </c>
      <c r="AI13" s="172" t="str">
        <f>IF('Summary Clear'!BB2=0,"",'Summary Clear'!BB2)</f>
        <v/>
      </c>
      <c r="AJ13" s="172" t="str">
        <f>IF('Summary Clear'!BC2=0,"",'Summary Clear'!BC2)</f>
        <v/>
      </c>
      <c r="AK13" s="172" t="str">
        <f>IF('Summary Clear'!BD2=0,"",'Summary Clear'!BD2)</f>
        <v/>
      </c>
      <c r="AL13" s="172" t="str">
        <f>IF('Summary Clear'!BE2=0,"",'Summary Clear'!BE2)</f>
        <v/>
      </c>
      <c r="AM13" s="172" t="str">
        <f>IF('Summary Clear'!BF2=0,"",'Summary Clear'!BF2)</f>
        <v/>
      </c>
      <c r="AN13" s="172" t="str">
        <f>IF('Summary Clear'!BG2=0,"",'Summary Clear'!BG2)</f>
        <v/>
      </c>
      <c r="AO13" s="172" t="str">
        <f>IF('Summary Clear'!BH2=0,"",'Summary Clear'!BH2)</f>
        <v/>
      </c>
      <c r="AP13" s="172" t="str">
        <f>IF('Summary Clear'!BI2=0,"",'Summary Clear'!BI2)</f>
        <v/>
      </c>
      <c r="AQ13" s="172" t="str">
        <f>IF('Summary Clear'!BJ2=0,"",'Summary Clear'!BJ2)</f>
        <v/>
      </c>
      <c r="AR13" s="172" t="str">
        <f>IF('Summary Clear'!BK2=0,"",'Summary Clear'!BK2)</f>
        <v/>
      </c>
      <c r="AS13" s="172" t="str">
        <f>IF('Summary Clear'!BL2=0,"",'Summary Clear'!BL2)</f>
        <v/>
      </c>
      <c r="AT13" s="172" t="str">
        <f>IF('Summary Clear'!BM2=0,"",'Summary Clear'!BM2)</f>
        <v/>
      </c>
      <c r="AU13" s="172" t="str">
        <f>IF('Summary Clear'!BN2=0,"",'Summary Clear'!BN2)</f>
        <v/>
      </c>
      <c r="AV13" s="172" t="str">
        <f>IF('Summary Clear'!BO2=0,"",'Summary Clear'!BO2)</f>
        <v/>
      </c>
      <c r="AW13" s="172" t="str">
        <f>IF('Summary Clear'!BP2=0,"",'Summary Clear'!BP2)</f>
        <v/>
      </c>
      <c r="AX13" s="172" t="str">
        <f>IF('Summary Clear'!BQ2=0,"",'Summary Clear'!BQ2)</f>
        <v/>
      </c>
      <c r="AY13" s="172" t="str">
        <f>IF('Summary Clear'!BR2=0,"",'Summary Clear'!BR2)</f>
        <v/>
      </c>
      <c r="AZ13" s="172" t="str">
        <f>IF('Summary Clear'!BS2=0,"",'Summary Clear'!BS2)</f>
        <v/>
      </c>
      <c r="BA13" s="172" t="str">
        <f>IF('Summary Clear'!BT2=0,"",'Summary Clear'!BT2)</f>
        <v/>
      </c>
      <c r="BB13" s="172" t="str">
        <f>IF('Summary Clear'!BU2=0,"",'Summary Clear'!BU2)</f>
        <v/>
      </c>
      <c r="BC13" s="172" t="str">
        <f>IF('Summary Clear'!BV2=0,"",'Summary Clear'!BV2)</f>
        <v/>
      </c>
      <c r="BD13" s="172" t="str">
        <f>IF('Summary Clear'!BW2=0,"",'Summary Clear'!BW2)</f>
        <v/>
      </c>
      <c r="BE13" s="172" t="str">
        <f>IF('Summary Clear'!BX2=0,"",'Summary Clear'!BX2)</f>
        <v/>
      </c>
      <c r="BF13" s="172" t="str">
        <f>IF('Summary Clear'!BY2=0,"",'Summary Clear'!BY2)</f>
        <v/>
      </c>
      <c r="BG13" s="172" t="str">
        <f>IF('Summary Clear'!BZ2=0,"",'Summary Clear'!BZ2)</f>
        <v/>
      </c>
      <c r="BH13" s="172" t="str">
        <f>IF('Summary Clear'!CA2=0,"",'Summary Clear'!CA2)</f>
        <v/>
      </c>
      <c r="BI13" s="172" t="str">
        <f>IF('Summary Clear'!CB2=0,"",'Summary Clear'!CB2)</f>
        <v/>
      </c>
      <c r="BJ13" s="172" t="str">
        <f>IF('Summary Clear'!CC2=0,"",'Summary Clear'!CC2)</f>
        <v/>
      </c>
      <c r="BK13" s="172" t="str">
        <f>IF('Summary Clear'!CD2=0,"",'Summary Clear'!CD2)</f>
        <v/>
      </c>
      <c r="BL13" s="172" t="str">
        <f>IF('Summary Clear'!CE2=0,"",'Summary Clear'!CE2)</f>
        <v/>
      </c>
      <c r="BM13" s="172" t="str">
        <f>IF('Summary Clear'!CF2=0,"",'Summary Clear'!CF2)</f>
        <v/>
      </c>
      <c r="BN13" s="172" t="str">
        <f>IF('Summary Clear'!CG2=0,"",'Summary Clear'!CG2)</f>
        <v/>
      </c>
      <c r="BO13" s="172" t="str">
        <f>IF('Summary Clear'!CH2=0,"",'Summary Clear'!CH2)</f>
        <v/>
      </c>
      <c r="BP13" s="172" t="str">
        <f>IF('Summary Clear'!CI2=0,"",'Summary Clear'!CI2)</f>
        <v/>
      </c>
      <c r="BQ13" s="172" t="str">
        <f>IF('Summary Clear'!CJ2=0,"",'Summary Clear'!CJ2)</f>
        <v/>
      </c>
      <c r="BR13" s="172" t="str">
        <f>IF('Summary Clear'!CK2=0,"",'Summary Clear'!CK2)</f>
        <v/>
      </c>
      <c r="BS13" s="172" t="str">
        <f>IF('Summary Clear'!CL2=0,"",'Summary Clear'!CL2)</f>
        <v/>
      </c>
      <c r="BT13" s="172" t="str">
        <f>IF('Summary Clear'!CM2=0,"",'Summary Clear'!CM2)</f>
        <v/>
      </c>
      <c r="BU13" s="172" t="str">
        <f>IF('Summary Clear'!CN2=0,"",'Summary Clear'!CN2)</f>
        <v/>
      </c>
      <c r="BV13" s="172" t="str">
        <f>IF('Summary Clear'!CO2=0,"",'Summary Clear'!CO2)</f>
        <v/>
      </c>
      <c r="BW13" s="172" t="str">
        <f>IF('Summary Clear'!CP2=0,"",'Summary Clear'!CP2)</f>
        <v/>
      </c>
      <c r="BX13" s="172" t="str">
        <f>IF('Summary Clear'!CQ2=0,"",'Summary Clear'!CQ2)</f>
        <v/>
      </c>
      <c r="BY13" s="172" t="str">
        <f>IF('Summary Clear'!CR2=0,"",'Summary Clear'!CR2)</f>
        <v/>
      </c>
      <c r="BZ13" s="172" t="str">
        <f>IF('Summary Clear'!CS2=0,"",'Summary Clear'!CS2)</f>
        <v/>
      </c>
      <c r="CA13" s="172" t="str">
        <f>IF('Summary Clear'!CT2=0,"",'Summary Clear'!CT2)</f>
        <v/>
      </c>
      <c r="CB13" s="172" t="str">
        <f>IF('Summary Clear'!CU2=0,"",'Summary Clear'!CU2)</f>
        <v/>
      </c>
      <c r="CC13" s="172" t="str">
        <f>IF('Summary Clear'!CV2=0,"",'Summary Clear'!CV2)</f>
        <v/>
      </c>
      <c r="CD13" s="172" t="str">
        <f>IF('Summary Clear'!CW2=0,"",'Summary Clear'!CW2)</f>
        <v/>
      </c>
      <c r="CE13" s="172" t="str">
        <f>IF('Summary Clear'!CX2=0,"",'Summary Clear'!CX2)</f>
        <v/>
      </c>
      <c r="CF13" s="172" t="str">
        <f>IF('Summary Clear'!CY2=0,"",'Summary Clear'!CY2)</f>
        <v/>
      </c>
      <c r="CG13" s="172" t="str">
        <f>IF('Summary Clear'!CZ2=0,"",'Summary Clear'!CZ2)</f>
        <v/>
      </c>
      <c r="CH13" s="172" t="str">
        <f>IF('Summary Clear'!DA2=0,"",'Summary Clear'!DA2)</f>
        <v/>
      </c>
      <c r="CI13" s="172" t="str">
        <f>IF('Summary Clear'!DB2=0,"",'Summary Clear'!DB2)</f>
        <v/>
      </c>
      <c r="CJ13" s="172" t="str">
        <f>IF('Summary Clear'!DC2=0,"",'Summary Clear'!DC2)</f>
        <v/>
      </c>
      <c r="CK13" s="172" t="str">
        <f>IF('Summary Clear'!DD2=0,"",'Summary Clear'!DD2)</f>
        <v/>
      </c>
      <c r="CL13" s="172" t="str">
        <f>IF('Summary Clear'!DE2=0,"",'Summary Clear'!DE2)</f>
        <v/>
      </c>
      <c r="CM13" s="172" t="str">
        <f>IF('Summary Clear'!DF2=0,"",'Summary Clear'!DF2)</f>
        <v/>
      </c>
      <c r="CN13" s="172" t="str">
        <f>IF('Summary Clear'!DG2=0,"",'Summary Clear'!DG2)</f>
        <v/>
      </c>
      <c r="CO13" s="172" t="str">
        <f>IF('Summary Clear'!DH2=0,"",'Summary Clear'!DH2)</f>
        <v/>
      </c>
      <c r="CP13" s="172" t="str">
        <f>IF('Summary Clear'!DI2=0,"",'Summary Clear'!DI2)</f>
        <v/>
      </c>
      <c r="CQ13" s="172" t="str">
        <f>IF('Summary Clear'!DJ2=0,"",'Summary Clear'!DJ2)</f>
        <v/>
      </c>
      <c r="CR13" s="172" t="str">
        <f>IF('Summary Clear'!DK2=0,"",'Summary Clear'!DK2)</f>
        <v/>
      </c>
      <c r="CS13" s="172" t="str">
        <f>IF('Summary Clear'!DL2=0,"",'Summary Clear'!DL2)</f>
        <v/>
      </c>
      <c r="CT13" s="172" t="str">
        <f>IF('Summary Clear'!DM2=0,"",'Summary Clear'!DM2)</f>
        <v/>
      </c>
      <c r="CU13" s="172" t="str">
        <f>IF('Summary Clear'!DN2=0,"",'Summary Clear'!DN2)</f>
        <v/>
      </c>
      <c r="CV13" s="172" t="str">
        <f>IF('Summary Clear'!DO2=0,"",'Summary Clear'!DO2)</f>
        <v/>
      </c>
      <c r="CW13" s="172" t="str">
        <f>IF('Summary Clear'!DP2=0,"",'Summary Clear'!DP2)</f>
        <v/>
      </c>
      <c r="CX13" s="172" t="str">
        <f>IF('Summary Clear'!DQ2=0,"",'Summary Clear'!DQ2)</f>
        <v/>
      </c>
      <c r="CY13" s="172" t="str">
        <f>IF('Summary Clear'!DR2=0,"",'Summary Clear'!DR2)</f>
        <v/>
      </c>
      <c r="CZ13" s="172" t="str">
        <f>IF('Summary Clear'!DS2=0,"",'Summary Clear'!DS2)</f>
        <v/>
      </c>
      <c r="DA13" s="172" t="str">
        <f>IF('Summary Clear'!DT2=0,"",'Summary Clear'!DT2)</f>
        <v/>
      </c>
      <c r="DB13" s="172" t="str">
        <f>IF('Summary Clear'!DU2=0,"",'Summary Clear'!DU2)</f>
        <v/>
      </c>
      <c r="DC13" s="172" t="str">
        <f>IF('Summary Clear'!DV2=0,"",'Summary Clear'!DV2)</f>
        <v/>
      </c>
      <c r="DD13" s="172" t="str">
        <f>IF('Summary Clear'!DW2=0,"",'Summary Clear'!DW2)</f>
        <v/>
      </c>
      <c r="DE13" s="172" t="str">
        <f>IF('Summary Clear'!DX2=0,"",'Summary Clear'!DX2)</f>
        <v/>
      </c>
      <c r="DF13" s="172" t="str">
        <f>IF('Summary Clear'!DY2=0,"",'Summary Clear'!DY2)</f>
        <v/>
      </c>
      <c r="DG13" s="172" t="str">
        <f>IF('Summary Clear'!DZ2=0,"",'Summary Clear'!DZ2)</f>
        <v/>
      </c>
      <c r="DH13" s="172" t="str">
        <f>IF('Summary Clear'!EA2=0,"",'Summary Clear'!EA2)</f>
        <v/>
      </c>
      <c r="DI13" s="172" t="str">
        <f>IF('Summary Clear'!EB2=0,"",'Summary Clear'!EB2)</f>
        <v/>
      </c>
      <c r="DJ13" s="172" t="str">
        <f>IF('Summary Clear'!EC2=0,"",'Summary Clear'!EC2)</f>
        <v/>
      </c>
      <c r="DK13" s="172" t="str">
        <f>IF('Summary Clear'!ED2=0,"",'Summary Clear'!ED2)</f>
        <v/>
      </c>
      <c r="DL13" s="172" t="str">
        <f>IF('Summary Clear'!EE2=0,"",'Summary Clear'!EE2)</f>
        <v/>
      </c>
      <c r="DM13" s="172" t="str">
        <f>IF('Summary Clear'!EF2=0,"",'Summary Clear'!EF2)</f>
        <v/>
      </c>
      <c r="DN13" s="172" t="str">
        <f>IF('Summary Clear'!EG2=0,"",'Summary Clear'!EG2)</f>
        <v/>
      </c>
      <c r="DO13" s="172" t="str">
        <f>IF('Summary Clear'!EH2=0,"",'Summary Clear'!EH2)</f>
        <v/>
      </c>
      <c r="DP13" s="172" t="str">
        <f>IF('Summary Clear'!EI2=0,"",'Summary Clear'!EI2)</f>
        <v/>
      </c>
      <c r="DQ13" s="172" t="str">
        <f>IF('Summary Clear'!EJ2=0,"",'Summary Clear'!EJ2)</f>
        <v/>
      </c>
      <c r="DR13" s="172" t="str">
        <f>IF('Summary Clear'!EK2=0,"",'Summary Clear'!EK2)</f>
        <v/>
      </c>
      <c r="DS13" s="172" t="str">
        <f>IF('Summary Clear'!EL2=0,"",'Summary Clear'!EL2)</f>
        <v/>
      </c>
      <c r="DT13" s="172" t="str">
        <f>IF('Summary Clear'!EM2=0,"",'Summary Clear'!EM2)</f>
        <v/>
      </c>
      <c r="DU13" s="172" t="str">
        <f>IF('Summary Clear'!EN2=0,"",'Summary Clear'!EN2)</f>
        <v/>
      </c>
      <c r="DV13" s="172" t="str">
        <f>IF('Summary Clear'!EO2=0,"",'Summary Clear'!EO2)</f>
        <v/>
      </c>
      <c r="DW13" s="172" t="str">
        <f>IF('Summary Clear'!EP2=0,"",'Summary Clear'!EP2)</f>
        <v/>
      </c>
      <c r="DX13" s="172" t="str">
        <f>IF('Summary Clear'!EQ2=0,"",'Summary Clear'!EQ2)</f>
        <v/>
      </c>
      <c r="DY13" s="172" t="str">
        <f>IF('Summary Clear'!ER2=0,"",'Summary Clear'!ER2)</f>
        <v/>
      </c>
      <c r="DZ13" s="172" t="str">
        <f>IF('Summary Clear'!ES2=0,"",'Summary Clear'!ES2)</f>
        <v/>
      </c>
      <c r="EA13" s="172" t="str">
        <f>IF('Summary Clear'!ET2=0,"",'Summary Clear'!ET2)</f>
        <v/>
      </c>
      <c r="EB13" s="172" t="str">
        <f>IF('Summary Clear'!EU2=0,"",'Summary Clear'!EU2)</f>
        <v/>
      </c>
      <c r="EC13" s="172" t="str">
        <f>IF('Summary Clear'!EV2=0,"",'Summary Clear'!EV2)</f>
        <v/>
      </c>
      <c r="ED13" s="172" t="str">
        <f>IF('Summary Clear'!EW2=0,"",'Summary Clear'!EW2)</f>
        <v/>
      </c>
      <c r="EE13" s="172" t="str">
        <f>IF('Summary Clear'!EX2=0,"",'Summary Clear'!EX2)</f>
        <v/>
      </c>
      <c r="EF13" s="172" t="str">
        <f>IF('Summary Clear'!EY2=0,"",'Summary Clear'!EY2)</f>
        <v/>
      </c>
      <c r="EG13" s="172" t="str">
        <f>IF('Summary Clear'!EZ2=0,"",'Summary Clear'!EZ2)</f>
        <v/>
      </c>
      <c r="EH13" s="172" t="str">
        <f>IF('Summary Clear'!FA2=0,"",'Summary Clear'!FA2)</f>
        <v/>
      </c>
      <c r="EI13" s="172" t="str">
        <f>IF('Summary Clear'!FB2=0,"",'Summary Clear'!FB2)</f>
        <v/>
      </c>
      <c r="EJ13" s="172" t="str">
        <f>IF('Summary Clear'!FC2=0,"",'Summary Clear'!FC2)</f>
        <v/>
      </c>
      <c r="EK13" s="172" t="str">
        <f>IF('Summary Clear'!FD2=0,"",'Summary Clear'!FD2)</f>
        <v/>
      </c>
      <c r="EL13" s="172" t="str">
        <f>IF('Summary Clear'!FE2=0,"",'Summary Clear'!FE2)</f>
        <v/>
      </c>
      <c r="EM13" s="172" t="str">
        <f>IF('Summary Clear'!FF2=0,"",'Summary Clear'!FF2)</f>
        <v/>
      </c>
      <c r="EN13" s="172" t="str">
        <f>IF('Summary Clear'!FG2=0,"",'Summary Clear'!FG2)</f>
        <v/>
      </c>
      <c r="EO13" s="172" t="str">
        <f>IF('Summary Clear'!FH2=0,"",'Summary Clear'!FH2)</f>
        <v/>
      </c>
      <c r="EP13" s="172" t="str">
        <f>IF('Summary Clear'!FI2=0,"",'Summary Clear'!FI2)</f>
        <v/>
      </c>
      <c r="EQ13" s="172" t="str">
        <f>IF('Summary Clear'!FJ2=0,"",'Summary Clear'!FJ2)</f>
        <v/>
      </c>
      <c r="ER13" s="172" t="str">
        <f>IF('Summary Clear'!FK2=0,"",'Summary Clear'!FK2)</f>
        <v/>
      </c>
      <c r="ES13" s="172" t="str">
        <f>IF('Summary Clear'!FL2=0,"",'Summary Clear'!FL2)</f>
        <v/>
      </c>
      <c r="ET13" s="172" t="str">
        <f>IF('Summary Clear'!FM2=0,"",'Summary Clear'!FM2)</f>
        <v/>
      </c>
      <c r="EU13" s="172" t="str">
        <f>IF('Summary Clear'!FN2=0,"",'Summary Clear'!FN2)</f>
        <v/>
      </c>
      <c r="EV13" s="172" t="str">
        <f>IF('Summary Clear'!FO2=0,"",'Summary Clear'!FO2)</f>
        <v/>
      </c>
      <c r="EW13" s="172" t="str">
        <f>IF('Summary Clear'!FP2=0,"",'Summary Clear'!FP2)</f>
        <v/>
      </c>
      <c r="EX13" s="172" t="str">
        <f>IF('Summary Clear'!FQ2=0,"",'Summary Clear'!FQ2)</f>
        <v/>
      </c>
      <c r="EY13" s="172" t="str">
        <f>IF('Summary Clear'!FR2=0,"",'Summary Clear'!FR2)</f>
        <v/>
      </c>
      <c r="EZ13" s="172" t="str">
        <f>IF('Summary Clear'!FS2=0,"",'Summary Clear'!FS2)</f>
        <v/>
      </c>
      <c r="FA13" s="172" t="str">
        <f>IF('Summary Clear'!FT2=0,"",'Summary Clear'!FT2)</f>
        <v/>
      </c>
      <c r="FB13" s="172" t="str">
        <f>IF('Summary Clear'!FU2=0,"",'Summary Clear'!FU2)</f>
        <v/>
      </c>
      <c r="FC13" s="172" t="str">
        <f>IF('Summary Clear'!FV2=0,"",'Summary Clear'!FV2)</f>
        <v/>
      </c>
      <c r="FD13" s="172" t="str">
        <f>IF('Summary Clear'!FW2=0,"",'Summary Clear'!FW2)</f>
        <v/>
      </c>
      <c r="FE13" s="172" t="str">
        <f>IF('Summary Clear'!FX2=0,"",'Summary Clear'!FX2)</f>
        <v/>
      </c>
      <c r="FF13" s="172" t="str">
        <f>IF('Summary Clear'!FY2=0,"",'Summary Clear'!FY2)</f>
        <v/>
      </c>
      <c r="FG13" s="172" t="str">
        <f>IF('Summary Clear'!FZ2=0,"",'Summary Clear'!FZ2)</f>
        <v/>
      </c>
      <c r="FH13" s="172" t="str">
        <f>IF('Summary Clear'!GA2=0,"",'Summary Clear'!GA2)</f>
        <v/>
      </c>
      <c r="FI13" s="172" t="str">
        <f>IF('Summary Clear'!GB2=0,"",'Summary Clear'!GB2)</f>
        <v/>
      </c>
      <c r="FJ13" s="172" t="str">
        <f>IF('Summary Clear'!GC2=0,"",'Summary Clear'!GC2)</f>
        <v/>
      </c>
      <c r="FK13" s="172" t="str">
        <f>IF('Summary Clear'!GD2=0,"",'Summary Clear'!GD2)</f>
        <v/>
      </c>
      <c r="FL13" s="172" t="str">
        <f>IF('Summary Clear'!GE2=0,"",'Summary Clear'!GE2)</f>
        <v/>
      </c>
      <c r="FM13" s="172" t="str">
        <f>IF('Summary Clear'!GF2=0,"",'Summary Clear'!GF2)</f>
        <v/>
      </c>
      <c r="FN13" s="172" t="str">
        <f>IF('Summary Clear'!GG2=0,"",'Summary Clear'!GG2)</f>
        <v/>
      </c>
      <c r="FO13" s="172" t="str">
        <f>IF('Summary Clear'!GH2=0,"",'Summary Clear'!GH2)</f>
        <v/>
      </c>
      <c r="FP13" s="172" t="str">
        <f>IF('Summary Clear'!GI2=0,"",'Summary Clear'!GI2)</f>
        <v/>
      </c>
      <c r="FQ13" s="172" t="str">
        <f>IF('Summary Clear'!GJ2=0,"",'Summary Clear'!GJ2)</f>
        <v/>
      </c>
      <c r="FR13" s="172" t="str">
        <f>IF('Summary Clear'!GK2=0,"",'Summary Clear'!GK2)</f>
        <v/>
      </c>
      <c r="FS13" s="172" t="str">
        <f>IF('Summary Clear'!GL2=0,"",'Summary Clear'!GL2)</f>
        <v/>
      </c>
      <c r="FT13" s="172" t="str">
        <f>IF('Summary Clear'!GM2=0,"",'Summary Clear'!GM2)</f>
        <v/>
      </c>
      <c r="FU13" s="172" t="str">
        <f>IF('Summary Clear'!GN2=0,"",'Summary Clear'!GN2)</f>
        <v/>
      </c>
      <c r="FV13" s="172" t="str">
        <f>IF('Summary Clear'!GO2=0,"",'Summary Clear'!GO2)</f>
        <v/>
      </c>
      <c r="FW13" s="172" t="str">
        <f>IF('Summary Clear'!GP2=0,"",'Summary Clear'!GP2)</f>
        <v/>
      </c>
      <c r="FX13" s="172" t="str">
        <f>IF('Summary Clear'!GQ2=0,"",'Summary Clear'!GQ2)</f>
        <v/>
      </c>
      <c r="FY13" s="172" t="str">
        <f>IF('Summary Clear'!GR2=0,"",'Summary Clear'!GR2)</f>
        <v/>
      </c>
      <c r="FZ13" s="172" t="str">
        <f>IF('Summary Clear'!GS2=0,"",'Summary Clear'!GS2)</f>
        <v/>
      </c>
      <c r="GA13" s="172" t="str">
        <f>IF('Summary Clear'!GT2=0,"",'Summary Clear'!GT2)</f>
        <v/>
      </c>
      <c r="GB13" s="172" t="str">
        <f>IF('Summary Clear'!GU2=0,"",'Summary Clear'!GU2)</f>
        <v/>
      </c>
      <c r="GC13" s="172" t="str">
        <f>IF('Summary Clear'!GV2=0,"",'Summary Clear'!GV2)</f>
        <v/>
      </c>
      <c r="GD13" s="172" t="str">
        <f>IF('Summary Clear'!GW2=0,"",'Summary Clear'!GW2)</f>
        <v/>
      </c>
      <c r="GE13" s="172" t="str">
        <f>IF('Summary Clear'!GX2=0,"",'Summary Clear'!GX2)</f>
        <v/>
      </c>
      <c r="GF13" s="172" t="str">
        <f>IF('Summary Clear'!GY2=0,"",'Summary Clear'!GY2)</f>
        <v/>
      </c>
      <c r="GG13" s="172" t="str">
        <f>IF('Summary Clear'!GZ2=0,"",'Summary Clear'!GZ2)</f>
        <v/>
      </c>
      <c r="GH13" s="172" t="str">
        <f>IF('Summary Clear'!HA2=0,"",'Summary Clear'!HA2)</f>
        <v/>
      </c>
      <c r="GI13" s="172" t="str">
        <f>IF('Summary Clear'!HB2=0,"",'Summary Clear'!HB2)</f>
        <v/>
      </c>
      <c r="GJ13" s="172" t="str">
        <f>IF('Summary Clear'!HC2=0,"",'Summary Clear'!HC2)</f>
        <v/>
      </c>
      <c r="GK13" s="172" t="str">
        <f>IF('Summary Clear'!HD2=0,"",'Summary Clear'!HD2)</f>
        <v/>
      </c>
      <c r="GL13" s="172" t="str">
        <f>IF('Summary Clear'!HE2=0,"",'Summary Clear'!HE2)</f>
        <v/>
      </c>
      <c r="GM13" s="172" t="str">
        <f>IF('Summary Clear'!HF2=0,"",'Summary Clear'!HF2)</f>
        <v/>
      </c>
      <c r="GN13" s="172" t="str">
        <f>IF('Summary Clear'!HG2=0,"",'Summary Clear'!HG2)</f>
        <v/>
      </c>
      <c r="GO13" s="172" t="str">
        <f>IF('Summary Clear'!HH2=0,"",'Summary Clear'!HH2)</f>
        <v/>
      </c>
      <c r="GP13" s="172" t="str">
        <f>IF('Summary Clear'!HI2=0,"",'Summary Clear'!HI2)</f>
        <v/>
      </c>
      <c r="GQ13" s="172" t="str">
        <f>IF('Summary Clear'!HJ2=0,"",'Summary Clear'!HJ2)</f>
        <v/>
      </c>
      <c r="GR13" s="172" t="str">
        <f>IF('Summary Clear'!HK2=0,"",'Summary Clear'!HK2)</f>
        <v/>
      </c>
      <c r="GS13" s="172" t="str">
        <f>IF('Summary Clear'!HL2=0,"",'Summary Clear'!HL2)</f>
        <v/>
      </c>
      <c r="GT13" s="172" t="str">
        <f>IF('Summary Clear'!HM2=0,"",'Summary Clear'!HM2)</f>
        <v/>
      </c>
      <c r="GU13" s="172" t="str">
        <f>IF('Summary Clear'!HN2=0,"",'Summary Clear'!HN2)</f>
        <v/>
      </c>
      <c r="GV13" s="172" t="str">
        <f>IF('Summary Clear'!HO2=0,"",'Summary Clear'!HO2)</f>
        <v/>
      </c>
      <c r="GW13" s="172" t="str">
        <f>IF('Summary Clear'!HP2=0,"",'Summary Clear'!HP2)</f>
        <v/>
      </c>
      <c r="GX13" s="172" t="str">
        <f>IF('Summary Clear'!HQ2=0,"",'Summary Clear'!HQ2)</f>
        <v/>
      </c>
      <c r="GY13" s="172" t="str">
        <f>IF('Summary Clear'!HR2=0,"",'Summary Clear'!HR2)</f>
        <v/>
      </c>
      <c r="GZ13" s="172" t="str">
        <f>IF('Summary Clear'!HS2=0,"",'Summary Clear'!HS2)</f>
        <v/>
      </c>
      <c r="HA13" s="172" t="str">
        <f>IF('Summary Clear'!HT2=0,"",'Summary Clear'!HT2)</f>
        <v/>
      </c>
      <c r="HB13" s="172" t="str">
        <f>IF('Summary Clear'!HU2=0,"",'Summary Clear'!HU2)</f>
        <v/>
      </c>
      <c r="HC13" s="172" t="str">
        <f>IF('Summary Clear'!HV2=0,"",'Summary Clear'!HV2)</f>
        <v/>
      </c>
      <c r="HD13" s="172" t="str">
        <f>IF('Summary Clear'!HW2=0,"",'Summary Clear'!HW2)</f>
        <v/>
      </c>
      <c r="HE13" s="172" t="str">
        <f>IF('Summary Clear'!HX2=0,"",'Summary Clear'!HX2)</f>
        <v/>
      </c>
      <c r="HF13" s="172" t="str">
        <f>IF('Summary Clear'!HY2=0,"",'Summary Clear'!HY2)</f>
        <v/>
      </c>
      <c r="HG13" s="172" t="str">
        <f>IF('Summary Clear'!HZ2=0,"",'Summary Clear'!HZ2)</f>
        <v/>
      </c>
      <c r="HH13" s="172" t="str">
        <f>IF('Summary Clear'!IA2=0,"",'Summary Clear'!IA2)</f>
        <v/>
      </c>
      <c r="HI13" s="172" t="str">
        <f>IF('Summary Clear'!IB2=0,"",'Summary Clear'!IB2)</f>
        <v/>
      </c>
      <c r="HJ13" s="172" t="str">
        <f>IF('Summary Clear'!IC2=0,"",'Summary Clear'!IC2)</f>
        <v/>
      </c>
      <c r="HK13" s="172" t="str">
        <f>IF('Summary Clear'!ID2=0,"",'Summary Clear'!ID2)</f>
        <v/>
      </c>
      <c r="HL13" s="172" t="str">
        <f>IF('Summary Clear'!IE2=0,"",'Summary Clear'!IE2)</f>
        <v/>
      </c>
      <c r="HM13" s="172" t="str">
        <f>IF('Summary Clear'!IF2=0,"",'Summary Clear'!IF2)</f>
        <v/>
      </c>
      <c r="HN13" s="172" t="str">
        <f>IF('Summary Clear'!IG2=0,"",'Summary Clear'!IG2)</f>
        <v/>
      </c>
      <c r="HO13" s="172" t="str">
        <f>IF('Summary Clear'!IH2=0,"",'Summary Clear'!IH2)</f>
        <v/>
      </c>
      <c r="HP13" s="172" t="str">
        <f>IF('Summary Clear'!II2=0,"",'Summary Clear'!II2)</f>
        <v/>
      </c>
      <c r="HQ13" s="172" t="str">
        <f>IF('Summary Clear'!IJ2=0,"",'Summary Clear'!IJ2)</f>
        <v/>
      </c>
      <c r="HR13" s="172" t="str">
        <f>IF('Summary Clear'!IK2=0,"",'Summary Clear'!IK2)</f>
        <v/>
      </c>
      <c r="HS13" s="172" t="str">
        <f>IF('Summary Clear'!IL2=0,"",'Summary Clear'!IL2)</f>
        <v/>
      </c>
      <c r="HT13" s="172" t="str">
        <f>IF('Summary Clear'!IM2=0,"",'Summary Clear'!IM2)</f>
        <v/>
      </c>
      <c r="HU13" s="172" t="str">
        <f>IF('Summary Clear'!IN2=0,"",'Summary Clear'!IN2)</f>
        <v/>
      </c>
      <c r="HV13" s="172" t="str">
        <f>IF('Summary Clear'!IO2=0,"",'Summary Clear'!IO2)</f>
        <v/>
      </c>
      <c r="HW13" s="172" t="str">
        <f>IF('Summary Clear'!IP2=0,"",'Summary Clear'!IP2)</f>
        <v/>
      </c>
      <c r="HX13" s="172" t="str">
        <f>IF('Summary Clear'!IQ2=0,"",'Summary Clear'!IQ2)</f>
        <v/>
      </c>
      <c r="HY13" s="172" t="str">
        <f>IF('Summary Clear'!IR2=0,"",'Summary Clear'!IR2)</f>
        <v/>
      </c>
      <c r="HZ13" s="172" t="str">
        <f>IF('Summary Clear'!IS2=0,"",'Summary Clear'!IS2)</f>
        <v/>
      </c>
      <c r="IA13" s="172" t="str">
        <f>IF('Summary Clear'!IT2=0,"",'Summary Clear'!IT2)</f>
        <v/>
      </c>
      <c r="IB13" s="172" t="str">
        <f>IF('Summary Clear'!IU2=0,"",'Summary Clear'!IU2)</f>
        <v/>
      </c>
      <c r="IC13" s="172" t="str">
        <f>IF('Summary Clear'!IV2=0,"",'Summary Clear'!IV2)</f>
        <v/>
      </c>
      <c r="ID13" s="172" t="str">
        <f>IF('Summary Clear'!IW2=0,"",'Summary Clear'!IW2)</f>
        <v/>
      </c>
      <c r="IE13" s="172" t="str">
        <f>IF('Summary Clear'!IX2=0,"",'Summary Clear'!IX2)</f>
        <v/>
      </c>
      <c r="IF13" s="172" t="str">
        <f>IF('Summary Clear'!IY2=0,"",'Summary Clear'!IY2)</f>
        <v/>
      </c>
      <c r="IG13" s="172" t="str">
        <f>IF('Summary Clear'!IZ2=0,"",'Summary Clear'!IZ2)</f>
        <v/>
      </c>
      <c r="IH13" s="172" t="str">
        <f>IF('Summary Clear'!JA2=0,"",'Summary Clear'!JA2)</f>
        <v/>
      </c>
      <c r="II13" s="172" t="str">
        <f>IF('Summary Clear'!JB2=0,"",'Summary Clear'!JB2)</f>
        <v/>
      </c>
      <c r="IJ13" s="172" t="str">
        <f>IF('Summary Clear'!JC2=0,"",'Summary Clear'!JC2)</f>
        <v/>
      </c>
      <c r="IK13" s="172" t="str">
        <f>IF('Summary Clear'!JD2=0,"",'Summary Clear'!JD2)</f>
        <v/>
      </c>
      <c r="IL13" s="172" t="str">
        <f>IF('Summary Clear'!JE2=0,"",'Summary Clear'!JE2)</f>
        <v/>
      </c>
      <c r="IM13" s="172" t="str">
        <f>IF('Summary Clear'!JF2=0,"",'Summary Clear'!JF2)</f>
        <v/>
      </c>
      <c r="IN13" s="172" t="str">
        <f>IF('Summary Clear'!JG2=0,"",'Summary Clear'!JG2)</f>
        <v/>
      </c>
      <c r="IO13" s="172" t="str">
        <f>IF('Summary Clear'!JH2=0,"",'Summary Clear'!JH2)</f>
        <v/>
      </c>
      <c r="IP13" s="172" t="str">
        <f>IF('Summary Clear'!JI2=0,"",'Summary Clear'!JI2)</f>
        <v/>
      </c>
      <c r="IQ13" s="172" t="str">
        <f>IF('Summary Clear'!JJ2=0,"",'Summary Clear'!JJ2)</f>
        <v/>
      </c>
      <c r="IR13" s="172" t="str">
        <f>IF('Summary Clear'!JK2=0,"",'Summary Clear'!JK2)</f>
        <v/>
      </c>
      <c r="IS13" s="172" t="str">
        <f>IF('Summary Clear'!JL2=0,"",'Summary Clear'!JL2)</f>
        <v/>
      </c>
      <c r="IT13" s="172" t="str">
        <f>IF('Summary Clear'!JM2=0,"",'Summary Clear'!JM2)</f>
        <v/>
      </c>
      <c r="IU13" s="172" t="str">
        <f>IF('Summary Clear'!JN2=0,"",'Summary Clear'!JN2)</f>
        <v/>
      </c>
      <c r="IV13" s="172" t="str">
        <f>IF('Summary Clear'!JO2=0,"",'Summary Clear'!JO2)</f>
        <v/>
      </c>
      <c r="IW13" s="172" t="str">
        <f>IF('Summary Clear'!JP2=0,"",'Summary Clear'!JP2)</f>
        <v/>
      </c>
      <c r="IX13" s="172" t="str">
        <f>IF('Summary Clear'!JQ2=0,"",'Summary Clear'!JQ2)</f>
        <v/>
      </c>
      <c r="IY13" s="172" t="str">
        <f>IF('Summary Clear'!JR2=0,"",'Summary Clear'!JR2)</f>
        <v/>
      </c>
      <c r="IZ13" s="172" t="str">
        <f>IF('Summary Clear'!JS2=0,"",'Summary Clear'!JS2)</f>
        <v/>
      </c>
      <c r="JA13" s="172" t="str">
        <f>IF('Summary Clear'!JT2=0,"",'Summary Clear'!JT2)</f>
        <v/>
      </c>
      <c r="JB13" s="172" t="str">
        <f>IF('Summary Clear'!JU2=0,"",'Summary Clear'!JU2)</f>
        <v/>
      </c>
      <c r="JC13" s="172" t="str">
        <f>IF('Summary Clear'!JV2=0,"",'Summary Clear'!JV2)</f>
        <v/>
      </c>
      <c r="JD13" s="172" t="str">
        <f>IF('Summary Clear'!JW2=0,"",'Summary Clear'!JW2)</f>
        <v/>
      </c>
      <c r="JE13" s="172" t="str">
        <f>IF('Summary Clear'!JX2=0,"",'Summary Clear'!JX2)</f>
        <v/>
      </c>
      <c r="JF13" s="172" t="str">
        <f>IF('Summary Clear'!JY2=0,"",'Summary Clear'!JY2)</f>
        <v/>
      </c>
      <c r="JG13" s="172" t="str">
        <f>IF('Summary Clear'!JZ2=0,"",'Summary Clear'!JZ2)</f>
        <v/>
      </c>
      <c r="JH13" s="172" t="str">
        <f>IF('Summary Clear'!KA2=0,"",'Summary Clear'!KA2)</f>
        <v/>
      </c>
      <c r="JI13" s="172" t="str">
        <f>IF('Summary Clear'!KB2=0,"",'Summary Clear'!KB2)</f>
        <v/>
      </c>
      <c r="JJ13" s="172" t="str">
        <f>IF('Summary Clear'!KC2=0,"",'Summary Clear'!KC2)</f>
        <v/>
      </c>
      <c r="JK13" s="172" t="str">
        <f>IF('Summary Clear'!KD2=0,"",'Summary Clear'!KD2)</f>
        <v/>
      </c>
      <c r="JL13" s="172" t="str">
        <f>IF('Summary Clear'!KE2=0,"",'Summary Clear'!KE2)</f>
        <v/>
      </c>
      <c r="JM13" s="172" t="str">
        <f>IF('Summary Clear'!KF2=0,"",'Summary Clear'!KF2)</f>
        <v/>
      </c>
      <c r="JN13" s="172" t="str">
        <f>IF('Summary Clear'!KG2=0,"",'Summary Clear'!KG2)</f>
        <v/>
      </c>
      <c r="JO13" s="172" t="str">
        <f>IF('Summary Clear'!KH2=0,"",'Summary Clear'!KH2)</f>
        <v/>
      </c>
      <c r="JP13" s="172" t="str">
        <f>IF('Summary Clear'!KI2=0,"",'Summary Clear'!KI2)</f>
        <v/>
      </c>
      <c r="JQ13" s="172" t="str">
        <f>IF('Summary Clear'!KJ2=0,"",'Summary Clear'!KJ2)</f>
        <v/>
      </c>
      <c r="JR13" s="172" t="str">
        <f>IF('Summary Clear'!KK2=0,"",'Summary Clear'!KK2)</f>
        <v/>
      </c>
      <c r="JS13" s="172" t="str">
        <f>IF('Summary Clear'!KL2=0,"",'Summary Clear'!KL2)</f>
        <v/>
      </c>
      <c r="JT13" s="172" t="str">
        <f>IF('Summary Clear'!KM2=0,"",'Summary Clear'!KM2)</f>
        <v/>
      </c>
      <c r="JU13" s="172" t="str">
        <f>IF('Summary Clear'!KN2=0,"",'Summary Clear'!KN2)</f>
        <v/>
      </c>
      <c r="JV13" s="172" t="str">
        <f>IF('Summary Clear'!KO2=0,"",'Summary Clear'!KO2)</f>
        <v/>
      </c>
      <c r="JW13" s="172" t="str">
        <f>IF('Summary Clear'!KP2=0,"",'Summary Clear'!KP2)</f>
        <v/>
      </c>
      <c r="JX13" s="172" t="str">
        <f>IF('Summary Clear'!KQ2=0,"",'Summary Clear'!KQ2)</f>
        <v/>
      </c>
      <c r="JY13" s="172" t="str">
        <f>IF('Summary Clear'!KR2=0,"",'Summary Clear'!KR2)</f>
        <v/>
      </c>
      <c r="JZ13" s="172" t="str">
        <f>IF('Summary Clear'!KS2=0,"",'Summary Clear'!KS2)</f>
        <v/>
      </c>
      <c r="KA13" s="172" t="str">
        <f>IF('Summary Clear'!KT2=0,"",'Summary Clear'!KT2)</f>
        <v/>
      </c>
      <c r="KB13" s="172" t="str">
        <f>IF('Summary Clear'!KU2=0,"",'Summary Clear'!KU2)</f>
        <v/>
      </c>
      <c r="KC13" s="172" t="str">
        <f>IF('Summary Clear'!KV2=0,"",'Summary Clear'!KV2)</f>
        <v/>
      </c>
      <c r="KD13" s="172" t="str">
        <f>IF('Summary Clear'!KW2=0,"",'Summary Clear'!KW2)</f>
        <v/>
      </c>
      <c r="KE13" s="172" t="str">
        <f>IF('Summary Clear'!KX2=0,"",'Summary Clear'!KX2)</f>
        <v/>
      </c>
      <c r="KF13" s="172" t="str">
        <f>IF('Summary Clear'!KY2=0,"",'Summary Clear'!KY2)</f>
        <v/>
      </c>
      <c r="KG13" s="172" t="str">
        <f>IF('Summary Clear'!KZ2=0,"",'Summary Clear'!KZ2)</f>
        <v/>
      </c>
      <c r="KH13" s="172" t="str">
        <f>IF('Summary Clear'!LA2=0,"",'Summary Clear'!LA2)</f>
        <v/>
      </c>
      <c r="KI13" s="172" t="str">
        <f>IF('Summary Clear'!LB2=0,"",'Summary Clear'!LB2)</f>
        <v/>
      </c>
      <c r="KJ13" s="172" t="str">
        <f>IF('Summary Clear'!LC2=0,"",'Summary Clear'!LC2)</f>
        <v/>
      </c>
      <c r="KK13" s="172" t="str">
        <f>IF('Summary Clear'!LD2=0,"",'Summary Clear'!LD2)</f>
        <v/>
      </c>
      <c r="KL13" s="172" t="str">
        <f>IF('Summary Clear'!LE2=0,"",'Summary Clear'!LE2)</f>
        <v/>
      </c>
      <c r="KM13" s="172" t="str">
        <f>IF('Summary Clear'!LF2=0,"",'Summary Clear'!LF2)</f>
        <v/>
      </c>
      <c r="KN13" s="172" t="str">
        <f>IF('Summary Clear'!LG2=0,"",'Summary Clear'!LG2)</f>
        <v/>
      </c>
      <c r="KO13" s="172" t="str">
        <f>IF('Summary Clear'!LH2=0,"",'Summary Clear'!LH2)</f>
        <v/>
      </c>
      <c r="KP13" s="172" t="str">
        <f>IF('Summary Clear'!LI2=0,"",'Summary Clear'!LI2)</f>
        <v/>
      </c>
      <c r="KQ13" s="172" t="str">
        <f>IF('Summary Clear'!LJ2=0,"",'Summary Clear'!LJ2)</f>
        <v/>
      </c>
      <c r="KR13" s="172" t="str">
        <f>IF('Summary Clear'!LK2=0,"",'Summary Clear'!LK2)</f>
        <v/>
      </c>
      <c r="KS13" s="172" t="str">
        <f>IF('Summary Clear'!LL2=0,"",'Summary Clear'!LL2)</f>
        <v/>
      </c>
      <c r="KT13" s="172" t="str">
        <f>IF('Summary Clear'!LM2=0,"",'Summary Clear'!LM2)</f>
        <v/>
      </c>
      <c r="KU13" s="172" t="str">
        <f>IF('Summary Clear'!LN2=0,"",'Summary Clear'!LN2)</f>
        <v/>
      </c>
      <c r="KV13" s="172" t="str">
        <f>IF('Summary Clear'!LO2=0,"",'Summary Clear'!LO2)</f>
        <v/>
      </c>
      <c r="KW13" s="172" t="str">
        <f>IF('Summary Clear'!LP2=0,"",'Summary Clear'!LP2)</f>
        <v/>
      </c>
      <c r="KX13" s="172" t="str">
        <f>IF('Summary Clear'!LQ2=0,"",'Summary Clear'!LQ2)</f>
        <v/>
      </c>
      <c r="KY13" s="172" t="str">
        <f>IF('Summary Clear'!LR2=0,"",'Summary Clear'!LR2)</f>
        <v/>
      </c>
      <c r="KZ13" s="172" t="str">
        <f>IF('Summary Clear'!LS2=0,"",'Summary Clear'!LS2)</f>
        <v/>
      </c>
      <c r="LA13" s="172" t="str">
        <f>IF('Summary Clear'!LT2=0,"",'Summary Clear'!LT2)</f>
        <v/>
      </c>
      <c r="LB13" s="172" t="str">
        <f>IF('Summary Clear'!LU2=0,"",'Summary Clear'!LU2)</f>
        <v/>
      </c>
      <c r="LC13" s="172" t="str">
        <f>IF('Summary Clear'!LV2=0,"",'Summary Clear'!LV2)</f>
        <v/>
      </c>
      <c r="LD13" s="172" t="str">
        <f>IF('Summary Clear'!LW2=0,"",'Summary Clear'!LW2)</f>
        <v/>
      </c>
      <c r="LE13" s="172" t="str">
        <f>IF('Summary Clear'!LX2=0,"",'Summary Clear'!LX2)</f>
        <v/>
      </c>
      <c r="LF13" s="172" t="str">
        <f>IF('Summary Clear'!LY2=0,"",'Summary Clear'!LY2)</f>
        <v/>
      </c>
      <c r="LG13" s="172" t="str">
        <f>IF('Summary Clear'!LZ2=0,"",'Summary Clear'!LZ2)</f>
        <v/>
      </c>
      <c r="LH13" s="172" t="str">
        <f>IF('Summary Clear'!MA2=0,"",'Summary Clear'!MA2)</f>
        <v/>
      </c>
      <c r="LI13" s="172" t="str">
        <f>IF('Summary Clear'!MB2=0,"",'Summary Clear'!MB2)</f>
        <v/>
      </c>
      <c r="LJ13" s="172" t="str">
        <f>IF('Summary Clear'!MC2=0,"",'Summary Clear'!MC2)</f>
        <v/>
      </c>
      <c r="LK13" s="172" t="str">
        <f>IF('Summary Clear'!MD2=0,"",'Summary Clear'!MD2)</f>
        <v/>
      </c>
      <c r="LL13" s="172" t="str">
        <f>IF('Summary Clear'!ME2=0,"",'Summary Clear'!ME2)</f>
        <v/>
      </c>
      <c r="LM13" s="172" t="str">
        <f>IF('Summary Clear'!MF2=0,"",'Summary Clear'!MF2)</f>
        <v/>
      </c>
      <c r="LN13" s="172" t="str">
        <f>IF('Summary Clear'!MG2=0,"",'Summary Clear'!MG2)</f>
        <v/>
      </c>
      <c r="LO13" s="172" t="str">
        <f>IF('Summary Clear'!MH2=0,"",'Summary Clear'!MH2)</f>
        <v/>
      </c>
      <c r="LP13" s="172" t="str">
        <f>IF('Summary Clear'!MI2=0,"",'Summary Clear'!MI2)</f>
        <v/>
      </c>
      <c r="LQ13" s="172" t="str">
        <f>IF('Summary Clear'!MJ2=0,"",'Summary Clear'!MJ2)</f>
        <v/>
      </c>
      <c r="LR13" s="172" t="str">
        <f>IF('Summary Clear'!MK2=0,"",'Summary Clear'!MK2)</f>
        <v/>
      </c>
      <c r="LS13" s="172" t="str">
        <f>IF('Summary Clear'!ML2=0,"",'Summary Clear'!ML2)</f>
        <v/>
      </c>
      <c r="LT13" s="172" t="str">
        <f>IF('Summary Clear'!MM2=0,"",'Summary Clear'!MM2)</f>
        <v/>
      </c>
      <c r="LU13" s="172" t="str">
        <f>IF('Summary Clear'!MN2=0,"",'Summary Clear'!MN2)</f>
        <v/>
      </c>
      <c r="LV13" s="172" t="str">
        <f>IF('Summary Clear'!MO2=0,"",'Summary Clear'!MO2)</f>
        <v/>
      </c>
      <c r="LW13" s="172" t="str">
        <f>IF('Summary Clear'!MP2=0,"",'Summary Clear'!MP2)</f>
        <v/>
      </c>
      <c r="LX13" s="172" t="str">
        <f>IF('Summary Clear'!MQ2=0,"",'Summary Clear'!MQ2)</f>
        <v/>
      </c>
      <c r="LY13" s="172" t="str">
        <f>IF('Summary Clear'!MR2=0,"",'Summary Clear'!MR2)</f>
        <v/>
      </c>
      <c r="LZ13" s="172" t="str">
        <f>IF('Summary Clear'!MS2=0,"",'Summary Clear'!MS2)</f>
        <v/>
      </c>
      <c r="MA13" s="172" t="str">
        <f>IF('Summary Clear'!MT2=0,"",'Summary Clear'!MT2)</f>
        <v/>
      </c>
      <c r="MB13" s="172" t="str">
        <f>IF('Summary Clear'!MU2=0,"",'Summary Clear'!MU2)</f>
        <v/>
      </c>
      <c r="MC13" s="172" t="str">
        <f>IF('Summary Clear'!MV2=0,"",'Summary Clear'!MV2)</f>
        <v/>
      </c>
      <c r="MD13" s="172" t="str">
        <f>IF('Summary Clear'!MW2=0,"",'Summary Clear'!MW2)</f>
        <v/>
      </c>
      <c r="ME13" s="172" t="str">
        <f>IF('Summary Clear'!MX2=0,"",'Summary Clear'!MX2)</f>
        <v/>
      </c>
      <c r="MF13" s="172" t="str">
        <f>IF('Summary Clear'!MY2=0,"",'Summary Clear'!MY2)</f>
        <v/>
      </c>
      <c r="MG13" s="172" t="str">
        <f>IF('Summary Clear'!MZ2=0,"",'Summary Clear'!MZ2)</f>
        <v/>
      </c>
      <c r="MH13" s="172" t="str">
        <f>IF('Summary Clear'!NA2=0,"",'Summary Clear'!NA2)</f>
        <v/>
      </c>
      <c r="MI13" s="172" t="str">
        <f>IF('Summary Clear'!NB2=0,"",'Summary Clear'!NB2)</f>
        <v/>
      </c>
      <c r="MJ13" s="172" t="str">
        <f>IF('Summary Clear'!NC2=0,"",'Summary Clear'!NC2)</f>
        <v/>
      </c>
      <c r="MK13" s="172" t="str">
        <f>IF('Summary Clear'!ND2=0,"",'Summary Clear'!ND2)</f>
        <v/>
      </c>
      <c r="ML13" s="172" t="str">
        <f>IF('Summary Clear'!NE2=0,"",'Summary Clear'!NE2)</f>
        <v/>
      </c>
      <c r="MM13" s="172" t="str">
        <f>IF('Summary Clear'!NF2=0,"",'Summary Clear'!NF2)</f>
        <v/>
      </c>
      <c r="MN13" s="172" t="str">
        <f>IF('Summary Clear'!NG2=0,"",'Summary Clear'!NG2)</f>
        <v/>
      </c>
      <c r="MO13" s="172" t="str">
        <f>IF('Summary Clear'!NH2=0,"",'Summary Clear'!NH2)</f>
        <v/>
      </c>
      <c r="MP13" s="172" t="str">
        <f>IF('Summary Clear'!NI2=0,"",'Summary Clear'!NI2)</f>
        <v/>
      </c>
      <c r="MQ13" s="172" t="str">
        <f>IF('Summary Clear'!NJ2=0,"",'Summary Clear'!NJ2)</f>
        <v/>
      </c>
      <c r="MR13" s="172" t="str">
        <f>IF('Summary Clear'!NK2=0,"",'Summary Clear'!NK2)</f>
        <v/>
      </c>
      <c r="MS13" s="172" t="str">
        <f>IF('Summary Clear'!NL2=0,"",'Summary Clear'!NL2)</f>
        <v/>
      </c>
      <c r="MT13" s="172" t="str">
        <f>IF('Summary Clear'!NM2=0,"",'Summary Clear'!NM2)</f>
        <v/>
      </c>
      <c r="MU13" s="172" t="str">
        <f>IF('Summary Clear'!NN2=0,"",'Summary Clear'!NN2)</f>
        <v/>
      </c>
      <c r="MV13" s="172" t="str">
        <f>IF('Summary Clear'!NO2=0,"",'Summary Clear'!NO2)</f>
        <v/>
      </c>
      <c r="MW13" s="172" t="str">
        <f>IF('Summary Clear'!NP2=0,"",'Summary Clear'!NP2)</f>
        <v/>
      </c>
      <c r="MX13" s="172" t="str">
        <f>IF('Summary Clear'!NQ2=0,"",'Summary Clear'!NQ2)</f>
        <v/>
      </c>
      <c r="MY13" s="172" t="str">
        <f>IF('Summary Clear'!NR2=0,"",'Summary Clear'!NR2)</f>
        <v/>
      </c>
      <c r="MZ13" s="172" t="str">
        <f>IF('Summary Clear'!NS2=0,"",'Summary Clear'!NS2)</f>
        <v/>
      </c>
      <c r="NA13" s="172" t="str">
        <f>IF('Summary Clear'!NT2=0,"",'Summary Clear'!NT2)</f>
        <v/>
      </c>
      <c r="NB13" s="172" t="str">
        <f>IF('Summary Clear'!NU2=0,"",'Summary Clear'!NU2)</f>
        <v/>
      </c>
      <c r="NC13" s="172" t="str">
        <f>IF('Summary Clear'!NV2=0,"",'Summary Clear'!NV2)</f>
        <v/>
      </c>
      <c r="ND13" s="172" t="str">
        <f>IF('Summary Clear'!NW2=0,"",'Summary Clear'!NW2)</f>
        <v/>
      </c>
      <c r="NE13" s="172" t="str">
        <f>IF('Summary Clear'!NX2=0,"",'Summary Clear'!NX2)</f>
        <v/>
      </c>
      <c r="NF13" s="172" t="str">
        <f>IF('Summary Clear'!NY2=0,"",'Summary Clear'!NY2)</f>
        <v/>
      </c>
      <c r="NG13" s="172" t="str">
        <f>IF('Summary Clear'!NZ2=0,"",'Summary Clear'!NZ2)</f>
        <v/>
      </c>
      <c r="NH13" s="172" t="str">
        <f>IF('Summary Clear'!OA2=0,"",'Summary Clear'!OA2)</f>
        <v/>
      </c>
      <c r="NI13" s="172" t="str">
        <f>IF('Summary Clear'!OB2=0,"",'Summary Clear'!OB2)</f>
        <v/>
      </c>
      <c r="NJ13" s="172" t="str">
        <f>IF('Summary Clear'!OC2=0,"",'Summary Clear'!OC2)</f>
        <v/>
      </c>
      <c r="NK13" s="172" t="str">
        <f>IF('Summary Clear'!OD2=0,"",'Summary Clear'!OD2)</f>
        <v/>
      </c>
      <c r="NL13" s="172" t="str">
        <f>IF('Summary Clear'!OE2=0,"",'Summary Clear'!OE2)</f>
        <v/>
      </c>
      <c r="NM13" s="172" t="str">
        <f>IF('Summary Clear'!OF2=0,"",'Summary Clear'!OF2)</f>
        <v/>
      </c>
      <c r="NN13" s="172" t="str">
        <f>IF('Summary Clear'!OG2=0,"",'Summary Clear'!OG2)</f>
        <v/>
      </c>
      <c r="NO13" s="172" t="str">
        <f>IF('Summary Clear'!OH2=0,"",'Summary Clear'!OH2)</f>
        <v/>
      </c>
      <c r="NP13" s="172" t="str">
        <f>IF('Summary Clear'!OI2=0,"",'Summary Clear'!OI2)</f>
        <v/>
      </c>
      <c r="NQ13" s="172" t="str">
        <f>IF('Summary Clear'!OJ2=0,"",'Summary Clear'!OJ2)</f>
        <v/>
      </c>
      <c r="NR13" s="172" t="str">
        <f>IF('Summary Clear'!OK2=0,"",'Summary Clear'!OK2)</f>
        <v/>
      </c>
      <c r="NS13" s="172" t="str">
        <f>IF('Summary Clear'!OL2=0,"",'Summary Clear'!OL2)</f>
        <v/>
      </c>
      <c r="NT13" s="172" t="str">
        <f>IF('Summary Clear'!OM2=0,"",'Summary Clear'!OM2)</f>
        <v/>
      </c>
      <c r="NU13" s="172" t="str">
        <f>IF('Summary Clear'!ON2=0,"",'Summary Clear'!ON2)</f>
        <v/>
      </c>
      <c r="NV13" s="172" t="str">
        <f>IF('Summary Clear'!OO2=0,"",'Summary Clear'!OO2)</f>
        <v/>
      </c>
      <c r="NW13" s="172" t="str">
        <f>IF('Summary Clear'!OP2=0,"",'Summary Clear'!OP2)</f>
        <v/>
      </c>
      <c r="NX13" s="172" t="str">
        <f>IF('Summary Clear'!OQ2=0,"",'Summary Clear'!OQ2)</f>
        <v/>
      </c>
      <c r="NY13" s="172" t="str">
        <f>IF('Summary Clear'!OR2=0,"",'Summary Clear'!OR2)</f>
        <v/>
      </c>
      <c r="NZ13" s="172" t="str">
        <f>IF('Summary Clear'!OS2=0,"",'Summary Clear'!OS2)</f>
        <v/>
      </c>
      <c r="OA13" s="172" t="str">
        <f>IF('Summary Clear'!OT2=0,"",'Summary Clear'!OT2)</f>
        <v/>
      </c>
      <c r="OB13" s="172" t="str">
        <f>IF('Summary Clear'!OU2=0,"",'Summary Clear'!OU2)</f>
        <v/>
      </c>
      <c r="OC13" s="172" t="str">
        <f>IF('Summary Clear'!OV2=0,"",'Summary Clear'!OV2)</f>
        <v/>
      </c>
      <c r="OD13" s="172" t="str">
        <f>IF('Summary Clear'!OW2=0,"",'Summary Clear'!OW2)</f>
        <v/>
      </c>
      <c r="OE13" s="172" t="str">
        <f>IF('Summary Clear'!OX2=0,"",'Summary Clear'!OX2)</f>
        <v/>
      </c>
      <c r="OF13" s="172" t="str">
        <f>IF('Summary Clear'!OY2=0,"",'Summary Clear'!OY2)</f>
        <v/>
      </c>
      <c r="OG13" s="172" t="str">
        <f>IF('Summary Clear'!OZ2=0,"",'Summary Clear'!OZ2)</f>
        <v/>
      </c>
      <c r="OH13" s="172" t="str">
        <f>IF('Summary Clear'!PA2=0,"",'Summary Clear'!PA2)</f>
        <v/>
      </c>
      <c r="OI13" s="172" t="str">
        <f>IF('Summary Clear'!PB2=0,"",'Summary Clear'!PB2)</f>
        <v/>
      </c>
      <c r="OJ13" s="172" t="str">
        <f>IF('Summary Clear'!PC2=0,"",'Summary Clear'!PC2)</f>
        <v/>
      </c>
      <c r="OK13" s="172" t="str">
        <f>IF('Summary Clear'!PD2=0,"",'Summary Clear'!PD2)</f>
        <v/>
      </c>
      <c r="OL13" s="172" t="str">
        <f>IF('Summary Clear'!PE2=0,"",'Summary Clear'!PE2)</f>
        <v/>
      </c>
      <c r="OM13" s="172" t="str">
        <f>IF('Summary Clear'!PF2=0,"",'Summary Clear'!PF2)</f>
        <v/>
      </c>
      <c r="ON13" s="172" t="str">
        <f>IF('Summary Clear'!PG2=0,"",'Summary Clear'!PG2)</f>
        <v/>
      </c>
      <c r="OO13" s="172" t="str">
        <f>IF('Summary Clear'!PH2=0,"",'Summary Clear'!PH2)</f>
        <v/>
      </c>
      <c r="OP13" s="172" t="str">
        <f>IF('Summary Clear'!PI2=0,"",'Summary Clear'!PI2)</f>
        <v/>
      </c>
      <c r="OQ13" s="172" t="str">
        <f>IF('Summary Clear'!PJ2=0,"",'Summary Clear'!PJ2)</f>
        <v/>
      </c>
      <c r="OR13" s="172" t="str">
        <f>IF('Summary Clear'!PK2=0,"",'Summary Clear'!PK2)</f>
        <v/>
      </c>
      <c r="OS13" s="172" t="str">
        <f>IF('Summary Clear'!PL2=0,"",'Summary Clear'!PL2)</f>
        <v/>
      </c>
      <c r="OT13" s="172" t="str">
        <f>IF('Summary Clear'!PM2=0,"",'Summary Clear'!PM2)</f>
        <v/>
      </c>
      <c r="OU13" s="172" t="str">
        <f>IF('Summary Clear'!PN2=0,"",'Summary Clear'!PN2)</f>
        <v/>
      </c>
      <c r="OV13" s="172" t="str">
        <f>IF('Summary Clear'!PO2=0,"",'Summary Clear'!PO2)</f>
        <v/>
      </c>
      <c r="OW13" s="172" t="str">
        <f>IF('Summary Clear'!PP2=0,"",'Summary Clear'!PP2)</f>
        <v/>
      </c>
      <c r="OX13" s="172" t="str">
        <f>IF('Summary Clear'!PQ2=0,"",'Summary Clear'!PQ2)</f>
        <v/>
      </c>
      <c r="OY13" s="172" t="str">
        <f>IF('Summary Clear'!PR2=0,"",'Summary Clear'!PR2)</f>
        <v/>
      </c>
      <c r="OZ13" s="172" t="str">
        <f>IF('Summary Clear'!PS2=0,"",'Summary Clear'!PS2)</f>
        <v/>
      </c>
      <c r="PA13" s="172" t="str">
        <f>IF('Summary Clear'!PT2=0,"",'Summary Clear'!PT2)</f>
        <v/>
      </c>
      <c r="PB13" s="172" t="str">
        <f>IF('Summary Clear'!PU2=0,"",'Summary Clear'!PU2)</f>
        <v/>
      </c>
      <c r="PC13" s="172" t="str">
        <f>IF('Summary Clear'!PV2=0,"",'Summary Clear'!PV2)</f>
        <v/>
      </c>
      <c r="PD13" s="172" t="str">
        <f>IF('Summary Clear'!PW2=0,"",'Summary Clear'!PW2)</f>
        <v/>
      </c>
      <c r="PE13" s="172" t="str">
        <f>IF('Summary Clear'!PX2=0,"",'Summary Clear'!PX2)</f>
        <v/>
      </c>
      <c r="PF13" s="172" t="str">
        <f>IF('Summary Clear'!PY2=0,"",'Summary Clear'!PY2)</f>
        <v/>
      </c>
      <c r="PG13" s="172" t="str">
        <f>IF('Summary Clear'!PZ2=0,"",'Summary Clear'!PZ2)</f>
        <v/>
      </c>
      <c r="PH13" s="172" t="str">
        <f>IF('Summary Clear'!QA2=0,"",'Summary Clear'!QA2)</f>
        <v/>
      </c>
      <c r="PI13" s="172" t="str">
        <f>IF('Summary Clear'!QB2=0,"",'Summary Clear'!QB2)</f>
        <v/>
      </c>
      <c r="PJ13" s="172" t="str">
        <f>IF('Summary Clear'!QC2=0,"",'Summary Clear'!QC2)</f>
        <v/>
      </c>
      <c r="PK13" s="172" t="str">
        <f>IF('Summary Clear'!QD2=0,"",'Summary Clear'!QD2)</f>
        <v/>
      </c>
      <c r="PL13" s="172" t="str">
        <f>IF('Summary Clear'!QE2=0,"",'Summary Clear'!QE2)</f>
        <v/>
      </c>
      <c r="PM13" s="172" t="str">
        <f>IF('Summary Clear'!QF2=0,"",'Summary Clear'!QF2)</f>
        <v/>
      </c>
      <c r="PN13" s="172" t="str">
        <f>IF('Summary Clear'!QG2=0,"",'Summary Clear'!QG2)</f>
        <v/>
      </c>
      <c r="PO13" s="172" t="str">
        <f>IF('Summary Clear'!QH2=0,"",'Summary Clear'!QH2)</f>
        <v/>
      </c>
      <c r="PP13" s="172" t="str">
        <f>IF('Summary Clear'!QI2=0,"",'Summary Clear'!QI2)</f>
        <v/>
      </c>
      <c r="PQ13" s="172" t="str">
        <f>IF('Summary Clear'!QJ2=0,"",'Summary Clear'!QJ2)</f>
        <v/>
      </c>
      <c r="PR13" s="172" t="str">
        <f>IF('Summary Clear'!QK2=0,"",'Summary Clear'!QK2)</f>
        <v/>
      </c>
      <c r="PS13" s="172" t="str">
        <f>IF('Summary Clear'!QL2=0,"",'Summary Clear'!QL2)</f>
        <v/>
      </c>
      <c r="PT13" s="172" t="str">
        <f>IF('Summary Clear'!QM2=0,"",'Summary Clear'!QM2)</f>
        <v/>
      </c>
      <c r="PU13" s="172" t="str">
        <f>IF('Summary Clear'!QN2=0,"",'Summary Clear'!QN2)</f>
        <v/>
      </c>
      <c r="PV13" s="172" t="str">
        <f>IF('Summary Clear'!QO2=0,"",'Summary Clear'!QO2)</f>
        <v/>
      </c>
      <c r="PW13" s="172" t="str">
        <f>IF('Summary Clear'!QP2=0,"",'Summary Clear'!QP2)</f>
        <v/>
      </c>
      <c r="PX13" s="172" t="str">
        <f>IF('Summary Clear'!QQ2=0,"",'Summary Clear'!QQ2)</f>
        <v/>
      </c>
      <c r="PY13" s="172" t="str">
        <f>IF('Summary Clear'!QR2=0,"",'Summary Clear'!QR2)</f>
        <v/>
      </c>
      <c r="PZ13" s="172" t="str">
        <f>IF('Summary Clear'!QS2=0,"",'Summary Clear'!QS2)</f>
        <v/>
      </c>
      <c r="QA13" s="172" t="str">
        <f>IF('Summary Clear'!QT2=0,"",'Summary Clear'!QT2)</f>
        <v/>
      </c>
      <c r="QB13" s="172" t="str">
        <f>IF('Summary Clear'!QU2=0,"",'Summary Clear'!QU2)</f>
        <v/>
      </c>
      <c r="QC13" s="172" t="str">
        <f>IF('Summary Clear'!QV2=0,"",'Summary Clear'!QV2)</f>
        <v/>
      </c>
      <c r="QD13" s="172" t="str">
        <f>IF('Summary Clear'!QW2=0,"",'Summary Clear'!QW2)</f>
        <v/>
      </c>
      <c r="QE13" s="172" t="str">
        <f>IF('Summary Clear'!QX2=0,"",'Summary Clear'!QX2)</f>
        <v/>
      </c>
      <c r="QF13" s="172" t="str">
        <f>IF('Summary Clear'!QY2=0,"",'Summary Clear'!QY2)</f>
        <v/>
      </c>
      <c r="QG13" s="172" t="str">
        <f>IF('Summary Clear'!QZ2=0,"",'Summary Clear'!QZ2)</f>
        <v/>
      </c>
      <c r="QH13" s="172" t="str">
        <f>IF('Summary Clear'!RA2=0,"",'Summary Clear'!RA2)</f>
        <v/>
      </c>
      <c r="QI13" s="172" t="str">
        <f>IF('Summary Clear'!RB2=0,"",'Summary Clear'!RB2)</f>
        <v/>
      </c>
      <c r="QJ13" s="172" t="str">
        <f>IF('Summary Clear'!RC2=0,"",'Summary Clear'!RC2)</f>
        <v/>
      </c>
      <c r="QK13" s="172" t="str">
        <f>IF('Summary Clear'!RD2=0,"",'Summary Clear'!RD2)</f>
        <v/>
      </c>
      <c r="QL13" s="172" t="str">
        <f>IF('Summary Clear'!RE2=0,"",'Summary Clear'!RE2)</f>
        <v/>
      </c>
      <c r="QM13" s="172" t="str">
        <f>IF('Summary Clear'!RF2=0,"",'Summary Clear'!RF2)</f>
        <v/>
      </c>
      <c r="QN13" s="172" t="str">
        <f>IF('Summary Clear'!RG2=0,"",'Summary Clear'!RG2)</f>
        <v/>
      </c>
      <c r="QO13" s="172" t="str">
        <f>IF('Summary Clear'!RH2=0,"",'Summary Clear'!RH2)</f>
        <v/>
      </c>
      <c r="QP13" s="172" t="str">
        <f>IF('Summary Clear'!RI2=0,"",'Summary Clear'!RI2)</f>
        <v/>
      </c>
      <c r="QQ13" s="172" t="str">
        <f>IF('Summary Clear'!RJ2=0,"",'Summary Clear'!RJ2)</f>
        <v/>
      </c>
      <c r="QR13" s="172" t="str">
        <f>IF('Summary Clear'!RK2=0,"",'Summary Clear'!RK2)</f>
        <v/>
      </c>
      <c r="QS13" s="172" t="str">
        <f>IF('Summary Clear'!RL2=0,"",'Summary Clear'!RL2)</f>
        <v/>
      </c>
      <c r="QT13" s="172" t="str">
        <f>IF('Summary Clear'!RM2=0,"",'Summary Clear'!RM2)</f>
        <v/>
      </c>
      <c r="QU13" s="172" t="str">
        <f>IF('Summary Clear'!RN2=0,"",'Summary Clear'!RN2)</f>
        <v/>
      </c>
      <c r="QV13" s="172" t="str">
        <f>IF('Summary Clear'!RO2=0,"",'Summary Clear'!RO2)</f>
        <v/>
      </c>
      <c r="QW13" s="172" t="str">
        <f>IF('Summary Clear'!RP2=0,"",'Summary Clear'!RP2)</f>
        <v/>
      </c>
      <c r="QX13" s="172" t="str">
        <f>IF('Summary Clear'!RQ2=0,"",'Summary Clear'!RQ2)</f>
        <v/>
      </c>
      <c r="QY13" s="172" t="str">
        <f>IF('Summary Clear'!RR2=0,"",'Summary Clear'!RR2)</f>
        <v/>
      </c>
      <c r="QZ13" s="172" t="str">
        <f>IF('Summary Clear'!RS2=0,"",'Summary Clear'!RS2)</f>
        <v/>
      </c>
      <c r="RA13" s="172" t="str">
        <f>IF('Summary Clear'!RT2=0,"",'Summary Clear'!RT2)</f>
        <v/>
      </c>
      <c r="RB13" s="172" t="str">
        <f>IF('Summary Clear'!RU2=0,"",'Summary Clear'!RU2)</f>
        <v/>
      </c>
      <c r="RC13" s="172" t="str">
        <f>IF('Summary Clear'!RV2=0,"",'Summary Clear'!RV2)</f>
        <v/>
      </c>
      <c r="RD13" s="172" t="str">
        <f>IF('Summary Clear'!RW2=0,"",'Summary Clear'!RW2)</f>
        <v/>
      </c>
      <c r="RE13" s="172" t="str">
        <f>IF('Summary Clear'!RX2=0,"",'Summary Clear'!RX2)</f>
        <v/>
      </c>
      <c r="RF13" s="172" t="str">
        <f>IF('Summary Clear'!RY2=0,"",'Summary Clear'!RY2)</f>
        <v/>
      </c>
      <c r="RG13" s="172" t="str">
        <f>IF('Summary Clear'!RZ2=0,"",'Summary Clear'!RZ2)</f>
        <v/>
      </c>
      <c r="RH13" s="172" t="str">
        <f>IF('Summary Clear'!SA2=0,"",'Summary Clear'!SA2)</f>
        <v/>
      </c>
      <c r="RI13" s="172" t="str">
        <f>IF('Summary Clear'!SB2=0,"",'Summary Clear'!SB2)</f>
        <v/>
      </c>
      <c r="RJ13" s="172" t="str">
        <f>IF('Summary Clear'!SC2=0,"",'Summary Clear'!SC2)</f>
        <v/>
      </c>
      <c r="RK13" s="172" t="str">
        <f>IF('Summary Clear'!SD2=0,"",'Summary Clear'!SD2)</f>
        <v/>
      </c>
      <c r="RL13" s="172" t="str">
        <f>IF('Summary Clear'!SE2=0,"",'Summary Clear'!SE2)</f>
        <v/>
      </c>
      <c r="RM13" s="172" t="str">
        <f>IF('Summary Clear'!SF2=0,"",'Summary Clear'!SF2)</f>
        <v/>
      </c>
      <c r="RN13" s="172" t="str">
        <f>IF('Summary Clear'!SG2=0,"",'Summary Clear'!SG2)</f>
        <v/>
      </c>
      <c r="RO13" s="172" t="str">
        <f>IF('Summary Clear'!SH2=0,"",'Summary Clear'!SH2)</f>
        <v/>
      </c>
      <c r="RP13" s="172" t="str">
        <f>IF('Summary Clear'!SI2=0,"",'Summary Clear'!SI2)</f>
        <v/>
      </c>
      <c r="RQ13" s="172" t="str">
        <f>IF('Summary Clear'!SJ2=0,"",'Summary Clear'!SJ2)</f>
        <v/>
      </c>
      <c r="RR13" s="172" t="str">
        <f>IF('Summary Clear'!SK2=0,"",'Summary Clear'!SK2)</f>
        <v/>
      </c>
      <c r="RS13" s="172" t="str">
        <f>IF('Summary Clear'!SL2=0,"",'Summary Clear'!SL2)</f>
        <v/>
      </c>
      <c r="RT13" s="172" t="str">
        <f>IF('Summary Clear'!SM2=0,"",'Summary Clear'!SM2)</f>
        <v/>
      </c>
      <c r="RU13" s="172" t="str">
        <f>IF('Summary Clear'!SN2=0,"",'Summary Clear'!SN2)</f>
        <v/>
      </c>
      <c r="RV13" s="172" t="str">
        <f>IF('Summary Clear'!SO2=0,"",'Summary Clear'!SO2)</f>
        <v/>
      </c>
      <c r="RW13" s="172" t="str">
        <f>IF('Summary Clear'!SP2=0,"",'Summary Clear'!SP2)</f>
        <v/>
      </c>
      <c r="RX13" s="172" t="str">
        <f>IF('Summary Clear'!SQ2=0,"",'Summary Clear'!SQ2)</f>
        <v/>
      </c>
      <c r="RY13" s="172" t="str">
        <f>IF('Summary Clear'!SR2=0,"",'Summary Clear'!SR2)</f>
        <v/>
      </c>
      <c r="RZ13" s="172" t="str">
        <f>IF('Summary Clear'!SS2=0,"",'Summary Clear'!SS2)</f>
        <v/>
      </c>
      <c r="SA13" s="172" t="str">
        <f>IF('Summary Clear'!ST2=0,"",'Summary Clear'!ST2)</f>
        <v/>
      </c>
      <c r="SB13" s="172" t="str">
        <f>IF('Summary Clear'!SU2=0,"",'Summary Clear'!SU2)</f>
        <v/>
      </c>
      <c r="SC13" s="172" t="str">
        <f>IF('Summary Clear'!SV2=0,"",'Summary Clear'!SV2)</f>
        <v/>
      </c>
      <c r="SD13" s="172" t="str">
        <f>IF('Summary Clear'!SW2=0,"",'Summary Clear'!SW2)</f>
        <v/>
      </c>
      <c r="SE13" s="172" t="str">
        <f>IF('Summary Clear'!SX2=0,"",'Summary Clear'!SX2)</f>
        <v/>
      </c>
      <c r="SF13" s="172" t="str">
        <f>IF('Summary Clear'!SY2=0,"",'Summary Clear'!SY2)</f>
        <v/>
      </c>
      <c r="SG13" s="172" t="str">
        <f>IF('Summary Clear'!SZ2=0,"",'Summary Clear'!SZ2)</f>
        <v/>
      </c>
      <c r="SH13" s="172" t="str">
        <f>IF('Summary Clear'!TA2=0,"",'Summary Clear'!TA2)</f>
        <v/>
      </c>
      <c r="SI13" s="172" t="str">
        <f>IF('Summary Clear'!TB2=0,"",'Summary Clear'!TB2)</f>
        <v/>
      </c>
      <c r="SJ13" s="172" t="str">
        <f>IF('Summary Clear'!TC2=0,"",'Summary Clear'!TC2)</f>
        <v/>
      </c>
      <c r="SK13" s="172" t="str">
        <f>IF('Summary Clear'!TD2=0,"",'Summary Clear'!TD2)</f>
        <v/>
      </c>
      <c r="SL13" s="172" t="str">
        <f>IF('Summary Clear'!TE2=0,"",'Summary Clear'!TE2)</f>
        <v/>
      </c>
      <c r="SM13" s="172" t="str">
        <f>IF('Summary Clear'!TF2=0,"",'Summary Clear'!TF2)</f>
        <v/>
      </c>
      <c r="SN13" s="172" t="str">
        <f>IF('Summary Clear'!TG2=0,"",'Summary Clear'!TG2)</f>
        <v/>
      </c>
      <c r="SO13" s="172" t="str">
        <f>IF('Summary Clear'!TH2=0,"",'Summary Clear'!TH2)</f>
        <v/>
      </c>
      <c r="SP13" s="172" t="str">
        <f>IF('Summary Clear'!TI2=0,"",'Summary Clear'!TI2)</f>
        <v/>
      </c>
      <c r="SQ13" s="172" t="str">
        <f>IF('Summary Clear'!TJ2=0,"",'Summary Clear'!TJ2)</f>
        <v/>
      </c>
      <c r="SR13" s="172" t="str">
        <f>IF('Summary Clear'!TK2=0,"",'Summary Clear'!TK2)</f>
        <v/>
      </c>
      <c r="SS13" s="172" t="str">
        <f>IF('Summary Clear'!TL2=0,"",'Summary Clear'!TL2)</f>
        <v/>
      </c>
      <c r="ST13" s="172" t="str">
        <f>IF('Summary Clear'!TM2=0,"",'Summary Clear'!TM2)</f>
        <v/>
      </c>
      <c r="SU13" s="172" t="str">
        <f>IF('Summary Clear'!TN2=0,"",'Summary Clear'!TN2)</f>
        <v/>
      </c>
      <c r="SV13" s="172" t="str">
        <f>IF('Summary Clear'!TO2=0,"",'Summary Clear'!TO2)</f>
        <v/>
      </c>
      <c r="SW13" s="172" t="str">
        <f>IF('Summary Clear'!TP2=0,"",'Summary Clear'!TP2)</f>
        <v/>
      </c>
      <c r="SX13" s="172" t="str">
        <f>IF('Summary Clear'!TQ2=0,"",'Summary Clear'!TQ2)</f>
        <v/>
      </c>
      <c r="SY13" s="172" t="str">
        <f>IF('Summary Clear'!TR2=0,"",'Summary Clear'!TR2)</f>
        <v/>
      </c>
      <c r="SZ13" s="172" t="str">
        <f>IF('Summary Clear'!TS2=0,"",'Summary Clear'!TS2)</f>
        <v/>
      </c>
      <c r="TA13" s="172" t="str">
        <f>IF('Summary Clear'!TT2=0,"",'Summary Clear'!TT2)</f>
        <v/>
      </c>
      <c r="TB13" s="172" t="str">
        <f>IF('Summary Clear'!TU2=0,"",'Summary Clear'!TU2)</f>
        <v/>
      </c>
      <c r="TC13" s="172" t="str">
        <f>IF('Summary Clear'!TV2=0,"",'Summary Clear'!TV2)</f>
        <v/>
      </c>
      <c r="TD13" s="172" t="str">
        <f>IF('Summary Clear'!TW2=0,"",'Summary Clear'!TW2)</f>
        <v/>
      </c>
      <c r="TE13" s="172" t="str">
        <f>IF('Summary Clear'!TX2=0,"",'Summary Clear'!TX2)</f>
        <v/>
      </c>
      <c r="TF13" s="172" t="str">
        <f>IF('Summary Clear'!TY2=0,"",'Summary Clear'!TY2)</f>
        <v/>
      </c>
      <c r="TG13" s="172" t="str">
        <f>IF('Summary Clear'!TZ2=0,"",'Summary Clear'!TZ2)</f>
        <v/>
      </c>
      <c r="TH13" s="172" t="str">
        <f>IF('Summary Clear'!UA2=0,"",'Summary Clear'!UA2)</f>
        <v/>
      </c>
      <c r="TI13" s="172" t="str">
        <f>IF('Summary Clear'!UB2=0,"",'Summary Clear'!UB2)</f>
        <v/>
      </c>
      <c r="TJ13" s="172" t="str">
        <f>IF('Summary Clear'!UC2=0,"",'Summary Clear'!UC2)</f>
        <v/>
      </c>
      <c r="TK13" s="172" t="str">
        <f>IF('Summary Clear'!UD2=0,"",'Summary Clear'!UD2)</f>
        <v/>
      </c>
      <c r="TL13" s="172" t="str">
        <f>IF('Summary Clear'!UE2=0,"",'Summary Clear'!UE2)</f>
        <v/>
      </c>
      <c r="TM13" s="172" t="str">
        <f>IF('Summary Clear'!UF2=0,"",'Summary Clear'!UF2)</f>
        <v/>
      </c>
      <c r="TN13" s="172" t="str">
        <f>IF('Summary Clear'!UG2=0,"",'Summary Clear'!UG2)</f>
        <v/>
      </c>
      <c r="TO13" s="172" t="str">
        <f>IF('Summary Clear'!UH2=0,"",'Summary Clear'!UH2)</f>
        <v/>
      </c>
      <c r="TP13" s="172" t="str">
        <f>IF('Summary Clear'!UI2=0,"",'Summary Clear'!UI2)</f>
        <v/>
      </c>
      <c r="TQ13" s="172" t="str">
        <f>IF('Summary Clear'!UJ2=0,"",'Summary Clear'!UJ2)</f>
        <v/>
      </c>
      <c r="TR13" s="172" t="str">
        <f>IF('Summary Clear'!UK2=0,"",'Summary Clear'!UK2)</f>
        <v/>
      </c>
      <c r="TS13" s="172" t="str">
        <f>IF('Summary Clear'!UL2=0,"",'Summary Clear'!UL2)</f>
        <v/>
      </c>
      <c r="TT13" s="172" t="str">
        <f>IF('Summary Clear'!UM2=0,"",'Summary Clear'!UM2)</f>
        <v/>
      </c>
      <c r="TU13" s="172" t="str">
        <f>IF('Summary Clear'!UN2=0,"",'Summary Clear'!UN2)</f>
        <v/>
      </c>
      <c r="TV13" s="172" t="str">
        <f>IF('Summary Clear'!UO2=0,"",'Summary Clear'!UO2)</f>
        <v/>
      </c>
      <c r="TW13" s="172" t="str">
        <f>IF('Summary Clear'!UP2=0,"",'Summary Clear'!UP2)</f>
        <v/>
      </c>
      <c r="TX13" s="172" t="str">
        <f>IF('Summary Clear'!UQ2=0,"",'Summary Clear'!UQ2)</f>
        <v/>
      </c>
      <c r="TY13" s="172" t="str">
        <f>IF('Summary Clear'!UR2=0,"",'Summary Clear'!UR2)</f>
        <v/>
      </c>
      <c r="TZ13" s="172" t="str">
        <f>IF('Summary Clear'!US2=0,"",'Summary Clear'!US2)</f>
        <v/>
      </c>
      <c r="UA13" s="172" t="str">
        <f>IF('Summary Clear'!UT2=0,"",'Summary Clear'!UT2)</f>
        <v/>
      </c>
      <c r="UB13" s="172" t="str">
        <f>IF('Summary Clear'!UU2=0,"",'Summary Clear'!UU2)</f>
        <v/>
      </c>
      <c r="UC13" s="172" t="str">
        <f>IF('Summary Clear'!UV2=0,"",'Summary Clear'!UV2)</f>
        <v/>
      </c>
      <c r="UD13" s="172" t="str">
        <f>IF('Summary Clear'!UW2=0,"",'Summary Clear'!UW2)</f>
        <v/>
      </c>
      <c r="UE13" s="172" t="str">
        <f>IF('Summary Clear'!UX2=0,"",'Summary Clear'!UX2)</f>
        <v/>
      </c>
      <c r="UF13" s="172" t="str">
        <f>IF('Summary Clear'!UY2=0,"",'Summary Clear'!UY2)</f>
        <v/>
      </c>
      <c r="UG13" s="172" t="str">
        <f>IF('Summary Clear'!UZ2=0,"",'Summary Clear'!UZ2)</f>
        <v/>
      </c>
      <c r="UH13" s="172" t="str">
        <f>IF('Summary Clear'!VA2=0,"",'Summary Clear'!VA2)</f>
        <v/>
      </c>
      <c r="UI13" s="172" t="str">
        <f>IF('Summary Clear'!VB2=0,"",'Summary Clear'!VB2)</f>
        <v/>
      </c>
      <c r="UJ13" s="172" t="str">
        <f>IF('Summary Clear'!VC2=0,"",'Summary Clear'!VC2)</f>
        <v/>
      </c>
      <c r="UK13" s="172" t="str">
        <f>IF('Summary Clear'!VD2=0,"",'Summary Clear'!VD2)</f>
        <v/>
      </c>
      <c r="UL13" s="172" t="str">
        <f>IF('Summary Clear'!VE2=0,"",'Summary Clear'!VE2)</f>
        <v/>
      </c>
      <c r="UM13" s="172" t="str">
        <f>IF('Summary Clear'!VF2=0,"",'Summary Clear'!VF2)</f>
        <v/>
      </c>
      <c r="UN13" s="172" t="str">
        <f>IF('Summary Clear'!VG2=0,"",'Summary Clear'!VG2)</f>
        <v/>
      </c>
      <c r="UO13" s="172" t="str">
        <f>IF('Summary Clear'!VH2=0,"",'Summary Clear'!VH2)</f>
        <v/>
      </c>
      <c r="UP13" s="172" t="str">
        <f>IF('Summary Clear'!VI2=0,"",'Summary Clear'!VI2)</f>
        <v/>
      </c>
      <c r="UQ13" s="172" t="str">
        <f>IF('Summary Clear'!VJ2=0,"",'Summary Clear'!VJ2)</f>
        <v/>
      </c>
      <c r="UR13" s="172" t="str">
        <f>IF('Summary Clear'!VK2=0,"",'Summary Clear'!VK2)</f>
        <v/>
      </c>
      <c r="US13" s="172" t="str">
        <f>IF('Summary Clear'!VL2=0,"",'Summary Clear'!VL2)</f>
        <v/>
      </c>
      <c r="UT13" s="172" t="str">
        <f>IF('Summary Clear'!VM2=0,"",'Summary Clear'!VM2)</f>
        <v/>
      </c>
      <c r="UU13" s="172" t="str">
        <f>IF('Summary Clear'!VN2=0,"",'Summary Clear'!VN2)</f>
        <v/>
      </c>
      <c r="UV13" s="172" t="str">
        <f>IF('Summary Clear'!VO2=0,"",'Summary Clear'!VO2)</f>
        <v/>
      </c>
      <c r="UW13" s="172" t="str">
        <f>IF('Summary Clear'!VP2=0,"",'Summary Clear'!VP2)</f>
        <v/>
      </c>
      <c r="UX13" s="172" t="str">
        <f>IF('Summary Clear'!VQ2=0,"",'Summary Clear'!VQ2)</f>
        <v/>
      </c>
      <c r="UY13" s="172" t="str">
        <f>IF('Summary Clear'!VR2=0,"",'Summary Clear'!VR2)</f>
        <v/>
      </c>
      <c r="UZ13" s="172" t="str">
        <f>IF('Summary Clear'!VS2=0,"",'Summary Clear'!VS2)</f>
        <v/>
      </c>
      <c r="VA13" s="172" t="str">
        <f>IF('Summary Clear'!VT2=0,"",'Summary Clear'!VT2)</f>
        <v/>
      </c>
      <c r="VB13" s="172" t="str">
        <f>IF('Summary Clear'!VU2=0,"",'Summary Clear'!VU2)</f>
        <v/>
      </c>
      <c r="VC13" s="172" t="str">
        <f>IF('Summary Clear'!VV2=0,"",'Summary Clear'!VV2)</f>
        <v/>
      </c>
      <c r="VD13" s="172" t="str">
        <f>IF('Summary Clear'!VW2=0,"",'Summary Clear'!VW2)</f>
        <v/>
      </c>
      <c r="VE13" s="172" t="str">
        <f>IF('Summary Clear'!VX2=0,"",'Summary Clear'!VX2)</f>
        <v/>
      </c>
      <c r="VF13" s="172" t="str">
        <f>IF('Summary Clear'!VY2=0,"",'Summary Clear'!VY2)</f>
        <v/>
      </c>
      <c r="VG13" s="172" t="str">
        <f>IF('Summary Clear'!VZ2=0,"",'Summary Clear'!VZ2)</f>
        <v/>
      </c>
      <c r="VH13" s="172" t="str">
        <f>IF('Summary Clear'!WA2=0,"",'Summary Clear'!WA2)</f>
        <v/>
      </c>
      <c r="VI13" s="172" t="str">
        <f>IF('Summary Clear'!WB2=0,"",'Summary Clear'!WB2)</f>
        <v/>
      </c>
      <c r="VJ13" s="172" t="str">
        <f>IF('Summary Clear'!WC2=0,"",'Summary Clear'!WC2)</f>
        <v/>
      </c>
      <c r="VK13" s="172" t="str">
        <f>IF('Summary Clear'!WD2=0,"",'Summary Clear'!WD2)</f>
        <v/>
      </c>
      <c r="VL13" s="172" t="str">
        <f>IF('Summary Clear'!WE2=0,"",'Summary Clear'!WE2)</f>
        <v/>
      </c>
      <c r="VM13" s="172" t="str">
        <f>IF('Summary Clear'!WF2=0,"",'Summary Clear'!WF2)</f>
        <v/>
      </c>
      <c r="VN13" s="172" t="str">
        <f>IF('Summary Clear'!WG2=0,"",'Summary Clear'!WG2)</f>
        <v/>
      </c>
      <c r="VO13" s="172" t="str">
        <f>IF('Summary Clear'!WH2=0,"",'Summary Clear'!WH2)</f>
        <v/>
      </c>
      <c r="VP13" s="172" t="str">
        <f>IF('Summary Clear'!WI2=0,"",'Summary Clear'!WI2)</f>
        <v/>
      </c>
      <c r="VQ13" s="172" t="str">
        <f>IF('Summary Clear'!WJ2=0,"",'Summary Clear'!WJ2)</f>
        <v/>
      </c>
      <c r="VR13" s="172" t="str">
        <f>IF('Summary Clear'!WK2=0,"",'Summary Clear'!WK2)</f>
        <v/>
      </c>
      <c r="VS13" s="172" t="str">
        <f>IF('Summary Clear'!WL2=0,"",'Summary Clear'!WL2)</f>
        <v/>
      </c>
      <c r="VT13" s="172" t="str">
        <f>IF('Summary Clear'!WM2=0,"",'Summary Clear'!WM2)</f>
        <v/>
      </c>
      <c r="VU13" s="172" t="str">
        <f>IF('Summary Clear'!WN2=0,"",'Summary Clear'!WN2)</f>
        <v/>
      </c>
      <c r="VV13" s="172" t="str">
        <f>IF('Summary Clear'!WO2=0,"",'Summary Clear'!WO2)</f>
        <v/>
      </c>
      <c r="VW13" s="172" t="str">
        <f>IF('Summary Clear'!WP2=0,"",'Summary Clear'!WP2)</f>
        <v/>
      </c>
      <c r="VX13" s="172" t="str">
        <f>IF('Summary Clear'!WQ2=0,"",'Summary Clear'!WQ2)</f>
        <v/>
      </c>
      <c r="VY13" s="172" t="str">
        <f>IF('Summary Clear'!WR2=0,"",'Summary Clear'!WR2)</f>
        <v/>
      </c>
      <c r="VZ13" s="172" t="str">
        <f>IF('Summary Clear'!WS2=0,"",'Summary Clear'!WS2)</f>
        <v/>
      </c>
      <c r="WA13" s="172" t="str">
        <f>IF('Summary Clear'!WT2=0,"",'Summary Clear'!WT2)</f>
        <v/>
      </c>
      <c r="WB13" s="172" t="str">
        <f>IF('Summary Clear'!WU2=0,"",'Summary Clear'!WU2)</f>
        <v/>
      </c>
      <c r="WC13" s="172" t="str">
        <f>IF('Summary Clear'!WV2=0,"",'Summary Clear'!WV2)</f>
        <v/>
      </c>
      <c r="WD13" s="172" t="str">
        <f>IF('Summary Clear'!WW2=0,"",'Summary Clear'!WW2)</f>
        <v/>
      </c>
      <c r="WE13" s="172" t="str">
        <f>IF('Summary Clear'!WX2=0,"",'Summary Clear'!WX2)</f>
        <v/>
      </c>
      <c r="WF13" s="172" t="str">
        <f>IF('Summary Clear'!WY2=0,"",'Summary Clear'!WY2)</f>
        <v/>
      </c>
      <c r="WG13" s="172" t="str">
        <f>IF('Summary Clear'!WZ2=0,"",'Summary Clear'!WZ2)</f>
        <v/>
      </c>
      <c r="WH13" s="172" t="str">
        <f>IF('Summary Clear'!XA2=0,"",'Summary Clear'!XA2)</f>
        <v/>
      </c>
      <c r="WI13" s="172" t="str">
        <f>IF('Summary Clear'!XB2=0,"",'Summary Clear'!XB2)</f>
        <v/>
      </c>
      <c r="WJ13" s="172" t="str">
        <f>IF('Summary Clear'!XC2=0,"",'Summary Clear'!XC2)</f>
        <v/>
      </c>
      <c r="WK13" s="172" t="str">
        <f>IF('Summary Clear'!XD2=0,"",'Summary Clear'!XD2)</f>
        <v/>
      </c>
      <c r="WL13" s="172" t="str">
        <f>IF('Summary Clear'!XE2=0,"",'Summary Clear'!XE2)</f>
        <v/>
      </c>
      <c r="WM13" s="172" t="str">
        <f>IF('Summary Clear'!XF2=0,"",'Summary Clear'!XF2)</f>
        <v/>
      </c>
      <c r="WN13" s="172" t="str">
        <f>IF('Summary Clear'!XG2=0,"",'Summary Clear'!XG2)</f>
        <v/>
      </c>
      <c r="WO13" s="172" t="str">
        <f>IF('Summary Clear'!XH2=0,"",'Summary Clear'!XH2)</f>
        <v/>
      </c>
      <c r="WP13" s="172" t="str">
        <f>IF('Summary Clear'!XI2=0,"",'Summary Clear'!XI2)</f>
        <v/>
      </c>
      <c r="WQ13" s="172" t="str">
        <f>IF('Summary Clear'!XJ2=0,"",'Summary Clear'!XJ2)</f>
        <v/>
      </c>
      <c r="WR13" s="172" t="str">
        <f>IF('Summary Clear'!XK2=0,"",'Summary Clear'!XK2)</f>
        <v/>
      </c>
      <c r="WS13" s="172" t="str">
        <f>IF('Summary Clear'!XL2=0,"",'Summary Clear'!XL2)</f>
        <v/>
      </c>
      <c r="WT13" s="172" t="str">
        <f>IF('Summary Clear'!XM2=0,"",'Summary Clear'!XM2)</f>
        <v/>
      </c>
      <c r="WU13" s="172" t="str">
        <f>IF('Summary Clear'!XN2=0,"",'Summary Clear'!XN2)</f>
        <v/>
      </c>
      <c r="WV13" s="172" t="str">
        <f>IF('Summary Clear'!XO2=0,"",'Summary Clear'!XO2)</f>
        <v/>
      </c>
      <c r="WW13" s="172" t="str">
        <f>IF('Summary Clear'!XP2=0,"",'Summary Clear'!XP2)</f>
        <v/>
      </c>
      <c r="WX13" s="172" t="str">
        <f>IF('Summary Clear'!XQ2=0,"",'Summary Clear'!XQ2)</f>
        <v/>
      </c>
      <c r="WY13" s="172" t="str">
        <f>IF('Summary Clear'!XR2=0,"",'Summary Clear'!XR2)</f>
        <v/>
      </c>
      <c r="WZ13" s="172" t="str">
        <f>IF('Summary Clear'!XS2=0,"",'Summary Clear'!XS2)</f>
        <v/>
      </c>
      <c r="XA13" s="172" t="str">
        <f>IF('Summary Clear'!XT2=0,"",'Summary Clear'!XT2)</f>
        <v/>
      </c>
      <c r="XB13" s="172" t="str">
        <f>IF('Summary Clear'!XU2=0,"",'Summary Clear'!XU2)</f>
        <v/>
      </c>
      <c r="XC13" s="172" t="str">
        <f>IF('Summary Clear'!XV2=0,"",'Summary Clear'!XV2)</f>
        <v/>
      </c>
      <c r="XD13" s="172" t="str">
        <f>IF('Summary Clear'!XW2=0,"",'Summary Clear'!XW2)</f>
        <v/>
      </c>
      <c r="XE13" s="172" t="str">
        <f>IF('Summary Clear'!XX2=0,"",'Summary Clear'!XX2)</f>
        <v/>
      </c>
      <c r="XF13" s="172" t="str">
        <f>IF('Summary Clear'!XY2=0,"",'Summary Clear'!XY2)</f>
        <v/>
      </c>
      <c r="XG13" s="172" t="str">
        <f>IF('Summary Clear'!XZ2=0,"",'Summary Clear'!XZ2)</f>
        <v/>
      </c>
      <c r="XH13" s="172" t="str">
        <f>IF('Summary Clear'!YA2=0,"",'Summary Clear'!YA2)</f>
        <v/>
      </c>
      <c r="XI13" s="172" t="str">
        <f>IF('Summary Clear'!YB2=0,"",'Summary Clear'!YB2)</f>
        <v/>
      </c>
      <c r="XJ13" s="172" t="str">
        <f>IF('Summary Clear'!YC2=0,"",'Summary Clear'!YC2)</f>
        <v/>
      </c>
      <c r="XK13" s="172" t="str">
        <f>IF('Summary Clear'!YD2=0,"",'Summary Clear'!YD2)</f>
        <v/>
      </c>
      <c r="XL13" s="172" t="str">
        <f>IF('Summary Clear'!YE2=0,"",'Summary Clear'!YE2)</f>
        <v/>
      </c>
      <c r="XM13" s="172" t="str">
        <f>IF('Summary Clear'!YF2=0,"",'Summary Clear'!YF2)</f>
        <v/>
      </c>
      <c r="XN13" s="172" t="str">
        <f>IF('Summary Clear'!YG2=0,"",'Summary Clear'!YG2)</f>
        <v/>
      </c>
      <c r="XO13" s="172" t="str">
        <f>IF('Summary Clear'!YH2=0,"",'Summary Clear'!YH2)</f>
        <v/>
      </c>
      <c r="XP13" s="172" t="str">
        <f>IF('Summary Clear'!YI2=0,"",'Summary Clear'!YI2)</f>
        <v/>
      </c>
      <c r="XQ13" s="172" t="str">
        <f>IF('Summary Clear'!YJ2=0,"",'Summary Clear'!YJ2)</f>
        <v/>
      </c>
      <c r="XR13" s="172" t="str">
        <f>IF('Summary Clear'!YK2=0,"",'Summary Clear'!YK2)</f>
        <v/>
      </c>
      <c r="XS13" s="172" t="str">
        <f>IF('Summary Clear'!YL2=0,"",'Summary Clear'!YL2)</f>
        <v/>
      </c>
      <c r="XT13" s="172" t="str">
        <f>IF('Summary Clear'!YM2=0,"",'Summary Clear'!YM2)</f>
        <v/>
      </c>
      <c r="XU13" s="172" t="str">
        <f>IF('Summary Clear'!YN2=0,"",'Summary Clear'!YN2)</f>
        <v/>
      </c>
      <c r="XV13" s="172" t="str">
        <f>IF('Summary Clear'!YO2=0,"",'Summary Clear'!YO2)</f>
        <v/>
      </c>
      <c r="XW13" s="172" t="str">
        <f>IF('Summary Clear'!YP2=0,"",'Summary Clear'!YP2)</f>
        <v/>
      </c>
      <c r="XX13" s="172" t="str">
        <f>IF('Summary Clear'!YQ2=0,"",'Summary Clear'!YQ2)</f>
        <v/>
      </c>
      <c r="XY13" s="172" t="str">
        <f>IF('Summary Clear'!YR2=0,"",'Summary Clear'!YR2)</f>
        <v/>
      </c>
      <c r="XZ13" s="172" t="str">
        <f>IF('Summary Clear'!YS2=0,"",'Summary Clear'!YS2)</f>
        <v/>
      </c>
      <c r="YA13" s="172" t="str">
        <f>IF('Summary Clear'!YT2=0,"",'Summary Clear'!YT2)</f>
        <v/>
      </c>
      <c r="YB13" s="172" t="str">
        <f>IF('Summary Clear'!YU2=0,"",'Summary Clear'!YU2)</f>
        <v/>
      </c>
      <c r="YC13" s="172" t="str">
        <f>IF('Summary Clear'!YV2=0,"",'Summary Clear'!YV2)</f>
        <v/>
      </c>
      <c r="YD13" s="172" t="str">
        <f>IF('Summary Clear'!YW2=0,"",'Summary Clear'!YW2)</f>
        <v/>
      </c>
      <c r="YE13" s="172" t="str">
        <f>IF('Summary Clear'!YX2=0,"",'Summary Clear'!YX2)</f>
        <v/>
      </c>
      <c r="YF13" s="172" t="str">
        <f>IF('Summary Clear'!YY2=0,"",'Summary Clear'!YY2)</f>
        <v/>
      </c>
      <c r="YG13" s="172" t="str">
        <f>IF('Summary Clear'!YZ2=0,"",'Summary Clear'!YZ2)</f>
        <v/>
      </c>
      <c r="YH13" s="172" t="str">
        <f>IF('Summary Clear'!ZA2=0,"",'Summary Clear'!ZA2)</f>
        <v/>
      </c>
      <c r="YI13" s="172" t="str">
        <f>IF('Summary Clear'!ZB2=0,"",'Summary Clear'!ZB2)</f>
        <v/>
      </c>
      <c r="YJ13" s="172" t="str">
        <f>IF('Summary Clear'!ZC2=0,"",'Summary Clear'!ZC2)</f>
        <v/>
      </c>
      <c r="YK13" s="172" t="str">
        <f>IF('Summary Clear'!ZD2=0,"",'Summary Clear'!ZD2)</f>
        <v/>
      </c>
      <c r="YL13" s="172" t="str">
        <f>IF('Summary Clear'!ZE2=0,"",'Summary Clear'!ZE2)</f>
        <v/>
      </c>
      <c r="YM13" s="172" t="str">
        <f>IF('Summary Clear'!ZF2=0,"",'Summary Clear'!ZF2)</f>
        <v/>
      </c>
      <c r="YN13" s="172" t="str">
        <f>IF('Summary Clear'!ZG2=0,"",'Summary Clear'!ZG2)</f>
        <v/>
      </c>
      <c r="YO13" s="172" t="str">
        <f>IF('Summary Clear'!ZH2=0,"",'Summary Clear'!ZH2)</f>
        <v/>
      </c>
      <c r="YP13" s="172" t="str">
        <f>IF('Summary Clear'!ZI2=0,"",'Summary Clear'!ZI2)</f>
        <v/>
      </c>
      <c r="YQ13" s="172" t="str">
        <f>IF('Summary Clear'!ZJ2=0,"",'Summary Clear'!ZJ2)</f>
        <v/>
      </c>
      <c r="YR13" s="172" t="str">
        <f>IF('Summary Clear'!ZK2=0,"",'Summary Clear'!ZK2)</f>
        <v/>
      </c>
      <c r="YS13" s="172" t="str">
        <f>IF('Summary Clear'!ZL2=0,"",'Summary Clear'!ZL2)</f>
        <v/>
      </c>
      <c r="YT13" s="172" t="str">
        <f>IF('Summary Clear'!ZM2=0,"",'Summary Clear'!ZM2)</f>
        <v/>
      </c>
      <c r="YU13" s="172" t="str">
        <f>IF('Summary Clear'!ZN2=0,"",'Summary Clear'!ZN2)</f>
        <v/>
      </c>
      <c r="YV13" s="172" t="str">
        <f>IF('Summary Clear'!ZO2=0,"",'Summary Clear'!ZO2)</f>
        <v/>
      </c>
      <c r="YW13" s="172" t="str">
        <f>IF('Summary Clear'!ZP2=0,"",'Summary Clear'!ZP2)</f>
        <v/>
      </c>
      <c r="YX13" s="172" t="str">
        <f>IF('Summary Clear'!ZQ2=0,"",'Summary Clear'!ZQ2)</f>
        <v/>
      </c>
      <c r="YY13" s="172" t="str">
        <f>IF('Summary Clear'!ZR2=0,"",'Summary Clear'!ZR2)</f>
        <v/>
      </c>
      <c r="YZ13" s="172" t="str">
        <f>IF('Summary Clear'!ZS2=0,"",'Summary Clear'!ZS2)</f>
        <v/>
      </c>
      <c r="ZA13" s="172" t="str">
        <f>IF('Summary Clear'!ZT2=0,"",'Summary Clear'!ZT2)</f>
        <v/>
      </c>
      <c r="ZB13" s="172" t="str">
        <f>IF('Summary Clear'!ZU2=0,"",'Summary Clear'!ZU2)</f>
        <v/>
      </c>
      <c r="ZC13" s="172" t="str">
        <f>IF('Summary Clear'!ZV2=0,"",'Summary Clear'!ZV2)</f>
        <v/>
      </c>
      <c r="ZD13" s="172" t="str">
        <f>IF('Summary Clear'!ZW2=0,"",'Summary Clear'!ZW2)</f>
        <v/>
      </c>
      <c r="ZE13" s="172" t="str">
        <f>IF('Summary Clear'!ZX2=0,"",'Summary Clear'!ZX2)</f>
        <v/>
      </c>
      <c r="ZF13" s="172" t="str">
        <f>IF('Summary Clear'!ZY2=0,"",'Summary Clear'!ZY2)</f>
        <v/>
      </c>
      <c r="ZG13" s="172" t="str">
        <f>IF('Summary Clear'!ZZ2=0,"",'Summary Clear'!ZZ2)</f>
        <v/>
      </c>
      <c r="ZH13" s="172" t="str">
        <f>IF('Summary Clear'!AAA2=0,"",'Summary Clear'!AAA2)</f>
        <v/>
      </c>
      <c r="ZI13" s="172" t="str">
        <f>IF('Summary Clear'!AAB2=0,"",'Summary Clear'!AAB2)</f>
        <v/>
      </c>
      <c r="ZJ13" s="172" t="str">
        <f>IF('Summary Clear'!AAC2=0,"",'Summary Clear'!AAC2)</f>
        <v/>
      </c>
      <c r="ZK13" s="172" t="str">
        <f>IF('Summary Clear'!AAD2=0,"",'Summary Clear'!AAD2)</f>
        <v/>
      </c>
      <c r="ZL13" s="172" t="str">
        <f>IF('Summary Clear'!AAE2=0,"",'Summary Clear'!AAE2)</f>
        <v/>
      </c>
      <c r="ZM13" s="172" t="str">
        <f>IF('Summary Clear'!AAF2=0,"",'Summary Clear'!AAF2)</f>
        <v/>
      </c>
      <c r="ZN13" s="172" t="str">
        <f>IF('Summary Clear'!AAG2=0,"",'Summary Clear'!AAG2)</f>
        <v/>
      </c>
      <c r="ZO13" s="172" t="str">
        <f>IF('Summary Clear'!AAH2=0,"",'Summary Clear'!AAH2)</f>
        <v/>
      </c>
      <c r="ZP13" s="172" t="str">
        <f>IF('Summary Clear'!AAI2=0,"",'Summary Clear'!AAI2)</f>
        <v/>
      </c>
      <c r="ZQ13" s="172" t="str">
        <f>IF('Summary Clear'!AAJ2=0,"",'Summary Clear'!AAJ2)</f>
        <v/>
      </c>
      <c r="ZR13" s="172" t="str">
        <f>IF('Summary Clear'!AAK2=0,"",'Summary Clear'!AAK2)</f>
        <v/>
      </c>
      <c r="ZS13" s="172" t="str">
        <f>IF('Summary Clear'!AAL2=0,"",'Summary Clear'!AAL2)</f>
        <v/>
      </c>
      <c r="ZT13" s="172" t="str">
        <f>IF('Summary Clear'!AAM2=0,"",'Summary Clear'!AAM2)</f>
        <v/>
      </c>
      <c r="ZU13" s="172" t="str">
        <f>IF('Summary Clear'!AAN2=0,"",'Summary Clear'!AAN2)</f>
        <v/>
      </c>
      <c r="ZV13" s="172" t="str">
        <f>IF('Summary Clear'!AAO2=0,"",'Summary Clear'!AAO2)</f>
        <v/>
      </c>
      <c r="ZW13" s="172" t="str">
        <f>IF('Summary Clear'!AAP2=0,"",'Summary Clear'!AAP2)</f>
        <v/>
      </c>
      <c r="ZX13" s="172" t="str">
        <f>IF('Summary Clear'!AAQ2=0,"",'Summary Clear'!AAQ2)</f>
        <v/>
      </c>
      <c r="ZY13" s="172" t="str">
        <f>IF('Summary Clear'!AAR2=0,"",'Summary Clear'!AAR2)</f>
        <v/>
      </c>
      <c r="ZZ13" s="172" t="str">
        <f>IF('Summary Clear'!AAS2=0,"",'Summary Clear'!AAS2)</f>
        <v/>
      </c>
      <c r="AAA13" s="172" t="str">
        <f>IF('Summary Clear'!AAT2=0,"",'Summary Clear'!AAT2)</f>
        <v/>
      </c>
      <c r="AAB13" s="172" t="str">
        <f>IF('Summary Clear'!AAU2=0,"",'Summary Clear'!AAU2)</f>
        <v/>
      </c>
      <c r="AAC13" s="172" t="str">
        <f>IF('Summary Clear'!AAV2=0,"",'Summary Clear'!AAV2)</f>
        <v/>
      </c>
      <c r="AAD13" s="172" t="str">
        <f>IF('Summary Clear'!AAW2=0,"",'Summary Clear'!AAW2)</f>
        <v/>
      </c>
      <c r="AAE13" s="172" t="str">
        <f>IF('Summary Clear'!AAX2=0,"",'Summary Clear'!AAX2)</f>
        <v/>
      </c>
      <c r="AAF13" s="172" t="str">
        <f>IF('Summary Clear'!AAY2=0,"",'Summary Clear'!AAY2)</f>
        <v/>
      </c>
      <c r="AAG13" s="172" t="str">
        <f>IF('Summary Clear'!AAZ2=0,"",'Summary Clear'!AAZ2)</f>
        <v/>
      </c>
      <c r="AAH13" s="172" t="str">
        <f>IF('Summary Clear'!ABA2=0,"",'Summary Clear'!ABA2)</f>
        <v/>
      </c>
      <c r="AAI13" s="172" t="str">
        <f>IF('Summary Clear'!ABB2=0,"",'Summary Clear'!ABB2)</f>
        <v/>
      </c>
      <c r="AAJ13" s="172" t="str">
        <f>IF('Summary Clear'!ABC2=0,"",'Summary Clear'!ABC2)</f>
        <v/>
      </c>
      <c r="AAK13" s="172" t="str">
        <f>IF('Summary Clear'!ABD2=0,"",'Summary Clear'!ABD2)</f>
        <v/>
      </c>
      <c r="AAL13" s="172" t="str">
        <f>IF('Summary Clear'!ABE2=0,"",'Summary Clear'!ABE2)</f>
        <v/>
      </c>
      <c r="AAM13" s="172" t="str">
        <f>IF('Summary Clear'!ABF2=0,"",'Summary Clear'!ABF2)</f>
        <v/>
      </c>
      <c r="AAN13" s="172" t="str">
        <f>IF('Summary Clear'!ABG2=0,"",'Summary Clear'!ABG2)</f>
        <v/>
      </c>
      <c r="AAO13" s="172" t="str">
        <f>IF('Summary Clear'!ABH2=0,"",'Summary Clear'!ABH2)</f>
        <v/>
      </c>
      <c r="AAP13" s="172" t="str">
        <f>IF('Summary Clear'!ABI2=0,"",'Summary Clear'!ABI2)</f>
        <v/>
      </c>
      <c r="AAQ13" s="172" t="str">
        <f>IF('Summary Clear'!ABJ2=0,"",'Summary Clear'!ABJ2)</f>
        <v/>
      </c>
      <c r="AAR13" s="172" t="str">
        <f>IF('Summary Clear'!ABK2=0,"",'Summary Clear'!ABK2)</f>
        <v/>
      </c>
      <c r="AAS13" s="172" t="str">
        <f>IF('Summary Clear'!ABL2=0,"",'Summary Clear'!ABL2)</f>
        <v/>
      </c>
      <c r="AAT13" s="172" t="str">
        <f>IF('Summary Clear'!ABM2=0,"",'Summary Clear'!ABM2)</f>
        <v/>
      </c>
      <c r="AAU13" s="172" t="str">
        <f>IF('Summary Clear'!ABN2=0,"",'Summary Clear'!ABN2)</f>
        <v/>
      </c>
      <c r="AAV13" s="172" t="str">
        <f>IF('Summary Clear'!ABO2=0,"",'Summary Clear'!ABO2)</f>
        <v/>
      </c>
      <c r="AAW13" s="172" t="str">
        <f>IF('Summary Clear'!ABP2=0,"",'Summary Clear'!ABP2)</f>
        <v/>
      </c>
      <c r="AAX13" s="172" t="str">
        <f>IF('Summary Clear'!ABQ2=0,"",'Summary Clear'!ABQ2)</f>
        <v/>
      </c>
      <c r="AAY13" s="172" t="str">
        <f>IF('Summary Clear'!ABR2=0,"",'Summary Clear'!ABR2)</f>
        <v/>
      </c>
      <c r="AAZ13" s="172" t="str">
        <f>IF('Summary Clear'!ABS2=0,"",'Summary Clear'!ABS2)</f>
        <v/>
      </c>
      <c r="ABA13" s="172" t="str">
        <f>IF('Summary Clear'!ABT2=0,"",'Summary Clear'!ABT2)</f>
        <v/>
      </c>
      <c r="ABB13" s="172" t="str">
        <f>IF('Summary Clear'!ABU2=0,"",'Summary Clear'!ABU2)</f>
        <v/>
      </c>
      <c r="ABC13" s="172" t="str">
        <f>IF('Summary Clear'!ABV2=0,"",'Summary Clear'!ABV2)</f>
        <v/>
      </c>
      <c r="ABD13" s="172" t="str">
        <f>IF('Summary Clear'!ABW2=0,"",'Summary Clear'!ABW2)</f>
        <v/>
      </c>
      <c r="ABE13" s="172" t="str">
        <f>IF('Summary Clear'!ABX2=0,"",'Summary Clear'!ABX2)</f>
        <v/>
      </c>
      <c r="ABF13" s="172" t="str">
        <f>IF('Summary Clear'!ABY2=0,"",'Summary Clear'!ABY2)</f>
        <v/>
      </c>
      <c r="ABG13" s="172" t="str">
        <f>IF('Summary Clear'!ABZ2=0,"",'Summary Clear'!ABZ2)</f>
        <v/>
      </c>
      <c r="ABH13" s="172" t="str">
        <f>IF('Summary Clear'!ACA2=0,"",'Summary Clear'!ACA2)</f>
        <v/>
      </c>
      <c r="ABI13" s="172" t="str">
        <f>IF('Summary Clear'!ACB2=0,"",'Summary Clear'!ACB2)</f>
        <v/>
      </c>
      <c r="ABJ13" s="172" t="str">
        <f>IF('Summary Clear'!ACC2=0,"",'Summary Clear'!ACC2)</f>
        <v/>
      </c>
      <c r="ABK13" s="172" t="str">
        <f>IF('Summary Clear'!ACD2=0,"",'Summary Clear'!ACD2)</f>
        <v/>
      </c>
      <c r="ABL13" s="172" t="str">
        <f>IF('Summary Clear'!ACE2=0,"",'Summary Clear'!ACE2)</f>
        <v/>
      </c>
      <c r="ABM13" s="172" t="str">
        <f>IF('Summary Clear'!ACF2=0,"",'Summary Clear'!ACF2)</f>
        <v/>
      </c>
      <c r="ABN13" s="172" t="str">
        <f>IF('Summary Clear'!ACG2=0,"",'Summary Clear'!ACG2)</f>
        <v/>
      </c>
      <c r="ABO13" s="172" t="str">
        <f>IF('Summary Clear'!ACH2=0,"",'Summary Clear'!ACH2)</f>
        <v/>
      </c>
      <c r="ABP13" s="172" t="str">
        <f>IF('Summary Clear'!ACI2=0,"",'Summary Clear'!ACI2)</f>
        <v/>
      </c>
      <c r="ABQ13" s="172" t="str">
        <f>IF('Summary Clear'!ACJ2=0,"",'Summary Clear'!ACJ2)</f>
        <v/>
      </c>
      <c r="ABR13" s="172" t="str">
        <f>IF('Summary Clear'!ACK2=0,"",'Summary Clear'!ACK2)</f>
        <v/>
      </c>
      <c r="ABS13" s="172" t="str">
        <f>IF('Summary Clear'!ACL2=0,"",'Summary Clear'!ACL2)</f>
        <v/>
      </c>
      <c r="ABT13" s="172" t="str">
        <f>IF('Summary Clear'!ACM2=0,"",'Summary Clear'!ACM2)</f>
        <v/>
      </c>
      <c r="ABU13" s="172" t="str">
        <f>IF('Summary Clear'!ACN2=0,"",'Summary Clear'!ACN2)</f>
        <v/>
      </c>
      <c r="ABV13" s="172" t="str">
        <f>IF('Summary Clear'!ACO2=0,"",'Summary Clear'!ACO2)</f>
        <v/>
      </c>
      <c r="ABW13" s="172" t="str">
        <f>IF('Summary Clear'!ACP2=0,"",'Summary Clear'!ACP2)</f>
        <v/>
      </c>
      <c r="ABX13" s="172" t="str">
        <f>IF('Summary Clear'!ACQ2=0,"",'Summary Clear'!ACQ2)</f>
        <v/>
      </c>
      <c r="ABY13" s="172" t="str">
        <f>IF('Summary Clear'!ACR2=0,"",'Summary Clear'!ACR2)</f>
        <v/>
      </c>
      <c r="ABZ13" s="172" t="str">
        <f>IF('Summary Clear'!ACS2=0,"",'Summary Clear'!ACS2)</f>
        <v/>
      </c>
      <c r="ACA13" s="172" t="str">
        <f>IF('Summary Clear'!ACT2=0,"",'Summary Clear'!ACT2)</f>
        <v/>
      </c>
      <c r="ACB13" s="172" t="str">
        <f>IF('Summary Clear'!ACU2=0,"",'Summary Clear'!ACU2)</f>
        <v/>
      </c>
      <c r="ACC13" s="172" t="str">
        <f>IF('Summary Clear'!ACV2=0,"",'Summary Clear'!ACV2)</f>
        <v/>
      </c>
      <c r="ACD13" s="172" t="str">
        <f>IF('Summary Clear'!ACW2=0,"",'Summary Clear'!ACW2)</f>
        <v/>
      </c>
      <c r="ACE13" s="172" t="str">
        <f>IF('Summary Clear'!ACX2=0,"",'Summary Clear'!ACX2)</f>
        <v/>
      </c>
      <c r="ACF13" s="172" t="str">
        <f>IF('Summary Clear'!ACY2=0,"",'Summary Clear'!ACY2)</f>
        <v/>
      </c>
      <c r="ACG13" s="172" t="str">
        <f>IF('Summary Clear'!ACZ2=0,"",'Summary Clear'!ACZ2)</f>
        <v/>
      </c>
      <c r="ACH13" s="172" t="str">
        <f>IF('Summary Clear'!ADA2=0,"",'Summary Clear'!ADA2)</f>
        <v/>
      </c>
      <c r="ACI13" s="172" t="str">
        <f>IF('Summary Clear'!ADB2=0,"",'Summary Clear'!ADB2)</f>
        <v/>
      </c>
      <c r="ACJ13" s="172" t="str">
        <f>IF('Summary Clear'!ADC2=0,"",'Summary Clear'!ADC2)</f>
        <v/>
      </c>
      <c r="ACK13" s="172" t="str">
        <f>IF('Summary Clear'!ADD2=0,"",'Summary Clear'!ADD2)</f>
        <v/>
      </c>
      <c r="ACL13" s="172" t="str">
        <f>IF('Summary Clear'!ADE2=0,"",'Summary Clear'!ADE2)</f>
        <v/>
      </c>
      <c r="ACM13" s="172" t="str">
        <f>IF('Summary Clear'!ADF2=0,"",'Summary Clear'!ADF2)</f>
        <v/>
      </c>
      <c r="ACN13" s="172" t="str">
        <f>IF('Summary Clear'!ADG2=0,"",'Summary Clear'!ADG2)</f>
        <v/>
      </c>
      <c r="ACO13" s="172" t="str">
        <f>IF('Summary Clear'!ADH2=0,"",'Summary Clear'!ADH2)</f>
        <v/>
      </c>
      <c r="ACP13" s="172" t="str">
        <f>IF('Summary Clear'!ADI2=0,"",'Summary Clear'!ADI2)</f>
        <v/>
      </c>
      <c r="ACQ13" s="172" t="str">
        <f>IF('Summary Clear'!ADJ2=0,"",'Summary Clear'!ADJ2)</f>
        <v/>
      </c>
      <c r="ACR13" s="172" t="str">
        <f>IF('Summary Clear'!ADK2=0,"",'Summary Clear'!ADK2)</f>
        <v/>
      </c>
      <c r="ACS13" s="172" t="str">
        <f>IF('Summary Clear'!ADL2=0,"",'Summary Clear'!ADL2)</f>
        <v/>
      </c>
      <c r="ACT13" s="172" t="str">
        <f>IF('Summary Clear'!ADM2=0,"",'Summary Clear'!ADM2)</f>
        <v/>
      </c>
      <c r="ACU13" s="172" t="str">
        <f>IF('Summary Clear'!ADN2=0,"",'Summary Clear'!ADN2)</f>
        <v/>
      </c>
      <c r="ACV13" s="172" t="str">
        <f>IF('Summary Clear'!ADO2=0,"",'Summary Clear'!ADO2)</f>
        <v/>
      </c>
      <c r="ACW13" s="172" t="str">
        <f>IF('Summary Clear'!ADP2=0,"",'Summary Clear'!ADP2)</f>
        <v/>
      </c>
      <c r="ACX13" s="172" t="str">
        <f>IF('Summary Clear'!ADQ2=0,"",'Summary Clear'!ADQ2)</f>
        <v/>
      </c>
      <c r="ACY13" s="172" t="str">
        <f>IF('Summary Clear'!ADR2=0,"",'Summary Clear'!ADR2)</f>
        <v/>
      </c>
      <c r="ACZ13" s="172" t="str">
        <f>IF('Summary Clear'!ADS2=0,"",'Summary Clear'!ADS2)</f>
        <v/>
      </c>
      <c r="ADA13" s="172" t="str">
        <f>IF('Summary Clear'!ADT2=0,"",'Summary Clear'!ADT2)</f>
        <v/>
      </c>
      <c r="ADB13" s="172" t="str">
        <f>IF('Summary Clear'!ADU2=0,"",'Summary Clear'!ADU2)</f>
        <v/>
      </c>
      <c r="ADC13" s="172" t="str">
        <f>IF('Summary Clear'!ADV2=0,"",'Summary Clear'!ADV2)</f>
        <v/>
      </c>
      <c r="ADD13" s="172" t="str">
        <f>IF('Summary Clear'!ADW2=0,"",'Summary Clear'!ADW2)</f>
        <v/>
      </c>
      <c r="ADE13" s="172" t="str">
        <f>IF('Summary Clear'!ADX2=0,"",'Summary Clear'!ADX2)</f>
        <v/>
      </c>
      <c r="ADF13" s="172" t="str">
        <f>IF('Summary Clear'!ADY2=0,"",'Summary Clear'!ADY2)</f>
        <v/>
      </c>
      <c r="ADG13" s="172" t="str">
        <f>IF('Summary Clear'!ADZ2=0,"",'Summary Clear'!ADZ2)</f>
        <v/>
      </c>
      <c r="ADH13" s="172" t="str">
        <f>IF('Summary Clear'!AEA2=0,"",'Summary Clear'!AEA2)</f>
        <v/>
      </c>
      <c r="ADI13" s="172" t="str">
        <f>IF('Summary Clear'!AEB2=0,"",'Summary Clear'!AEB2)</f>
        <v/>
      </c>
      <c r="ADJ13" s="172" t="str">
        <f>IF('Summary Clear'!AEC2=0,"",'Summary Clear'!AEC2)</f>
        <v/>
      </c>
      <c r="ADK13" s="172" t="str">
        <f>IF('Summary Clear'!AED2=0,"",'Summary Clear'!AED2)</f>
        <v/>
      </c>
      <c r="ADL13" s="172" t="str">
        <f>IF('Summary Clear'!AEE2=0,"",'Summary Clear'!AEE2)</f>
        <v/>
      </c>
      <c r="ADM13" s="172" t="str">
        <f>IF('Summary Clear'!AEF2=0,"",'Summary Clear'!AEF2)</f>
        <v/>
      </c>
      <c r="ADN13" s="172" t="str">
        <f>IF('Summary Clear'!AEG2=0,"",'Summary Clear'!AEG2)</f>
        <v/>
      </c>
      <c r="ADO13" s="172" t="str">
        <f>IF('Summary Clear'!AEH2=0,"",'Summary Clear'!AEH2)</f>
        <v/>
      </c>
      <c r="ADP13" s="172" t="str">
        <f>IF('Summary Clear'!AEI2=0,"",'Summary Clear'!AEI2)</f>
        <v/>
      </c>
      <c r="ADQ13" s="172" t="str">
        <f>IF('Summary Clear'!AEJ2=0,"",'Summary Clear'!AEJ2)</f>
        <v/>
      </c>
      <c r="ADR13" s="172" t="str">
        <f>IF('Summary Clear'!AEK2=0,"",'Summary Clear'!AEK2)</f>
        <v/>
      </c>
      <c r="ADS13" s="172" t="str">
        <f>IF('Summary Clear'!AEL2=0,"",'Summary Clear'!AEL2)</f>
        <v/>
      </c>
      <c r="ADT13" s="172" t="str">
        <f>IF('Summary Clear'!AEM2=0,"",'Summary Clear'!AEM2)</f>
        <v/>
      </c>
      <c r="ADU13" s="172" t="str">
        <f>IF('Summary Clear'!AEN2=0,"",'Summary Clear'!AEN2)</f>
        <v/>
      </c>
      <c r="ADV13" s="172" t="str">
        <f>IF('Summary Clear'!AEO2=0,"",'Summary Clear'!AEO2)</f>
        <v/>
      </c>
      <c r="ADW13" s="172" t="str">
        <f>IF('Summary Clear'!AEP2=0,"",'Summary Clear'!AEP2)</f>
        <v/>
      </c>
      <c r="ADX13" s="172" t="str">
        <f>IF('Summary Clear'!AEQ2=0,"",'Summary Clear'!AEQ2)</f>
        <v/>
      </c>
      <c r="ADY13" s="172" t="str">
        <f>IF('Summary Clear'!AER2=0,"",'Summary Clear'!AER2)</f>
        <v/>
      </c>
      <c r="ADZ13" s="172" t="str">
        <f>IF('Summary Clear'!AES2=0,"",'Summary Clear'!AES2)</f>
        <v/>
      </c>
      <c r="AEA13" s="172" t="str">
        <f>IF('Summary Clear'!AET2=0,"",'Summary Clear'!AET2)</f>
        <v/>
      </c>
      <c r="AEB13" s="172" t="str">
        <f>IF('Summary Clear'!AEU2=0,"",'Summary Clear'!AEU2)</f>
        <v/>
      </c>
      <c r="AEC13" s="172" t="str">
        <f>IF('Summary Clear'!AEV2=0,"",'Summary Clear'!AEV2)</f>
        <v/>
      </c>
      <c r="AED13" s="172" t="str">
        <f>IF('Summary Clear'!AEW2=0,"",'Summary Clear'!AEW2)</f>
        <v/>
      </c>
      <c r="AEE13" s="172" t="str">
        <f>IF('Summary Clear'!AEX2=0,"",'Summary Clear'!AEX2)</f>
        <v/>
      </c>
      <c r="AEF13" s="172" t="str">
        <f>IF('Summary Clear'!AEY2=0,"",'Summary Clear'!AEY2)</f>
        <v/>
      </c>
      <c r="AEG13" s="172" t="str">
        <f>IF('Summary Clear'!AEZ2=0,"",'Summary Clear'!AEZ2)</f>
        <v/>
      </c>
      <c r="AEH13" s="172" t="str">
        <f>IF('Summary Clear'!AFA2=0,"",'Summary Clear'!AFA2)</f>
        <v/>
      </c>
      <c r="AEI13" s="172" t="str">
        <f>IF('Summary Clear'!AFB2=0,"",'Summary Clear'!AFB2)</f>
        <v/>
      </c>
      <c r="AEJ13" s="172" t="str">
        <f>IF('Summary Clear'!AFC2=0,"",'Summary Clear'!AFC2)</f>
        <v/>
      </c>
      <c r="AEK13" s="172" t="str">
        <f>IF('Summary Clear'!AFD2=0,"",'Summary Clear'!AFD2)</f>
        <v/>
      </c>
      <c r="AEL13" s="172" t="str">
        <f>IF('Summary Clear'!AFE2=0,"",'Summary Clear'!AFE2)</f>
        <v/>
      </c>
      <c r="AEM13" s="172" t="str">
        <f>IF('Summary Clear'!AFF2=0,"",'Summary Clear'!AFF2)</f>
        <v/>
      </c>
      <c r="AEN13" s="172" t="str">
        <f>IF('Summary Clear'!AFG2=0,"",'Summary Clear'!AFG2)</f>
        <v/>
      </c>
      <c r="AEO13" s="172" t="str">
        <f>IF('Summary Clear'!AFH2=0,"",'Summary Clear'!AFH2)</f>
        <v/>
      </c>
      <c r="AEP13" s="172" t="str">
        <f>IF('Summary Clear'!AFI2=0,"",'Summary Clear'!AFI2)</f>
        <v/>
      </c>
      <c r="AEQ13" s="172" t="str">
        <f>IF('Summary Clear'!AFJ2=0,"",'Summary Clear'!AFJ2)</f>
        <v/>
      </c>
      <c r="AER13" s="172" t="str">
        <f>IF('Summary Clear'!AFK2=0,"",'Summary Clear'!AFK2)</f>
        <v/>
      </c>
      <c r="AES13" s="172" t="str">
        <f>IF('Summary Clear'!AFL2=0,"",'Summary Clear'!AFL2)</f>
        <v/>
      </c>
      <c r="AET13" s="172" t="str">
        <f>IF('Summary Clear'!AFM2=0,"",'Summary Clear'!AFM2)</f>
        <v/>
      </c>
      <c r="AEU13" s="172" t="str">
        <f>IF('Summary Clear'!AFN2=0,"",'Summary Clear'!AFN2)</f>
        <v/>
      </c>
      <c r="AEV13" s="172" t="str">
        <f>IF('Summary Clear'!AFO2=0,"",'Summary Clear'!AFO2)</f>
        <v/>
      </c>
      <c r="AEW13" s="172" t="str">
        <f>IF('Summary Clear'!AFP2=0,"",'Summary Clear'!AFP2)</f>
        <v/>
      </c>
      <c r="AEX13" s="172" t="str">
        <f>IF('Summary Clear'!AFQ2=0,"",'Summary Clear'!AFQ2)</f>
        <v/>
      </c>
      <c r="AEY13" s="172" t="str">
        <f>IF('Summary Clear'!AFR2=0,"",'Summary Clear'!AFR2)</f>
        <v/>
      </c>
      <c r="AEZ13" s="172" t="str">
        <f>IF('Summary Clear'!AFS2=0,"",'Summary Clear'!AFS2)</f>
        <v/>
      </c>
      <c r="AFA13" s="172" t="str">
        <f>IF('Summary Clear'!AFT2=0,"",'Summary Clear'!AFT2)</f>
        <v/>
      </c>
      <c r="AFB13" s="172" t="str">
        <f>IF('Summary Clear'!AFU2=0,"",'Summary Clear'!AFU2)</f>
        <v/>
      </c>
      <c r="AFC13" s="172" t="str">
        <f>IF('Summary Clear'!AFV2=0,"",'Summary Clear'!AFV2)</f>
        <v/>
      </c>
      <c r="AFD13" s="172" t="str">
        <f>IF('Summary Clear'!AFW2=0,"",'Summary Clear'!AFW2)</f>
        <v/>
      </c>
      <c r="AFE13" s="172" t="str">
        <f>IF('Summary Clear'!AFX2=0,"",'Summary Clear'!AFX2)</f>
        <v/>
      </c>
      <c r="AFF13" s="172" t="str">
        <f>IF('Summary Clear'!AFY2=0,"",'Summary Clear'!AFY2)</f>
        <v/>
      </c>
      <c r="AFG13" s="172" t="str">
        <f>IF('Summary Clear'!AFZ2=0,"",'Summary Clear'!AFZ2)</f>
        <v/>
      </c>
      <c r="AFH13" s="172" t="str">
        <f>IF('Summary Clear'!AGA2=0,"",'Summary Clear'!AGA2)</f>
        <v/>
      </c>
      <c r="AFI13" s="172" t="str">
        <f>IF('Summary Clear'!AGB2=0,"",'Summary Clear'!AGB2)</f>
        <v/>
      </c>
      <c r="AFJ13" s="172" t="str">
        <f>IF('Summary Clear'!AGC2=0,"",'Summary Clear'!AGC2)</f>
        <v/>
      </c>
      <c r="AFK13" s="172" t="str">
        <f>IF('Summary Clear'!AGD2=0,"",'Summary Clear'!AGD2)</f>
        <v/>
      </c>
      <c r="AFL13" s="172" t="str">
        <f>IF('Summary Clear'!AGE2=0,"",'Summary Clear'!AGE2)</f>
        <v/>
      </c>
      <c r="AFM13" s="172" t="str">
        <f>IF('Summary Clear'!AGF2=0,"",'Summary Clear'!AGF2)</f>
        <v/>
      </c>
      <c r="AFN13" s="172" t="str">
        <f>IF('Summary Clear'!AGG2=0,"",'Summary Clear'!AGG2)</f>
        <v/>
      </c>
      <c r="AFO13" s="172" t="str">
        <f>IF('Summary Clear'!AGH2=0,"",'Summary Clear'!AGH2)</f>
        <v/>
      </c>
      <c r="AFP13" s="172" t="str">
        <f>IF('Summary Clear'!AGI2=0,"",'Summary Clear'!AGI2)</f>
        <v/>
      </c>
      <c r="AFQ13" s="172" t="str">
        <f>IF('Summary Clear'!AGJ2=0,"",'Summary Clear'!AGJ2)</f>
        <v/>
      </c>
      <c r="AFR13" s="172" t="str">
        <f>IF('Summary Clear'!AGK2=0,"",'Summary Clear'!AGK2)</f>
        <v/>
      </c>
      <c r="AFS13" s="172" t="str">
        <f>IF('Summary Clear'!AGL2=0,"",'Summary Clear'!AGL2)</f>
        <v/>
      </c>
      <c r="AFT13" s="172" t="str">
        <f>IF('Summary Clear'!AGM2=0,"",'Summary Clear'!AGM2)</f>
        <v/>
      </c>
      <c r="AFU13" s="172" t="str">
        <f>IF('Summary Clear'!AGN2=0,"",'Summary Clear'!AGN2)</f>
        <v/>
      </c>
      <c r="AFV13" s="172" t="str">
        <f>IF('Summary Clear'!AGO2=0,"",'Summary Clear'!AGO2)</f>
        <v/>
      </c>
      <c r="AFW13" s="172" t="str">
        <f>IF('Summary Clear'!AGP2=0,"",'Summary Clear'!AGP2)</f>
        <v/>
      </c>
      <c r="AFX13" s="172" t="str">
        <f>IF('Summary Clear'!AGQ2=0,"",'Summary Clear'!AGQ2)</f>
        <v/>
      </c>
      <c r="AFY13" s="172" t="str">
        <f>IF('Summary Clear'!AGR2=0,"",'Summary Clear'!AGR2)</f>
        <v/>
      </c>
      <c r="AFZ13" s="172" t="str">
        <f>IF('Summary Clear'!AGS2=0,"",'Summary Clear'!AGS2)</f>
        <v/>
      </c>
      <c r="AGA13" s="172" t="str">
        <f>IF('Summary Clear'!AGT2=0,"",'Summary Clear'!AGT2)</f>
        <v/>
      </c>
      <c r="AGB13" s="172" t="str">
        <f>IF('Summary Clear'!AGU2=0,"",'Summary Clear'!AGU2)</f>
        <v/>
      </c>
      <c r="AGC13" s="172" t="str">
        <f>IF('Summary Clear'!AGV2=0,"",'Summary Clear'!AGV2)</f>
        <v/>
      </c>
      <c r="AGD13" s="172" t="str">
        <f>IF('Summary Clear'!AGW2=0,"",'Summary Clear'!AGW2)</f>
        <v/>
      </c>
      <c r="AGE13" s="172" t="str">
        <f>IF('Summary Clear'!AGX2=0,"",'Summary Clear'!AGX2)</f>
        <v/>
      </c>
      <c r="AGF13" s="172" t="str">
        <f>IF('Summary Clear'!AGY2=0,"",'Summary Clear'!AGY2)</f>
        <v/>
      </c>
      <c r="AGG13" s="172" t="str">
        <f>IF('Summary Clear'!AGZ2=0,"",'Summary Clear'!AGZ2)</f>
        <v/>
      </c>
      <c r="AGH13" s="172" t="str">
        <f>IF('Summary Clear'!AHA2=0,"",'Summary Clear'!AHA2)</f>
        <v/>
      </c>
      <c r="AGI13" s="172" t="str">
        <f>IF('Summary Clear'!AHB2=0,"",'Summary Clear'!AHB2)</f>
        <v/>
      </c>
      <c r="AGJ13" s="172" t="str">
        <f>IF('Summary Clear'!AHC2=0,"",'Summary Clear'!AHC2)</f>
        <v/>
      </c>
      <c r="AGK13" s="172" t="str">
        <f>IF('Summary Clear'!AHD2=0,"",'Summary Clear'!AHD2)</f>
        <v/>
      </c>
      <c r="AGL13" s="172" t="str">
        <f>IF('Summary Clear'!AHE2=0,"",'Summary Clear'!AHE2)</f>
        <v/>
      </c>
      <c r="AGM13" s="172" t="str">
        <f>IF('Summary Clear'!AHF2=0,"",'Summary Clear'!AHF2)</f>
        <v/>
      </c>
      <c r="AGN13" s="172" t="str">
        <f>IF('Summary Clear'!AHG2=0,"",'Summary Clear'!AHG2)</f>
        <v/>
      </c>
      <c r="AGO13" s="172" t="str">
        <f>IF('Summary Clear'!AHH2=0,"",'Summary Clear'!AHH2)</f>
        <v/>
      </c>
      <c r="AGP13" s="172" t="str">
        <f>IF('Summary Clear'!AHI2=0,"",'Summary Clear'!AHI2)</f>
        <v/>
      </c>
      <c r="AGQ13" s="172" t="str">
        <f>IF('Summary Clear'!AHJ2=0,"",'Summary Clear'!AHJ2)</f>
        <v/>
      </c>
      <c r="AGR13" s="172" t="str">
        <f>IF('Summary Clear'!AHK2=0,"",'Summary Clear'!AHK2)</f>
        <v/>
      </c>
      <c r="AGS13" s="172" t="str">
        <f>IF('Summary Clear'!AHL2=0,"",'Summary Clear'!AHL2)</f>
        <v/>
      </c>
      <c r="AGT13" s="172" t="str">
        <f>IF('Summary Clear'!AHM2=0,"",'Summary Clear'!AHM2)</f>
        <v/>
      </c>
      <c r="AGU13" s="172" t="str">
        <f>IF('Summary Clear'!AHN2=0,"",'Summary Clear'!AHN2)</f>
        <v/>
      </c>
      <c r="AGV13" s="172" t="str">
        <f>IF('Summary Clear'!AHO2=0,"",'Summary Clear'!AHO2)</f>
        <v/>
      </c>
      <c r="AGW13" s="172" t="str">
        <f>IF('Summary Clear'!AHP2=0,"",'Summary Clear'!AHP2)</f>
        <v/>
      </c>
      <c r="AGX13" s="172" t="str">
        <f>IF('Summary Clear'!AHQ2=0,"",'Summary Clear'!AHQ2)</f>
        <v/>
      </c>
      <c r="AGY13" s="172" t="str">
        <f>IF('Summary Clear'!AHR2=0,"",'Summary Clear'!AHR2)</f>
        <v/>
      </c>
      <c r="AGZ13" s="172" t="str">
        <f>IF('Summary Clear'!AHS2=0,"",'Summary Clear'!AHS2)</f>
        <v/>
      </c>
      <c r="AHA13" s="172" t="str">
        <f>IF('Summary Clear'!AHT2=0,"",'Summary Clear'!AHT2)</f>
        <v/>
      </c>
      <c r="AHB13" s="172" t="str">
        <f>IF('Summary Clear'!AHU2=0,"",'Summary Clear'!AHU2)</f>
        <v/>
      </c>
      <c r="AHC13" s="172" t="str">
        <f>IF('Summary Clear'!AHV2=0,"",'Summary Clear'!AHV2)</f>
        <v/>
      </c>
      <c r="AHD13" s="172" t="str">
        <f>IF('Summary Clear'!AHW2=0,"",'Summary Clear'!AHW2)</f>
        <v/>
      </c>
      <c r="AHE13" s="172" t="str">
        <f>IF('Summary Clear'!AHX2=0,"",'Summary Clear'!AHX2)</f>
        <v/>
      </c>
      <c r="AHF13" s="172" t="str">
        <f>IF('Summary Clear'!AHY2=0,"",'Summary Clear'!AHY2)</f>
        <v/>
      </c>
      <c r="AHG13" s="172" t="str">
        <f>IF('Summary Clear'!AHZ2=0,"",'Summary Clear'!AHZ2)</f>
        <v/>
      </c>
      <c r="AHH13" s="172" t="str">
        <f>IF('Summary Clear'!AIA2=0,"",'Summary Clear'!AIA2)</f>
        <v/>
      </c>
      <c r="AHI13" s="172" t="str">
        <f>IF('Summary Clear'!AIB2=0,"",'Summary Clear'!AIB2)</f>
        <v/>
      </c>
      <c r="AHJ13" s="172" t="str">
        <f>IF('Summary Clear'!AIC2=0,"",'Summary Clear'!AIC2)</f>
        <v/>
      </c>
      <c r="AHK13" s="172" t="str">
        <f>IF('Summary Clear'!AID2=0,"",'Summary Clear'!AID2)</f>
        <v/>
      </c>
      <c r="AHL13" s="172" t="str">
        <f>IF('Summary Clear'!AIE2=0,"",'Summary Clear'!AIE2)</f>
        <v/>
      </c>
      <c r="AHM13" s="172" t="str">
        <f>IF('Summary Clear'!AIF2=0,"",'Summary Clear'!AIF2)</f>
        <v/>
      </c>
      <c r="AHN13" s="172" t="str">
        <f>IF('Summary Clear'!AIG2=0,"",'Summary Clear'!AIG2)</f>
        <v/>
      </c>
      <c r="AHO13" s="172" t="str">
        <f>IF('Summary Clear'!AIH2=0,"",'Summary Clear'!AIH2)</f>
        <v/>
      </c>
      <c r="AHP13" s="172" t="str">
        <f>IF('Summary Clear'!AII2=0,"",'Summary Clear'!AII2)</f>
        <v/>
      </c>
      <c r="AHQ13" s="172" t="str">
        <f>IF('Summary Clear'!AIJ2=0,"",'Summary Clear'!AIJ2)</f>
        <v/>
      </c>
      <c r="AHR13" s="172" t="str">
        <f>IF('Summary Clear'!AIK2=0,"",'Summary Clear'!AIK2)</f>
        <v/>
      </c>
      <c r="AHS13" s="172" t="str">
        <f>IF('Summary Clear'!AIL2=0,"",'Summary Clear'!AIL2)</f>
        <v/>
      </c>
      <c r="AHT13" s="172" t="str">
        <f>IF('Summary Clear'!AIM2=0,"",'Summary Clear'!AIM2)</f>
        <v/>
      </c>
      <c r="AHU13" s="172" t="str">
        <f>IF('Summary Clear'!AIN2=0,"",'Summary Clear'!AIN2)</f>
        <v/>
      </c>
      <c r="AHV13" s="172" t="str">
        <f>IF('Summary Clear'!AIO2=0,"",'Summary Clear'!AIO2)</f>
        <v/>
      </c>
      <c r="AHW13" s="172" t="str">
        <f>IF('Summary Clear'!AIP2=0,"",'Summary Clear'!AIP2)</f>
        <v/>
      </c>
      <c r="AHX13" s="172" t="str">
        <f>IF('Summary Clear'!AIQ2=0,"",'Summary Clear'!AIQ2)</f>
        <v/>
      </c>
      <c r="AHY13" s="172" t="str">
        <f>IF('Summary Clear'!AIR2=0,"",'Summary Clear'!AIR2)</f>
        <v/>
      </c>
      <c r="AHZ13" s="172" t="str">
        <f>IF('Summary Clear'!AIS2=0,"",'Summary Clear'!AIS2)</f>
        <v/>
      </c>
      <c r="AIA13" s="172" t="str">
        <f>IF('Summary Clear'!AIT2=0,"",'Summary Clear'!AIT2)</f>
        <v/>
      </c>
      <c r="AIB13" s="172" t="str">
        <f>IF('Summary Clear'!AIU2=0,"",'Summary Clear'!AIU2)</f>
        <v/>
      </c>
      <c r="AIC13" s="172" t="str">
        <f>IF('Summary Clear'!AIV2=0,"",'Summary Clear'!AIV2)</f>
        <v/>
      </c>
      <c r="AID13" s="172" t="str">
        <f>IF('Summary Clear'!AIW2=0,"",'Summary Clear'!AIW2)</f>
        <v/>
      </c>
      <c r="AIE13" s="172" t="str">
        <f>IF('Summary Clear'!AIX2=0,"",'Summary Clear'!AIX2)</f>
        <v/>
      </c>
      <c r="AIF13" s="172" t="str">
        <f>IF('Summary Clear'!AIY2=0,"",'Summary Clear'!AIY2)</f>
        <v/>
      </c>
      <c r="AIG13" s="172" t="str">
        <f>IF('Summary Clear'!AIZ2=0,"",'Summary Clear'!AIZ2)</f>
        <v/>
      </c>
      <c r="AIH13" s="172" t="str">
        <f>IF('Summary Clear'!AJA2=0,"",'Summary Clear'!AJA2)</f>
        <v/>
      </c>
      <c r="AII13" s="172" t="str">
        <f>IF('Summary Clear'!AJB2=0,"",'Summary Clear'!AJB2)</f>
        <v/>
      </c>
      <c r="AIJ13" s="172" t="str">
        <f>IF('Summary Clear'!AJC2=0,"",'Summary Clear'!AJC2)</f>
        <v/>
      </c>
      <c r="AIK13" s="172" t="str">
        <f>IF('Summary Clear'!AJD2=0,"",'Summary Clear'!AJD2)</f>
        <v/>
      </c>
      <c r="AIL13" s="172" t="str">
        <f>IF('Summary Clear'!AJE2=0,"",'Summary Clear'!AJE2)</f>
        <v/>
      </c>
      <c r="AIM13" s="172" t="str">
        <f>IF('Summary Clear'!AJF2=0,"",'Summary Clear'!AJF2)</f>
        <v/>
      </c>
      <c r="AIN13" s="172" t="str">
        <f>IF('Summary Clear'!AJG2=0,"",'Summary Clear'!AJG2)</f>
        <v/>
      </c>
      <c r="AIO13" s="172" t="str">
        <f>IF('Summary Clear'!AJH2=0,"",'Summary Clear'!AJH2)</f>
        <v/>
      </c>
      <c r="AIP13" s="172" t="str">
        <f>IF('Summary Clear'!AJI2=0,"",'Summary Clear'!AJI2)</f>
        <v/>
      </c>
      <c r="AIQ13" s="172" t="str">
        <f>IF('Summary Clear'!AJJ2=0,"",'Summary Clear'!AJJ2)</f>
        <v/>
      </c>
      <c r="AIR13" s="172" t="str">
        <f>IF('Summary Clear'!AJK2=0,"",'Summary Clear'!AJK2)</f>
        <v/>
      </c>
      <c r="AIS13" s="172" t="str">
        <f>IF('Summary Clear'!AJL2=0,"",'Summary Clear'!AJL2)</f>
        <v/>
      </c>
      <c r="AIT13" s="172" t="str">
        <f>IF('Summary Clear'!AJM2=0,"",'Summary Clear'!AJM2)</f>
        <v/>
      </c>
      <c r="AIU13" s="172" t="str">
        <f>IF('Summary Clear'!AJN2=0,"",'Summary Clear'!AJN2)</f>
        <v/>
      </c>
      <c r="AIV13" s="172" t="str">
        <f>IF('Summary Clear'!AJO2=0,"",'Summary Clear'!AJO2)</f>
        <v/>
      </c>
      <c r="AIW13" s="172" t="str">
        <f>IF('Summary Clear'!AJP2=0,"",'Summary Clear'!AJP2)</f>
        <v/>
      </c>
      <c r="AIX13" s="172" t="str">
        <f>IF('Summary Clear'!AJQ2=0,"",'Summary Clear'!AJQ2)</f>
        <v/>
      </c>
      <c r="AIY13" s="172" t="str">
        <f>IF('Summary Clear'!AJR2=0,"",'Summary Clear'!AJR2)</f>
        <v/>
      </c>
      <c r="AIZ13" s="172" t="str">
        <f>IF('Summary Clear'!AJS2=0,"",'Summary Clear'!AJS2)</f>
        <v/>
      </c>
      <c r="AJA13" s="172" t="str">
        <f>IF('Summary Clear'!AJT2=0,"",'Summary Clear'!AJT2)</f>
        <v/>
      </c>
      <c r="AJB13" s="172" t="str">
        <f>IF('Summary Clear'!AJU2=0,"",'Summary Clear'!AJU2)</f>
        <v/>
      </c>
      <c r="AJC13" s="172" t="str">
        <f>IF('Summary Clear'!AJV2=0,"",'Summary Clear'!AJV2)</f>
        <v/>
      </c>
      <c r="AJD13" s="172" t="str">
        <f>IF('Summary Clear'!AJW2=0,"",'Summary Clear'!AJW2)</f>
        <v/>
      </c>
      <c r="AJE13" s="172" t="str">
        <f>IF('Summary Clear'!AJX2=0,"",'Summary Clear'!AJX2)</f>
        <v/>
      </c>
      <c r="AJF13" s="172" t="str">
        <f>IF('Summary Clear'!AJY2=0,"",'Summary Clear'!AJY2)</f>
        <v/>
      </c>
      <c r="AJG13" s="172" t="str">
        <f>IF('Summary Clear'!AJZ2=0,"",'Summary Clear'!AJZ2)</f>
        <v/>
      </c>
      <c r="AJH13" s="172" t="str">
        <f>IF('Summary Clear'!AKA2=0,"",'Summary Clear'!AKA2)</f>
        <v/>
      </c>
      <c r="AJI13" s="172" t="str">
        <f>IF('Summary Clear'!AKB2=0,"",'Summary Clear'!AKB2)</f>
        <v/>
      </c>
      <c r="AJJ13" s="172" t="str">
        <f>IF('Summary Clear'!AKC2=0,"",'Summary Clear'!AKC2)</f>
        <v/>
      </c>
      <c r="AJK13" s="172" t="str">
        <f>IF('Summary Clear'!AKD2=0,"",'Summary Clear'!AKD2)</f>
        <v/>
      </c>
      <c r="AJL13" s="172" t="str">
        <f>IF('Summary Clear'!AKE2=0,"",'Summary Clear'!AKE2)</f>
        <v/>
      </c>
      <c r="AJM13" s="172" t="str">
        <f>IF('Summary Clear'!AKF2=0,"",'Summary Clear'!AKF2)</f>
        <v/>
      </c>
      <c r="AJN13" s="172" t="str">
        <f>IF('Summary Clear'!AKG2=0,"",'Summary Clear'!AKG2)</f>
        <v/>
      </c>
      <c r="AJO13" s="172" t="str">
        <f>IF('Summary Clear'!AKH2=0,"",'Summary Clear'!AKH2)</f>
        <v/>
      </c>
      <c r="AJP13" s="172" t="str">
        <f>IF('Summary Clear'!AKI2=0,"",'Summary Clear'!AKI2)</f>
        <v/>
      </c>
      <c r="AJQ13" s="172" t="str">
        <f>IF('Summary Clear'!AKJ2=0,"",'Summary Clear'!AKJ2)</f>
        <v/>
      </c>
      <c r="AJR13" s="172" t="str">
        <f>IF('Summary Clear'!AKK2=0,"",'Summary Clear'!AKK2)</f>
        <v/>
      </c>
      <c r="AJS13" s="172" t="str">
        <f>IF('Summary Clear'!AKL2=0,"",'Summary Clear'!AKL2)</f>
        <v/>
      </c>
      <c r="AJT13" s="172" t="str">
        <f>IF('Summary Clear'!AKM2=0,"",'Summary Clear'!AKM2)</f>
        <v/>
      </c>
      <c r="AJU13" s="172" t="str">
        <f>IF('Summary Clear'!AKN2=0,"",'Summary Clear'!AKN2)</f>
        <v/>
      </c>
      <c r="AJV13" s="172" t="str">
        <f>IF('Summary Clear'!AKO2=0,"",'Summary Clear'!AKO2)</f>
        <v/>
      </c>
      <c r="AJW13" s="172" t="str">
        <f>IF('Summary Clear'!AKP2=0,"",'Summary Clear'!AKP2)</f>
        <v/>
      </c>
      <c r="AJX13" s="172" t="str">
        <f>IF('Summary Clear'!AKQ2=0,"",'Summary Clear'!AKQ2)</f>
        <v/>
      </c>
      <c r="AJY13" s="172" t="str">
        <f>IF('Summary Clear'!AKR2=0,"",'Summary Clear'!AKR2)</f>
        <v/>
      </c>
      <c r="AJZ13" s="172" t="str">
        <f>IF('Summary Clear'!AKS2=0,"",'Summary Clear'!AKS2)</f>
        <v/>
      </c>
      <c r="AKA13" s="172" t="str">
        <f>IF('Summary Clear'!AKT2=0,"",'Summary Clear'!AKT2)</f>
        <v/>
      </c>
      <c r="AKB13" s="172" t="str">
        <f>IF('Summary Clear'!AKU2=0,"",'Summary Clear'!AKU2)</f>
        <v/>
      </c>
      <c r="AKC13" s="172" t="str">
        <f>IF('Summary Clear'!AKV2=0,"",'Summary Clear'!AKV2)</f>
        <v/>
      </c>
      <c r="AKD13" s="172" t="str">
        <f>IF('Summary Clear'!AKW2=0,"",'Summary Clear'!AKW2)</f>
        <v/>
      </c>
      <c r="AKE13" s="172" t="str">
        <f>IF('Summary Clear'!AKX2=0,"",'Summary Clear'!AKX2)</f>
        <v/>
      </c>
      <c r="AKF13" s="172" t="str">
        <f>IF('Summary Clear'!AKY2=0,"",'Summary Clear'!AKY2)</f>
        <v/>
      </c>
      <c r="AKG13" s="172" t="str">
        <f>IF('Summary Clear'!AKZ2=0,"",'Summary Clear'!AKZ2)</f>
        <v/>
      </c>
      <c r="AKH13" s="172" t="str">
        <f>IF('Summary Clear'!ALA2=0,"",'Summary Clear'!ALA2)</f>
        <v/>
      </c>
      <c r="AKI13" s="172" t="str">
        <f>IF('Summary Clear'!ALB2=0,"",'Summary Clear'!ALB2)</f>
        <v/>
      </c>
      <c r="AKJ13" s="172" t="str">
        <f>IF('Summary Clear'!ALC2=0,"",'Summary Clear'!ALC2)</f>
        <v/>
      </c>
      <c r="AKK13" s="172" t="str">
        <f>IF('Summary Clear'!ALD2=0,"",'Summary Clear'!ALD2)</f>
        <v/>
      </c>
      <c r="AKL13" s="172" t="str">
        <f>IF('Summary Clear'!ALE2=0,"",'Summary Clear'!ALE2)</f>
        <v/>
      </c>
      <c r="AKM13" s="172" t="str">
        <f>IF('Summary Clear'!ALF2=0,"",'Summary Clear'!ALF2)</f>
        <v/>
      </c>
      <c r="AKN13" s="172" t="str">
        <f>IF('Summary Clear'!ALG2=0,"",'Summary Clear'!ALG2)</f>
        <v/>
      </c>
      <c r="AKO13" s="172" t="str">
        <f>IF('Summary Clear'!ALH2=0,"",'Summary Clear'!ALH2)</f>
        <v/>
      </c>
      <c r="AKP13" s="172" t="str">
        <f>IF('Summary Clear'!ALI2=0,"",'Summary Clear'!ALI2)</f>
        <v/>
      </c>
      <c r="AKQ13" s="172" t="str">
        <f>IF('Summary Clear'!ALJ2=0,"",'Summary Clear'!ALJ2)</f>
        <v/>
      </c>
      <c r="AKR13" s="172" t="str">
        <f>IF('Summary Clear'!ALK2=0,"",'Summary Clear'!ALK2)</f>
        <v/>
      </c>
      <c r="AKS13" s="172" t="str">
        <f>IF('Summary Clear'!ALL2=0,"",'Summary Clear'!ALL2)</f>
        <v/>
      </c>
      <c r="AKT13" s="172" t="str">
        <f>IF('Summary Clear'!ALM2=0,"",'Summary Clear'!ALM2)</f>
        <v/>
      </c>
      <c r="AKU13" s="172" t="str">
        <f>IF('Summary Clear'!ALN2=0,"",'Summary Clear'!ALN2)</f>
        <v/>
      </c>
      <c r="AKV13" s="172" t="str">
        <f>IF('Summary Clear'!ALO2=0,"",'Summary Clear'!ALO2)</f>
        <v/>
      </c>
      <c r="AKW13" s="172" t="str">
        <f>IF('Summary Clear'!ALP2=0,"",'Summary Clear'!ALP2)</f>
        <v/>
      </c>
      <c r="AKX13" s="172" t="str">
        <f>IF('Summary Clear'!ALQ2=0,"",'Summary Clear'!ALQ2)</f>
        <v/>
      </c>
      <c r="AKY13" s="172" t="str">
        <f>IF('Summary Clear'!ALR2=0,"",'Summary Clear'!ALR2)</f>
        <v/>
      </c>
      <c r="AKZ13" s="172" t="str">
        <f>IF('Summary Clear'!ALS2=0,"",'Summary Clear'!ALS2)</f>
        <v/>
      </c>
      <c r="ALA13" s="172" t="str">
        <f>IF('Summary Clear'!ALT2=0,"",'Summary Clear'!ALT2)</f>
        <v/>
      </c>
      <c r="ALB13" s="172" t="str">
        <f>IF('Summary Clear'!ALU2=0,"",'Summary Clear'!ALU2)</f>
        <v/>
      </c>
      <c r="ALC13" s="172" t="str">
        <f>IF('Summary Clear'!ALV2=0,"",'Summary Clear'!ALV2)</f>
        <v/>
      </c>
      <c r="ALD13" s="172" t="str">
        <f>IF('Summary Clear'!ALW2=0,"",'Summary Clear'!ALW2)</f>
        <v/>
      </c>
      <c r="ALE13" s="172" t="str">
        <f>IF('Summary Clear'!ALX2=0,"",'Summary Clear'!ALX2)</f>
        <v/>
      </c>
      <c r="ALF13" s="172" t="str">
        <f>IF('Summary Clear'!ALY2=0,"",'Summary Clear'!ALY2)</f>
        <v/>
      </c>
      <c r="ALG13" s="172" t="str">
        <f>IF('Summary Clear'!ALZ2=0,"",'Summary Clear'!ALZ2)</f>
        <v/>
      </c>
      <c r="ALH13" s="172" t="str">
        <f>IF('Summary Clear'!AMA2=0,"",'Summary Clear'!AMA2)</f>
        <v/>
      </c>
      <c r="ALI13" s="172" t="str">
        <f>IF('Summary Clear'!AMB2=0,"",'Summary Clear'!AMB2)</f>
        <v/>
      </c>
      <c r="ALJ13" s="172" t="str">
        <f>IF('Summary Clear'!AMC2=0,"",'Summary Clear'!AMC2)</f>
        <v/>
      </c>
      <c r="ALK13" s="172" t="str">
        <f>IF('Summary Clear'!AMD2=0,"",'Summary Clear'!AMD2)</f>
        <v/>
      </c>
      <c r="ALL13" s="172" t="str">
        <f>IF('Summary Clear'!AME2=0,"",'Summary Clear'!AME2)</f>
        <v/>
      </c>
      <c r="ALM13" s="172" t="str">
        <f>IF('Summary Clear'!AMF2=0,"",'Summary Clear'!AMF2)</f>
        <v/>
      </c>
      <c r="ALN13" s="172" t="str">
        <f>IF('Summary Clear'!AMG2=0,"",'Summary Clear'!AMG2)</f>
        <v/>
      </c>
      <c r="ALO13" s="172" t="str">
        <f>IF('Summary Clear'!AMH2=0,"",'Summary Clear'!AMH2)</f>
        <v/>
      </c>
      <c r="ALP13" s="172" t="str">
        <f>IF('Summary Clear'!AMI2=0,"",'Summary Clear'!AMI2)</f>
        <v/>
      </c>
      <c r="ALQ13" s="172" t="str">
        <f>IF('Summary Clear'!AMJ2=0,"",'Summary Clear'!AMJ2)</f>
        <v/>
      </c>
      <c r="ALR13" s="172" t="str">
        <f>IF('Summary Clear'!AMK2=0,"",'Summary Clear'!AMK2)</f>
        <v/>
      </c>
      <c r="ALS13" s="172" t="str">
        <f>IF('Summary Clear'!AML2=0,"",'Summary Clear'!AML2)</f>
        <v/>
      </c>
      <c r="ALT13" s="172" t="str">
        <f>IF('Summary Clear'!AMM2=0,"",'Summary Clear'!AMM2)</f>
        <v/>
      </c>
      <c r="ALU13" s="172" t="str">
        <f>IF('Summary Clear'!AMN2=0,"",'Summary Clear'!AMN2)</f>
        <v/>
      </c>
      <c r="ALV13" s="172" t="str">
        <f>IF('Summary Clear'!AMO2=0,"",'Summary Clear'!AMO2)</f>
        <v/>
      </c>
      <c r="ALW13" s="172" t="str">
        <f>IF('Summary Clear'!AMP2=0,"",'Summary Clear'!AMP2)</f>
        <v/>
      </c>
      <c r="ALX13" s="172" t="str">
        <f>IF('Summary Clear'!AMQ2=0,"",'Summary Clear'!AMQ2)</f>
        <v/>
      </c>
      <c r="ALY13" s="172" t="str">
        <f>IF('Summary Clear'!AMR2=0,"",'Summary Clear'!AMR2)</f>
        <v/>
      </c>
      <c r="ALZ13" s="172" t="str">
        <f>IF('Summary Clear'!AMS2=0,"",'Summary Clear'!AMS2)</f>
        <v/>
      </c>
      <c r="AMA13" s="172" t="str">
        <f>IF('Summary Clear'!AMT2=0,"",'Summary Clear'!AMT2)</f>
        <v/>
      </c>
      <c r="AMB13" s="172" t="str">
        <f>IF('Summary Clear'!AMU2=0,"",'Summary Clear'!AMU2)</f>
        <v/>
      </c>
      <c r="AMC13" s="172" t="str">
        <f>IF('Summary Clear'!AMV2=0,"",'Summary Clear'!AMV2)</f>
        <v/>
      </c>
      <c r="AMD13" s="172" t="str">
        <f>IF('Summary Clear'!AMW2=0,"",'Summary Clear'!AMW2)</f>
        <v/>
      </c>
      <c r="AME13" s="172" t="str">
        <f>IF('Summary Clear'!AMX2=0,"",'Summary Clear'!AMX2)</f>
        <v/>
      </c>
      <c r="AMF13" s="172" t="str">
        <f>IF('Summary Clear'!AMY2=0,"",'Summary Clear'!AMY2)</f>
        <v/>
      </c>
      <c r="AMG13" s="172" t="str">
        <f>IF('Summary Clear'!AMZ2=0,"",'Summary Clear'!AMZ2)</f>
        <v/>
      </c>
      <c r="AMH13" s="172" t="str">
        <f>IF('Summary Clear'!ANA2=0,"",'Summary Clear'!ANA2)</f>
        <v/>
      </c>
      <c r="AMI13" s="172" t="str">
        <f>IF('Summary Clear'!ANB2=0,"",'Summary Clear'!ANB2)</f>
        <v/>
      </c>
      <c r="AMJ13" s="172" t="str">
        <f>IF('Summary Clear'!ANC2=0,"",'Summary Clear'!ANC2)</f>
        <v/>
      </c>
      <c r="AMK13" s="172" t="str">
        <f>IF('Summary Clear'!AND2=0,"",'Summary Clear'!AND2)</f>
        <v/>
      </c>
      <c r="AML13" s="172" t="str">
        <f>IF('Summary Clear'!ANE2=0,"",'Summary Clear'!ANE2)</f>
        <v/>
      </c>
      <c r="AMM13" s="172" t="str">
        <f>IF('Summary Clear'!ANF2=0,"",'Summary Clear'!ANF2)</f>
        <v/>
      </c>
      <c r="AMN13" s="172" t="str">
        <f>IF('Summary Clear'!ANG2=0,"",'Summary Clear'!ANG2)</f>
        <v/>
      </c>
      <c r="AMO13" s="172" t="str">
        <f>IF('Summary Clear'!ANH2=0,"",'Summary Clear'!ANH2)</f>
        <v/>
      </c>
      <c r="AMP13" s="172" t="str">
        <f>IF('Summary Clear'!ANI2=0,"",'Summary Clear'!ANI2)</f>
        <v/>
      </c>
      <c r="AMQ13" s="172" t="str">
        <f>IF('Summary Clear'!ANJ2=0,"",'Summary Clear'!ANJ2)</f>
        <v/>
      </c>
      <c r="AMR13" s="172" t="str">
        <f>IF('Summary Clear'!ANK2=0,"",'Summary Clear'!ANK2)</f>
        <v/>
      </c>
      <c r="AMS13" s="172" t="str">
        <f>IF('Summary Clear'!ANL2=0,"",'Summary Clear'!ANL2)</f>
        <v/>
      </c>
      <c r="AMT13" s="172" t="str">
        <f>IF('Summary Clear'!ANM2=0,"",'Summary Clear'!ANM2)</f>
        <v/>
      </c>
      <c r="AMU13" s="172" t="str">
        <f>IF('Summary Clear'!ANN2=0,"",'Summary Clear'!ANN2)</f>
        <v/>
      </c>
      <c r="AMV13" s="172" t="str">
        <f>IF('Summary Clear'!ANO2=0,"",'Summary Clear'!ANO2)</f>
        <v/>
      </c>
      <c r="AMW13" s="172" t="str">
        <f>IF('Summary Clear'!ANP2=0,"",'Summary Clear'!ANP2)</f>
        <v/>
      </c>
      <c r="AMX13" s="172" t="str">
        <f>IF('Summary Clear'!ANQ2=0,"",'Summary Clear'!ANQ2)</f>
        <v/>
      </c>
      <c r="AMY13" s="172" t="str">
        <f>IF('Summary Clear'!ANR2=0,"",'Summary Clear'!ANR2)</f>
        <v/>
      </c>
      <c r="AMZ13" s="172" t="str">
        <f>IF('Summary Clear'!ANS2=0,"",'Summary Clear'!ANS2)</f>
        <v/>
      </c>
      <c r="ANA13" s="172" t="str">
        <f>IF('Summary Clear'!ANT2=0,"",'Summary Clear'!ANT2)</f>
        <v/>
      </c>
      <c r="ANB13" s="172" t="str">
        <f>IF('Summary Clear'!ANU2=0,"",'Summary Clear'!ANU2)</f>
        <v/>
      </c>
      <c r="ANC13" s="172" t="str">
        <f>IF('Summary Clear'!ANV2=0,"",'Summary Clear'!ANV2)</f>
        <v/>
      </c>
      <c r="AND13" s="172" t="str">
        <f>IF('Summary Clear'!ANW2=0,"",'Summary Clear'!ANW2)</f>
        <v/>
      </c>
      <c r="ANE13" s="172" t="str">
        <f>IF('Summary Clear'!ANX2=0,"",'Summary Clear'!ANX2)</f>
        <v/>
      </c>
      <c r="ANF13" s="172" t="str">
        <f>IF('Summary Clear'!ANY2=0,"",'Summary Clear'!ANY2)</f>
        <v/>
      </c>
      <c r="ANG13" s="172" t="str">
        <f>IF('Summary Clear'!ANZ2=0,"",'Summary Clear'!ANZ2)</f>
        <v/>
      </c>
      <c r="ANH13" s="172" t="str">
        <f>IF('Summary Clear'!AOA2=0,"",'Summary Clear'!AOA2)</f>
        <v/>
      </c>
      <c r="ANI13" s="172" t="str">
        <f>IF('Summary Clear'!AOB2=0,"",'Summary Clear'!AOB2)</f>
        <v/>
      </c>
      <c r="ANJ13" s="172" t="str">
        <f>IF('Summary Clear'!AOC2=0,"",'Summary Clear'!AOC2)</f>
        <v/>
      </c>
      <c r="ANK13" s="172" t="str">
        <f>IF('Summary Clear'!AOD2=0,"",'Summary Clear'!AOD2)</f>
        <v/>
      </c>
      <c r="ANL13" s="172" t="str">
        <f>IF('Summary Clear'!AOE2=0,"",'Summary Clear'!AOE2)</f>
        <v/>
      </c>
      <c r="ANM13" s="172" t="str">
        <f>IF('Summary Clear'!AOF2=0,"",'Summary Clear'!AOF2)</f>
        <v/>
      </c>
      <c r="ANN13" s="172" t="str">
        <f>IF('Summary Clear'!AOG2=0,"",'Summary Clear'!AOG2)</f>
        <v/>
      </c>
      <c r="ANO13" s="172" t="str">
        <f>IF('Summary Clear'!AOH2=0,"",'Summary Clear'!AOH2)</f>
        <v/>
      </c>
      <c r="ANP13" s="172" t="str">
        <f>IF('Summary Clear'!AOI2=0,"",'Summary Clear'!AOI2)</f>
        <v/>
      </c>
      <c r="ANQ13" s="172" t="str">
        <f>IF('Summary Clear'!AOJ2=0,"",'Summary Clear'!AOJ2)</f>
        <v/>
      </c>
      <c r="ANR13" s="172" t="str">
        <f>IF('Summary Clear'!AOK2=0,"",'Summary Clear'!AOK2)</f>
        <v/>
      </c>
      <c r="ANS13" s="172" t="str">
        <f>IF('Summary Clear'!AOL2=0,"",'Summary Clear'!AOL2)</f>
        <v/>
      </c>
      <c r="ANT13" s="172" t="str">
        <f>IF('Summary Clear'!AOM2=0,"",'Summary Clear'!AOM2)</f>
        <v/>
      </c>
      <c r="ANU13" s="172" t="str">
        <f>IF('Summary Clear'!AON2=0,"",'Summary Clear'!AON2)</f>
        <v/>
      </c>
      <c r="ANV13" s="172" t="str">
        <f>IF('Summary Clear'!AOO2=0,"",'Summary Clear'!AOO2)</f>
        <v/>
      </c>
      <c r="ANW13" s="172" t="str">
        <f>IF('Summary Clear'!AOP2=0,"",'Summary Clear'!AOP2)</f>
        <v/>
      </c>
      <c r="ANX13" s="172" t="str">
        <f>IF('Summary Clear'!AOQ2=0,"",'Summary Clear'!AOQ2)</f>
        <v/>
      </c>
      <c r="ANY13" s="172" t="str">
        <f>IF('Summary Clear'!AOR2=0,"",'Summary Clear'!AOR2)</f>
        <v/>
      </c>
      <c r="ANZ13" s="172" t="str">
        <f>IF('Summary Clear'!AOS2=0,"",'Summary Clear'!AOS2)</f>
        <v/>
      </c>
      <c r="AOA13" s="172" t="str">
        <f>IF('Summary Clear'!AOT2=0,"",'Summary Clear'!AOT2)</f>
        <v/>
      </c>
      <c r="AOB13" s="172" t="str">
        <f>IF('Summary Clear'!AOU2=0,"",'Summary Clear'!AOU2)</f>
        <v/>
      </c>
      <c r="AOC13" s="172" t="str">
        <f>IF('Summary Clear'!AOV2=0,"",'Summary Clear'!AOV2)</f>
        <v/>
      </c>
      <c r="AOD13" s="172" t="str">
        <f>IF('Summary Clear'!AOW2=0,"",'Summary Clear'!AOW2)</f>
        <v/>
      </c>
      <c r="AOE13" s="172" t="str">
        <f>IF('Summary Clear'!AOX2=0,"",'Summary Clear'!AOX2)</f>
        <v/>
      </c>
      <c r="AOF13" s="172" t="str">
        <f>IF('Summary Clear'!AOY2=0,"",'Summary Clear'!AOY2)</f>
        <v/>
      </c>
      <c r="AOG13" s="172" t="str">
        <f>IF('Summary Clear'!AOZ2=0,"",'Summary Clear'!AOZ2)</f>
        <v/>
      </c>
      <c r="AOH13" s="172" t="str">
        <f>IF('Summary Clear'!APA2=0,"",'Summary Clear'!APA2)</f>
        <v/>
      </c>
      <c r="AOI13" s="172" t="str">
        <f>IF('Summary Clear'!APB2=0,"",'Summary Clear'!APB2)</f>
        <v/>
      </c>
      <c r="AOJ13" s="172" t="str">
        <f>IF('Summary Clear'!APC2=0,"",'Summary Clear'!APC2)</f>
        <v/>
      </c>
      <c r="AOK13" s="172" t="str">
        <f>IF('Summary Clear'!APD2=0,"",'Summary Clear'!APD2)</f>
        <v/>
      </c>
      <c r="AOL13" s="172" t="str">
        <f>IF('Summary Clear'!APE2=0,"",'Summary Clear'!APE2)</f>
        <v/>
      </c>
      <c r="AOM13" s="172" t="str">
        <f>IF('Summary Clear'!APF2=0,"",'Summary Clear'!APF2)</f>
        <v/>
      </c>
      <c r="AON13" s="172" t="str">
        <f>IF('Summary Clear'!APG2=0,"",'Summary Clear'!APG2)</f>
        <v/>
      </c>
      <c r="AOO13" s="172" t="str">
        <f>IF('Summary Clear'!APH2=0,"",'Summary Clear'!APH2)</f>
        <v/>
      </c>
      <c r="AOP13" s="172" t="str">
        <f>IF('Summary Clear'!API2=0,"",'Summary Clear'!API2)</f>
        <v/>
      </c>
      <c r="AOQ13" s="172" t="str">
        <f>IF('Summary Clear'!APJ2=0,"",'Summary Clear'!APJ2)</f>
        <v/>
      </c>
      <c r="AOR13" s="172" t="str">
        <f>IF('Summary Clear'!APK2=0,"",'Summary Clear'!APK2)</f>
        <v/>
      </c>
      <c r="AOS13" s="172" t="str">
        <f>IF('Summary Clear'!APL2=0,"",'Summary Clear'!APL2)</f>
        <v/>
      </c>
      <c r="AOT13" s="172" t="str">
        <f>IF('Summary Clear'!APM2=0,"",'Summary Clear'!APM2)</f>
        <v/>
      </c>
      <c r="AOU13" s="172" t="str">
        <f>IF('Summary Clear'!APN2=0,"",'Summary Clear'!APN2)</f>
        <v/>
      </c>
      <c r="AOV13" s="172" t="str">
        <f>IF('Summary Clear'!APO2=0,"",'Summary Clear'!APO2)</f>
        <v/>
      </c>
      <c r="AOW13" s="172" t="str">
        <f>IF('Summary Clear'!APP2=0,"",'Summary Clear'!APP2)</f>
        <v/>
      </c>
      <c r="AOX13" s="172" t="str">
        <f>IF('Summary Clear'!APQ2=0,"",'Summary Clear'!APQ2)</f>
        <v/>
      </c>
      <c r="AOY13" s="172" t="str">
        <f>IF('Summary Clear'!APR2=0,"",'Summary Clear'!APR2)</f>
        <v/>
      </c>
      <c r="AOZ13" s="172" t="str">
        <f>IF('Summary Clear'!APS2=0,"",'Summary Clear'!APS2)</f>
        <v/>
      </c>
      <c r="APA13" s="172" t="str">
        <f>IF('Summary Clear'!APT2=0,"",'Summary Clear'!APT2)</f>
        <v/>
      </c>
      <c r="APB13" s="172" t="str">
        <f>IF('Summary Clear'!APU2=0,"",'Summary Clear'!APU2)</f>
        <v/>
      </c>
      <c r="APC13" s="172" t="str">
        <f>IF('Summary Clear'!APV2=0,"",'Summary Clear'!APV2)</f>
        <v/>
      </c>
      <c r="APD13" s="172" t="str">
        <f>IF('Summary Clear'!APW2=0,"",'Summary Clear'!APW2)</f>
        <v/>
      </c>
      <c r="APE13" s="172" t="str">
        <f>IF('Summary Clear'!APX2=0,"",'Summary Clear'!APX2)</f>
        <v/>
      </c>
      <c r="APF13" s="172" t="str">
        <f>IF('Summary Clear'!APY2=0,"",'Summary Clear'!APY2)</f>
        <v/>
      </c>
      <c r="APG13" s="172" t="str">
        <f>IF('Summary Clear'!APZ2=0,"",'Summary Clear'!APZ2)</f>
        <v/>
      </c>
      <c r="APH13" s="172" t="str">
        <f>IF('Summary Clear'!AQA2=0,"",'Summary Clear'!AQA2)</f>
        <v/>
      </c>
      <c r="API13" s="172" t="str">
        <f>IF('Summary Clear'!AQB2=0,"",'Summary Clear'!AQB2)</f>
        <v/>
      </c>
      <c r="APJ13" s="172" t="str">
        <f>IF('Summary Clear'!AQC2=0,"",'Summary Clear'!AQC2)</f>
        <v/>
      </c>
      <c r="APK13" s="172" t="str">
        <f>IF('Summary Clear'!AQD2=0,"",'Summary Clear'!AQD2)</f>
        <v/>
      </c>
      <c r="APL13" s="172" t="str">
        <f>IF('Summary Clear'!AQE2=0,"",'Summary Clear'!AQE2)</f>
        <v/>
      </c>
      <c r="APM13" s="172" t="str">
        <f>IF('Summary Clear'!AQF2=0,"",'Summary Clear'!AQF2)</f>
        <v/>
      </c>
      <c r="APN13" s="172" t="str">
        <f>IF('Summary Clear'!AQG2=0,"",'Summary Clear'!AQG2)</f>
        <v/>
      </c>
      <c r="APO13" s="172" t="str">
        <f>IF('Summary Clear'!AQH2=0,"",'Summary Clear'!AQH2)</f>
        <v/>
      </c>
      <c r="APP13" s="172" t="str">
        <f>IF('Summary Clear'!AQI2=0,"",'Summary Clear'!AQI2)</f>
        <v/>
      </c>
      <c r="APQ13" s="172" t="str">
        <f>IF('Summary Clear'!AQJ2=0,"",'Summary Clear'!AQJ2)</f>
        <v/>
      </c>
      <c r="APR13" s="172" t="str">
        <f>IF('Summary Clear'!AQK2=0,"",'Summary Clear'!AQK2)</f>
        <v/>
      </c>
      <c r="APS13" s="172" t="str">
        <f>IF('Summary Clear'!AQL2=0,"",'Summary Clear'!AQL2)</f>
        <v/>
      </c>
      <c r="APT13" s="172" t="str">
        <f>IF('Summary Clear'!AQM2=0,"",'Summary Clear'!AQM2)</f>
        <v/>
      </c>
      <c r="APU13" s="172" t="str">
        <f>IF('Summary Clear'!AQN2=0,"",'Summary Clear'!AQN2)</f>
        <v/>
      </c>
      <c r="APV13" s="172" t="str">
        <f>IF('Summary Clear'!AQO2=0,"",'Summary Clear'!AQO2)</f>
        <v/>
      </c>
      <c r="APW13" s="172" t="str">
        <f>IF('Summary Clear'!AQP2=0,"",'Summary Clear'!AQP2)</f>
        <v/>
      </c>
      <c r="APX13" s="172" t="str">
        <f>IF('Summary Clear'!AQQ2=0,"",'Summary Clear'!AQQ2)</f>
        <v/>
      </c>
      <c r="APY13" s="172" t="str">
        <f>IF('Summary Clear'!AQR2=0,"",'Summary Clear'!AQR2)</f>
        <v/>
      </c>
      <c r="APZ13" s="172" t="str">
        <f>IF('Summary Clear'!AQS2=0,"",'Summary Clear'!AQS2)</f>
        <v/>
      </c>
      <c r="AQA13" s="172" t="str">
        <f>IF('Summary Clear'!AQT2=0,"",'Summary Clear'!AQT2)</f>
        <v/>
      </c>
      <c r="AQB13" s="172" t="str">
        <f>IF('Summary Clear'!AQU2=0,"",'Summary Clear'!AQU2)</f>
        <v/>
      </c>
      <c r="AQC13" s="172" t="str">
        <f>IF('Summary Clear'!AQV2=0,"",'Summary Clear'!AQV2)</f>
        <v/>
      </c>
      <c r="AQD13" s="172" t="str">
        <f>IF('Summary Clear'!AQW2=0,"",'Summary Clear'!AQW2)</f>
        <v/>
      </c>
      <c r="AQE13" s="172" t="str">
        <f>IF('Summary Clear'!AQX2=0,"",'Summary Clear'!AQX2)</f>
        <v/>
      </c>
      <c r="AQF13" s="172" t="str">
        <f>IF('Summary Clear'!AQY2=0,"",'Summary Clear'!AQY2)</f>
        <v/>
      </c>
      <c r="AQG13" s="172" t="str">
        <f>IF('Summary Clear'!AQZ2=0,"",'Summary Clear'!AQZ2)</f>
        <v/>
      </c>
      <c r="AQH13" s="172" t="str">
        <f>IF('Summary Clear'!ARA2=0,"",'Summary Clear'!ARA2)</f>
        <v/>
      </c>
      <c r="AQI13" s="172" t="str">
        <f>IF('Summary Clear'!ARB2=0,"",'Summary Clear'!ARB2)</f>
        <v/>
      </c>
      <c r="AQJ13" s="172" t="str">
        <f>IF('Summary Clear'!ARC2=0,"",'Summary Clear'!ARC2)</f>
        <v/>
      </c>
      <c r="AQK13" s="172" t="str">
        <f>IF('Summary Clear'!ARD2=0,"",'Summary Clear'!ARD2)</f>
        <v/>
      </c>
      <c r="AQL13" s="172" t="str">
        <f>IF('Summary Clear'!ARE2=0,"",'Summary Clear'!ARE2)</f>
        <v/>
      </c>
      <c r="AQM13" s="172" t="str">
        <f>IF('Summary Clear'!ARF2=0,"",'Summary Clear'!ARF2)</f>
        <v/>
      </c>
      <c r="AQN13" s="172" t="str">
        <f>IF('Summary Clear'!ARG2=0,"",'Summary Clear'!ARG2)</f>
        <v/>
      </c>
      <c r="AQO13" s="172" t="str">
        <f>IF('Summary Clear'!ARH2=0,"",'Summary Clear'!ARH2)</f>
        <v/>
      </c>
      <c r="AQP13" s="172" t="str">
        <f>IF('Summary Clear'!ARI2=0,"",'Summary Clear'!ARI2)</f>
        <v/>
      </c>
      <c r="AQQ13" s="172" t="str">
        <f>IF('Summary Clear'!ARJ2=0,"",'Summary Clear'!ARJ2)</f>
        <v/>
      </c>
      <c r="AQR13" s="172" t="str">
        <f>IF('Summary Clear'!ARK2=0,"",'Summary Clear'!ARK2)</f>
        <v/>
      </c>
      <c r="AQS13" s="172" t="str">
        <f>IF('Summary Clear'!ARL2=0,"",'Summary Clear'!ARL2)</f>
        <v/>
      </c>
      <c r="AQT13" s="172" t="str">
        <f>IF('Summary Clear'!ARM2=0,"",'Summary Clear'!ARM2)</f>
        <v/>
      </c>
      <c r="AQU13" s="172" t="str">
        <f>IF('Summary Clear'!ARN2=0,"",'Summary Clear'!ARN2)</f>
        <v/>
      </c>
      <c r="AQV13" s="172" t="str">
        <f>IF('Summary Clear'!ARO2=0,"",'Summary Clear'!ARO2)</f>
        <v/>
      </c>
      <c r="AQW13" s="172" t="str">
        <f>IF('Summary Clear'!ARP2=0,"",'Summary Clear'!ARP2)</f>
        <v/>
      </c>
      <c r="AQX13" s="172" t="str">
        <f>IF('Summary Clear'!ARQ2=0,"",'Summary Clear'!ARQ2)</f>
        <v/>
      </c>
      <c r="AQY13" s="172" t="str">
        <f>IF('Summary Clear'!ARR2=0,"",'Summary Clear'!ARR2)</f>
        <v/>
      </c>
      <c r="AQZ13" s="172" t="str">
        <f>IF('Summary Clear'!ARS2=0,"",'Summary Clear'!ARS2)</f>
        <v/>
      </c>
      <c r="ARA13" s="172" t="str">
        <f>IF('Summary Clear'!ART2=0,"",'Summary Clear'!ART2)</f>
        <v/>
      </c>
      <c r="ARB13" s="172" t="str">
        <f>IF('Summary Clear'!ARU2=0,"",'Summary Clear'!ARU2)</f>
        <v/>
      </c>
      <c r="ARC13" s="172" t="str">
        <f>IF('Summary Clear'!ARV2=0,"",'Summary Clear'!ARV2)</f>
        <v/>
      </c>
      <c r="ARD13" s="172" t="str">
        <f>IF('Summary Clear'!ARW2=0,"",'Summary Clear'!ARW2)</f>
        <v/>
      </c>
      <c r="ARE13" s="172" t="str">
        <f>IF('Summary Clear'!ARX2=0,"",'Summary Clear'!ARX2)</f>
        <v/>
      </c>
      <c r="ARF13" s="172" t="str">
        <f>IF('Summary Clear'!ARY2=0,"",'Summary Clear'!ARY2)</f>
        <v/>
      </c>
      <c r="ARG13" s="172" t="str">
        <f>IF('Summary Clear'!ARZ2=0,"",'Summary Clear'!ARZ2)</f>
        <v/>
      </c>
      <c r="ARH13" s="172" t="str">
        <f>IF('Summary Clear'!ASA2=0,"",'Summary Clear'!ASA2)</f>
        <v/>
      </c>
      <c r="ARI13" s="172" t="str">
        <f>IF('Summary Clear'!ASB2=0,"",'Summary Clear'!ASB2)</f>
        <v/>
      </c>
      <c r="ARJ13" s="172" t="str">
        <f>IF('Summary Clear'!ASC2=0,"",'Summary Clear'!ASC2)</f>
        <v/>
      </c>
      <c r="ARK13" s="172" t="str">
        <f>IF('Summary Clear'!ASD2=0,"",'Summary Clear'!ASD2)</f>
        <v/>
      </c>
      <c r="ARL13" s="172" t="str">
        <f>IF('Summary Clear'!ASE2=0,"",'Summary Clear'!ASE2)</f>
        <v/>
      </c>
      <c r="ARM13" s="172" t="str">
        <f>IF('Summary Clear'!ASF2=0,"",'Summary Clear'!ASF2)</f>
        <v/>
      </c>
      <c r="ARN13" s="172" t="str">
        <f>IF('Summary Clear'!ASG2=0,"",'Summary Clear'!ASG2)</f>
        <v/>
      </c>
      <c r="ARO13" s="172" t="str">
        <f>IF('Summary Clear'!ASH2=0,"",'Summary Clear'!ASH2)</f>
        <v/>
      </c>
      <c r="ARP13" s="172" t="str">
        <f>IF('Summary Clear'!ASI2=0,"",'Summary Clear'!ASI2)</f>
        <v/>
      </c>
      <c r="ARQ13" s="172" t="str">
        <f>IF('Summary Clear'!ASJ2=0,"",'Summary Clear'!ASJ2)</f>
        <v/>
      </c>
      <c r="ARR13" s="172" t="str">
        <f>IF('Summary Clear'!ASK2=0,"",'Summary Clear'!ASK2)</f>
        <v/>
      </c>
      <c r="ARS13" s="172" t="str">
        <f>IF('Summary Clear'!ASL2=0,"",'Summary Clear'!ASL2)</f>
        <v/>
      </c>
      <c r="ART13" s="172" t="str">
        <f>IF('Summary Clear'!ASM2=0,"",'Summary Clear'!ASM2)</f>
        <v/>
      </c>
      <c r="ARU13" s="172" t="str">
        <f>IF('Summary Clear'!ASN2=0,"",'Summary Clear'!ASN2)</f>
        <v/>
      </c>
      <c r="ARV13" s="172" t="str">
        <f>IF('Summary Clear'!ASO2=0,"",'Summary Clear'!ASO2)</f>
        <v/>
      </c>
      <c r="ARW13" s="172" t="str">
        <f>IF('Summary Clear'!ASP2=0,"",'Summary Clear'!ASP2)</f>
        <v/>
      </c>
      <c r="ARX13" s="172" t="str">
        <f>IF('Summary Clear'!ASQ2=0,"",'Summary Clear'!ASQ2)</f>
        <v/>
      </c>
      <c r="ARY13" s="172" t="str">
        <f>IF('Summary Clear'!ASR2=0,"",'Summary Clear'!ASR2)</f>
        <v/>
      </c>
      <c r="ARZ13" s="172" t="str">
        <f>IF('Summary Clear'!ASS2=0,"",'Summary Clear'!ASS2)</f>
        <v/>
      </c>
      <c r="ASA13" s="172" t="str">
        <f>IF('Summary Clear'!AST2=0,"",'Summary Clear'!AST2)</f>
        <v/>
      </c>
      <c r="ASB13" s="172" t="str">
        <f>IF('Summary Clear'!ASU2=0,"",'Summary Clear'!ASU2)</f>
        <v/>
      </c>
      <c r="ASC13" s="172" t="str">
        <f>IF('Summary Clear'!ASV2=0,"",'Summary Clear'!ASV2)</f>
        <v/>
      </c>
      <c r="ASD13" s="172" t="str">
        <f>IF('Summary Clear'!ASW2=0,"",'Summary Clear'!ASW2)</f>
        <v/>
      </c>
      <c r="ASE13" s="172" t="str">
        <f>IF('Summary Clear'!ASX2=0,"",'Summary Clear'!ASX2)</f>
        <v/>
      </c>
      <c r="ASF13" s="172" t="str">
        <f>IF('Summary Clear'!ASY2=0,"",'Summary Clear'!ASY2)</f>
        <v/>
      </c>
      <c r="ASG13" s="172" t="str">
        <f>IF('Summary Clear'!ASZ2=0,"",'Summary Clear'!ASZ2)</f>
        <v/>
      </c>
      <c r="ASH13" s="172" t="str">
        <f>IF('Summary Clear'!ATA2=0,"",'Summary Clear'!ATA2)</f>
        <v/>
      </c>
      <c r="ASI13" s="172" t="str">
        <f>IF('Summary Clear'!ATB2=0,"",'Summary Clear'!ATB2)</f>
        <v/>
      </c>
      <c r="ASJ13" s="172" t="str">
        <f>IF('Summary Clear'!ATC2=0,"",'Summary Clear'!ATC2)</f>
        <v/>
      </c>
      <c r="ASK13" s="172" t="str">
        <f>IF('Summary Clear'!ATD2=0,"",'Summary Clear'!ATD2)</f>
        <v/>
      </c>
      <c r="ASL13" s="172" t="str">
        <f>IF('Summary Clear'!ATE2=0,"",'Summary Clear'!ATE2)</f>
        <v/>
      </c>
      <c r="ASM13" s="172" t="str">
        <f>IF('Summary Clear'!ATF2=0,"",'Summary Clear'!ATF2)</f>
        <v/>
      </c>
      <c r="ASN13" s="172" t="str">
        <f>IF('Summary Clear'!ATG2=0,"",'Summary Clear'!ATG2)</f>
        <v/>
      </c>
      <c r="ASO13" s="172" t="str">
        <f>IF('Summary Clear'!ATH2=0,"",'Summary Clear'!ATH2)</f>
        <v/>
      </c>
      <c r="ASP13" s="172" t="str">
        <f>IF('Summary Clear'!ATI2=0,"",'Summary Clear'!ATI2)</f>
        <v/>
      </c>
      <c r="ASQ13" s="172" t="str">
        <f>IF('Summary Clear'!ATJ2=0,"",'Summary Clear'!ATJ2)</f>
        <v/>
      </c>
      <c r="ASR13" s="172" t="str">
        <f>IF('Summary Clear'!ATK2=0,"",'Summary Clear'!ATK2)</f>
        <v/>
      </c>
      <c r="ASS13" s="172" t="str">
        <f>IF('Summary Clear'!ATL2=0,"",'Summary Clear'!ATL2)</f>
        <v/>
      </c>
      <c r="AST13" s="172" t="str">
        <f>IF('Summary Clear'!ATM2=0,"",'Summary Clear'!ATM2)</f>
        <v/>
      </c>
      <c r="ASU13" s="172" t="str">
        <f>IF('Summary Clear'!ATN2=0,"",'Summary Clear'!ATN2)</f>
        <v/>
      </c>
      <c r="ASV13" s="172" t="str">
        <f>IF('Summary Clear'!ATO2=0,"",'Summary Clear'!ATO2)</f>
        <v/>
      </c>
      <c r="ASW13" s="172" t="str">
        <f>IF('Summary Clear'!ATP2=0,"",'Summary Clear'!ATP2)</f>
        <v/>
      </c>
      <c r="ASX13" s="172" t="str">
        <f>IF('Summary Clear'!ATQ2=0,"",'Summary Clear'!ATQ2)</f>
        <v/>
      </c>
      <c r="ASY13" s="172" t="str">
        <f>IF('Summary Clear'!ATR2=0,"",'Summary Clear'!ATR2)</f>
        <v/>
      </c>
      <c r="ASZ13" s="172" t="str">
        <f>IF('Summary Clear'!ATS2=0,"",'Summary Clear'!ATS2)</f>
        <v/>
      </c>
      <c r="ATA13" s="172" t="str">
        <f>IF('Summary Clear'!ATT2=0,"",'Summary Clear'!ATT2)</f>
        <v/>
      </c>
      <c r="ATB13" s="172" t="str">
        <f>IF('Summary Clear'!ATU2=0,"",'Summary Clear'!ATU2)</f>
        <v/>
      </c>
      <c r="ATC13" s="172" t="str">
        <f>IF('Summary Clear'!ATV2=0,"",'Summary Clear'!ATV2)</f>
        <v/>
      </c>
      <c r="ATD13" s="172" t="str">
        <f>IF('Summary Clear'!ATW2=0,"",'Summary Clear'!ATW2)</f>
        <v/>
      </c>
      <c r="ATE13" s="172" t="str">
        <f>IF('Summary Clear'!ATX2=0,"",'Summary Clear'!ATX2)</f>
        <v/>
      </c>
      <c r="ATF13" s="172" t="str">
        <f>IF('Summary Clear'!ATY2=0,"",'Summary Clear'!ATY2)</f>
        <v/>
      </c>
      <c r="ATG13" s="172" t="str">
        <f>IF('Summary Clear'!ATZ2=0,"",'Summary Clear'!ATZ2)</f>
        <v/>
      </c>
      <c r="ATH13" s="172" t="str">
        <f>IF('Summary Clear'!AUA2=0,"",'Summary Clear'!AUA2)</f>
        <v/>
      </c>
      <c r="ATI13" s="172" t="str">
        <f>IF('Summary Clear'!AUB2=0,"",'Summary Clear'!AUB2)</f>
        <v/>
      </c>
      <c r="ATJ13" s="172" t="str">
        <f>IF('Summary Clear'!AUC2=0,"",'Summary Clear'!AUC2)</f>
        <v/>
      </c>
      <c r="ATK13" s="172" t="str">
        <f>IF('Summary Clear'!AUD2=0,"",'Summary Clear'!AUD2)</f>
        <v/>
      </c>
      <c r="ATL13" s="172" t="str">
        <f>IF('Summary Clear'!AUE2=0,"",'Summary Clear'!AUE2)</f>
        <v/>
      </c>
      <c r="ATM13" s="172" t="str">
        <f>IF('Summary Clear'!AUF2=0,"",'Summary Clear'!AUF2)</f>
        <v/>
      </c>
      <c r="ATN13" s="172" t="str">
        <f>IF('Summary Clear'!AUG2=0,"",'Summary Clear'!AUG2)</f>
        <v/>
      </c>
      <c r="ATO13" s="172" t="str">
        <f>IF('Summary Clear'!AUH2=0,"",'Summary Clear'!AUH2)</f>
        <v/>
      </c>
      <c r="ATP13" s="172" t="str">
        <f>IF('Summary Clear'!AUI2=0,"",'Summary Clear'!AUI2)</f>
        <v/>
      </c>
      <c r="ATQ13" s="172" t="str">
        <f>IF('Summary Clear'!AUJ2=0,"",'Summary Clear'!AUJ2)</f>
        <v/>
      </c>
      <c r="ATR13" s="172" t="str">
        <f>IF('Summary Clear'!AUK2=0,"",'Summary Clear'!AUK2)</f>
        <v/>
      </c>
      <c r="ATS13" s="172" t="str">
        <f>IF('Summary Clear'!AUL2=0,"",'Summary Clear'!AUL2)</f>
        <v/>
      </c>
      <c r="ATT13" s="172" t="str">
        <f>IF('Summary Clear'!AUM2=0,"",'Summary Clear'!AUM2)</f>
        <v/>
      </c>
      <c r="ATU13" s="172" t="str">
        <f>IF('Summary Clear'!AUN2=0,"",'Summary Clear'!AUN2)</f>
        <v/>
      </c>
      <c r="ATV13" s="172" t="str">
        <f>IF('Summary Clear'!AUO2=0,"",'Summary Clear'!AUO2)</f>
        <v/>
      </c>
      <c r="ATW13" s="172" t="str">
        <f>IF('Summary Clear'!AUP2=0,"",'Summary Clear'!AUP2)</f>
        <v/>
      </c>
      <c r="ATX13" s="172" t="str">
        <f>IF('Summary Clear'!AUQ2=0,"",'Summary Clear'!AUQ2)</f>
        <v/>
      </c>
      <c r="ATY13" s="172" t="str">
        <f>IF('Summary Clear'!AUR2=0,"",'Summary Clear'!AUR2)</f>
        <v/>
      </c>
      <c r="ATZ13" s="172" t="str">
        <f>IF('Summary Clear'!AUS2=0,"",'Summary Clear'!AUS2)</f>
        <v/>
      </c>
      <c r="AUA13" s="172" t="str">
        <f>IF('Summary Clear'!AUT2=0,"",'Summary Clear'!AUT2)</f>
        <v/>
      </c>
      <c r="AUB13" s="172" t="str">
        <f>IF('Summary Clear'!AUU2=0,"",'Summary Clear'!AUU2)</f>
        <v/>
      </c>
      <c r="AUC13" s="172" t="str">
        <f>IF('Summary Clear'!AUV2=0,"",'Summary Clear'!AUV2)</f>
        <v/>
      </c>
      <c r="AUD13" s="172" t="str">
        <f>IF('Summary Clear'!AUW2=0,"",'Summary Clear'!AUW2)</f>
        <v/>
      </c>
      <c r="AUE13" s="172" t="str">
        <f>IF('Summary Clear'!AUX2=0,"",'Summary Clear'!AUX2)</f>
        <v/>
      </c>
      <c r="AUF13" s="172" t="str">
        <f>IF('Summary Clear'!AUY2=0,"",'Summary Clear'!AUY2)</f>
        <v/>
      </c>
      <c r="AUG13" s="172" t="str">
        <f>IF('Summary Clear'!AUZ2=0,"",'Summary Clear'!AUZ2)</f>
        <v/>
      </c>
      <c r="AUH13" s="172" t="str">
        <f>IF('Summary Clear'!AVA2=0,"",'Summary Clear'!AVA2)</f>
        <v/>
      </c>
      <c r="AUI13" s="172" t="str">
        <f>IF('Summary Clear'!AVB2=0,"",'Summary Clear'!AVB2)</f>
        <v/>
      </c>
      <c r="AUJ13" s="172" t="str">
        <f>IF('Summary Clear'!AVC2=0,"",'Summary Clear'!AVC2)</f>
        <v/>
      </c>
      <c r="AUK13" s="172" t="str">
        <f>IF('Summary Clear'!AVD2=0,"",'Summary Clear'!AVD2)</f>
        <v/>
      </c>
      <c r="AUL13" s="172" t="str">
        <f>IF('Summary Clear'!AVE2=0,"",'Summary Clear'!AVE2)</f>
        <v/>
      </c>
      <c r="AUM13" s="172" t="str">
        <f>IF('Summary Clear'!AVF2=0,"",'Summary Clear'!AVF2)</f>
        <v/>
      </c>
      <c r="AUN13" s="172" t="str">
        <f>IF('Summary Clear'!AVG2=0,"",'Summary Clear'!AVG2)</f>
        <v/>
      </c>
      <c r="AUO13" s="172" t="str">
        <f>IF('Summary Clear'!AVH2=0,"",'Summary Clear'!AVH2)</f>
        <v/>
      </c>
      <c r="AUP13" s="172" t="str">
        <f>IF('Summary Clear'!AVI2=0,"",'Summary Clear'!AVI2)</f>
        <v/>
      </c>
      <c r="AUQ13" s="172" t="str">
        <f>IF('Summary Clear'!AVJ2=0,"",'Summary Clear'!AVJ2)</f>
        <v/>
      </c>
      <c r="AUR13" s="172" t="str">
        <f>IF('Summary Clear'!AVK2=0,"",'Summary Clear'!AVK2)</f>
        <v/>
      </c>
      <c r="AUS13" s="172" t="str">
        <f>IF('Summary Clear'!AVL2=0,"",'Summary Clear'!AVL2)</f>
        <v/>
      </c>
      <c r="AUT13" s="172" t="str">
        <f>IF('Summary Clear'!AVM2=0,"",'Summary Clear'!AVM2)</f>
        <v/>
      </c>
      <c r="AUU13" s="172" t="str">
        <f>IF('Summary Clear'!AVN2=0,"",'Summary Clear'!AVN2)</f>
        <v/>
      </c>
      <c r="AUV13" s="172" t="str">
        <f>IF('Summary Clear'!AVO2=0,"",'Summary Clear'!AVO2)</f>
        <v/>
      </c>
      <c r="AUW13" s="172" t="str">
        <f>IF('Summary Clear'!AVP2=0,"",'Summary Clear'!AVP2)</f>
        <v/>
      </c>
      <c r="AUX13" s="172" t="str">
        <f>IF('Summary Clear'!AVQ2=0,"",'Summary Clear'!AVQ2)</f>
        <v/>
      </c>
      <c r="AUY13" s="172" t="str">
        <f>IF('Summary Clear'!AVR2=0,"",'Summary Clear'!AVR2)</f>
        <v/>
      </c>
      <c r="AUZ13" s="172" t="str">
        <f>IF('Summary Clear'!AVS2=0,"",'Summary Clear'!AVS2)</f>
        <v/>
      </c>
      <c r="AVA13" s="172" t="str">
        <f>IF('Summary Clear'!AVT2=0,"",'Summary Clear'!AVT2)</f>
        <v/>
      </c>
      <c r="AVB13" s="172" t="str">
        <f>IF('Summary Clear'!AVU2=0,"",'Summary Clear'!AVU2)</f>
        <v/>
      </c>
      <c r="AVC13" s="172" t="str">
        <f>IF('Summary Clear'!AVV2=0,"",'Summary Clear'!AVV2)</f>
        <v/>
      </c>
      <c r="AVD13" s="172" t="str">
        <f>IF('Summary Clear'!AVW2=0,"",'Summary Clear'!AVW2)</f>
        <v/>
      </c>
      <c r="AVE13" s="172" t="str">
        <f>IF('Summary Clear'!AVX2=0,"",'Summary Clear'!AVX2)</f>
        <v/>
      </c>
      <c r="AVF13" s="172" t="str">
        <f>IF('Summary Clear'!AVY2=0,"",'Summary Clear'!AVY2)</f>
        <v/>
      </c>
      <c r="AVG13" s="172" t="str">
        <f>IF('Summary Clear'!AVZ2=0,"",'Summary Clear'!AVZ2)</f>
        <v/>
      </c>
      <c r="AVH13" s="172" t="str">
        <f>IF('Summary Clear'!AWA2=0,"",'Summary Clear'!AWA2)</f>
        <v/>
      </c>
      <c r="AVI13" s="172" t="str">
        <f>IF('Summary Clear'!AWB2=0,"",'Summary Clear'!AWB2)</f>
        <v/>
      </c>
      <c r="AVJ13" s="172" t="str">
        <f>IF('Summary Clear'!AWC2=0,"",'Summary Clear'!AWC2)</f>
        <v/>
      </c>
      <c r="AVK13" s="172" t="str">
        <f>IF('Summary Clear'!AWD2=0,"",'Summary Clear'!AWD2)</f>
        <v/>
      </c>
      <c r="AVL13" s="172" t="str">
        <f>IF('Summary Clear'!AWE2=0,"",'Summary Clear'!AWE2)</f>
        <v/>
      </c>
      <c r="AVM13" s="172" t="str">
        <f>IF('Summary Clear'!AWF2=0,"",'Summary Clear'!AWF2)</f>
        <v/>
      </c>
      <c r="AVN13" s="172" t="str">
        <f>IF('Summary Clear'!AWG2=0,"",'Summary Clear'!AWG2)</f>
        <v/>
      </c>
      <c r="AVO13" s="172" t="str">
        <f>IF('Summary Clear'!AWH2=0,"",'Summary Clear'!AWH2)</f>
        <v/>
      </c>
      <c r="AVP13" s="172" t="str">
        <f>IF('Summary Clear'!AWI2=0,"",'Summary Clear'!AWI2)</f>
        <v/>
      </c>
      <c r="AVQ13" s="172" t="str">
        <f>IF('Summary Clear'!AWJ2=0,"",'Summary Clear'!AWJ2)</f>
        <v/>
      </c>
      <c r="AVR13" s="172" t="str">
        <f>IF('Summary Clear'!AWK2=0,"",'Summary Clear'!AWK2)</f>
        <v/>
      </c>
      <c r="AVS13" s="172" t="str">
        <f>IF('Summary Clear'!AWL2=0,"",'Summary Clear'!AWL2)</f>
        <v/>
      </c>
      <c r="AVT13" s="172" t="str">
        <f>IF('Summary Clear'!AWM2=0,"",'Summary Clear'!AWM2)</f>
        <v/>
      </c>
      <c r="AVU13" s="172" t="str">
        <f>IF('Summary Clear'!AWN2=0,"",'Summary Clear'!AWN2)</f>
        <v/>
      </c>
      <c r="AVV13" s="172" t="str">
        <f>IF('Summary Clear'!AWO2=0,"",'Summary Clear'!AWO2)</f>
        <v/>
      </c>
      <c r="AVW13" s="172" t="str">
        <f>IF('Summary Clear'!AWP2=0,"",'Summary Clear'!AWP2)</f>
        <v/>
      </c>
      <c r="AVX13" s="172" t="str">
        <f>IF('Summary Clear'!AWQ2=0,"",'Summary Clear'!AWQ2)</f>
        <v/>
      </c>
      <c r="AVY13" s="172" t="str">
        <f>IF('Summary Clear'!AWR2=0,"",'Summary Clear'!AWR2)</f>
        <v/>
      </c>
      <c r="AVZ13" s="172" t="str">
        <f>IF('Summary Clear'!AWS2=0,"",'Summary Clear'!AWS2)</f>
        <v/>
      </c>
      <c r="AWA13" s="172" t="str">
        <f>IF('Summary Clear'!AWT2=0,"",'Summary Clear'!AWT2)</f>
        <v/>
      </c>
      <c r="AWB13" s="172" t="str">
        <f>IF('Summary Clear'!AWU2=0,"",'Summary Clear'!AWU2)</f>
        <v/>
      </c>
      <c r="AWC13" s="172" t="str">
        <f>IF('Summary Clear'!AWV2=0,"",'Summary Clear'!AWV2)</f>
        <v/>
      </c>
      <c r="AWD13" s="172" t="str">
        <f>IF('Summary Clear'!AWW2=0,"",'Summary Clear'!AWW2)</f>
        <v/>
      </c>
      <c r="AWE13" s="172" t="str">
        <f>IF('Summary Clear'!AWX2=0,"",'Summary Clear'!AWX2)</f>
        <v/>
      </c>
      <c r="AWF13" s="172" t="str">
        <f>IF('Summary Clear'!AWY2=0,"",'Summary Clear'!AWY2)</f>
        <v/>
      </c>
      <c r="AWG13" s="172" t="str">
        <f>IF('Summary Clear'!AWZ2=0,"",'Summary Clear'!AWZ2)</f>
        <v/>
      </c>
      <c r="AWH13" s="172" t="str">
        <f>IF('Summary Clear'!AXA2=0,"",'Summary Clear'!AXA2)</f>
        <v/>
      </c>
      <c r="AWI13" s="172" t="str">
        <f>IF('Summary Clear'!AXB2=0,"",'Summary Clear'!AXB2)</f>
        <v/>
      </c>
      <c r="AWJ13" s="172" t="str">
        <f>IF('Summary Clear'!AXC2=0,"",'Summary Clear'!AXC2)</f>
        <v/>
      </c>
      <c r="AWK13" s="172" t="str">
        <f>IF('Summary Clear'!AXD2=0,"",'Summary Clear'!AXD2)</f>
        <v/>
      </c>
      <c r="AWL13" s="172" t="str">
        <f>IF('Summary Clear'!AXE2=0,"",'Summary Clear'!AXE2)</f>
        <v/>
      </c>
      <c r="AWM13" s="172" t="str">
        <f>IF('Summary Clear'!AXF2=0,"",'Summary Clear'!AXF2)</f>
        <v/>
      </c>
      <c r="AWN13" s="172" t="str">
        <f>IF('Summary Clear'!AXG2=0,"",'Summary Clear'!AXG2)</f>
        <v/>
      </c>
      <c r="AWO13" s="172" t="str">
        <f>IF('Summary Clear'!AXH2=0,"",'Summary Clear'!AXH2)</f>
        <v/>
      </c>
      <c r="AWP13" s="172" t="str">
        <f>IF('Summary Clear'!AXI2=0,"",'Summary Clear'!AXI2)</f>
        <v/>
      </c>
      <c r="AWQ13" s="172" t="str">
        <f>IF('Summary Clear'!AXJ2=0,"",'Summary Clear'!AXJ2)</f>
        <v/>
      </c>
      <c r="AWR13" s="172" t="str">
        <f>IF('Summary Clear'!AXK2=0,"",'Summary Clear'!AXK2)</f>
        <v/>
      </c>
      <c r="AWS13" s="172" t="str">
        <f>IF('Summary Clear'!AXL2=0,"",'Summary Clear'!AXL2)</f>
        <v/>
      </c>
      <c r="AWT13" s="172" t="str">
        <f>IF('Summary Clear'!AXM2=0,"",'Summary Clear'!AXM2)</f>
        <v/>
      </c>
      <c r="AWU13" s="172" t="str">
        <f>IF('Summary Clear'!AXN2=0,"",'Summary Clear'!AXN2)</f>
        <v/>
      </c>
      <c r="AWV13" s="172" t="str">
        <f>IF('Summary Clear'!AXO2=0,"",'Summary Clear'!AXO2)</f>
        <v/>
      </c>
      <c r="AWW13" s="172" t="str">
        <f>IF('Summary Clear'!AXP2=0,"",'Summary Clear'!AXP2)</f>
        <v/>
      </c>
      <c r="AWX13" s="172" t="str">
        <f>IF('Summary Clear'!AXQ2=0,"",'Summary Clear'!AXQ2)</f>
        <v/>
      </c>
      <c r="AWY13" s="172" t="str">
        <f>IF('Summary Clear'!AXR2=0,"",'Summary Clear'!AXR2)</f>
        <v/>
      </c>
      <c r="AWZ13" s="172" t="str">
        <f>IF('Summary Clear'!AXS2=0,"",'Summary Clear'!AXS2)</f>
        <v/>
      </c>
      <c r="AXA13" s="172" t="str">
        <f>IF('Summary Clear'!AXT2=0,"",'Summary Clear'!AXT2)</f>
        <v/>
      </c>
      <c r="AXB13" s="172" t="str">
        <f>IF('Summary Clear'!AXU2=0,"",'Summary Clear'!AXU2)</f>
        <v/>
      </c>
      <c r="AXC13" s="172" t="str">
        <f>IF('Summary Clear'!AXV2=0,"",'Summary Clear'!AXV2)</f>
        <v/>
      </c>
      <c r="AXD13" s="172" t="str">
        <f>IF('Summary Clear'!AXW2=0,"",'Summary Clear'!AXW2)</f>
        <v/>
      </c>
      <c r="AXE13" s="172" t="str">
        <f>IF('Summary Clear'!AXX2=0,"",'Summary Clear'!AXX2)</f>
        <v/>
      </c>
      <c r="AXF13" s="172" t="str">
        <f>IF('Summary Clear'!AXY2=0,"",'Summary Clear'!AXY2)</f>
        <v/>
      </c>
      <c r="AXG13" s="172" t="str">
        <f>IF('Summary Clear'!AXZ2=0,"",'Summary Clear'!AXZ2)</f>
        <v/>
      </c>
      <c r="AXH13" s="172" t="str">
        <f>IF('Summary Clear'!AYA2=0,"",'Summary Clear'!AYA2)</f>
        <v/>
      </c>
      <c r="AXI13" s="172" t="str">
        <f>IF('Summary Clear'!AYB2=0,"",'Summary Clear'!AYB2)</f>
        <v/>
      </c>
      <c r="AXJ13" s="172" t="str">
        <f>IF('Summary Clear'!AYC2=0,"",'Summary Clear'!AYC2)</f>
        <v/>
      </c>
      <c r="AXK13" s="172" t="str">
        <f>IF('Summary Clear'!AYD2=0,"",'Summary Clear'!AYD2)</f>
        <v/>
      </c>
      <c r="AXL13" s="172" t="str">
        <f>IF('Summary Clear'!AYE2=0,"",'Summary Clear'!AYE2)</f>
        <v/>
      </c>
      <c r="AXM13" s="172" t="str">
        <f>IF('Summary Clear'!AYF2=0,"",'Summary Clear'!AYF2)</f>
        <v/>
      </c>
      <c r="AXN13" s="172" t="str">
        <f>IF('Summary Clear'!AYG2=0,"",'Summary Clear'!AYG2)</f>
        <v/>
      </c>
      <c r="AXO13" s="172" t="str">
        <f>IF('Summary Clear'!AYH2=0,"",'Summary Clear'!AYH2)</f>
        <v/>
      </c>
      <c r="AXP13" s="172" t="str">
        <f>IF('Summary Clear'!AYI2=0,"",'Summary Clear'!AYI2)</f>
        <v/>
      </c>
      <c r="AXQ13" s="172" t="str">
        <f>IF('Summary Clear'!AYJ2=0,"",'Summary Clear'!AYJ2)</f>
        <v/>
      </c>
      <c r="AXR13" s="172" t="str">
        <f>IF('Summary Clear'!AYK2=0,"",'Summary Clear'!AYK2)</f>
        <v/>
      </c>
      <c r="AXS13" s="172" t="str">
        <f>IF('Summary Clear'!AYL2=0,"",'Summary Clear'!AYL2)</f>
        <v/>
      </c>
      <c r="AXT13" s="172" t="str">
        <f>IF('Summary Clear'!AYM2=0,"",'Summary Clear'!AYM2)</f>
        <v/>
      </c>
      <c r="AXU13" s="172" t="str">
        <f>IF('Summary Clear'!AYN2=0,"",'Summary Clear'!AYN2)</f>
        <v/>
      </c>
      <c r="AXV13" s="172" t="str">
        <f>IF('Summary Clear'!AYO2=0,"",'Summary Clear'!AYO2)</f>
        <v/>
      </c>
      <c r="AXW13" s="172" t="str">
        <f>IF('Summary Clear'!AYP2=0,"",'Summary Clear'!AYP2)</f>
        <v/>
      </c>
      <c r="AXX13" s="172" t="str">
        <f>IF('Summary Clear'!AYQ2=0,"",'Summary Clear'!AYQ2)</f>
        <v/>
      </c>
      <c r="AXY13" s="172" t="str">
        <f>IF('Summary Clear'!AYR2=0,"",'Summary Clear'!AYR2)</f>
        <v/>
      </c>
      <c r="AXZ13" s="172" t="str">
        <f>IF('Summary Clear'!AYS2=0,"",'Summary Clear'!AYS2)</f>
        <v/>
      </c>
      <c r="AYA13" s="172" t="str">
        <f>IF('Summary Clear'!AYT2=0,"",'Summary Clear'!AYT2)</f>
        <v/>
      </c>
      <c r="AYB13" s="172" t="str">
        <f>IF('Summary Clear'!AYU2=0,"",'Summary Clear'!AYU2)</f>
        <v/>
      </c>
      <c r="AYC13" s="172" t="str">
        <f>IF('Summary Clear'!AYV2=0,"",'Summary Clear'!AYV2)</f>
        <v/>
      </c>
      <c r="AYD13" s="172" t="str">
        <f>IF('Summary Clear'!AYW2=0,"",'Summary Clear'!AYW2)</f>
        <v/>
      </c>
      <c r="AYE13" s="172" t="str">
        <f>IF('Summary Clear'!AYX2=0,"",'Summary Clear'!AYX2)</f>
        <v/>
      </c>
      <c r="AYF13" s="172" t="str">
        <f>IF('Summary Clear'!AYY2=0,"",'Summary Clear'!AYY2)</f>
        <v/>
      </c>
      <c r="AYG13" s="172" t="str">
        <f>IF('Summary Clear'!AYZ2=0,"",'Summary Clear'!AYZ2)</f>
        <v/>
      </c>
      <c r="AYH13" s="172" t="str">
        <f>IF('Summary Clear'!AZA2=0,"",'Summary Clear'!AZA2)</f>
        <v/>
      </c>
      <c r="AYI13" s="172" t="str">
        <f>IF('Summary Clear'!AZB2=0,"",'Summary Clear'!AZB2)</f>
        <v/>
      </c>
      <c r="AYJ13" s="172" t="str">
        <f>IF('Summary Clear'!AZC2=0,"",'Summary Clear'!AZC2)</f>
        <v/>
      </c>
      <c r="AYK13" s="172" t="str">
        <f>IF('Summary Clear'!AZD2=0,"",'Summary Clear'!AZD2)</f>
        <v/>
      </c>
      <c r="AYL13" s="172" t="str">
        <f>IF('Summary Clear'!AZE2=0,"",'Summary Clear'!AZE2)</f>
        <v/>
      </c>
      <c r="AYM13" s="172" t="str">
        <f>IF('Summary Clear'!AZF2=0,"",'Summary Clear'!AZF2)</f>
        <v/>
      </c>
      <c r="AYN13" s="172" t="str">
        <f>IF('Summary Clear'!AZG2=0,"",'Summary Clear'!AZG2)</f>
        <v/>
      </c>
      <c r="AYO13" s="172" t="str">
        <f>IF('Summary Clear'!AZH2=0,"",'Summary Clear'!AZH2)</f>
        <v/>
      </c>
      <c r="AYP13" s="172" t="str">
        <f>IF('Summary Clear'!AZI2=0,"",'Summary Clear'!AZI2)</f>
        <v/>
      </c>
      <c r="AYQ13" s="172" t="str">
        <f>IF('Summary Clear'!AZJ2=0,"",'Summary Clear'!AZJ2)</f>
        <v/>
      </c>
      <c r="AYR13" s="172" t="str">
        <f>IF('Summary Clear'!AZK2=0,"",'Summary Clear'!AZK2)</f>
        <v/>
      </c>
      <c r="AYS13" s="172" t="str">
        <f>IF('Summary Clear'!AZL2=0,"",'Summary Clear'!AZL2)</f>
        <v/>
      </c>
      <c r="AYT13" s="172" t="str">
        <f>IF('Summary Clear'!AZM2=0,"",'Summary Clear'!AZM2)</f>
        <v/>
      </c>
      <c r="AYU13" s="172" t="str">
        <f>IF('Summary Clear'!AZN2=0,"",'Summary Clear'!AZN2)</f>
        <v/>
      </c>
      <c r="AYV13" s="172" t="str">
        <f>IF('Summary Clear'!AZO2=0,"",'Summary Clear'!AZO2)</f>
        <v/>
      </c>
      <c r="AYW13" s="172" t="str">
        <f>IF('Summary Clear'!AZP2=0,"",'Summary Clear'!AZP2)</f>
        <v/>
      </c>
      <c r="AYX13" s="172" t="str">
        <f>IF('Summary Clear'!AZQ2=0,"",'Summary Clear'!AZQ2)</f>
        <v/>
      </c>
      <c r="AYY13" s="172" t="str">
        <f>IF('Summary Clear'!AZR2=0,"",'Summary Clear'!AZR2)</f>
        <v/>
      </c>
      <c r="AYZ13" s="172" t="str">
        <f>IF('Summary Clear'!AZS2=0,"",'Summary Clear'!AZS2)</f>
        <v/>
      </c>
      <c r="AZA13" s="172" t="str">
        <f>IF('Summary Clear'!AZT2=0,"",'Summary Clear'!AZT2)</f>
        <v/>
      </c>
      <c r="AZB13" s="172" t="str">
        <f>IF('Summary Clear'!AZU2=0,"",'Summary Clear'!AZU2)</f>
        <v/>
      </c>
      <c r="AZC13" s="172" t="str">
        <f>IF('Summary Clear'!AZV2=0,"",'Summary Clear'!AZV2)</f>
        <v/>
      </c>
      <c r="AZD13" s="172" t="str">
        <f>IF('Summary Clear'!AZW2=0,"",'Summary Clear'!AZW2)</f>
        <v/>
      </c>
      <c r="AZE13" s="172" t="str">
        <f>IF('Summary Clear'!AZX2=0,"",'Summary Clear'!AZX2)</f>
        <v/>
      </c>
      <c r="AZF13" s="172" t="str">
        <f>IF('Summary Clear'!AZY2=0,"",'Summary Clear'!AZY2)</f>
        <v/>
      </c>
      <c r="AZG13" s="172" t="str">
        <f>IF('Summary Clear'!AZZ2=0,"",'Summary Clear'!AZZ2)</f>
        <v/>
      </c>
      <c r="AZH13" s="172" t="str">
        <f>IF('Summary Clear'!BAA2=0,"",'Summary Clear'!BAA2)</f>
        <v/>
      </c>
      <c r="AZI13" s="172" t="str">
        <f>IF('Summary Clear'!BAB2=0,"",'Summary Clear'!BAB2)</f>
        <v/>
      </c>
      <c r="AZJ13" s="172" t="str">
        <f>IF('Summary Clear'!BAC2=0,"",'Summary Clear'!BAC2)</f>
        <v/>
      </c>
      <c r="AZK13" s="172" t="str">
        <f>IF('Summary Clear'!BAD2=0,"",'Summary Clear'!BAD2)</f>
        <v/>
      </c>
      <c r="AZL13" s="172" t="str">
        <f>IF('Summary Clear'!BAE2=0,"",'Summary Clear'!BAE2)</f>
        <v/>
      </c>
      <c r="AZM13" s="172" t="str">
        <f>IF('Summary Clear'!BAF2=0,"",'Summary Clear'!BAF2)</f>
        <v/>
      </c>
      <c r="AZN13" s="172" t="str">
        <f>IF('Summary Clear'!BAG2=0,"",'Summary Clear'!BAG2)</f>
        <v/>
      </c>
      <c r="AZO13" s="172" t="str">
        <f>IF('Summary Clear'!BAH2=0,"",'Summary Clear'!BAH2)</f>
        <v/>
      </c>
      <c r="AZP13" s="172" t="str">
        <f>IF('Summary Clear'!BAI2=0,"",'Summary Clear'!BAI2)</f>
        <v/>
      </c>
      <c r="AZQ13" s="172" t="str">
        <f>IF('Summary Clear'!BAJ2=0,"",'Summary Clear'!BAJ2)</f>
        <v/>
      </c>
      <c r="AZR13" s="172" t="str">
        <f>IF('Summary Clear'!BAK2=0,"",'Summary Clear'!BAK2)</f>
        <v/>
      </c>
      <c r="AZS13" s="172" t="str">
        <f>IF('Summary Clear'!BAL2=0,"",'Summary Clear'!BAL2)</f>
        <v/>
      </c>
      <c r="AZT13" s="172" t="str">
        <f>IF('Summary Clear'!BAM2=0,"",'Summary Clear'!BAM2)</f>
        <v/>
      </c>
      <c r="AZU13" s="172" t="str">
        <f>IF('Summary Clear'!BAN2=0,"",'Summary Clear'!BAN2)</f>
        <v/>
      </c>
      <c r="AZV13" s="172" t="str">
        <f>IF('Summary Clear'!BAO2=0,"",'Summary Clear'!BAO2)</f>
        <v/>
      </c>
      <c r="AZW13" s="172" t="str">
        <f>IF('Summary Clear'!BAP2=0,"",'Summary Clear'!BAP2)</f>
        <v/>
      </c>
      <c r="AZX13" s="172" t="str">
        <f>IF('Summary Clear'!BAQ2=0,"",'Summary Clear'!BAQ2)</f>
        <v/>
      </c>
      <c r="AZY13" s="172" t="str">
        <f>IF('Summary Clear'!BAR2=0,"",'Summary Clear'!BAR2)</f>
        <v/>
      </c>
      <c r="AZZ13" s="172" t="str">
        <f>IF('Summary Clear'!BAS2=0,"",'Summary Clear'!BAS2)</f>
        <v/>
      </c>
      <c r="BAA13" s="172" t="str">
        <f>IF('Summary Clear'!BAT2=0,"",'Summary Clear'!BAT2)</f>
        <v/>
      </c>
      <c r="BAB13" s="172" t="str">
        <f>IF('Summary Clear'!BAU2=0,"",'Summary Clear'!BAU2)</f>
        <v/>
      </c>
      <c r="BAC13" s="172" t="str">
        <f>IF('Summary Clear'!BAV2=0,"",'Summary Clear'!BAV2)</f>
        <v/>
      </c>
      <c r="BAD13" s="172" t="str">
        <f>IF('Summary Clear'!BAW2=0,"",'Summary Clear'!BAW2)</f>
        <v/>
      </c>
      <c r="BAE13" s="172" t="str">
        <f>IF('Summary Clear'!BAX2=0,"",'Summary Clear'!BAX2)</f>
        <v/>
      </c>
      <c r="BAF13" s="172" t="str">
        <f>IF('Summary Clear'!BAY2=0,"",'Summary Clear'!BAY2)</f>
        <v/>
      </c>
      <c r="BAG13" s="172" t="str">
        <f>IF('Summary Clear'!BAZ2=0,"",'Summary Clear'!BAZ2)</f>
        <v/>
      </c>
      <c r="BAH13" s="172" t="str">
        <f>IF('Summary Clear'!BBA2=0,"",'Summary Clear'!BBA2)</f>
        <v/>
      </c>
      <c r="BAI13" s="172" t="str">
        <f>IF('Summary Clear'!BBB2=0,"",'Summary Clear'!BBB2)</f>
        <v/>
      </c>
      <c r="BAJ13" s="172" t="str">
        <f>IF('Summary Clear'!BBC2=0,"",'Summary Clear'!BBC2)</f>
        <v/>
      </c>
      <c r="BAK13" s="172" t="str">
        <f>IF('Summary Clear'!BBD2=0,"",'Summary Clear'!BBD2)</f>
        <v/>
      </c>
      <c r="BAL13" s="172" t="str">
        <f>IF('Summary Clear'!BBE2=0,"",'Summary Clear'!BBE2)</f>
        <v/>
      </c>
      <c r="BAM13" s="172" t="str">
        <f>IF('Summary Clear'!BBF2=0,"",'Summary Clear'!BBF2)</f>
        <v/>
      </c>
      <c r="BAN13" s="172" t="str">
        <f>IF('Summary Clear'!BBG2=0,"",'Summary Clear'!BBG2)</f>
        <v/>
      </c>
      <c r="BAO13" s="172" t="str">
        <f>IF('Summary Clear'!BBH2=0,"",'Summary Clear'!BBH2)</f>
        <v/>
      </c>
      <c r="BAP13" s="172" t="str">
        <f>IF('Summary Clear'!BBI2=0,"",'Summary Clear'!BBI2)</f>
        <v/>
      </c>
      <c r="BAQ13" s="172" t="str">
        <f>IF('Summary Clear'!BBJ2=0,"",'Summary Clear'!BBJ2)</f>
        <v/>
      </c>
      <c r="BAR13" s="172" t="str">
        <f>IF('Summary Clear'!BBK2=0,"",'Summary Clear'!BBK2)</f>
        <v/>
      </c>
      <c r="BAS13" s="172" t="str">
        <f>IF('Summary Clear'!BBL2=0,"",'Summary Clear'!BBL2)</f>
        <v/>
      </c>
      <c r="BAT13" s="172" t="str">
        <f>IF('Summary Clear'!BBM2=0,"",'Summary Clear'!BBM2)</f>
        <v/>
      </c>
      <c r="BAU13" s="172" t="str">
        <f>IF('Summary Clear'!BBN2=0,"",'Summary Clear'!BBN2)</f>
        <v/>
      </c>
      <c r="BAV13" s="172" t="str">
        <f>IF('Summary Clear'!BBO2=0,"",'Summary Clear'!BBO2)</f>
        <v/>
      </c>
      <c r="BAW13" s="172" t="str">
        <f>IF('Summary Clear'!BBP2=0,"",'Summary Clear'!BBP2)</f>
        <v/>
      </c>
      <c r="BAX13" s="172" t="str">
        <f>IF('Summary Clear'!BBQ2=0,"",'Summary Clear'!BBQ2)</f>
        <v/>
      </c>
      <c r="BAY13" s="172" t="str">
        <f>IF('Summary Clear'!BBR2=0,"",'Summary Clear'!BBR2)</f>
        <v/>
      </c>
      <c r="BAZ13" s="172" t="str">
        <f>IF('Summary Clear'!BBS2=0,"",'Summary Clear'!BBS2)</f>
        <v/>
      </c>
      <c r="BBA13" s="172" t="str">
        <f>IF('Summary Clear'!BBT2=0,"",'Summary Clear'!BBT2)</f>
        <v/>
      </c>
      <c r="BBB13" s="172" t="str">
        <f>IF('Summary Clear'!BBU2=0,"",'Summary Clear'!BBU2)</f>
        <v/>
      </c>
      <c r="BBC13" s="172" t="str">
        <f>IF('Summary Clear'!BBV2=0,"",'Summary Clear'!BBV2)</f>
        <v/>
      </c>
      <c r="BBD13" s="172" t="str">
        <f>IF('Summary Clear'!BBW2=0,"",'Summary Clear'!BBW2)</f>
        <v/>
      </c>
      <c r="BBE13" s="172" t="str">
        <f>IF('Summary Clear'!BBX2=0,"",'Summary Clear'!BBX2)</f>
        <v/>
      </c>
      <c r="BBF13" s="172" t="str">
        <f>IF('Summary Clear'!BBY2=0,"",'Summary Clear'!BBY2)</f>
        <v/>
      </c>
      <c r="BBG13" s="172" t="str">
        <f>IF('Summary Clear'!BBZ2=0,"",'Summary Clear'!BBZ2)</f>
        <v/>
      </c>
      <c r="BBH13" s="172" t="str">
        <f>IF('Summary Clear'!BCA2=0,"",'Summary Clear'!BCA2)</f>
        <v/>
      </c>
      <c r="BBI13" s="172" t="str">
        <f>IF('Summary Clear'!BCB2=0,"",'Summary Clear'!BCB2)</f>
        <v/>
      </c>
      <c r="BBJ13" s="172" t="str">
        <f>IF('Summary Clear'!BCC2=0,"",'Summary Clear'!BCC2)</f>
        <v/>
      </c>
      <c r="BBK13" s="172" t="str">
        <f>IF('Summary Clear'!BCD2=0,"",'Summary Clear'!BCD2)</f>
        <v/>
      </c>
      <c r="BBL13" s="172" t="str">
        <f>IF('Summary Clear'!BCE2=0,"",'Summary Clear'!BCE2)</f>
        <v/>
      </c>
      <c r="BBM13" s="172" t="str">
        <f>IF('Summary Clear'!BCF2=0,"",'Summary Clear'!BCF2)</f>
        <v/>
      </c>
      <c r="BBN13" s="172" t="str">
        <f>IF('Summary Clear'!BCG2=0,"",'Summary Clear'!BCG2)</f>
        <v/>
      </c>
      <c r="BBO13" s="172" t="str">
        <f>IF('Summary Clear'!BCH2=0,"",'Summary Clear'!BCH2)</f>
        <v/>
      </c>
      <c r="BBP13" s="172" t="str">
        <f>IF('Summary Clear'!BCI2=0,"",'Summary Clear'!BCI2)</f>
        <v/>
      </c>
      <c r="BBQ13" s="172" t="str">
        <f>IF('Summary Clear'!BCJ2=0,"",'Summary Clear'!BCJ2)</f>
        <v/>
      </c>
      <c r="BBR13" s="172" t="str">
        <f>IF('Summary Clear'!BCK2=0,"",'Summary Clear'!BCK2)</f>
        <v/>
      </c>
      <c r="BBS13" s="172" t="str">
        <f>IF('Summary Clear'!BCL2=0,"",'Summary Clear'!BCL2)</f>
        <v/>
      </c>
      <c r="BBT13" s="172" t="str">
        <f>IF('Summary Clear'!BCM2=0,"",'Summary Clear'!BCM2)</f>
        <v/>
      </c>
      <c r="BBU13" s="172" t="str">
        <f>IF('Summary Clear'!BCN2=0,"",'Summary Clear'!BCN2)</f>
        <v/>
      </c>
      <c r="BBV13" s="172" t="str">
        <f>IF('Summary Clear'!BCO2=0,"",'Summary Clear'!BCO2)</f>
        <v/>
      </c>
      <c r="BBW13" s="172" t="str">
        <f>IF('Summary Clear'!BCP2=0,"",'Summary Clear'!BCP2)</f>
        <v/>
      </c>
      <c r="BBX13" s="172" t="str">
        <f>IF('Summary Clear'!BCQ2=0,"",'Summary Clear'!BCQ2)</f>
        <v/>
      </c>
      <c r="BBY13" s="172" t="str">
        <f>IF('Summary Clear'!BCR2=0,"",'Summary Clear'!BCR2)</f>
        <v/>
      </c>
      <c r="BBZ13" s="172" t="str">
        <f>IF('Summary Clear'!BCS2=0,"",'Summary Clear'!BCS2)</f>
        <v/>
      </c>
      <c r="BCA13" s="172" t="str">
        <f>IF('Summary Clear'!BCT2=0,"",'Summary Clear'!BCT2)</f>
        <v/>
      </c>
      <c r="BCB13" s="172" t="str">
        <f>IF('Summary Clear'!BCU2=0,"",'Summary Clear'!BCU2)</f>
        <v/>
      </c>
      <c r="BCC13" s="172" t="str">
        <f>IF('Summary Clear'!BCV2=0,"",'Summary Clear'!BCV2)</f>
        <v/>
      </c>
      <c r="BCD13" s="172" t="str">
        <f>IF('Summary Clear'!BCW2=0,"",'Summary Clear'!BCW2)</f>
        <v/>
      </c>
      <c r="BCE13" s="172" t="str">
        <f>IF('Summary Clear'!BCX2=0,"",'Summary Clear'!BCX2)</f>
        <v/>
      </c>
      <c r="BCF13" s="172" t="str">
        <f>IF('Summary Clear'!BCY2=0,"",'Summary Clear'!BCY2)</f>
        <v/>
      </c>
      <c r="BCG13" s="172" t="str">
        <f>IF('Summary Clear'!BCZ2=0,"",'Summary Clear'!BCZ2)</f>
        <v/>
      </c>
      <c r="BCH13" s="172" t="str">
        <f>IF('Summary Clear'!BDA2=0,"",'Summary Clear'!BDA2)</f>
        <v/>
      </c>
      <c r="BCI13" s="172" t="str">
        <f>IF('Summary Clear'!BDB2=0,"",'Summary Clear'!BDB2)</f>
        <v/>
      </c>
      <c r="BCJ13" s="172" t="str">
        <f>IF('Summary Clear'!BDC2=0,"",'Summary Clear'!BDC2)</f>
        <v/>
      </c>
      <c r="BCK13" s="172" t="str">
        <f>IF('Summary Clear'!BDD2=0,"",'Summary Clear'!BDD2)</f>
        <v/>
      </c>
      <c r="BCL13" s="172" t="str">
        <f>IF('Summary Clear'!BDE2=0,"",'Summary Clear'!BDE2)</f>
        <v/>
      </c>
      <c r="BCM13" s="172" t="str">
        <f>IF('Summary Clear'!BDF2=0,"",'Summary Clear'!BDF2)</f>
        <v/>
      </c>
      <c r="BCN13" s="172" t="str">
        <f>IF('Summary Clear'!BDG2=0,"",'Summary Clear'!BDG2)</f>
        <v/>
      </c>
      <c r="BCO13" s="172" t="str">
        <f>IF('Summary Clear'!BDH2=0,"",'Summary Clear'!BDH2)</f>
        <v/>
      </c>
      <c r="BCP13" s="172" t="str">
        <f>IF('Summary Clear'!BDI2=0,"",'Summary Clear'!BDI2)</f>
        <v/>
      </c>
      <c r="BCQ13" s="172" t="str">
        <f>IF('Summary Clear'!BDJ2=0,"",'Summary Clear'!BDJ2)</f>
        <v/>
      </c>
      <c r="BCR13" s="172" t="str">
        <f>IF('Summary Clear'!BDK2=0,"",'Summary Clear'!BDK2)</f>
        <v/>
      </c>
      <c r="BCS13" s="172" t="str">
        <f>IF('Summary Clear'!BDL2=0,"",'Summary Clear'!BDL2)</f>
        <v/>
      </c>
      <c r="BCT13" s="172" t="str">
        <f>IF('Summary Clear'!BDM2=0,"",'Summary Clear'!BDM2)</f>
        <v/>
      </c>
      <c r="BCU13" s="172" t="str">
        <f>IF('Summary Clear'!BDN2=0,"",'Summary Clear'!BDN2)</f>
        <v/>
      </c>
      <c r="BCV13" s="172" t="str">
        <f>IF('Summary Clear'!BDO2=0,"",'Summary Clear'!BDO2)</f>
        <v/>
      </c>
      <c r="BCW13" s="172" t="str">
        <f>IF('Summary Clear'!BDP2=0,"",'Summary Clear'!BDP2)</f>
        <v/>
      </c>
      <c r="BCX13" s="172" t="str">
        <f>IF('Summary Clear'!BDQ2=0,"",'Summary Clear'!BDQ2)</f>
        <v/>
      </c>
      <c r="BCY13" s="172" t="str">
        <f>IF('Summary Clear'!BDR2=0,"",'Summary Clear'!BDR2)</f>
        <v/>
      </c>
      <c r="BCZ13" s="172" t="str">
        <f>IF('Summary Clear'!BDS2=0,"",'Summary Clear'!BDS2)</f>
        <v/>
      </c>
      <c r="BDA13" s="172" t="str">
        <f>IF('Summary Clear'!BDT2=0,"",'Summary Clear'!BDT2)</f>
        <v/>
      </c>
      <c r="BDB13" s="172" t="str">
        <f>IF('Summary Clear'!BDU2=0,"",'Summary Clear'!BDU2)</f>
        <v/>
      </c>
      <c r="BDC13" s="172" t="str">
        <f>IF('Summary Clear'!BDV2=0,"",'Summary Clear'!BDV2)</f>
        <v/>
      </c>
      <c r="BDD13" s="172" t="str">
        <f>IF('Summary Clear'!BDW2=0,"",'Summary Clear'!BDW2)</f>
        <v/>
      </c>
      <c r="BDE13" s="172" t="str">
        <f>IF('Summary Clear'!BDX2=0,"",'Summary Clear'!BDX2)</f>
        <v/>
      </c>
      <c r="BDF13" s="172" t="str">
        <f>IF('Summary Clear'!BDY2=0,"",'Summary Clear'!BDY2)</f>
        <v/>
      </c>
      <c r="BDG13" s="172" t="str">
        <f>IF('Summary Clear'!BDZ2=0,"",'Summary Clear'!BDZ2)</f>
        <v/>
      </c>
      <c r="BDH13" s="172" t="str">
        <f>IF('Summary Clear'!BEA2=0,"",'Summary Clear'!BEA2)</f>
        <v/>
      </c>
      <c r="BDI13" s="172" t="str">
        <f>IF('Summary Clear'!BEB2=0,"",'Summary Clear'!BEB2)</f>
        <v/>
      </c>
      <c r="BDJ13" s="172" t="str">
        <f>IF('Summary Clear'!BEC2=0,"",'Summary Clear'!BEC2)</f>
        <v/>
      </c>
      <c r="BDK13" s="172" t="str">
        <f>IF('Summary Clear'!BED2=0,"",'Summary Clear'!BED2)</f>
        <v/>
      </c>
      <c r="BDL13" s="172" t="str">
        <f>IF('Summary Clear'!BEE2=0,"",'Summary Clear'!BEE2)</f>
        <v/>
      </c>
      <c r="BDM13" s="172" t="str">
        <f>IF('Summary Clear'!BEF2=0,"",'Summary Clear'!BEF2)</f>
        <v/>
      </c>
      <c r="BDN13" s="172" t="str">
        <f>IF('Summary Clear'!BEG2=0,"",'Summary Clear'!BEG2)</f>
        <v/>
      </c>
      <c r="BDO13" s="172" t="str">
        <f>IF('Summary Clear'!BEH2=0,"",'Summary Clear'!BEH2)</f>
        <v/>
      </c>
      <c r="BDP13" s="172" t="str">
        <f>IF('Summary Clear'!BEI2=0,"",'Summary Clear'!BEI2)</f>
        <v/>
      </c>
      <c r="BDQ13" s="172" t="str">
        <f>IF('Summary Clear'!BEJ2=0,"",'Summary Clear'!BEJ2)</f>
        <v/>
      </c>
      <c r="BDR13" s="172" t="str">
        <f>IF('Summary Clear'!BEK2=0,"",'Summary Clear'!BEK2)</f>
        <v/>
      </c>
      <c r="BDS13" s="172" t="str">
        <f>IF('Summary Clear'!BEL2=0,"",'Summary Clear'!BEL2)</f>
        <v/>
      </c>
      <c r="BDT13" s="172" t="str">
        <f>IF('Summary Clear'!BEM2=0,"",'Summary Clear'!BEM2)</f>
        <v/>
      </c>
      <c r="BDU13" s="172" t="str">
        <f>IF('Summary Clear'!BEN2=0,"",'Summary Clear'!BEN2)</f>
        <v/>
      </c>
      <c r="BDV13" s="172" t="str">
        <f>IF('Summary Clear'!BEO2=0,"",'Summary Clear'!BEO2)</f>
        <v/>
      </c>
      <c r="BDW13" s="172" t="str">
        <f>IF('Summary Clear'!BEP2=0,"",'Summary Clear'!BEP2)</f>
        <v/>
      </c>
      <c r="BDX13" s="172" t="str">
        <f>IF('Summary Clear'!BEQ2=0,"",'Summary Clear'!BEQ2)</f>
        <v/>
      </c>
      <c r="BDY13" s="172" t="str">
        <f>IF('Summary Clear'!BER2=0,"",'Summary Clear'!BER2)</f>
        <v/>
      </c>
      <c r="BDZ13" s="172" t="str">
        <f>IF('Summary Clear'!BES2=0,"",'Summary Clear'!BES2)</f>
        <v/>
      </c>
      <c r="BEA13" s="172" t="str">
        <f>IF('Summary Clear'!BET2=0,"",'Summary Clear'!BET2)</f>
        <v/>
      </c>
      <c r="BEB13" s="172" t="str">
        <f>IF('Summary Clear'!BEU2=0,"",'Summary Clear'!BEU2)</f>
        <v/>
      </c>
      <c r="BEC13" s="172" t="str">
        <f>IF('Summary Clear'!BEV2=0,"",'Summary Clear'!BEV2)</f>
        <v/>
      </c>
      <c r="BED13" s="172" t="str">
        <f>IF('Summary Clear'!BEW2=0,"",'Summary Clear'!BEW2)</f>
        <v/>
      </c>
      <c r="BEE13" s="172" t="str">
        <f>IF('Summary Clear'!BEX2=0,"",'Summary Clear'!BEX2)</f>
        <v/>
      </c>
      <c r="BEF13" s="172" t="str">
        <f>IF('Summary Clear'!BEY2=0,"",'Summary Clear'!BEY2)</f>
        <v/>
      </c>
      <c r="BEG13" s="172" t="str">
        <f>IF('Summary Clear'!BEZ2=0,"",'Summary Clear'!BEZ2)</f>
        <v/>
      </c>
      <c r="BEH13" s="172" t="str">
        <f>IF('Summary Clear'!BFA2=0,"",'Summary Clear'!BFA2)</f>
        <v/>
      </c>
      <c r="BEI13" s="172" t="str">
        <f>IF('Summary Clear'!BFB2=0,"",'Summary Clear'!BFB2)</f>
        <v/>
      </c>
      <c r="BEJ13" s="172" t="str">
        <f>IF('Summary Clear'!BFC2=0,"",'Summary Clear'!BFC2)</f>
        <v/>
      </c>
      <c r="BEK13" s="172" t="str">
        <f>IF('Summary Clear'!BFD2=0,"",'Summary Clear'!BFD2)</f>
        <v/>
      </c>
      <c r="BEL13" s="172" t="str">
        <f>IF('Summary Clear'!BFE2=0,"",'Summary Clear'!BFE2)</f>
        <v/>
      </c>
      <c r="BEM13" s="172" t="str">
        <f>IF('Summary Clear'!BFF2=0,"",'Summary Clear'!BFF2)</f>
        <v/>
      </c>
      <c r="BEN13" s="172" t="str">
        <f>IF('Summary Clear'!BFG2=0,"",'Summary Clear'!BFG2)</f>
        <v/>
      </c>
      <c r="BEO13" s="172" t="str">
        <f>IF('Summary Clear'!BFH2=0,"",'Summary Clear'!BFH2)</f>
        <v/>
      </c>
      <c r="BEP13" s="172" t="str">
        <f>IF('Summary Clear'!BFI2=0,"",'Summary Clear'!BFI2)</f>
        <v/>
      </c>
      <c r="BEQ13" s="172" t="str">
        <f>IF('Summary Clear'!BFJ2=0,"",'Summary Clear'!BFJ2)</f>
        <v/>
      </c>
      <c r="BER13" s="172" t="str">
        <f>IF('Summary Clear'!BFK2=0,"",'Summary Clear'!BFK2)</f>
        <v/>
      </c>
      <c r="BES13" s="172" t="str">
        <f>IF('Summary Clear'!BFL2=0,"",'Summary Clear'!BFL2)</f>
        <v/>
      </c>
      <c r="BET13" s="172" t="str">
        <f>IF('Summary Clear'!BFM2=0,"",'Summary Clear'!BFM2)</f>
        <v/>
      </c>
      <c r="BEU13" s="172" t="str">
        <f>IF('Summary Clear'!BFN2=0,"",'Summary Clear'!BFN2)</f>
        <v/>
      </c>
      <c r="BEV13" s="172" t="str">
        <f>IF('Summary Clear'!BFO2=0,"",'Summary Clear'!BFO2)</f>
        <v/>
      </c>
      <c r="BEW13" s="172" t="str">
        <f>IF('Summary Clear'!BFP2=0,"",'Summary Clear'!BFP2)</f>
        <v/>
      </c>
      <c r="BEX13" s="172" t="str">
        <f>IF('Summary Clear'!BFQ2=0,"",'Summary Clear'!BFQ2)</f>
        <v/>
      </c>
      <c r="BEY13" s="172" t="str">
        <f>IF('Summary Clear'!BFR2=0,"",'Summary Clear'!BFR2)</f>
        <v/>
      </c>
      <c r="BEZ13" s="172" t="str">
        <f>IF('Summary Clear'!BFS2=0,"",'Summary Clear'!BFS2)</f>
        <v/>
      </c>
      <c r="BFA13" s="172" t="str">
        <f>IF('Summary Clear'!BFT2=0,"",'Summary Clear'!BFT2)</f>
        <v/>
      </c>
      <c r="BFB13" s="172" t="str">
        <f>IF('Summary Clear'!BFU2=0,"",'Summary Clear'!BFU2)</f>
        <v/>
      </c>
      <c r="BFC13" s="172" t="str">
        <f>IF('Summary Clear'!BFV2=0,"",'Summary Clear'!BFV2)</f>
        <v/>
      </c>
      <c r="BFD13" s="172" t="str">
        <f>IF('Summary Clear'!BFW2=0,"",'Summary Clear'!BFW2)</f>
        <v/>
      </c>
      <c r="BFE13" s="172" t="str">
        <f>IF('Summary Clear'!BFX2=0,"",'Summary Clear'!BFX2)</f>
        <v/>
      </c>
      <c r="BFF13" s="172" t="str">
        <f>IF('Summary Clear'!BFY2=0,"",'Summary Clear'!BFY2)</f>
        <v/>
      </c>
      <c r="BFG13" s="172" t="str">
        <f>IF('Summary Clear'!BFZ2=0,"",'Summary Clear'!BFZ2)</f>
        <v/>
      </c>
      <c r="BFH13" s="172" t="str">
        <f>IF('Summary Clear'!BGA2=0,"",'Summary Clear'!BGA2)</f>
        <v/>
      </c>
      <c r="BFI13" s="172" t="str">
        <f>IF('Summary Clear'!BGB2=0,"",'Summary Clear'!BGB2)</f>
        <v/>
      </c>
      <c r="BFJ13" s="172" t="str">
        <f>IF('Summary Clear'!BGC2=0,"",'Summary Clear'!BGC2)</f>
        <v/>
      </c>
      <c r="BFK13" s="172" t="str">
        <f>IF('Summary Clear'!BGD2=0,"",'Summary Clear'!BGD2)</f>
        <v/>
      </c>
      <c r="BFL13" s="172" t="str">
        <f>IF('Summary Clear'!BGE2=0,"",'Summary Clear'!BGE2)</f>
        <v/>
      </c>
      <c r="BFM13" s="172" t="str">
        <f>IF('Summary Clear'!BGF2=0,"",'Summary Clear'!BGF2)</f>
        <v/>
      </c>
      <c r="BFN13" s="172" t="str">
        <f>IF('Summary Clear'!BGG2=0,"",'Summary Clear'!BGG2)</f>
        <v/>
      </c>
      <c r="BFO13" s="172" t="str">
        <f>IF('Summary Clear'!BGH2=0,"",'Summary Clear'!BGH2)</f>
        <v/>
      </c>
      <c r="BFP13" s="172" t="str">
        <f>IF('Summary Clear'!BGI2=0,"",'Summary Clear'!BGI2)</f>
        <v/>
      </c>
      <c r="BFQ13" s="172" t="str">
        <f>IF('Summary Clear'!BGJ2=0,"",'Summary Clear'!BGJ2)</f>
        <v/>
      </c>
      <c r="BFR13" s="172" t="str">
        <f>IF('Summary Clear'!BGK2=0,"",'Summary Clear'!BGK2)</f>
        <v/>
      </c>
      <c r="BFS13" s="172" t="str">
        <f>IF('Summary Clear'!BGL2=0,"",'Summary Clear'!BGL2)</f>
        <v/>
      </c>
      <c r="BFT13" s="172" t="str">
        <f>IF('Summary Clear'!BGM2=0,"",'Summary Clear'!BGM2)</f>
        <v/>
      </c>
      <c r="BFU13" s="172" t="str">
        <f>IF('Summary Clear'!BGN2=0,"",'Summary Clear'!BGN2)</f>
        <v/>
      </c>
      <c r="BFV13" s="172" t="str">
        <f>IF('Summary Clear'!BGO2=0,"",'Summary Clear'!BGO2)</f>
        <v/>
      </c>
      <c r="BFW13" s="172" t="str">
        <f>IF('Summary Clear'!BGP2=0,"",'Summary Clear'!BGP2)</f>
        <v/>
      </c>
      <c r="BFX13" s="172" t="str">
        <f>IF('Summary Clear'!BGQ2=0,"",'Summary Clear'!BGQ2)</f>
        <v/>
      </c>
      <c r="BFY13" s="172" t="str">
        <f>IF('Summary Clear'!BGR2=0,"",'Summary Clear'!BGR2)</f>
        <v/>
      </c>
      <c r="BFZ13" s="172" t="str">
        <f>IF('Summary Clear'!BGS2=0,"",'Summary Clear'!BGS2)</f>
        <v/>
      </c>
      <c r="BGA13" s="172" t="str">
        <f>IF('Summary Clear'!BGT2=0,"",'Summary Clear'!BGT2)</f>
        <v/>
      </c>
      <c r="BGB13" s="172" t="str">
        <f>IF('Summary Clear'!BGU2=0,"",'Summary Clear'!BGU2)</f>
        <v/>
      </c>
      <c r="BGC13" s="172" t="str">
        <f>IF('Summary Clear'!BGV2=0,"",'Summary Clear'!BGV2)</f>
        <v/>
      </c>
      <c r="BGD13" s="172" t="str">
        <f>IF('Summary Clear'!BGW2=0,"",'Summary Clear'!BGW2)</f>
        <v/>
      </c>
      <c r="BGE13" s="172" t="str">
        <f>IF('Summary Clear'!BGX2=0,"",'Summary Clear'!BGX2)</f>
        <v/>
      </c>
      <c r="BGF13" s="172" t="str">
        <f>IF('Summary Clear'!BGY2=0,"",'Summary Clear'!BGY2)</f>
        <v/>
      </c>
      <c r="BGG13" s="172" t="str">
        <f>IF('Summary Clear'!BGZ2=0,"",'Summary Clear'!BGZ2)</f>
        <v/>
      </c>
      <c r="BGH13" s="172" t="str">
        <f>IF('Summary Clear'!BHA2=0,"",'Summary Clear'!BHA2)</f>
        <v/>
      </c>
      <c r="BGI13" s="172" t="str">
        <f>IF('Summary Clear'!BHB2=0,"",'Summary Clear'!BHB2)</f>
        <v/>
      </c>
      <c r="BGJ13" s="172" t="str">
        <f>IF('Summary Clear'!BHC2=0,"",'Summary Clear'!BHC2)</f>
        <v/>
      </c>
      <c r="BGK13" s="172" t="str">
        <f>IF('Summary Clear'!BHD2=0,"",'Summary Clear'!BHD2)</f>
        <v/>
      </c>
      <c r="BGL13" s="172" t="str">
        <f>IF('Summary Clear'!BHE2=0,"",'Summary Clear'!BHE2)</f>
        <v/>
      </c>
      <c r="BGM13" s="172" t="str">
        <f>IF('Summary Clear'!BHF2=0,"",'Summary Clear'!BHF2)</f>
        <v/>
      </c>
      <c r="BGN13" s="172" t="str">
        <f>IF('Summary Clear'!BHG2=0,"",'Summary Clear'!BHG2)</f>
        <v/>
      </c>
      <c r="BGO13" s="172" t="str">
        <f>IF('Summary Clear'!BHH2=0,"",'Summary Clear'!BHH2)</f>
        <v/>
      </c>
      <c r="BGP13" s="172" t="str">
        <f>IF('Summary Clear'!BHI2=0,"",'Summary Clear'!BHI2)</f>
        <v/>
      </c>
      <c r="BGQ13" s="172" t="str">
        <f>IF('Summary Clear'!BHJ2=0,"",'Summary Clear'!BHJ2)</f>
        <v/>
      </c>
      <c r="BGR13" s="172" t="str">
        <f>IF('Summary Clear'!BHK2=0,"",'Summary Clear'!BHK2)</f>
        <v/>
      </c>
      <c r="BGS13" s="172" t="str">
        <f>IF('Summary Clear'!BHL2=0,"",'Summary Clear'!BHL2)</f>
        <v/>
      </c>
      <c r="BGT13" s="172" t="str">
        <f>IF('Summary Clear'!BHM2=0,"",'Summary Clear'!BHM2)</f>
        <v/>
      </c>
      <c r="BGU13" s="172" t="str">
        <f>IF('Summary Clear'!BHN2=0,"",'Summary Clear'!BHN2)</f>
        <v/>
      </c>
      <c r="BGV13" s="172" t="str">
        <f>IF('Summary Clear'!BHO2=0,"",'Summary Clear'!BHO2)</f>
        <v/>
      </c>
      <c r="BGW13" s="172" t="str">
        <f>IF('Summary Clear'!BHP2=0,"",'Summary Clear'!BHP2)</f>
        <v/>
      </c>
      <c r="BGX13" s="172" t="str">
        <f>IF('Summary Clear'!BHQ2=0,"",'Summary Clear'!BHQ2)</f>
        <v/>
      </c>
      <c r="BGY13" s="172" t="str">
        <f>IF('Summary Clear'!BHR2=0,"",'Summary Clear'!BHR2)</f>
        <v/>
      </c>
      <c r="BGZ13" s="172" t="str">
        <f>IF('Summary Clear'!BHS2=0,"",'Summary Clear'!BHS2)</f>
        <v/>
      </c>
      <c r="BHA13" s="172" t="str">
        <f>IF('Summary Clear'!BHT2=0,"",'Summary Clear'!BHT2)</f>
        <v/>
      </c>
      <c r="BHB13" s="172" t="str">
        <f>IF('Summary Clear'!BHU2=0,"",'Summary Clear'!BHU2)</f>
        <v/>
      </c>
      <c r="BHC13" s="172" t="str">
        <f>IF('Summary Clear'!BHV2=0,"",'Summary Clear'!BHV2)</f>
        <v/>
      </c>
      <c r="BHD13" s="172" t="str">
        <f>IF('Summary Clear'!BHW2=0,"",'Summary Clear'!BHW2)</f>
        <v/>
      </c>
      <c r="BHE13" s="172" t="str">
        <f>IF('Summary Clear'!BHX2=0,"",'Summary Clear'!BHX2)</f>
        <v/>
      </c>
      <c r="BHF13" s="172" t="str">
        <f>IF('Summary Clear'!BHY2=0,"",'Summary Clear'!BHY2)</f>
        <v/>
      </c>
      <c r="BHG13" s="172" t="str">
        <f>IF('Summary Clear'!BHZ2=0,"",'Summary Clear'!BHZ2)</f>
        <v/>
      </c>
      <c r="BHH13" s="172" t="str">
        <f>IF('Summary Clear'!BIA2=0,"",'Summary Clear'!BIA2)</f>
        <v/>
      </c>
      <c r="BHI13" s="172" t="str">
        <f>IF('Summary Clear'!BIB2=0,"",'Summary Clear'!BIB2)</f>
        <v/>
      </c>
      <c r="BHJ13" s="172" t="str">
        <f>IF('Summary Clear'!BIC2=0,"",'Summary Clear'!BIC2)</f>
        <v/>
      </c>
      <c r="BHK13" s="172" t="str">
        <f>IF('Summary Clear'!BID2=0,"",'Summary Clear'!BID2)</f>
        <v/>
      </c>
      <c r="BHL13" s="172" t="str">
        <f>IF('Summary Clear'!BIE2=0,"",'Summary Clear'!BIE2)</f>
        <v/>
      </c>
      <c r="BHM13" s="172" t="str">
        <f>IF('Summary Clear'!BIF2=0,"",'Summary Clear'!BIF2)</f>
        <v/>
      </c>
      <c r="BHN13" s="172" t="str">
        <f>IF('Summary Clear'!BIG2=0,"",'Summary Clear'!BIG2)</f>
        <v/>
      </c>
      <c r="BHO13" s="172" t="str">
        <f>IF('Summary Clear'!BIH2=0,"",'Summary Clear'!BIH2)</f>
        <v/>
      </c>
      <c r="BHP13" s="172" t="str">
        <f>IF('Summary Clear'!BII2=0,"",'Summary Clear'!BII2)</f>
        <v/>
      </c>
      <c r="BHQ13" s="172" t="str">
        <f>IF('Summary Clear'!BIJ2=0,"",'Summary Clear'!BIJ2)</f>
        <v/>
      </c>
      <c r="BHR13" s="172" t="str">
        <f>IF('Summary Clear'!BIK2=0,"",'Summary Clear'!BIK2)</f>
        <v/>
      </c>
      <c r="BHS13" s="172" t="str">
        <f>IF('Summary Clear'!BIL2=0,"",'Summary Clear'!BIL2)</f>
        <v/>
      </c>
      <c r="BHT13" s="172" t="str">
        <f>IF('Summary Clear'!BIM2=0,"",'Summary Clear'!BIM2)</f>
        <v/>
      </c>
      <c r="BHU13" s="172" t="str">
        <f>IF('Summary Clear'!BIN2=0,"",'Summary Clear'!BIN2)</f>
        <v/>
      </c>
      <c r="BHV13" s="172" t="str">
        <f>IF('Summary Clear'!BIO2=0,"",'Summary Clear'!BIO2)</f>
        <v/>
      </c>
      <c r="BHW13" s="172" t="str">
        <f>IF('Summary Clear'!BIP2=0,"",'Summary Clear'!BIP2)</f>
        <v/>
      </c>
      <c r="BHX13" s="172" t="str">
        <f>IF('Summary Clear'!BIQ2=0,"",'Summary Clear'!BIQ2)</f>
        <v/>
      </c>
      <c r="BHY13" s="172" t="str">
        <f>IF('Summary Clear'!BIR2=0,"",'Summary Clear'!BIR2)</f>
        <v/>
      </c>
      <c r="BHZ13" s="172" t="str">
        <f>IF('Summary Clear'!BIS2=0,"",'Summary Clear'!BIS2)</f>
        <v/>
      </c>
      <c r="BIA13" s="172" t="str">
        <f>IF('Summary Clear'!BIT2=0,"",'Summary Clear'!BIT2)</f>
        <v/>
      </c>
      <c r="BIB13" s="172" t="str">
        <f>IF('Summary Clear'!BIU2=0,"",'Summary Clear'!BIU2)</f>
        <v/>
      </c>
      <c r="BIC13" s="172" t="str">
        <f>IF('Summary Clear'!BIV2=0,"",'Summary Clear'!BIV2)</f>
        <v/>
      </c>
      <c r="BID13" s="172" t="str">
        <f>IF('Summary Clear'!BIW2=0,"",'Summary Clear'!BIW2)</f>
        <v/>
      </c>
      <c r="BIE13" s="172" t="str">
        <f>IF('Summary Clear'!BIX2=0,"",'Summary Clear'!BIX2)</f>
        <v/>
      </c>
      <c r="BIF13" s="172" t="str">
        <f>IF('Summary Clear'!BIY2=0,"",'Summary Clear'!BIY2)</f>
        <v/>
      </c>
      <c r="BIG13" s="172" t="str">
        <f>IF('Summary Clear'!BIZ2=0,"",'Summary Clear'!BIZ2)</f>
        <v/>
      </c>
      <c r="BIH13" s="172" t="str">
        <f>IF('Summary Clear'!BJA2=0,"",'Summary Clear'!BJA2)</f>
        <v/>
      </c>
      <c r="BII13" s="172" t="str">
        <f>IF('Summary Clear'!BJB2=0,"",'Summary Clear'!BJB2)</f>
        <v/>
      </c>
      <c r="BIJ13" s="172" t="str">
        <f>IF('Summary Clear'!BJC2=0,"",'Summary Clear'!BJC2)</f>
        <v/>
      </c>
      <c r="BIK13" s="172" t="str">
        <f>IF('Summary Clear'!BJD2=0,"",'Summary Clear'!BJD2)</f>
        <v/>
      </c>
      <c r="BIL13" s="172" t="str">
        <f>IF('Summary Clear'!BJE2=0,"",'Summary Clear'!BJE2)</f>
        <v/>
      </c>
      <c r="BIM13" s="172" t="str">
        <f>IF('Summary Clear'!BJF2=0,"",'Summary Clear'!BJF2)</f>
        <v/>
      </c>
      <c r="BIN13" s="172" t="str">
        <f>IF('Summary Clear'!BJG2=0,"",'Summary Clear'!BJG2)</f>
        <v/>
      </c>
      <c r="BIO13" s="172" t="str">
        <f>IF('Summary Clear'!BJH2=0,"",'Summary Clear'!BJH2)</f>
        <v/>
      </c>
      <c r="BIP13" s="172" t="str">
        <f>IF('Summary Clear'!BJI2=0,"",'Summary Clear'!BJI2)</f>
        <v/>
      </c>
      <c r="BIQ13" s="172" t="str">
        <f>IF('Summary Clear'!BJJ2=0,"",'Summary Clear'!BJJ2)</f>
        <v/>
      </c>
      <c r="BIR13" s="172" t="str">
        <f>IF('Summary Clear'!BJK2=0,"",'Summary Clear'!BJK2)</f>
        <v/>
      </c>
      <c r="BIS13" s="172" t="str">
        <f>IF('Summary Clear'!BJL2=0,"",'Summary Clear'!BJL2)</f>
        <v/>
      </c>
      <c r="BIT13" s="172" t="str">
        <f>IF('Summary Clear'!BJM2=0,"",'Summary Clear'!BJM2)</f>
        <v/>
      </c>
      <c r="BIU13" s="172" t="str">
        <f>IF('Summary Clear'!BJN2=0,"",'Summary Clear'!BJN2)</f>
        <v/>
      </c>
      <c r="BIV13" s="172" t="str">
        <f>IF('Summary Clear'!BJO2=0,"",'Summary Clear'!BJO2)</f>
        <v/>
      </c>
      <c r="BIW13" s="172" t="str">
        <f>IF('Summary Clear'!BJP2=0,"",'Summary Clear'!BJP2)</f>
        <v/>
      </c>
      <c r="BIX13" s="172" t="str">
        <f>IF('Summary Clear'!BJQ2=0,"",'Summary Clear'!BJQ2)</f>
        <v/>
      </c>
      <c r="BIY13" s="172" t="str">
        <f>IF('Summary Clear'!BJR2=0,"",'Summary Clear'!BJR2)</f>
        <v/>
      </c>
      <c r="BIZ13" s="172" t="str">
        <f>IF('Summary Clear'!BJS2=0,"",'Summary Clear'!BJS2)</f>
        <v/>
      </c>
      <c r="BJA13" s="172" t="str">
        <f>IF('Summary Clear'!BJT2=0,"",'Summary Clear'!BJT2)</f>
        <v/>
      </c>
      <c r="BJB13" s="172" t="str">
        <f>IF('Summary Clear'!BJU2=0,"",'Summary Clear'!BJU2)</f>
        <v/>
      </c>
      <c r="BJC13" s="172" t="str">
        <f>IF('Summary Clear'!BJV2=0,"",'Summary Clear'!BJV2)</f>
        <v/>
      </c>
      <c r="BJD13" s="172" t="str">
        <f>IF('Summary Clear'!BJW2=0,"",'Summary Clear'!BJW2)</f>
        <v/>
      </c>
      <c r="BJE13" s="172" t="str">
        <f>IF('Summary Clear'!BJX2=0,"",'Summary Clear'!BJX2)</f>
        <v/>
      </c>
      <c r="BJF13" s="172" t="str">
        <f>IF('Summary Clear'!BJY2=0,"",'Summary Clear'!BJY2)</f>
        <v/>
      </c>
      <c r="BJG13" s="172" t="str">
        <f>IF('Summary Clear'!BJZ2=0,"",'Summary Clear'!BJZ2)</f>
        <v/>
      </c>
      <c r="BJH13" s="172" t="str">
        <f>IF('Summary Clear'!BKA2=0,"",'Summary Clear'!BKA2)</f>
        <v/>
      </c>
      <c r="BJI13" s="172" t="str">
        <f>IF('Summary Clear'!BKB2=0,"",'Summary Clear'!BKB2)</f>
        <v/>
      </c>
      <c r="BJJ13" s="172" t="str">
        <f>IF('Summary Clear'!BKC2=0,"",'Summary Clear'!BKC2)</f>
        <v/>
      </c>
      <c r="BJK13" s="172" t="str">
        <f>IF('Summary Clear'!BKD2=0,"",'Summary Clear'!BKD2)</f>
        <v/>
      </c>
      <c r="BJL13" s="172" t="str">
        <f>IF('Summary Clear'!BKE2=0,"",'Summary Clear'!BKE2)</f>
        <v/>
      </c>
      <c r="BJM13" s="172" t="str">
        <f>IF('Summary Clear'!BKF2=0,"",'Summary Clear'!BKF2)</f>
        <v/>
      </c>
      <c r="BJN13" s="172" t="str">
        <f>IF('Summary Clear'!BKG2=0,"",'Summary Clear'!BKG2)</f>
        <v/>
      </c>
      <c r="BJO13" s="172" t="str">
        <f>IF('Summary Clear'!BKH2=0,"",'Summary Clear'!BKH2)</f>
        <v/>
      </c>
      <c r="BJP13" s="172" t="str">
        <f>IF('Summary Clear'!BKI2=0,"",'Summary Clear'!BKI2)</f>
        <v/>
      </c>
      <c r="BJQ13" s="172" t="str">
        <f>IF('Summary Clear'!BKJ2=0,"",'Summary Clear'!BKJ2)</f>
        <v/>
      </c>
      <c r="BJR13" s="172" t="str">
        <f>IF('Summary Clear'!BKK2=0,"",'Summary Clear'!BKK2)</f>
        <v/>
      </c>
      <c r="BJS13" s="172" t="str">
        <f>IF('Summary Clear'!BKL2=0,"",'Summary Clear'!BKL2)</f>
        <v/>
      </c>
      <c r="BJT13" s="172" t="str">
        <f>IF('Summary Clear'!BKM2=0,"",'Summary Clear'!BKM2)</f>
        <v/>
      </c>
      <c r="BJU13" s="172" t="str">
        <f>IF('Summary Clear'!BKN2=0,"",'Summary Clear'!BKN2)</f>
        <v/>
      </c>
      <c r="BJV13" s="172" t="str">
        <f>IF('Summary Clear'!BKO2=0,"",'Summary Clear'!BKO2)</f>
        <v/>
      </c>
      <c r="BJW13" s="172" t="str">
        <f>IF('Summary Clear'!BKP2=0,"",'Summary Clear'!BKP2)</f>
        <v/>
      </c>
      <c r="BJX13" s="172" t="str">
        <f>IF('Summary Clear'!BKQ2=0,"",'Summary Clear'!BKQ2)</f>
        <v/>
      </c>
      <c r="BJY13" s="172" t="str">
        <f>IF('Summary Clear'!BKR2=0,"",'Summary Clear'!BKR2)</f>
        <v/>
      </c>
      <c r="BJZ13" s="172" t="str">
        <f>IF('Summary Clear'!BKS2=0,"",'Summary Clear'!BKS2)</f>
        <v/>
      </c>
      <c r="BKA13" s="172" t="str">
        <f>IF('Summary Clear'!BKT2=0,"",'Summary Clear'!BKT2)</f>
        <v/>
      </c>
      <c r="BKB13" s="172" t="str">
        <f>IF('Summary Clear'!BKU2=0,"",'Summary Clear'!BKU2)</f>
        <v/>
      </c>
      <c r="BKC13" s="172" t="str">
        <f>IF('Summary Clear'!BKV2=0,"",'Summary Clear'!BKV2)</f>
        <v/>
      </c>
      <c r="BKD13" s="172" t="str">
        <f>IF('Summary Clear'!BKW2=0,"",'Summary Clear'!BKW2)</f>
        <v/>
      </c>
      <c r="BKE13" s="172" t="str">
        <f>IF('Summary Clear'!BKX2=0,"",'Summary Clear'!BKX2)</f>
        <v/>
      </c>
      <c r="BKF13" s="172" t="str">
        <f>IF('Summary Clear'!BKY2=0,"",'Summary Clear'!BKY2)</f>
        <v/>
      </c>
      <c r="BKG13" s="172" t="str">
        <f>IF('Summary Clear'!BKZ2=0,"",'Summary Clear'!BKZ2)</f>
        <v/>
      </c>
      <c r="BKH13" s="172" t="str">
        <f>IF('Summary Clear'!BLA2=0,"",'Summary Clear'!BLA2)</f>
        <v/>
      </c>
      <c r="BKI13" s="172" t="str">
        <f>IF('Summary Clear'!BLB2=0,"",'Summary Clear'!BLB2)</f>
        <v/>
      </c>
      <c r="BKJ13" s="172" t="str">
        <f>IF('Summary Clear'!BLC2=0,"",'Summary Clear'!BLC2)</f>
        <v/>
      </c>
      <c r="BKK13" s="172" t="str">
        <f>IF('Summary Clear'!BLD2=0,"",'Summary Clear'!BLD2)</f>
        <v/>
      </c>
      <c r="BKL13" s="172" t="str">
        <f>IF('Summary Clear'!BLE2=0,"",'Summary Clear'!BLE2)</f>
        <v/>
      </c>
      <c r="BKM13" s="172" t="str">
        <f>IF('Summary Clear'!BLF2=0,"",'Summary Clear'!BLF2)</f>
        <v/>
      </c>
      <c r="BKN13" s="172" t="str">
        <f>IF('Summary Clear'!BLG2=0,"",'Summary Clear'!BLG2)</f>
        <v/>
      </c>
      <c r="BKO13" s="172" t="str">
        <f>IF('Summary Clear'!BLH2=0,"",'Summary Clear'!BLH2)</f>
        <v/>
      </c>
      <c r="BKP13" s="172" t="str">
        <f>IF('Summary Clear'!BLI2=0,"",'Summary Clear'!BLI2)</f>
        <v/>
      </c>
      <c r="BKQ13" s="172" t="str">
        <f>IF('Summary Clear'!BLJ2=0,"",'Summary Clear'!BLJ2)</f>
        <v/>
      </c>
      <c r="BKR13" s="172" t="str">
        <f>IF('Summary Clear'!BLK2=0,"",'Summary Clear'!BLK2)</f>
        <v/>
      </c>
      <c r="BKS13" s="172" t="str">
        <f>IF('Summary Clear'!BLL2=0,"",'Summary Clear'!BLL2)</f>
        <v/>
      </c>
      <c r="BKT13" s="172" t="str">
        <f>IF('Summary Clear'!BLM2=0,"",'Summary Clear'!BLM2)</f>
        <v/>
      </c>
      <c r="BKU13" s="172" t="str">
        <f>IF('Summary Clear'!BLN2=0,"",'Summary Clear'!BLN2)</f>
        <v/>
      </c>
      <c r="BKV13" s="172" t="str">
        <f>IF('Summary Clear'!BLO2=0,"",'Summary Clear'!BLO2)</f>
        <v/>
      </c>
      <c r="BKW13" s="172" t="str">
        <f>IF('Summary Clear'!BLP2=0,"",'Summary Clear'!BLP2)</f>
        <v/>
      </c>
      <c r="BKX13" s="172" t="str">
        <f>IF('Summary Clear'!BLQ2=0,"",'Summary Clear'!BLQ2)</f>
        <v/>
      </c>
      <c r="BKY13" s="172" t="str">
        <f>IF('Summary Clear'!BLR2=0,"",'Summary Clear'!BLR2)</f>
        <v/>
      </c>
      <c r="BKZ13" s="172" t="str">
        <f>IF('Summary Clear'!BLS2=0,"",'Summary Clear'!BLS2)</f>
        <v/>
      </c>
      <c r="BLA13" s="172" t="str">
        <f>IF('Summary Clear'!BLT2=0,"",'Summary Clear'!BLT2)</f>
        <v/>
      </c>
      <c r="BLB13" s="172" t="str">
        <f>IF('Summary Clear'!BLU2=0,"",'Summary Clear'!BLU2)</f>
        <v/>
      </c>
      <c r="BLC13" s="172" t="str">
        <f>IF('Summary Clear'!BLV2=0,"",'Summary Clear'!BLV2)</f>
        <v/>
      </c>
      <c r="BLD13" s="172" t="str">
        <f>IF('Summary Clear'!BLW2=0,"",'Summary Clear'!BLW2)</f>
        <v/>
      </c>
      <c r="BLE13" s="172" t="str">
        <f>IF('Summary Clear'!BLX2=0,"",'Summary Clear'!BLX2)</f>
        <v/>
      </c>
      <c r="BLF13" s="172" t="str">
        <f>IF('Summary Clear'!BLY2=0,"",'Summary Clear'!BLY2)</f>
        <v/>
      </c>
      <c r="BLG13" s="172" t="str">
        <f>IF('Summary Clear'!BLZ2=0,"",'Summary Clear'!BLZ2)</f>
        <v/>
      </c>
      <c r="BLH13" s="172" t="str">
        <f>IF('Summary Clear'!BMA2=0,"",'Summary Clear'!BMA2)</f>
        <v/>
      </c>
      <c r="BLI13" s="172" t="str">
        <f>IF('Summary Clear'!BMB2=0,"",'Summary Clear'!BMB2)</f>
        <v/>
      </c>
      <c r="BLJ13" s="172" t="str">
        <f>IF('Summary Clear'!BMC2=0,"",'Summary Clear'!BMC2)</f>
        <v/>
      </c>
      <c r="BLK13" s="172" t="str">
        <f>IF('Summary Clear'!BMD2=0,"",'Summary Clear'!BMD2)</f>
        <v/>
      </c>
      <c r="BLL13" s="172" t="str">
        <f>IF('Summary Clear'!BME2=0,"",'Summary Clear'!BME2)</f>
        <v/>
      </c>
      <c r="BLM13" s="172" t="str">
        <f>IF('Summary Clear'!BMF2=0,"",'Summary Clear'!BMF2)</f>
        <v/>
      </c>
      <c r="BLN13" s="172" t="str">
        <f>IF('Summary Clear'!BMG2=0,"",'Summary Clear'!BMG2)</f>
        <v/>
      </c>
      <c r="BLO13" s="172" t="str">
        <f>IF('Summary Clear'!BMH2=0,"",'Summary Clear'!BMH2)</f>
        <v/>
      </c>
      <c r="BLP13" s="172" t="str">
        <f>IF('Summary Clear'!BMI2=0,"",'Summary Clear'!BMI2)</f>
        <v/>
      </c>
      <c r="BLQ13" s="172" t="str">
        <f>IF('Summary Clear'!BMJ2=0,"",'Summary Clear'!BMJ2)</f>
        <v/>
      </c>
      <c r="BLR13" s="172" t="str">
        <f>IF('Summary Clear'!BMK2=0,"",'Summary Clear'!BMK2)</f>
        <v/>
      </c>
      <c r="BLS13" s="172" t="str">
        <f>IF('Summary Clear'!BML2=0,"",'Summary Clear'!BML2)</f>
        <v/>
      </c>
      <c r="BLT13" s="172" t="str">
        <f>IF('Summary Clear'!BMM2=0,"",'Summary Clear'!BMM2)</f>
        <v/>
      </c>
      <c r="BLU13" s="172" t="str">
        <f>IF('Summary Clear'!BMN2=0,"",'Summary Clear'!BMN2)</f>
        <v/>
      </c>
      <c r="BLV13" s="172" t="str">
        <f>IF('Summary Clear'!BMO2=0,"",'Summary Clear'!BMO2)</f>
        <v/>
      </c>
      <c r="BLW13" s="172" t="str">
        <f>IF('Summary Clear'!BMP2=0,"",'Summary Clear'!BMP2)</f>
        <v/>
      </c>
      <c r="BLX13" s="172" t="str">
        <f>IF('Summary Clear'!BMQ2=0,"",'Summary Clear'!BMQ2)</f>
        <v/>
      </c>
      <c r="BLY13" s="172" t="str">
        <f>IF('Summary Clear'!BMR2=0,"",'Summary Clear'!BMR2)</f>
        <v/>
      </c>
      <c r="BLZ13" s="172" t="str">
        <f>IF('Summary Clear'!BMS2=0,"",'Summary Clear'!BMS2)</f>
        <v/>
      </c>
      <c r="BMA13" s="172" t="str">
        <f>IF('Summary Clear'!BMT2=0,"",'Summary Clear'!BMT2)</f>
        <v/>
      </c>
      <c r="BMB13" s="172" t="str">
        <f>IF('Summary Clear'!BMU2=0,"",'Summary Clear'!BMU2)</f>
        <v/>
      </c>
      <c r="BMC13" s="172" t="str">
        <f>IF('Summary Clear'!BMV2=0,"",'Summary Clear'!BMV2)</f>
        <v/>
      </c>
      <c r="BMD13" s="172" t="str">
        <f>IF('Summary Clear'!BMW2=0,"",'Summary Clear'!BMW2)</f>
        <v/>
      </c>
      <c r="BME13" s="172" t="str">
        <f>IF('Summary Clear'!BMX2=0,"",'Summary Clear'!BMX2)</f>
        <v/>
      </c>
      <c r="BMF13" s="172" t="str">
        <f>IF('Summary Clear'!BMY2=0,"",'Summary Clear'!BMY2)</f>
        <v/>
      </c>
      <c r="BMG13" s="172" t="str">
        <f>IF('Summary Clear'!BMZ2=0,"",'Summary Clear'!BMZ2)</f>
        <v/>
      </c>
      <c r="BMH13" s="172" t="str">
        <f>IF('Summary Clear'!BNA2=0,"",'Summary Clear'!BNA2)</f>
        <v/>
      </c>
      <c r="BMI13" s="172" t="str">
        <f>IF('Summary Clear'!BNB2=0,"",'Summary Clear'!BNB2)</f>
        <v/>
      </c>
      <c r="BMJ13" s="172" t="str">
        <f>IF('Summary Clear'!BNC2=0,"",'Summary Clear'!BNC2)</f>
        <v/>
      </c>
      <c r="BMK13" s="172" t="str">
        <f>IF('Summary Clear'!BND2=0,"",'Summary Clear'!BND2)</f>
        <v/>
      </c>
      <c r="BML13" s="172" t="str">
        <f>IF('Summary Clear'!BNE2=0,"",'Summary Clear'!BNE2)</f>
        <v/>
      </c>
      <c r="BMM13" s="172" t="str">
        <f>IF('Summary Clear'!BNF2=0,"",'Summary Clear'!BNF2)</f>
        <v/>
      </c>
      <c r="BMN13" s="172" t="str">
        <f>IF('Summary Clear'!BNG2=0,"",'Summary Clear'!BNG2)</f>
        <v/>
      </c>
      <c r="BMO13" s="172" t="str">
        <f>IF('Summary Clear'!BNH2=0,"",'Summary Clear'!BNH2)</f>
        <v/>
      </c>
      <c r="BMP13" s="172" t="str">
        <f>IF('Summary Clear'!BNI2=0,"",'Summary Clear'!BNI2)</f>
        <v/>
      </c>
      <c r="BMQ13" s="172" t="str">
        <f>IF('Summary Clear'!BNJ2=0,"",'Summary Clear'!BNJ2)</f>
        <v/>
      </c>
      <c r="BMR13" s="172" t="str">
        <f>IF('Summary Clear'!BNK2=0,"",'Summary Clear'!BNK2)</f>
        <v/>
      </c>
      <c r="BMS13" s="172" t="str">
        <f>IF('Summary Clear'!BNL2=0,"",'Summary Clear'!BNL2)</f>
        <v/>
      </c>
      <c r="BMT13" s="172" t="str">
        <f>IF('Summary Clear'!BNM2=0,"",'Summary Clear'!BNM2)</f>
        <v/>
      </c>
      <c r="BMU13" s="172" t="str">
        <f>IF('Summary Clear'!BNN2=0,"",'Summary Clear'!BNN2)</f>
        <v/>
      </c>
      <c r="BMV13" s="172" t="str">
        <f>IF('Summary Clear'!BNO2=0,"",'Summary Clear'!BNO2)</f>
        <v/>
      </c>
      <c r="BMW13" s="172" t="str">
        <f>IF('Summary Clear'!BNP2=0,"",'Summary Clear'!BNP2)</f>
        <v/>
      </c>
      <c r="BMX13" s="172" t="str">
        <f>IF('Summary Clear'!BNQ2=0,"",'Summary Clear'!BNQ2)</f>
        <v/>
      </c>
      <c r="BMY13" s="172" t="str">
        <f>IF('Summary Clear'!BNR2=0,"",'Summary Clear'!BNR2)</f>
        <v/>
      </c>
      <c r="BMZ13" s="172" t="str">
        <f>IF('Summary Clear'!BNS2=0,"",'Summary Clear'!BNS2)</f>
        <v/>
      </c>
      <c r="BNA13" s="172" t="str">
        <f>IF('Summary Clear'!BNT2=0,"",'Summary Clear'!BNT2)</f>
        <v/>
      </c>
      <c r="BNB13" s="172" t="str">
        <f>IF('Summary Clear'!BNU2=0,"",'Summary Clear'!BNU2)</f>
        <v/>
      </c>
      <c r="BNC13" s="172" t="str">
        <f>IF('Summary Clear'!BNV2=0,"",'Summary Clear'!BNV2)</f>
        <v/>
      </c>
      <c r="BND13" s="172" t="str">
        <f>IF('Summary Clear'!BNW2=0,"",'Summary Clear'!BNW2)</f>
        <v/>
      </c>
      <c r="BNE13" s="172" t="str">
        <f>IF('Summary Clear'!BNX2=0,"",'Summary Clear'!BNX2)</f>
        <v/>
      </c>
      <c r="BNF13" s="172" t="str">
        <f>IF('Summary Clear'!BNY2=0,"",'Summary Clear'!BNY2)</f>
        <v/>
      </c>
      <c r="BNG13" s="172" t="str">
        <f>IF('Summary Clear'!BNZ2=0,"",'Summary Clear'!BNZ2)</f>
        <v/>
      </c>
      <c r="BNH13" s="172" t="str">
        <f>IF('Summary Clear'!BOA2=0,"",'Summary Clear'!BOA2)</f>
        <v/>
      </c>
      <c r="BNI13" s="172" t="str">
        <f>IF('Summary Clear'!BOB2=0,"",'Summary Clear'!BOB2)</f>
        <v/>
      </c>
      <c r="BNJ13" s="172" t="str">
        <f>IF('Summary Clear'!BOC2=0,"",'Summary Clear'!BOC2)</f>
        <v/>
      </c>
      <c r="BNK13" s="172" t="str">
        <f>IF('Summary Clear'!BOD2=0,"",'Summary Clear'!BOD2)</f>
        <v/>
      </c>
      <c r="BNL13" s="172" t="str">
        <f>IF('Summary Clear'!BOE2=0,"",'Summary Clear'!BOE2)</f>
        <v/>
      </c>
      <c r="BNM13" s="172" t="str">
        <f>IF('Summary Clear'!BOF2=0,"",'Summary Clear'!BOF2)</f>
        <v/>
      </c>
      <c r="BNN13" s="172" t="str">
        <f>IF('Summary Clear'!BOG2=0,"",'Summary Clear'!BOG2)</f>
        <v/>
      </c>
      <c r="BNO13" s="172" t="str">
        <f>IF('Summary Clear'!BOH2=0,"",'Summary Clear'!BOH2)</f>
        <v/>
      </c>
      <c r="BNP13" s="172" t="str">
        <f>IF('Summary Clear'!BOI2=0,"",'Summary Clear'!BOI2)</f>
        <v/>
      </c>
      <c r="BNQ13" s="172" t="str">
        <f>IF('Summary Clear'!BOJ2=0,"",'Summary Clear'!BOJ2)</f>
        <v/>
      </c>
      <c r="BNR13" s="172" t="str">
        <f>IF('Summary Clear'!BOK2=0,"",'Summary Clear'!BOK2)</f>
        <v/>
      </c>
      <c r="BNS13" s="172" t="str">
        <f>IF('Summary Clear'!BOL2=0,"",'Summary Clear'!BOL2)</f>
        <v/>
      </c>
      <c r="BNT13" s="172" t="str">
        <f>IF('Summary Clear'!BOM2=0,"",'Summary Clear'!BOM2)</f>
        <v/>
      </c>
      <c r="BNU13" s="172" t="str">
        <f>IF('Summary Clear'!BON2=0,"",'Summary Clear'!BON2)</f>
        <v/>
      </c>
      <c r="BNV13" s="172" t="str">
        <f>IF('Summary Clear'!BOO2=0,"",'Summary Clear'!BOO2)</f>
        <v/>
      </c>
      <c r="BNW13" s="172" t="str">
        <f>IF('Summary Clear'!BOP2=0,"",'Summary Clear'!BOP2)</f>
        <v/>
      </c>
      <c r="BNX13" s="172" t="str">
        <f>IF('Summary Clear'!BOQ2=0,"",'Summary Clear'!BOQ2)</f>
        <v/>
      </c>
      <c r="BNY13" s="172" t="str">
        <f>IF('Summary Clear'!BOR2=0,"",'Summary Clear'!BOR2)</f>
        <v/>
      </c>
      <c r="BNZ13" s="172" t="str">
        <f>IF('Summary Clear'!BOS2=0,"",'Summary Clear'!BOS2)</f>
        <v/>
      </c>
      <c r="BOA13" s="172" t="str">
        <f>IF('Summary Clear'!BOT2=0,"",'Summary Clear'!BOT2)</f>
        <v/>
      </c>
      <c r="BOB13" s="172" t="str">
        <f>IF('Summary Clear'!BOU2=0,"",'Summary Clear'!BOU2)</f>
        <v/>
      </c>
      <c r="BOC13" s="172" t="str">
        <f>IF('Summary Clear'!BOV2=0,"",'Summary Clear'!BOV2)</f>
        <v/>
      </c>
      <c r="BOD13" s="172" t="str">
        <f>IF('Summary Clear'!BOW2=0,"",'Summary Clear'!BOW2)</f>
        <v/>
      </c>
      <c r="BOE13" s="172" t="str">
        <f>IF('Summary Clear'!BOX2=0,"",'Summary Clear'!BOX2)</f>
        <v/>
      </c>
      <c r="BOF13" s="172" t="str">
        <f>IF('Summary Clear'!BOY2=0,"",'Summary Clear'!BOY2)</f>
        <v/>
      </c>
      <c r="BOG13" s="172" t="str">
        <f>IF('Summary Clear'!BOZ2=0,"",'Summary Clear'!BOZ2)</f>
        <v/>
      </c>
      <c r="BOH13" s="172" t="str">
        <f>IF('Summary Clear'!BPA2=0,"",'Summary Clear'!BPA2)</f>
        <v/>
      </c>
      <c r="BOI13" s="172" t="str">
        <f>IF('Summary Clear'!BPB2=0,"",'Summary Clear'!BPB2)</f>
        <v/>
      </c>
      <c r="BOJ13" s="172" t="str">
        <f>IF('Summary Clear'!BPC2=0,"",'Summary Clear'!BPC2)</f>
        <v/>
      </c>
      <c r="BOK13" s="172" t="str">
        <f>IF('Summary Clear'!BPD2=0,"",'Summary Clear'!BPD2)</f>
        <v/>
      </c>
      <c r="BOL13" s="172" t="str">
        <f>IF('Summary Clear'!BPE2=0,"",'Summary Clear'!BPE2)</f>
        <v/>
      </c>
      <c r="BOM13" s="172" t="str">
        <f>IF('Summary Clear'!BPF2=0,"",'Summary Clear'!BPF2)</f>
        <v/>
      </c>
      <c r="BON13" s="172" t="str">
        <f>IF('Summary Clear'!BPG2=0,"",'Summary Clear'!BPG2)</f>
        <v/>
      </c>
      <c r="BOO13" s="172" t="str">
        <f>IF('Summary Clear'!BPH2=0,"",'Summary Clear'!BPH2)</f>
        <v/>
      </c>
      <c r="BOP13" s="172" t="str">
        <f>IF('Summary Clear'!BPI2=0,"",'Summary Clear'!BPI2)</f>
        <v/>
      </c>
      <c r="BOQ13" s="172" t="str">
        <f>IF('Summary Clear'!BPJ2=0,"",'Summary Clear'!BPJ2)</f>
        <v/>
      </c>
      <c r="BOR13" s="172" t="str">
        <f>IF('Summary Clear'!BPK2=0,"",'Summary Clear'!BPK2)</f>
        <v/>
      </c>
      <c r="BOS13" s="172" t="str">
        <f>IF('Summary Clear'!BPL2=0,"",'Summary Clear'!BPL2)</f>
        <v/>
      </c>
      <c r="BOT13" s="172" t="str">
        <f>IF('Summary Clear'!BPM2=0,"",'Summary Clear'!BPM2)</f>
        <v/>
      </c>
      <c r="BOU13" s="172" t="str">
        <f>IF('Summary Clear'!BPN2=0,"",'Summary Clear'!BPN2)</f>
        <v/>
      </c>
      <c r="BOV13" s="172" t="str">
        <f>IF('Summary Clear'!BPO2=0,"",'Summary Clear'!BPO2)</f>
        <v/>
      </c>
      <c r="BOW13" s="172" t="str">
        <f>IF('Summary Clear'!BPP2=0,"",'Summary Clear'!BPP2)</f>
        <v/>
      </c>
      <c r="BOX13" s="172" t="str">
        <f>IF('Summary Clear'!BPQ2=0,"",'Summary Clear'!BPQ2)</f>
        <v/>
      </c>
      <c r="BOY13" s="172" t="str">
        <f>IF('Summary Clear'!BPR2=0,"",'Summary Clear'!BPR2)</f>
        <v/>
      </c>
      <c r="BOZ13" s="172" t="str">
        <f>IF('Summary Clear'!BPS2=0,"",'Summary Clear'!BPS2)</f>
        <v/>
      </c>
      <c r="BPA13" s="172" t="str">
        <f>IF('Summary Clear'!BPT2=0,"",'Summary Clear'!BPT2)</f>
        <v/>
      </c>
      <c r="BPB13" s="172" t="str">
        <f>IF('Summary Clear'!BPU2=0,"",'Summary Clear'!BPU2)</f>
        <v/>
      </c>
      <c r="BPC13" s="172" t="str">
        <f>IF('Summary Clear'!BPV2=0,"",'Summary Clear'!BPV2)</f>
        <v/>
      </c>
      <c r="BPD13" s="172" t="str">
        <f>IF('Summary Clear'!BPW2=0,"",'Summary Clear'!BPW2)</f>
        <v/>
      </c>
      <c r="BPE13" s="172" t="str">
        <f>IF('Summary Clear'!BPX2=0,"",'Summary Clear'!BPX2)</f>
        <v/>
      </c>
      <c r="BPF13" s="172" t="str">
        <f>IF('Summary Clear'!BPY2=0,"",'Summary Clear'!BPY2)</f>
        <v/>
      </c>
      <c r="BPG13" s="172" t="str">
        <f>IF('Summary Clear'!BPZ2=0,"",'Summary Clear'!BPZ2)</f>
        <v/>
      </c>
      <c r="BPH13" s="172" t="str">
        <f>IF('Summary Clear'!BQA2=0,"",'Summary Clear'!BQA2)</f>
        <v/>
      </c>
      <c r="BPI13" s="172" t="str">
        <f>IF('Summary Clear'!BQB2=0,"",'Summary Clear'!BQB2)</f>
        <v/>
      </c>
      <c r="BPJ13" s="172" t="str">
        <f>IF('Summary Clear'!BQC2=0,"",'Summary Clear'!BQC2)</f>
        <v/>
      </c>
      <c r="BPK13" s="172" t="str">
        <f>IF('Summary Clear'!BQD2=0,"",'Summary Clear'!BQD2)</f>
        <v/>
      </c>
      <c r="BPL13" s="172" t="str">
        <f>IF('Summary Clear'!BQE2=0,"",'Summary Clear'!BQE2)</f>
        <v/>
      </c>
      <c r="BPM13" s="172" t="str">
        <f>IF('Summary Clear'!BQF2=0,"",'Summary Clear'!BQF2)</f>
        <v/>
      </c>
      <c r="BPN13" s="172" t="str">
        <f>IF('Summary Clear'!BQG2=0,"",'Summary Clear'!BQG2)</f>
        <v/>
      </c>
      <c r="BPO13" s="172" t="str">
        <f>IF('Summary Clear'!BQH2=0,"",'Summary Clear'!BQH2)</f>
        <v/>
      </c>
      <c r="BPP13" s="172" t="str">
        <f>IF('Summary Clear'!BQI2=0,"",'Summary Clear'!BQI2)</f>
        <v/>
      </c>
      <c r="BPQ13" s="172" t="str">
        <f>IF('Summary Clear'!BQJ2=0,"",'Summary Clear'!BQJ2)</f>
        <v/>
      </c>
      <c r="BPR13" s="172" t="str">
        <f>IF('Summary Clear'!BQK2=0,"",'Summary Clear'!BQK2)</f>
        <v/>
      </c>
      <c r="BPS13" s="172" t="str">
        <f>IF('Summary Clear'!BQL2=0,"",'Summary Clear'!BQL2)</f>
        <v/>
      </c>
      <c r="BPT13" s="172" t="str">
        <f>IF('Summary Clear'!BQM2=0,"",'Summary Clear'!BQM2)</f>
        <v/>
      </c>
      <c r="BPU13" s="172" t="str">
        <f>IF('Summary Clear'!BQN2=0,"",'Summary Clear'!BQN2)</f>
        <v/>
      </c>
      <c r="BPV13" s="172" t="str">
        <f>IF('Summary Clear'!BQO2=0,"",'Summary Clear'!BQO2)</f>
        <v/>
      </c>
      <c r="BPW13" s="172" t="str">
        <f>IF('Summary Clear'!BQP2=0,"",'Summary Clear'!BQP2)</f>
        <v/>
      </c>
      <c r="BPX13" s="172" t="str">
        <f>IF('Summary Clear'!BQQ2=0,"",'Summary Clear'!BQQ2)</f>
        <v/>
      </c>
      <c r="BPY13" s="172" t="str">
        <f>IF('Summary Clear'!BQR2=0,"",'Summary Clear'!BQR2)</f>
        <v/>
      </c>
      <c r="BPZ13" s="172" t="str">
        <f>IF('Summary Clear'!BQS2=0,"",'Summary Clear'!BQS2)</f>
        <v/>
      </c>
      <c r="BQA13" s="172" t="str">
        <f>IF('Summary Clear'!BQT2=0,"",'Summary Clear'!BQT2)</f>
        <v/>
      </c>
      <c r="BQB13" s="172" t="str">
        <f>IF('Summary Clear'!BQU2=0,"",'Summary Clear'!BQU2)</f>
        <v/>
      </c>
      <c r="BQC13" s="172" t="str">
        <f>IF('Summary Clear'!BQV2=0,"",'Summary Clear'!BQV2)</f>
        <v/>
      </c>
      <c r="BQD13" s="172" t="str">
        <f>IF('Summary Clear'!BQW2=0,"",'Summary Clear'!BQW2)</f>
        <v/>
      </c>
      <c r="BQE13" s="172" t="str">
        <f>IF('Summary Clear'!BQX2=0,"",'Summary Clear'!BQX2)</f>
        <v/>
      </c>
      <c r="BQF13" s="172" t="str">
        <f>IF('Summary Clear'!BQY2=0,"",'Summary Clear'!BQY2)</f>
        <v/>
      </c>
      <c r="BQG13" s="172" t="str">
        <f>IF('Summary Clear'!BQZ2=0,"",'Summary Clear'!BQZ2)</f>
        <v/>
      </c>
      <c r="BQH13" s="172" t="str">
        <f>IF('Summary Clear'!BRA2=0,"",'Summary Clear'!BRA2)</f>
        <v/>
      </c>
      <c r="BQI13" s="172" t="str">
        <f>IF('Summary Clear'!BRB2=0,"",'Summary Clear'!BRB2)</f>
        <v/>
      </c>
      <c r="BQJ13" s="172" t="str">
        <f>IF('Summary Clear'!BRC2=0,"",'Summary Clear'!BRC2)</f>
        <v/>
      </c>
      <c r="BQK13" s="172" t="str">
        <f>IF('Summary Clear'!BRD2=0,"",'Summary Clear'!BRD2)</f>
        <v/>
      </c>
      <c r="BQL13" s="172" t="str">
        <f>IF('Summary Clear'!BRE2=0,"",'Summary Clear'!BRE2)</f>
        <v/>
      </c>
      <c r="BQM13" s="172" t="str">
        <f>IF('Summary Clear'!BRF2=0,"",'Summary Clear'!BRF2)</f>
        <v/>
      </c>
      <c r="BQN13" s="172" t="str">
        <f>IF('Summary Clear'!BRG2=0,"",'Summary Clear'!BRG2)</f>
        <v/>
      </c>
      <c r="BQO13" s="172" t="str">
        <f>IF('Summary Clear'!BRH2=0,"",'Summary Clear'!BRH2)</f>
        <v/>
      </c>
      <c r="BQP13" s="172" t="str">
        <f>IF('Summary Clear'!BRI2=0,"",'Summary Clear'!BRI2)</f>
        <v/>
      </c>
      <c r="BQQ13" s="172" t="str">
        <f>IF('Summary Clear'!BRJ2=0,"",'Summary Clear'!BRJ2)</f>
        <v/>
      </c>
      <c r="BQR13" s="172" t="str">
        <f>IF('Summary Clear'!BRK2=0,"",'Summary Clear'!BRK2)</f>
        <v/>
      </c>
      <c r="BQS13" s="172" t="str">
        <f>IF('Summary Clear'!BRL2=0,"",'Summary Clear'!BRL2)</f>
        <v/>
      </c>
      <c r="BQT13" s="172" t="str">
        <f>IF('Summary Clear'!BRM2=0,"",'Summary Clear'!BRM2)</f>
        <v/>
      </c>
      <c r="BQU13" s="172" t="str">
        <f>IF('Summary Clear'!BRN2=0,"",'Summary Clear'!BRN2)</f>
        <v/>
      </c>
      <c r="BQV13" s="172" t="str">
        <f>IF('Summary Clear'!BRO2=0,"",'Summary Clear'!BRO2)</f>
        <v/>
      </c>
      <c r="BQW13" s="172" t="str">
        <f>IF('Summary Clear'!BRP2=0,"",'Summary Clear'!BRP2)</f>
        <v/>
      </c>
      <c r="BQX13" s="172" t="str">
        <f>IF('Summary Clear'!BRQ2=0,"",'Summary Clear'!BRQ2)</f>
        <v/>
      </c>
      <c r="BQY13" s="172" t="str">
        <f>IF('Summary Clear'!BRR2=0,"",'Summary Clear'!BRR2)</f>
        <v/>
      </c>
      <c r="BQZ13" s="172" t="str">
        <f>IF('Summary Clear'!BRS2=0,"",'Summary Clear'!BRS2)</f>
        <v/>
      </c>
      <c r="BRA13" s="172" t="str">
        <f>IF('Summary Clear'!BRT2=0,"",'Summary Clear'!BRT2)</f>
        <v/>
      </c>
      <c r="BRB13" s="172" t="str">
        <f>IF('Summary Clear'!BRU2=0,"",'Summary Clear'!BRU2)</f>
        <v/>
      </c>
      <c r="BRC13" s="172" t="str">
        <f>IF('Summary Clear'!BRV2=0,"",'Summary Clear'!BRV2)</f>
        <v/>
      </c>
      <c r="BRD13" s="172" t="str">
        <f>IF('Summary Clear'!BRW2=0,"",'Summary Clear'!BRW2)</f>
        <v/>
      </c>
      <c r="BRE13" s="172" t="str">
        <f>IF('Summary Clear'!BRX2=0,"",'Summary Clear'!BRX2)</f>
        <v/>
      </c>
      <c r="BRF13" s="172" t="str">
        <f>IF('Summary Clear'!BRY2=0,"",'Summary Clear'!BRY2)</f>
        <v/>
      </c>
      <c r="BRG13" s="172" t="str">
        <f>IF('Summary Clear'!BRZ2=0,"",'Summary Clear'!BRZ2)</f>
        <v/>
      </c>
      <c r="BRH13" s="172" t="str">
        <f>IF('Summary Clear'!BSA2=0,"",'Summary Clear'!BSA2)</f>
        <v/>
      </c>
      <c r="BRI13" s="172" t="str">
        <f>IF('Summary Clear'!BSB2=0,"",'Summary Clear'!BSB2)</f>
        <v/>
      </c>
      <c r="BRJ13" s="172" t="str">
        <f>IF('Summary Clear'!BSC2=0,"",'Summary Clear'!BSC2)</f>
        <v/>
      </c>
      <c r="BRK13" s="172" t="str">
        <f>IF('Summary Clear'!BSD2=0,"",'Summary Clear'!BSD2)</f>
        <v/>
      </c>
      <c r="BRL13" s="172" t="str">
        <f>IF('Summary Clear'!BSE2=0,"",'Summary Clear'!BSE2)</f>
        <v/>
      </c>
      <c r="BRM13" s="172" t="str">
        <f>IF('Summary Clear'!BSF2=0,"",'Summary Clear'!BSF2)</f>
        <v/>
      </c>
      <c r="BRN13" s="172" t="str">
        <f>IF('Summary Clear'!BSG2=0,"",'Summary Clear'!BSG2)</f>
        <v/>
      </c>
      <c r="BRO13" s="172" t="str">
        <f>IF('Summary Clear'!BSH2=0,"",'Summary Clear'!BSH2)</f>
        <v/>
      </c>
      <c r="BRP13" s="172" t="str">
        <f>IF('Summary Clear'!BSI2=0,"",'Summary Clear'!BSI2)</f>
        <v/>
      </c>
      <c r="BRQ13" s="172" t="str">
        <f>IF('Summary Clear'!BSJ2=0,"",'Summary Clear'!BSJ2)</f>
        <v/>
      </c>
      <c r="BRR13" s="172" t="str">
        <f>IF('Summary Clear'!BSK2=0,"",'Summary Clear'!BSK2)</f>
        <v/>
      </c>
      <c r="BRS13" s="172" t="str">
        <f>IF('Summary Clear'!BSL2=0,"",'Summary Clear'!BSL2)</f>
        <v/>
      </c>
      <c r="BRT13" s="172" t="str">
        <f>IF('Summary Clear'!BSM2=0,"",'Summary Clear'!BSM2)</f>
        <v/>
      </c>
      <c r="BRU13" s="172" t="str">
        <f>IF('Summary Clear'!BSN2=0,"",'Summary Clear'!BSN2)</f>
        <v/>
      </c>
      <c r="BRV13" s="172" t="str">
        <f>IF('Summary Clear'!BSO2=0,"",'Summary Clear'!BSO2)</f>
        <v/>
      </c>
      <c r="BRW13" s="172" t="str">
        <f>IF('Summary Clear'!BSP2=0,"",'Summary Clear'!BSP2)</f>
        <v/>
      </c>
      <c r="BRX13" s="172" t="str">
        <f>IF('Summary Clear'!BSQ2=0,"",'Summary Clear'!BSQ2)</f>
        <v/>
      </c>
      <c r="BRY13" s="172" t="str">
        <f>IF('Summary Clear'!BSR2=0,"",'Summary Clear'!BSR2)</f>
        <v/>
      </c>
      <c r="BRZ13" s="172" t="str">
        <f>IF('Summary Clear'!BSS2=0,"",'Summary Clear'!BSS2)</f>
        <v/>
      </c>
      <c r="BSA13" s="172" t="str">
        <f>IF('Summary Clear'!BST2=0,"",'Summary Clear'!BST2)</f>
        <v/>
      </c>
      <c r="BSB13" s="172" t="str">
        <f>IF('Summary Clear'!BSU2=0,"",'Summary Clear'!BSU2)</f>
        <v/>
      </c>
      <c r="BSC13" s="172" t="str">
        <f>IF('Summary Clear'!BSV2=0,"",'Summary Clear'!BSV2)</f>
        <v/>
      </c>
      <c r="BSD13" s="172" t="str">
        <f>IF('Summary Clear'!BSW2=0,"",'Summary Clear'!BSW2)</f>
        <v/>
      </c>
      <c r="BSE13" s="172" t="str">
        <f>IF('Summary Clear'!BSX2=0,"",'Summary Clear'!BSX2)</f>
        <v/>
      </c>
      <c r="BSF13" s="172" t="str">
        <f>IF('Summary Clear'!BSY2=0,"",'Summary Clear'!BSY2)</f>
        <v/>
      </c>
      <c r="BSG13" s="172" t="str">
        <f>IF('Summary Clear'!BSZ2=0,"",'Summary Clear'!BSZ2)</f>
        <v/>
      </c>
      <c r="BSH13" s="172" t="str">
        <f>IF('Summary Clear'!BTA2=0,"",'Summary Clear'!BTA2)</f>
        <v/>
      </c>
      <c r="BSI13" s="172" t="str">
        <f>IF('Summary Clear'!BTB2=0,"",'Summary Clear'!BTB2)</f>
        <v/>
      </c>
      <c r="BSJ13" s="172" t="str">
        <f>IF('Summary Clear'!BTC2=0,"",'Summary Clear'!BTC2)</f>
        <v/>
      </c>
      <c r="BSK13" s="172" t="str">
        <f>IF('Summary Clear'!BTD2=0,"",'Summary Clear'!BTD2)</f>
        <v/>
      </c>
      <c r="BSL13" s="172" t="str">
        <f>IF('Summary Clear'!BTE2=0,"",'Summary Clear'!BTE2)</f>
        <v/>
      </c>
      <c r="BSM13" s="172" t="str">
        <f>IF('Summary Clear'!BTF2=0,"",'Summary Clear'!BTF2)</f>
        <v/>
      </c>
      <c r="BSN13" s="172" t="str">
        <f>IF('Summary Clear'!BTG2=0,"",'Summary Clear'!BTG2)</f>
        <v/>
      </c>
      <c r="BSO13" s="172" t="str">
        <f>IF('Summary Clear'!BTH2=0,"",'Summary Clear'!BTH2)</f>
        <v/>
      </c>
      <c r="BSP13" s="172" t="str">
        <f>IF('Summary Clear'!BTI2=0,"",'Summary Clear'!BTI2)</f>
        <v/>
      </c>
      <c r="BSQ13" s="172" t="str">
        <f>IF('Summary Clear'!BTJ2=0,"",'Summary Clear'!BTJ2)</f>
        <v/>
      </c>
      <c r="BSR13" s="172" t="str">
        <f>IF('Summary Clear'!BTK2=0,"",'Summary Clear'!BTK2)</f>
        <v/>
      </c>
      <c r="BSS13" s="172" t="str">
        <f>IF('Summary Clear'!BTL2=0,"",'Summary Clear'!BTL2)</f>
        <v/>
      </c>
      <c r="BST13" s="172" t="str">
        <f>IF('Summary Clear'!BTM2=0,"",'Summary Clear'!BTM2)</f>
        <v/>
      </c>
      <c r="BSU13" s="172" t="str">
        <f>IF('Summary Clear'!BTN2=0,"",'Summary Clear'!BTN2)</f>
        <v/>
      </c>
      <c r="BSV13" s="172" t="str">
        <f>IF('Summary Clear'!BTO2=0,"",'Summary Clear'!BTO2)</f>
        <v/>
      </c>
      <c r="BSW13" s="172" t="str">
        <f>IF('Summary Clear'!BTP2=0,"",'Summary Clear'!BTP2)</f>
        <v/>
      </c>
      <c r="BSX13" s="172" t="str">
        <f>IF('Summary Clear'!BTQ2=0,"",'Summary Clear'!BTQ2)</f>
        <v/>
      </c>
      <c r="BSY13" s="172" t="str">
        <f>IF('Summary Clear'!BTR2=0,"",'Summary Clear'!BTR2)</f>
        <v/>
      </c>
      <c r="BSZ13" s="172" t="str">
        <f>IF('Summary Clear'!BTS2=0,"",'Summary Clear'!BTS2)</f>
        <v/>
      </c>
      <c r="BTA13" s="172" t="str">
        <f>IF('Summary Clear'!BTT2=0,"",'Summary Clear'!BTT2)</f>
        <v/>
      </c>
      <c r="BTB13" s="172" t="str">
        <f>IF('Summary Clear'!BTU2=0,"",'Summary Clear'!BTU2)</f>
        <v/>
      </c>
      <c r="BTC13" s="172" t="str">
        <f>IF('Summary Clear'!BTV2=0,"",'Summary Clear'!BTV2)</f>
        <v/>
      </c>
      <c r="BTD13" s="172" t="str">
        <f>IF('Summary Clear'!BTW2=0,"",'Summary Clear'!BTW2)</f>
        <v/>
      </c>
      <c r="BTE13" s="172" t="str">
        <f>IF('Summary Clear'!BTX2=0,"",'Summary Clear'!BTX2)</f>
        <v/>
      </c>
      <c r="BTF13" s="172" t="str">
        <f>IF('Summary Clear'!BTY2=0,"",'Summary Clear'!BTY2)</f>
        <v/>
      </c>
      <c r="BTG13" s="172" t="str">
        <f>IF('Summary Clear'!BTZ2=0,"",'Summary Clear'!BTZ2)</f>
        <v/>
      </c>
      <c r="BTH13" s="172" t="str">
        <f>IF('Summary Clear'!BUA2=0,"",'Summary Clear'!BUA2)</f>
        <v/>
      </c>
      <c r="BTI13" s="172" t="str">
        <f>IF('Summary Clear'!BUB2=0,"",'Summary Clear'!BUB2)</f>
        <v/>
      </c>
      <c r="BTJ13" s="172" t="str">
        <f>IF('Summary Clear'!BUC2=0,"",'Summary Clear'!BUC2)</f>
        <v/>
      </c>
      <c r="BTK13" s="172" t="str">
        <f>IF('Summary Clear'!BUD2=0,"",'Summary Clear'!BUD2)</f>
        <v/>
      </c>
      <c r="BTL13" s="172" t="str">
        <f>IF('Summary Clear'!BUE2=0,"",'Summary Clear'!BUE2)</f>
        <v/>
      </c>
      <c r="BTM13" s="172" t="str">
        <f>IF('Summary Clear'!BUF2=0,"",'Summary Clear'!BUF2)</f>
        <v/>
      </c>
      <c r="BTN13" s="172" t="str">
        <f>IF('Summary Clear'!BUG2=0,"",'Summary Clear'!BUG2)</f>
        <v/>
      </c>
      <c r="BTO13" s="172" t="str">
        <f>IF('Summary Clear'!BUH2=0,"",'Summary Clear'!BUH2)</f>
        <v/>
      </c>
      <c r="BTP13" s="172" t="str">
        <f>IF('Summary Clear'!BUI2=0,"",'Summary Clear'!BUI2)</f>
        <v/>
      </c>
      <c r="BTQ13" s="172" t="str">
        <f>IF('Summary Clear'!BUJ2=0,"",'Summary Clear'!BUJ2)</f>
        <v/>
      </c>
      <c r="BTR13" s="172" t="str">
        <f>IF('Summary Clear'!BUK2=0,"",'Summary Clear'!BUK2)</f>
        <v/>
      </c>
      <c r="BTS13" s="172" t="str">
        <f>IF('Summary Clear'!BUL2=0,"",'Summary Clear'!BUL2)</f>
        <v/>
      </c>
      <c r="BTT13" s="172" t="str">
        <f>IF('Summary Clear'!BUM2=0,"",'Summary Clear'!BUM2)</f>
        <v/>
      </c>
      <c r="BTU13" s="172" t="str">
        <f>IF('Summary Clear'!BUN2=0,"",'Summary Clear'!BUN2)</f>
        <v/>
      </c>
      <c r="BTV13" s="172" t="str">
        <f>IF('Summary Clear'!BUO2=0,"",'Summary Clear'!BUO2)</f>
        <v/>
      </c>
      <c r="BTW13" s="172" t="str">
        <f>IF('Summary Clear'!BUP2=0,"",'Summary Clear'!BUP2)</f>
        <v/>
      </c>
      <c r="BTX13" s="172" t="str">
        <f>IF('Summary Clear'!BUQ2=0,"",'Summary Clear'!BUQ2)</f>
        <v/>
      </c>
      <c r="BTY13" s="172" t="str">
        <f>IF('Summary Clear'!BUR2=0,"",'Summary Clear'!BUR2)</f>
        <v/>
      </c>
      <c r="BTZ13" s="172" t="str">
        <f>IF('Summary Clear'!BUS2=0,"",'Summary Clear'!BUS2)</f>
        <v/>
      </c>
      <c r="BUA13" s="172" t="str">
        <f>IF('Summary Clear'!BUT2=0,"",'Summary Clear'!BUT2)</f>
        <v/>
      </c>
      <c r="BUB13" s="172" t="str">
        <f>IF('Summary Clear'!BUU2=0,"",'Summary Clear'!BUU2)</f>
        <v/>
      </c>
      <c r="BUC13" s="172" t="str">
        <f>IF('Summary Clear'!BUV2=0,"",'Summary Clear'!BUV2)</f>
        <v/>
      </c>
      <c r="BUD13" s="172" t="str">
        <f>IF('Summary Clear'!BUW2=0,"",'Summary Clear'!BUW2)</f>
        <v/>
      </c>
      <c r="BUE13" s="172" t="str">
        <f>IF('Summary Clear'!BUX2=0,"",'Summary Clear'!BUX2)</f>
        <v/>
      </c>
      <c r="BUF13" s="172" t="str">
        <f>IF('Summary Clear'!BUY2=0,"",'Summary Clear'!BUY2)</f>
        <v/>
      </c>
      <c r="BUG13" s="172" t="str">
        <f>IF('Summary Clear'!BUZ2=0,"",'Summary Clear'!BUZ2)</f>
        <v/>
      </c>
      <c r="BUH13" s="172" t="str">
        <f>IF('Summary Clear'!BVA2=0,"",'Summary Clear'!BVA2)</f>
        <v/>
      </c>
      <c r="BUI13" s="172" t="str">
        <f>IF('Summary Clear'!BVB2=0,"",'Summary Clear'!BVB2)</f>
        <v/>
      </c>
      <c r="BUJ13" s="172" t="str">
        <f>IF('Summary Clear'!BVC2=0,"",'Summary Clear'!BVC2)</f>
        <v/>
      </c>
      <c r="BUK13" s="172" t="str">
        <f>IF('Summary Clear'!BVD2=0,"",'Summary Clear'!BVD2)</f>
        <v/>
      </c>
      <c r="BUL13" s="172" t="str">
        <f>IF('Summary Clear'!BVE2=0,"",'Summary Clear'!BVE2)</f>
        <v/>
      </c>
      <c r="BUM13" s="172" t="str">
        <f>IF('Summary Clear'!BVF2=0,"",'Summary Clear'!BVF2)</f>
        <v/>
      </c>
      <c r="BUN13" s="172" t="str">
        <f>IF('Summary Clear'!BVG2=0,"",'Summary Clear'!BVG2)</f>
        <v/>
      </c>
      <c r="BUO13" s="172" t="str">
        <f>IF('Summary Clear'!BVH2=0,"",'Summary Clear'!BVH2)</f>
        <v/>
      </c>
      <c r="BUP13" s="172" t="str">
        <f>IF('Summary Clear'!BVI2=0,"",'Summary Clear'!BVI2)</f>
        <v/>
      </c>
      <c r="BUQ13" s="172" t="str">
        <f>IF('Summary Clear'!BVJ2=0,"",'Summary Clear'!BVJ2)</f>
        <v/>
      </c>
      <c r="BUR13" s="172" t="str">
        <f>IF('Summary Clear'!BVK2=0,"",'Summary Clear'!BVK2)</f>
        <v/>
      </c>
      <c r="BUS13" s="172" t="str">
        <f>IF('Summary Clear'!BVL2=0,"",'Summary Clear'!BVL2)</f>
        <v/>
      </c>
      <c r="BUT13" s="172" t="str">
        <f>IF('Summary Clear'!BVM2=0,"",'Summary Clear'!BVM2)</f>
        <v/>
      </c>
      <c r="BUU13" s="172" t="str">
        <f>IF('Summary Clear'!BVN2=0,"",'Summary Clear'!BVN2)</f>
        <v/>
      </c>
      <c r="BUV13" s="172" t="str">
        <f>IF('Summary Clear'!BVO2=0,"",'Summary Clear'!BVO2)</f>
        <v/>
      </c>
      <c r="BUW13" s="172" t="str">
        <f>IF('Summary Clear'!BVP2=0,"",'Summary Clear'!BVP2)</f>
        <v/>
      </c>
      <c r="BUX13" s="172" t="str">
        <f>IF('Summary Clear'!BVQ2=0,"",'Summary Clear'!BVQ2)</f>
        <v/>
      </c>
      <c r="BUY13" s="172" t="str">
        <f>IF('Summary Clear'!BVR2=0,"",'Summary Clear'!BVR2)</f>
        <v/>
      </c>
      <c r="BUZ13" s="172" t="str">
        <f>IF('Summary Clear'!BVS2=0,"",'Summary Clear'!BVS2)</f>
        <v/>
      </c>
      <c r="BVA13" s="172" t="str">
        <f>IF('Summary Clear'!BVT2=0,"",'Summary Clear'!BVT2)</f>
        <v/>
      </c>
      <c r="BVB13" s="172" t="str">
        <f>IF('Summary Clear'!BVU2=0,"",'Summary Clear'!BVU2)</f>
        <v/>
      </c>
      <c r="BVC13" s="172" t="str">
        <f>IF('Summary Clear'!BVV2=0,"",'Summary Clear'!BVV2)</f>
        <v/>
      </c>
      <c r="BVD13" s="172" t="str">
        <f>IF('Summary Clear'!BVW2=0,"",'Summary Clear'!BVW2)</f>
        <v/>
      </c>
      <c r="BVE13" s="172" t="str">
        <f>IF('Summary Clear'!BVX2=0,"",'Summary Clear'!BVX2)</f>
        <v/>
      </c>
      <c r="BVF13" s="172" t="str">
        <f>IF('Summary Clear'!BVY2=0,"",'Summary Clear'!BVY2)</f>
        <v/>
      </c>
      <c r="BVG13" s="172" t="str">
        <f>IF('Summary Clear'!BVZ2=0,"",'Summary Clear'!BVZ2)</f>
        <v/>
      </c>
      <c r="BVH13" s="172" t="str">
        <f>IF('Summary Clear'!BWA2=0,"",'Summary Clear'!BWA2)</f>
        <v/>
      </c>
      <c r="BVI13" s="172" t="str">
        <f>IF('Summary Clear'!BWB2=0,"",'Summary Clear'!BWB2)</f>
        <v/>
      </c>
      <c r="BVJ13" s="172" t="str">
        <f>IF('Summary Clear'!BWC2=0,"",'Summary Clear'!BWC2)</f>
        <v/>
      </c>
      <c r="BVK13" s="172" t="str">
        <f>IF('Summary Clear'!BWD2=0,"",'Summary Clear'!BWD2)</f>
        <v/>
      </c>
      <c r="BVL13" s="172" t="str">
        <f>IF('Summary Clear'!BWE2=0,"",'Summary Clear'!BWE2)</f>
        <v/>
      </c>
      <c r="BVM13" s="172" t="str">
        <f>IF('Summary Clear'!BWF2=0,"",'Summary Clear'!BWF2)</f>
        <v/>
      </c>
      <c r="BVN13" s="172" t="str">
        <f>IF('Summary Clear'!BWG2=0,"",'Summary Clear'!BWG2)</f>
        <v/>
      </c>
      <c r="BVO13" s="172" t="str">
        <f>IF('Summary Clear'!BWH2=0,"",'Summary Clear'!BWH2)</f>
        <v/>
      </c>
      <c r="BVP13" s="172" t="str">
        <f>IF('Summary Clear'!BWI2=0,"",'Summary Clear'!BWI2)</f>
        <v/>
      </c>
      <c r="BVQ13" s="172" t="str">
        <f>IF('Summary Clear'!BWJ2=0,"",'Summary Clear'!BWJ2)</f>
        <v/>
      </c>
      <c r="BVR13" s="172" t="str">
        <f>IF('Summary Clear'!BWK2=0,"",'Summary Clear'!BWK2)</f>
        <v/>
      </c>
      <c r="BVS13" s="172" t="str">
        <f>IF('Summary Clear'!BWL2=0,"",'Summary Clear'!BWL2)</f>
        <v/>
      </c>
      <c r="BVT13" s="172" t="str">
        <f>IF('Summary Clear'!BWM2=0,"",'Summary Clear'!BWM2)</f>
        <v/>
      </c>
      <c r="BVU13" s="172" t="str">
        <f>IF('Summary Clear'!BWN2=0,"",'Summary Clear'!BWN2)</f>
        <v/>
      </c>
      <c r="BVV13" s="172" t="str">
        <f>IF('Summary Clear'!BWO2=0,"",'Summary Clear'!BWO2)</f>
        <v/>
      </c>
      <c r="BVW13" s="172" t="str">
        <f>IF('Summary Clear'!BWP2=0,"",'Summary Clear'!BWP2)</f>
        <v/>
      </c>
      <c r="BVX13" s="172" t="str">
        <f>IF('Summary Clear'!BWQ2=0,"",'Summary Clear'!BWQ2)</f>
        <v/>
      </c>
      <c r="BVY13" s="172" t="str">
        <f>IF('Summary Clear'!BWR2=0,"",'Summary Clear'!BWR2)</f>
        <v/>
      </c>
      <c r="BVZ13" s="172" t="str">
        <f>IF('Summary Clear'!BWS2=0,"",'Summary Clear'!BWS2)</f>
        <v/>
      </c>
      <c r="BWA13" s="172" t="str">
        <f>IF('Summary Clear'!BWT2=0,"",'Summary Clear'!BWT2)</f>
        <v/>
      </c>
      <c r="BWB13" s="172" t="str">
        <f>IF('Summary Clear'!BWU2=0,"",'Summary Clear'!BWU2)</f>
        <v/>
      </c>
      <c r="BWC13" s="172" t="str">
        <f>IF('Summary Clear'!BWV2=0,"",'Summary Clear'!BWV2)</f>
        <v/>
      </c>
      <c r="BWD13" s="172" t="str">
        <f>IF('Summary Clear'!BWW2=0,"",'Summary Clear'!BWW2)</f>
        <v/>
      </c>
      <c r="BWE13" s="172" t="str">
        <f>IF('Summary Clear'!BWX2=0,"",'Summary Clear'!BWX2)</f>
        <v/>
      </c>
      <c r="BWF13" s="172" t="str">
        <f>IF('Summary Clear'!BWY2=0,"",'Summary Clear'!BWY2)</f>
        <v/>
      </c>
      <c r="BWG13" s="172" t="str">
        <f>IF('Summary Clear'!BWZ2=0,"",'Summary Clear'!BWZ2)</f>
        <v/>
      </c>
      <c r="BWH13" s="172" t="str">
        <f>IF('Summary Clear'!BXA2=0,"",'Summary Clear'!BXA2)</f>
        <v/>
      </c>
      <c r="BWI13" s="172" t="str">
        <f>IF('Summary Clear'!BXB2=0,"",'Summary Clear'!BXB2)</f>
        <v/>
      </c>
      <c r="BWJ13" s="172" t="str">
        <f>IF('Summary Clear'!BXC2=0,"",'Summary Clear'!BXC2)</f>
        <v/>
      </c>
      <c r="BWK13" s="172" t="str">
        <f>IF('Summary Clear'!BXD2=0,"",'Summary Clear'!BXD2)</f>
        <v/>
      </c>
      <c r="BWL13" s="172" t="str">
        <f>IF('Summary Clear'!BXE2=0,"",'Summary Clear'!BXE2)</f>
        <v/>
      </c>
      <c r="BWM13" s="172" t="str">
        <f>IF('Summary Clear'!BXF2=0,"",'Summary Clear'!BXF2)</f>
        <v/>
      </c>
      <c r="BWN13" s="172" t="str">
        <f>IF('Summary Clear'!BXG2=0,"",'Summary Clear'!BXG2)</f>
        <v/>
      </c>
      <c r="BWO13" s="172" t="str">
        <f>IF('Summary Clear'!BXH2=0,"",'Summary Clear'!BXH2)</f>
        <v/>
      </c>
      <c r="BWP13" s="172" t="str">
        <f>IF('Summary Clear'!BXI2=0,"",'Summary Clear'!BXI2)</f>
        <v/>
      </c>
      <c r="BWQ13" s="172" t="str">
        <f>IF('Summary Clear'!BXJ2=0,"",'Summary Clear'!BXJ2)</f>
        <v/>
      </c>
      <c r="BWR13" s="172" t="str">
        <f>IF('Summary Clear'!BXK2=0,"",'Summary Clear'!BXK2)</f>
        <v/>
      </c>
      <c r="BWS13" s="172" t="str">
        <f>IF('Summary Clear'!BXL2=0,"",'Summary Clear'!BXL2)</f>
        <v/>
      </c>
      <c r="BWT13" s="172" t="str">
        <f>IF('Summary Clear'!BXM2=0,"",'Summary Clear'!BXM2)</f>
        <v/>
      </c>
      <c r="BWU13" s="172" t="str">
        <f>IF('Summary Clear'!BXN2=0,"",'Summary Clear'!BXN2)</f>
        <v/>
      </c>
      <c r="BWV13" s="172" t="str">
        <f>IF('Summary Clear'!BXO2=0,"",'Summary Clear'!BXO2)</f>
        <v/>
      </c>
      <c r="BWW13" s="172" t="str">
        <f>IF('Summary Clear'!BXP2=0,"",'Summary Clear'!BXP2)</f>
        <v/>
      </c>
      <c r="BWX13" s="172" t="str">
        <f>IF('Summary Clear'!BXQ2=0,"",'Summary Clear'!BXQ2)</f>
        <v/>
      </c>
      <c r="BWY13" s="172" t="str">
        <f>IF('Summary Clear'!BXR2=0,"",'Summary Clear'!BXR2)</f>
        <v/>
      </c>
      <c r="BWZ13" s="172" t="str">
        <f>IF('Summary Clear'!BXS2=0,"",'Summary Clear'!BXS2)</f>
        <v/>
      </c>
      <c r="BXA13" s="172" t="str">
        <f>IF('Summary Clear'!BXT2=0,"",'Summary Clear'!BXT2)</f>
        <v/>
      </c>
      <c r="BXB13" s="172" t="str">
        <f>IF('Summary Clear'!BXU2=0,"",'Summary Clear'!BXU2)</f>
        <v/>
      </c>
      <c r="BXC13" s="172" t="str">
        <f>IF('Summary Clear'!BXV2=0,"",'Summary Clear'!BXV2)</f>
        <v/>
      </c>
      <c r="BXD13" s="172" t="str">
        <f>IF('Summary Clear'!BXW2=0,"",'Summary Clear'!BXW2)</f>
        <v/>
      </c>
      <c r="BXE13" s="172" t="str">
        <f>IF('Summary Clear'!BXX2=0,"",'Summary Clear'!BXX2)</f>
        <v/>
      </c>
      <c r="BXF13" s="172" t="str">
        <f>IF('Summary Clear'!BXY2=0,"",'Summary Clear'!BXY2)</f>
        <v/>
      </c>
      <c r="BXG13" s="172" t="str">
        <f>IF('Summary Clear'!BXZ2=0,"",'Summary Clear'!BXZ2)</f>
        <v/>
      </c>
      <c r="BXH13" s="172" t="str">
        <f>IF('Summary Clear'!BYA2=0,"",'Summary Clear'!BYA2)</f>
        <v/>
      </c>
      <c r="BXI13" s="172" t="str">
        <f>IF('Summary Clear'!BYB2=0,"",'Summary Clear'!BYB2)</f>
        <v/>
      </c>
      <c r="BXJ13" s="172" t="str">
        <f>IF('Summary Clear'!BYC2=0,"",'Summary Clear'!BYC2)</f>
        <v/>
      </c>
      <c r="BXK13" s="172" t="str">
        <f>IF('Summary Clear'!BYD2=0,"",'Summary Clear'!BYD2)</f>
        <v/>
      </c>
      <c r="BXL13" s="172" t="str">
        <f>IF('Summary Clear'!BYE2=0,"",'Summary Clear'!BYE2)</f>
        <v/>
      </c>
      <c r="BXM13" s="172" t="str">
        <f>IF('Summary Clear'!BYF2=0,"",'Summary Clear'!BYF2)</f>
        <v/>
      </c>
      <c r="BXN13" s="172" t="str">
        <f>IF('Summary Clear'!BYG2=0,"",'Summary Clear'!BYG2)</f>
        <v/>
      </c>
      <c r="BXO13" s="172" t="str">
        <f>IF('Summary Clear'!BYH2=0,"",'Summary Clear'!BYH2)</f>
        <v/>
      </c>
      <c r="BXP13" s="172" t="str">
        <f>IF('Summary Clear'!BYI2=0,"",'Summary Clear'!BYI2)</f>
        <v/>
      </c>
      <c r="BXQ13" s="172" t="str">
        <f>IF('Summary Clear'!BYJ2=0,"",'Summary Clear'!BYJ2)</f>
        <v/>
      </c>
      <c r="BXR13" s="172" t="str">
        <f>IF('Summary Clear'!BYK2=0,"",'Summary Clear'!BYK2)</f>
        <v/>
      </c>
      <c r="BXS13" s="172" t="str">
        <f>IF('Summary Clear'!BYL2=0,"",'Summary Clear'!BYL2)</f>
        <v/>
      </c>
      <c r="BXT13" s="172" t="str">
        <f>IF('Summary Clear'!BYM2=0,"",'Summary Clear'!BYM2)</f>
        <v/>
      </c>
      <c r="BXU13" s="172" t="str">
        <f>IF('Summary Clear'!BYN2=0,"",'Summary Clear'!BYN2)</f>
        <v/>
      </c>
      <c r="BXV13" s="172" t="str">
        <f>IF('Summary Clear'!BYO2=0,"",'Summary Clear'!BYO2)</f>
        <v/>
      </c>
      <c r="BXW13" s="172" t="str">
        <f>IF('Summary Clear'!BYP2=0,"",'Summary Clear'!BYP2)</f>
        <v/>
      </c>
      <c r="BXX13" s="172" t="str">
        <f>IF('Summary Clear'!BYQ2=0,"",'Summary Clear'!BYQ2)</f>
        <v/>
      </c>
      <c r="BXY13" s="172" t="str">
        <f>IF('Summary Clear'!BYR2=0,"",'Summary Clear'!BYR2)</f>
        <v/>
      </c>
      <c r="BXZ13" s="172" t="str">
        <f>IF('Summary Clear'!BYS2=0,"",'Summary Clear'!BYS2)</f>
        <v/>
      </c>
      <c r="BYA13" s="172" t="str">
        <f>IF('Summary Clear'!BYT2=0,"",'Summary Clear'!BYT2)</f>
        <v/>
      </c>
      <c r="BYB13" s="172" t="str">
        <f>IF('Summary Clear'!BYU2=0,"",'Summary Clear'!BYU2)</f>
        <v/>
      </c>
      <c r="BYC13" s="172" t="str">
        <f>IF('Summary Clear'!BYV2=0,"",'Summary Clear'!BYV2)</f>
        <v/>
      </c>
      <c r="BYD13" s="172" t="str">
        <f>IF('Summary Clear'!BYW2=0,"",'Summary Clear'!BYW2)</f>
        <v/>
      </c>
      <c r="BYE13" s="172" t="str">
        <f>IF('Summary Clear'!BYX2=0,"",'Summary Clear'!BYX2)</f>
        <v/>
      </c>
      <c r="BYF13" s="172" t="str">
        <f>IF('Summary Clear'!BYY2=0,"",'Summary Clear'!BYY2)</f>
        <v/>
      </c>
      <c r="BYG13" s="172" t="str">
        <f>IF('Summary Clear'!BYZ2=0,"",'Summary Clear'!BYZ2)</f>
        <v/>
      </c>
      <c r="BYH13" s="172" t="str">
        <f>IF('Summary Clear'!BZA2=0,"",'Summary Clear'!BZA2)</f>
        <v/>
      </c>
      <c r="BYI13" s="172" t="str">
        <f>IF('Summary Clear'!BZB2=0,"",'Summary Clear'!BZB2)</f>
        <v/>
      </c>
      <c r="BYJ13" s="172" t="str">
        <f>IF('Summary Clear'!BZC2=0,"",'Summary Clear'!BZC2)</f>
        <v/>
      </c>
      <c r="BYK13" s="172" t="str">
        <f>IF('Summary Clear'!BZD2=0,"",'Summary Clear'!BZD2)</f>
        <v/>
      </c>
      <c r="BYL13" s="172" t="str">
        <f>IF('Summary Clear'!BZE2=0,"",'Summary Clear'!BZE2)</f>
        <v/>
      </c>
      <c r="BYM13" s="172" t="str">
        <f>IF('Summary Clear'!BZF2=0,"",'Summary Clear'!BZF2)</f>
        <v/>
      </c>
      <c r="BYN13" s="172" t="str">
        <f>IF('Summary Clear'!BZG2=0,"",'Summary Clear'!BZG2)</f>
        <v/>
      </c>
      <c r="BYO13" s="172" t="str">
        <f>IF('Summary Clear'!BZH2=0,"",'Summary Clear'!BZH2)</f>
        <v/>
      </c>
      <c r="BYP13" s="172" t="str">
        <f>IF('Summary Clear'!BZI2=0,"",'Summary Clear'!BZI2)</f>
        <v/>
      </c>
      <c r="BYQ13" s="172" t="str">
        <f>IF('Summary Clear'!BZJ2=0,"",'Summary Clear'!BZJ2)</f>
        <v/>
      </c>
      <c r="BYR13" s="172" t="str">
        <f>IF('Summary Clear'!BZK2=0,"",'Summary Clear'!BZK2)</f>
        <v/>
      </c>
      <c r="BYS13" s="172" t="str">
        <f>IF('Summary Clear'!BZL2=0,"",'Summary Clear'!BZL2)</f>
        <v/>
      </c>
      <c r="BYT13" s="172" t="str">
        <f>IF('Summary Clear'!BZM2=0,"",'Summary Clear'!BZM2)</f>
        <v/>
      </c>
      <c r="BYU13" s="172" t="str">
        <f>IF('Summary Clear'!BZN2=0,"",'Summary Clear'!BZN2)</f>
        <v/>
      </c>
      <c r="BYV13" s="172" t="str">
        <f>IF('Summary Clear'!BZO2=0,"",'Summary Clear'!BZO2)</f>
        <v/>
      </c>
      <c r="BYW13" s="172" t="str">
        <f>IF('Summary Clear'!BZP2=0,"",'Summary Clear'!BZP2)</f>
        <v/>
      </c>
      <c r="BYX13" s="172" t="str">
        <f>IF('Summary Clear'!BZQ2=0,"",'Summary Clear'!BZQ2)</f>
        <v/>
      </c>
      <c r="BYY13" s="172" t="str">
        <f>IF('Summary Clear'!BZR2=0,"",'Summary Clear'!BZR2)</f>
        <v/>
      </c>
      <c r="BYZ13" s="172" t="str">
        <f>IF('Summary Clear'!BZS2=0,"",'Summary Clear'!BZS2)</f>
        <v/>
      </c>
      <c r="BZA13" s="172" t="str">
        <f>IF('Summary Clear'!BZT2=0,"",'Summary Clear'!BZT2)</f>
        <v/>
      </c>
      <c r="BZB13" s="172" t="str">
        <f>IF('Summary Clear'!BZU2=0,"",'Summary Clear'!BZU2)</f>
        <v/>
      </c>
      <c r="BZC13" s="172" t="str">
        <f>IF('Summary Clear'!BZV2=0,"",'Summary Clear'!BZV2)</f>
        <v/>
      </c>
      <c r="BZD13" s="172" t="str">
        <f>IF('Summary Clear'!BZW2=0,"",'Summary Clear'!BZW2)</f>
        <v/>
      </c>
      <c r="BZE13" s="172" t="str">
        <f>IF('Summary Clear'!BZX2=0,"",'Summary Clear'!BZX2)</f>
        <v/>
      </c>
      <c r="BZF13" s="172" t="str">
        <f>IF('Summary Clear'!BZY2=0,"",'Summary Clear'!BZY2)</f>
        <v/>
      </c>
      <c r="BZG13" s="172" t="str">
        <f>IF('Summary Clear'!BZZ2=0,"",'Summary Clear'!BZZ2)</f>
        <v/>
      </c>
      <c r="BZH13" s="172" t="str">
        <f>IF('Summary Clear'!CAA2=0,"",'Summary Clear'!CAA2)</f>
        <v/>
      </c>
      <c r="BZI13" s="172" t="str">
        <f>IF('Summary Clear'!CAB2=0,"",'Summary Clear'!CAB2)</f>
        <v/>
      </c>
      <c r="BZJ13" s="172" t="str">
        <f>IF('Summary Clear'!CAC2=0,"",'Summary Clear'!CAC2)</f>
        <v/>
      </c>
      <c r="BZK13" s="172" t="str">
        <f>IF('Summary Clear'!CAD2=0,"",'Summary Clear'!CAD2)</f>
        <v/>
      </c>
      <c r="BZL13" s="172" t="str">
        <f>IF('Summary Clear'!CAE2=0,"",'Summary Clear'!CAE2)</f>
        <v/>
      </c>
      <c r="BZM13" s="172" t="str">
        <f>IF('Summary Clear'!CAF2=0,"",'Summary Clear'!CAF2)</f>
        <v/>
      </c>
      <c r="BZN13" s="172" t="str">
        <f>IF('Summary Clear'!CAG2=0,"",'Summary Clear'!CAG2)</f>
        <v/>
      </c>
      <c r="BZO13" s="172" t="str">
        <f>IF('Summary Clear'!CAH2=0,"",'Summary Clear'!CAH2)</f>
        <v/>
      </c>
      <c r="BZP13" s="172" t="str">
        <f>IF('Summary Clear'!CAI2=0,"",'Summary Clear'!CAI2)</f>
        <v/>
      </c>
      <c r="BZQ13" s="172" t="str">
        <f>IF('Summary Clear'!CAJ2=0,"",'Summary Clear'!CAJ2)</f>
        <v/>
      </c>
      <c r="BZR13" s="172" t="str">
        <f>IF('Summary Clear'!CAK2=0,"",'Summary Clear'!CAK2)</f>
        <v/>
      </c>
      <c r="BZS13" s="172" t="str">
        <f>IF('Summary Clear'!CAL2=0,"",'Summary Clear'!CAL2)</f>
        <v/>
      </c>
      <c r="BZT13" s="172" t="str">
        <f>IF('Summary Clear'!CAM2=0,"",'Summary Clear'!CAM2)</f>
        <v/>
      </c>
      <c r="BZU13" s="172" t="str">
        <f>IF('Summary Clear'!CAN2=0,"",'Summary Clear'!CAN2)</f>
        <v/>
      </c>
      <c r="BZV13" s="172" t="str">
        <f>IF('Summary Clear'!CAO2=0,"",'Summary Clear'!CAO2)</f>
        <v/>
      </c>
      <c r="BZW13" s="172" t="str">
        <f>IF('Summary Clear'!CAP2=0,"",'Summary Clear'!CAP2)</f>
        <v/>
      </c>
      <c r="BZX13" s="172" t="str">
        <f>IF('Summary Clear'!CAQ2=0,"",'Summary Clear'!CAQ2)</f>
        <v/>
      </c>
      <c r="BZY13" s="172" t="str">
        <f>IF('Summary Clear'!CAR2=0,"",'Summary Clear'!CAR2)</f>
        <v/>
      </c>
      <c r="BZZ13" s="172" t="str">
        <f>IF('Summary Clear'!CAS2=0,"",'Summary Clear'!CAS2)</f>
        <v/>
      </c>
      <c r="CAA13" s="172" t="str">
        <f>IF('Summary Clear'!CAT2=0,"",'Summary Clear'!CAT2)</f>
        <v/>
      </c>
      <c r="CAB13" s="172" t="str">
        <f>IF('Summary Clear'!CAU2=0,"",'Summary Clear'!CAU2)</f>
        <v/>
      </c>
      <c r="CAC13" s="172" t="str">
        <f>IF('Summary Clear'!CAV2=0,"",'Summary Clear'!CAV2)</f>
        <v/>
      </c>
      <c r="CAD13" s="172" t="str">
        <f>IF('Summary Clear'!CAW2=0,"",'Summary Clear'!CAW2)</f>
        <v/>
      </c>
      <c r="CAE13" s="172" t="str">
        <f>IF('Summary Clear'!CAX2=0,"",'Summary Clear'!CAX2)</f>
        <v/>
      </c>
      <c r="CAF13" s="172" t="str">
        <f>IF('Summary Clear'!CAY2=0,"",'Summary Clear'!CAY2)</f>
        <v/>
      </c>
      <c r="CAG13" s="172" t="str">
        <f>IF('Summary Clear'!CAZ2=0,"",'Summary Clear'!CAZ2)</f>
        <v/>
      </c>
      <c r="CAH13" s="172" t="str">
        <f>IF('Summary Clear'!CBA2=0,"",'Summary Clear'!CBA2)</f>
        <v/>
      </c>
      <c r="CAI13" s="172" t="str">
        <f>IF('Summary Clear'!CBB2=0,"",'Summary Clear'!CBB2)</f>
        <v/>
      </c>
      <c r="CAJ13" s="172" t="str">
        <f>IF('Summary Clear'!CBC2=0,"",'Summary Clear'!CBC2)</f>
        <v/>
      </c>
      <c r="CAK13" s="172" t="str">
        <f>IF('Summary Clear'!CBD2=0,"",'Summary Clear'!CBD2)</f>
        <v/>
      </c>
      <c r="CAL13" s="172" t="str">
        <f>IF('Summary Clear'!CBE2=0,"",'Summary Clear'!CBE2)</f>
        <v/>
      </c>
      <c r="CAM13" s="172" t="str">
        <f>IF('Summary Clear'!CBF2=0,"",'Summary Clear'!CBF2)</f>
        <v/>
      </c>
      <c r="CAN13" s="172" t="str">
        <f>IF('Summary Clear'!CBG2=0,"",'Summary Clear'!CBG2)</f>
        <v/>
      </c>
      <c r="CAO13" s="172" t="str">
        <f>IF('Summary Clear'!CBH2=0,"",'Summary Clear'!CBH2)</f>
        <v/>
      </c>
      <c r="CAP13" s="172" t="str">
        <f>IF('Summary Clear'!CBI2=0,"",'Summary Clear'!CBI2)</f>
        <v/>
      </c>
      <c r="CAQ13" s="172" t="str">
        <f>IF('Summary Clear'!CBJ2=0,"",'Summary Clear'!CBJ2)</f>
        <v/>
      </c>
      <c r="CAR13" s="172" t="str">
        <f>IF('Summary Clear'!CBK2=0,"",'Summary Clear'!CBK2)</f>
        <v/>
      </c>
      <c r="CAS13" s="172" t="str">
        <f>IF('Summary Clear'!CBL2=0,"",'Summary Clear'!CBL2)</f>
        <v/>
      </c>
      <c r="CAT13" s="172" t="str">
        <f>IF('Summary Clear'!CBM2=0,"",'Summary Clear'!CBM2)</f>
        <v/>
      </c>
      <c r="CAU13" s="172" t="str">
        <f>IF('Summary Clear'!CBN2=0,"",'Summary Clear'!CBN2)</f>
        <v/>
      </c>
      <c r="CAV13" s="172" t="str">
        <f>IF('Summary Clear'!CBO2=0,"",'Summary Clear'!CBO2)</f>
        <v/>
      </c>
      <c r="CAW13" s="172" t="str">
        <f>IF('Summary Clear'!CBP2=0,"",'Summary Clear'!CBP2)</f>
        <v/>
      </c>
      <c r="CAX13" s="172" t="str">
        <f>IF('Summary Clear'!CBQ2=0,"",'Summary Clear'!CBQ2)</f>
        <v/>
      </c>
      <c r="CAY13" s="172" t="str">
        <f>IF('Summary Clear'!CBR2=0,"",'Summary Clear'!CBR2)</f>
        <v/>
      </c>
      <c r="CAZ13" s="172" t="str">
        <f>IF('Summary Clear'!CBS2=0,"",'Summary Clear'!CBS2)</f>
        <v/>
      </c>
      <c r="CBA13" s="172" t="str">
        <f>IF('Summary Clear'!CBT2=0,"",'Summary Clear'!CBT2)</f>
        <v/>
      </c>
      <c r="CBB13" s="172" t="str">
        <f>IF('Summary Clear'!CBU2=0,"",'Summary Clear'!CBU2)</f>
        <v/>
      </c>
      <c r="CBC13" s="172" t="str">
        <f>IF('Summary Clear'!CBV2=0,"",'Summary Clear'!CBV2)</f>
        <v/>
      </c>
      <c r="CBD13" s="172" t="str">
        <f>IF('Summary Clear'!CBW2=0,"",'Summary Clear'!CBW2)</f>
        <v/>
      </c>
      <c r="CBE13" s="172" t="str">
        <f>IF('Summary Clear'!CBX2=0,"",'Summary Clear'!CBX2)</f>
        <v/>
      </c>
      <c r="CBF13" s="172" t="str">
        <f>IF('Summary Clear'!CBY2=0,"",'Summary Clear'!CBY2)</f>
        <v/>
      </c>
      <c r="CBG13" s="172" t="str">
        <f>IF('Summary Clear'!CBZ2=0,"",'Summary Clear'!CBZ2)</f>
        <v/>
      </c>
      <c r="CBH13" s="172" t="str">
        <f>IF('Summary Clear'!CCA2=0,"",'Summary Clear'!CCA2)</f>
        <v/>
      </c>
      <c r="CBI13" s="172" t="str">
        <f>IF('Summary Clear'!CCB2=0,"",'Summary Clear'!CCB2)</f>
        <v/>
      </c>
      <c r="CBJ13" s="172" t="str">
        <f>IF('Summary Clear'!CCC2=0,"",'Summary Clear'!CCC2)</f>
        <v/>
      </c>
      <c r="CBK13" s="172" t="str">
        <f>IF('Summary Clear'!CCD2=0,"",'Summary Clear'!CCD2)</f>
        <v/>
      </c>
      <c r="CBL13" s="172" t="str">
        <f>IF('Summary Clear'!CCE2=0,"",'Summary Clear'!CCE2)</f>
        <v/>
      </c>
      <c r="CBM13" s="172" t="str">
        <f>IF('Summary Clear'!CCF2=0,"",'Summary Clear'!CCF2)</f>
        <v/>
      </c>
      <c r="CBN13" s="172" t="str">
        <f>IF('Summary Clear'!CCG2=0,"",'Summary Clear'!CCG2)</f>
        <v/>
      </c>
      <c r="CBO13" s="172" t="str">
        <f>IF('Summary Clear'!CCH2=0,"",'Summary Clear'!CCH2)</f>
        <v/>
      </c>
      <c r="CBP13" s="172" t="str">
        <f>IF('Summary Clear'!CCI2=0,"",'Summary Clear'!CCI2)</f>
        <v/>
      </c>
      <c r="CBQ13" s="172" t="str">
        <f>IF('Summary Clear'!CCJ2=0,"",'Summary Clear'!CCJ2)</f>
        <v/>
      </c>
      <c r="CBR13" s="172" t="str">
        <f>IF('Summary Clear'!CCK2=0,"",'Summary Clear'!CCK2)</f>
        <v/>
      </c>
      <c r="CBS13" s="172" t="str">
        <f>IF('Summary Clear'!CCL2=0,"",'Summary Clear'!CCL2)</f>
        <v/>
      </c>
      <c r="CBT13" s="172" t="str">
        <f>IF('Summary Clear'!CCM2=0,"",'Summary Clear'!CCM2)</f>
        <v/>
      </c>
      <c r="CBU13" s="172" t="str">
        <f>IF('Summary Clear'!CCN2=0,"",'Summary Clear'!CCN2)</f>
        <v/>
      </c>
      <c r="CBV13" s="172" t="str">
        <f>IF('Summary Clear'!CCO2=0,"",'Summary Clear'!CCO2)</f>
        <v/>
      </c>
      <c r="CBW13" s="172" t="str">
        <f>IF('Summary Clear'!CCP2=0,"",'Summary Clear'!CCP2)</f>
        <v/>
      </c>
      <c r="CBX13" s="172" t="str">
        <f>IF('Summary Clear'!CCQ2=0,"",'Summary Clear'!CCQ2)</f>
        <v/>
      </c>
      <c r="CBY13" s="172" t="str">
        <f>IF('Summary Clear'!CCR2=0,"",'Summary Clear'!CCR2)</f>
        <v/>
      </c>
      <c r="CBZ13" s="172" t="str">
        <f>IF('Summary Clear'!CCS2=0,"",'Summary Clear'!CCS2)</f>
        <v/>
      </c>
      <c r="CCA13" s="172" t="str">
        <f>IF('Summary Clear'!CCT2=0,"",'Summary Clear'!CCT2)</f>
        <v/>
      </c>
      <c r="CCB13" s="172" t="str">
        <f>IF('Summary Clear'!CCU2=0,"",'Summary Clear'!CCU2)</f>
        <v/>
      </c>
      <c r="CCC13" s="172" t="str">
        <f>IF('Summary Clear'!CCV2=0,"",'Summary Clear'!CCV2)</f>
        <v/>
      </c>
      <c r="CCD13" s="172" t="str">
        <f>IF('Summary Clear'!CCW2=0,"",'Summary Clear'!CCW2)</f>
        <v/>
      </c>
      <c r="CCE13" s="172" t="str">
        <f>IF('Summary Clear'!CCX2=0,"",'Summary Clear'!CCX2)</f>
        <v/>
      </c>
      <c r="CCF13" s="172" t="str">
        <f>IF('Summary Clear'!CCY2=0,"",'Summary Clear'!CCY2)</f>
        <v/>
      </c>
      <c r="CCG13" s="172" t="str">
        <f>IF('Summary Clear'!CCZ2=0,"",'Summary Clear'!CCZ2)</f>
        <v/>
      </c>
      <c r="CCH13" s="172" t="str">
        <f>IF('Summary Clear'!CDA2=0,"",'Summary Clear'!CDA2)</f>
        <v/>
      </c>
      <c r="CCI13" s="172" t="str">
        <f>IF('Summary Clear'!CDB2=0,"",'Summary Clear'!CDB2)</f>
        <v/>
      </c>
      <c r="CCJ13" s="172" t="str">
        <f>IF('Summary Clear'!CDC2=0,"",'Summary Clear'!CDC2)</f>
        <v/>
      </c>
      <c r="CCK13" s="172" t="str">
        <f>IF('Summary Clear'!CDD2=0,"",'Summary Clear'!CDD2)</f>
        <v/>
      </c>
      <c r="CCL13" s="172" t="str">
        <f>IF('Summary Clear'!CDE2=0,"",'Summary Clear'!CDE2)</f>
        <v/>
      </c>
      <c r="CCM13" s="172" t="str">
        <f>IF('Summary Clear'!CDF2=0,"",'Summary Clear'!CDF2)</f>
        <v/>
      </c>
      <c r="CCN13" s="172" t="str">
        <f>IF('Summary Clear'!CDG2=0,"",'Summary Clear'!CDG2)</f>
        <v/>
      </c>
      <c r="CCO13" s="172" t="str">
        <f>IF('Summary Clear'!CDH2=0,"",'Summary Clear'!CDH2)</f>
        <v/>
      </c>
      <c r="CCP13" s="172" t="str">
        <f>IF('Summary Clear'!CDI2=0,"",'Summary Clear'!CDI2)</f>
        <v/>
      </c>
      <c r="CCQ13" s="172" t="str">
        <f>IF('Summary Clear'!CDJ2=0,"",'Summary Clear'!CDJ2)</f>
        <v/>
      </c>
      <c r="CCR13" s="172" t="str">
        <f>IF('Summary Clear'!CDK2=0,"",'Summary Clear'!CDK2)</f>
        <v/>
      </c>
      <c r="CCS13" s="172" t="str">
        <f>IF('Summary Clear'!CDL2=0,"",'Summary Clear'!CDL2)</f>
        <v/>
      </c>
      <c r="CCT13" s="172" t="str">
        <f>IF('Summary Clear'!CDM2=0,"",'Summary Clear'!CDM2)</f>
        <v/>
      </c>
      <c r="CCU13" s="172" t="str">
        <f>IF('Summary Clear'!CDN2=0,"",'Summary Clear'!CDN2)</f>
        <v/>
      </c>
      <c r="CCV13" s="172" t="str">
        <f>IF('Summary Clear'!CDO2=0,"",'Summary Clear'!CDO2)</f>
        <v/>
      </c>
      <c r="CCW13" s="172" t="str">
        <f>IF('Summary Clear'!CDP2=0,"",'Summary Clear'!CDP2)</f>
        <v/>
      </c>
      <c r="CCX13" s="172" t="str">
        <f>IF('Summary Clear'!CDQ2=0,"",'Summary Clear'!CDQ2)</f>
        <v/>
      </c>
      <c r="CCY13" s="172" t="str">
        <f>IF('Summary Clear'!CDR2=0,"",'Summary Clear'!CDR2)</f>
        <v/>
      </c>
      <c r="CCZ13" s="172" t="str">
        <f>IF('Summary Clear'!CDS2=0,"",'Summary Clear'!CDS2)</f>
        <v/>
      </c>
      <c r="CDA13" s="172" t="str">
        <f>IF('Summary Clear'!CDT2=0,"",'Summary Clear'!CDT2)</f>
        <v/>
      </c>
      <c r="CDB13" s="172" t="str">
        <f>IF('Summary Clear'!CDU2=0,"",'Summary Clear'!CDU2)</f>
        <v/>
      </c>
      <c r="CDC13" s="172" t="str">
        <f>IF('Summary Clear'!CDV2=0,"",'Summary Clear'!CDV2)</f>
        <v/>
      </c>
      <c r="CDD13" s="172" t="str">
        <f>IF('Summary Clear'!CDW2=0,"",'Summary Clear'!CDW2)</f>
        <v/>
      </c>
      <c r="CDE13" s="172" t="str">
        <f>IF('Summary Clear'!CDX2=0,"",'Summary Clear'!CDX2)</f>
        <v/>
      </c>
      <c r="CDF13" s="172" t="str">
        <f>IF('Summary Clear'!CDY2=0,"",'Summary Clear'!CDY2)</f>
        <v/>
      </c>
      <c r="CDG13" s="172" t="str">
        <f>IF('Summary Clear'!CDZ2=0,"",'Summary Clear'!CDZ2)</f>
        <v/>
      </c>
      <c r="CDH13" s="172" t="str">
        <f>IF('Summary Clear'!CEA2=0,"",'Summary Clear'!CEA2)</f>
        <v/>
      </c>
      <c r="CDI13" s="172" t="str">
        <f>IF('Summary Clear'!CEB2=0,"",'Summary Clear'!CEB2)</f>
        <v/>
      </c>
      <c r="CDJ13" s="172" t="str">
        <f>IF('Summary Clear'!CEC2=0,"",'Summary Clear'!CEC2)</f>
        <v/>
      </c>
      <c r="CDK13" s="172" t="str">
        <f>IF('Summary Clear'!CED2=0,"",'Summary Clear'!CED2)</f>
        <v/>
      </c>
      <c r="CDL13" s="172" t="str">
        <f>IF('Summary Clear'!CEE2=0,"",'Summary Clear'!CEE2)</f>
        <v/>
      </c>
      <c r="CDM13" s="172" t="str">
        <f>IF('Summary Clear'!CEF2=0,"",'Summary Clear'!CEF2)</f>
        <v/>
      </c>
      <c r="CDN13" s="172" t="str">
        <f>IF('Summary Clear'!CEG2=0,"",'Summary Clear'!CEG2)</f>
        <v/>
      </c>
      <c r="CDO13" s="172" t="str">
        <f>IF('Summary Clear'!CEH2=0,"",'Summary Clear'!CEH2)</f>
        <v/>
      </c>
      <c r="CDP13" s="172" t="str">
        <f>IF('Summary Clear'!CEI2=0,"",'Summary Clear'!CEI2)</f>
        <v/>
      </c>
      <c r="CDQ13" s="172" t="str">
        <f>IF('Summary Clear'!CEJ2=0,"",'Summary Clear'!CEJ2)</f>
        <v/>
      </c>
      <c r="CDR13" s="172" t="str">
        <f>IF('Summary Clear'!CEK2=0,"",'Summary Clear'!CEK2)</f>
        <v/>
      </c>
      <c r="CDS13" s="172" t="str">
        <f>IF('Summary Clear'!CEL2=0,"",'Summary Clear'!CEL2)</f>
        <v/>
      </c>
      <c r="CDT13" s="172" t="str">
        <f>IF('Summary Clear'!CEM2=0,"",'Summary Clear'!CEM2)</f>
        <v/>
      </c>
      <c r="CDU13" s="172" t="str">
        <f>IF('Summary Clear'!CEN2=0,"",'Summary Clear'!CEN2)</f>
        <v/>
      </c>
      <c r="CDV13" s="172" t="str">
        <f>IF('Summary Clear'!CEO2=0,"",'Summary Clear'!CEO2)</f>
        <v/>
      </c>
      <c r="CDW13" s="172" t="str">
        <f>IF('Summary Clear'!CEP2=0,"",'Summary Clear'!CEP2)</f>
        <v/>
      </c>
      <c r="CDX13" s="172" t="str">
        <f>IF('Summary Clear'!CEQ2=0,"",'Summary Clear'!CEQ2)</f>
        <v/>
      </c>
      <c r="CDY13" s="172" t="str">
        <f>IF('Summary Clear'!CER2=0,"",'Summary Clear'!CER2)</f>
        <v/>
      </c>
      <c r="CDZ13" s="172" t="str">
        <f>IF('Summary Clear'!CES2=0,"",'Summary Clear'!CES2)</f>
        <v/>
      </c>
      <c r="CEA13" s="172" t="str">
        <f>IF('Summary Clear'!CET2=0,"",'Summary Clear'!CET2)</f>
        <v/>
      </c>
      <c r="CEB13" s="172" t="str">
        <f>IF('Summary Clear'!CEU2=0,"",'Summary Clear'!CEU2)</f>
        <v/>
      </c>
      <c r="CEC13" s="172" t="str">
        <f>IF('Summary Clear'!CEV2=0,"",'Summary Clear'!CEV2)</f>
        <v/>
      </c>
      <c r="CED13" s="172" t="str">
        <f>IF('Summary Clear'!CEW2=0,"",'Summary Clear'!CEW2)</f>
        <v/>
      </c>
      <c r="CEE13" s="172" t="str">
        <f>IF('Summary Clear'!CEX2=0,"",'Summary Clear'!CEX2)</f>
        <v/>
      </c>
      <c r="CEF13" s="172" t="str">
        <f>IF('Summary Clear'!CEY2=0,"",'Summary Clear'!CEY2)</f>
        <v/>
      </c>
      <c r="CEG13" s="172" t="str">
        <f>IF('Summary Clear'!CEZ2=0,"",'Summary Clear'!CEZ2)</f>
        <v/>
      </c>
      <c r="CEH13" s="172" t="str">
        <f>IF('Summary Clear'!CFA2=0,"",'Summary Clear'!CFA2)</f>
        <v/>
      </c>
      <c r="CEI13" s="172" t="str">
        <f>IF('Summary Clear'!CFB2=0,"",'Summary Clear'!CFB2)</f>
        <v/>
      </c>
      <c r="CEJ13" s="172" t="str">
        <f>IF('Summary Clear'!CFC2=0,"",'Summary Clear'!CFC2)</f>
        <v/>
      </c>
      <c r="CEK13" s="172" t="str">
        <f>IF('Summary Clear'!CFD2=0,"",'Summary Clear'!CFD2)</f>
        <v/>
      </c>
      <c r="CEL13" s="172" t="str">
        <f>IF('Summary Clear'!CFE2=0,"",'Summary Clear'!CFE2)</f>
        <v/>
      </c>
      <c r="CEM13" s="172" t="str">
        <f>IF('Summary Clear'!CFF2=0,"",'Summary Clear'!CFF2)</f>
        <v/>
      </c>
      <c r="CEN13" s="172" t="str">
        <f>IF('Summary Clear'!CFG2=0,"",'Summary Clear'!CFG2)</f>
        <v/>
      </c>
      <c r="CEO13" s="172" t="str">
        <f>IF('Summary Clear'!CFH2=0,"",'Summary Clear'!CFH2)</f>
        <v/>
      </c>
      <c r="CEP13" s="172" t="str">
        <f>IF('Summary Clear'!CFI2=0,"",'Summary Clear'!CFI2)</f>
        <v/>
      </c>
      <c r="CEQ13" s="172" t="str">
        <f>IF('Summary Clear'!CFJ2=0,"",'Summary Clear'!CFJ2)</f>
        <v/>
      </c>
      <c r="CER13" s="172" t="str">
        <f>IF('Summary Clear'!CFK2=0,"",'Summary Clear'!CFK2)</f>
        <v/>
      </c>
      <c r="CES13" s="172" t="str">
        <f>IF('Summary Clear'!CFL2=0,"",'Summary Clear'!CFL2)</f>
        <v/>
      </c>
      <c r="CET13" s="172" t="str">
        <f>IF('Summary Clear'!CFM2=0,"",'Summary Clear'!CFM2)</f>
        <v/>
      </c>
      <c r="CEU13" s="172" t="str">
        <f>IF('Summary Clear'!CFN2=0,"",'Summary Clear'!CFN2)</f>
        <v/>
      </c>
      <c r="CEV13" s="172" t="str">
        <f>IF('Summary Clear'!CFO2=0,"",'Summary Clear'!CFO2)</f>
        <v/>
      </c>
      <c r="CEW13" s="172" t="str">
        <f>IF('Summary Clear'!CFP2=0,"",'Summary Clear'!CFP2)</f>
        <v/>
      </c>
      <c r="CEX13" s="172" t="str">
        <f>IF('Summary Clear'!CFQ2=0,"",'Summary Clear'!CFQ2)</f>
        <v/>
      </c>
      <c r="CEY13" s="172" t="str">
        <f>IF('Summary Clear'!CFR2=0,"",'Summary Clear'!CFR2)</f>
        <v/>
      </c>
      <c r="CEZ13" s="172" t="str">
        <f>IF('Summary Clear'!CFS2=0,"",'Summary Clear'!CFS2)</f>
        <v/>
      </c>
      <c r="CFA13" s="172" t="str">
        <f>IF('Summary Clear'!CFT2=0,"",'Summary Clear'!CFT2)</f>
        <v/>
      </c>
      <c r="CFB13" s="172" t="str">
        <f>IF('Summary Clear'!CFU2=0,"",'Summary Clear'!CFU2)</f>
        <v/>
      </c>
      <c r="CFC13" s="172" t="str">
        <f>IF('Summary Clear'!CFV2=0,"",'Summary Clear'!CFV2)</f>
        <v/>
      </c>
      <c r="CFD13" s="172" t="str">
        <f>IF('Summary Clear'!CFW2=0,"",'Summary Clear'!CFW2)</f>
        <v/>
      </c>
      <c r="CFE13" s="172" t="str">
        <f>IF('Summary Clear'!CFX2=0,"",'Summary Clear'!CFX2)</f>
        <v/>
      </c>
      <c r="CFF13" s="172" t="str">
        <f>IF('Summary Clear'!CFY2=0,"",'Summary Clear'!CFY2)</f>
        <v/>
      </c>
      <c r="CFG13" s="172" t="str">
        <f>IF('Summary Clear'!CFZ2=0,"",'Summary Clear'!CFZ2)</f>
        <v/>
      </c>
      <c r="CFH13" s="172" t="str">
        <f>IF('Summary Clear'!CGA2=0,"",'Summary Clear'!CGA2)</f>
        <v/>
      </c>
      <c r="CFI13" s="172" t="str">
        <f>IF('Summary Clear'!CGB2=0,"",'Summary Clear'!CGB2)</f>
        <v/>
      </c>
      <c r="CFJ13" s="172" t="str">
        <f>IF('Summary Clear'!CGC2=0,"",'Summary Clear'!CGC2)</f>
        <v/>
      </c>
      <c r="CFK13" s="172" t="str">
        <f>IF('Summary Clear'!CGD2=0,"",'Summary Clear'!CGD2)</f>
        <v/>
      </c>
      <c r="CFL13" s="172" t="str">
        <f>IF('Summary Clear'!CGE2=0,"",'Summary Clear'!CGE2)</f>
        <v/>
      </c>
      <c r="CFM13" s="172" t="str">
        <f>IF('Summary Clear'!CGF2=0,"",'Summary Clear'!CGF2)</f>
        <v/>
      </c>
      <c r="CFN13" s="172" t="str">
        <f>IF('Summary Clear'!CGG2=0,"",'Summary Clear'!CGG2)</f>
        <v/>
      </c>
      <c r="CFO13" s="172" t="str">
        <f>IF('Summary Clear'!CGH2=0,"",'Summary Clear'!CGH2)</f>
        <v/>
      </c>
      <c r="CFP13" s="172" t="str">
        <f>IF('Summary Clear'!CGI2=0,"",'Summary Clear'!CGI2)</f>
        <v/>
      </c>
      <c r="CFQ13" s="172" t="str">
        <f>IF('Summary Clear'!CGJ2=0,"",'Summary Clear'!CGJ2)</f>
        <v/>
      </c>
      <c r="CFR13" s="172" t="str">
        <f>IF('Summary Clear'!CGK2=0,"",'Summary Clear'!CGK2)</f>
        <v/>
      </c>
      <c r="CFS13" s="172" t="str">
        <f>IF('Summary Clear'!CGL2=0,"",'Summary Clear'!CGL2)</f>
        <v/>
      </c>
      <c r="CFT13" s="172" t="str">
        <f>IF('Summary Clear'!CGM2=0,"",'Summary Clear'!CGM2)</f>
        <v/>
      </c>
      <c r="CFU13" s="172" t="str">
        <f>IF('Summary Clear'!CGN2=0,"",'Summary Clear'!CGN2)</f>
        <v/>
      </c>
      <c r="CFV13" s="172" t="str">
        <f>IF('Summary Clear'!CGO2=0,"",'Summary Clear'!CGO2)</f>
        <v/>
      </c>
      <c r="CFW13" s="172" t="str">
        <f>IF('Summary Clear'!CGP2=0,"",'Summary Clear'!CGP2)</f>
        <v/>
      </c>
      <c r="CFX13" s="172" t="str">
        <f>IF('Summary Clear'!CGQ2=0,"",'Summary Clear'!CGQ2)</f>
        <v/>
      </c>
      <c r="CFY13" s="172" t="str">
        <f>IF('Summary Clear'!CGR2=0,"",'Summary Clear'!CGR2)</f>
        <v/>
      </c>
      <c r="CFZ13" s="172" t="str">
        <f>IF('Summary Clear'!CGS2=0,"",'Summary Clear'!CGS2)</f>
        <v/>
      </c>
      <c r="CGA13" s="172" t="str">
        <f>IF('Summary Clear'!CGT2=0,"",'Summary Clear'!CGT2)</f>
        <v/>
      </c>
      <c r="CGB13" s="172" t="str">
        <f>IF('Summary Clear'!CGU2=0,"",'Summary Clear'!CGU2)</f>
        <v/>
      </c>
      <c r="CGC13" s="172" t="str">
        <f>IF('Summary Clear'!CGV2=0,"",'Summary Clear'!CGV2)</f>
        <v/>
      </c>
      <c r="CGD13" s="172" t="str">
        <f>IF('Summary Clear'!CGW2=0,"",'Summary Clear'!CGW2)</f>
        <v/>
      </c>
      <c r="CGE13" s="172" t="str">
        <f>IF('Summary Clear'!CGX2=0,"",'Summary Clear'!CGX2)</f>
        <v/>
      </c>
      <c r="CGF13" s="172" t="str">
        <f>IF('Summary Clear'!CGY2=0,"",'Summary Clear'!CGY2)</f>
        <v/>
      </c>
      <c r="CGG13" s="172" t="str">
        <f>IF('Summary Clear'!CGZ2=0,"",'Summary Clear'!CGZ2)</f>
        <v/>
      </c>
      <c r="CGH13" s="172" t="str">
        <f>IF('Summary Clear'!CHA2=0,"",'Summary Clear'!CHA2)</f>
        <v/>
      </c>
      <c r="CGI13" s="172" t="str">
        <f>IF('Summary Clear'!CHB2=0,"",'Summary Clear'!CHB2)</f>
        <v/>
      </c>
      <c r="CGJ13" s="172" t="str">
        <f>IF('Summary Clear'!CHC2=0,"",'Summary Clear'!CHC2)</f>
        <v/>
      </c>
      <c r="CGK13" s="172" t="str">
        <f>IF('Summary Clear'!CHD2=0,"",'Summary Clear'!CHD2)</f>
        <v/>
      </c>
      <c r="CGL13" s="172" t="str">
        <f>IF('Summary Clear'!CHE2=0,"",'Summary Clear'!CHE2)</f>
        <v/>
      </c>
      <c r="CGM13" s="172" t="str">
        <f>IF('Summary Clear'!CHF2=0,"",'Summary Clear'!CHF2)</f>
        <v/>
      </c>
      <c r="CGN13" s="172" t="str">
        <f>IF('Summary Clear'!CHG2=0,"",'Summary Clear'!CHG2)</f>
        <v/>
      </c>
      <c r="CGO13" s="172" t="str">
        <f>IF('Summary Clear'!CHH2=0,"",'Summary Clear'!CHH2)</f>
        <v/>
      </c>
      <c r="CGP13" s="172" t="str">
        <f>IF('Summary Clear'!CHI2=0,"",'Summary Clear'!CHI2)</f>
        <v/>
      </c>
      <c r="CGQ13" s="172" t="str">
        <f>IF('Summary Clear'!CHJ2=0,"",'Summary Clear'!CHJ2)</f>
        <v/>
      </c>
      <c r="CGR13" s="172" t="str">
        <f>IF('Summary Clear'!CHK2=0,"",'Summary Clear'!CHK2)</f>
        <v/>
      </c>
      <c r="CGS13" s="172" t="str">
        <f>IF('Summary Clear'!CHL2=0,"",'Summary Clear'!CHL2)</f>
        <v/>
      </c>
      <c r="CGT13" s="172" t="str">
        <f>IF('Summary Clear'!CHM2=0,"",'Summary Clear'!CHM2)</f>
        <v/>
      </c>
      <c r="CGU13" s="172" t="str">
        <f>IF('Summary Clear'!CHN2=0,"",'Summary Clear'!CHN2)</f>
        <v/>
      </c>
      <c r="CGV13" s="172" t="str">
        <f>IF('Summary Clear'!CHO2=0,"",'Summary Clear'!CHO2)</f>
        <v/>
      </c>
      <c r="CGW13" s="172" t="str">
        <f>IF('Summary Clear'!CHP2=0,"",'Summary Clear'!CHP2)</f>
        <v/>
      </c>
      <c r="CGX13" s="172" t="str">
        <f>IF('Summary Clear'!CHQ2=0,"",'Summary Clear'!CHQ2)</f>
        <v/>
      </c>
      <c r="CGY13" s="172" t="str">
        <f>IF('Summary Clear'!CHR2=0,"",'Summary Clear'!CHR2)</f>
        <v/>
      </c>
      <c r="CGZ13" s="172" t="str">
        <f>IF('Summary Clear'!CHS2=0,"",'Summary Clear'!CHS2)</f>
        <v/>
      </c>
      <c r="CHA13" s="172" t="str">
        <f>IF('Summary Clear'!CHT2=0,"",'Summary Clear'!CHT2)</f>
        <v/>
      </c>
      <c r="CHB13" s="172" t="str">
        <f>IF('Summary Clear'!CHU2=0,"",'Summary Clear'!CHU2)</f>
        <v/>
      </c>
      <c r="CHC13" s="172" t="str">
        <f>IF('Summary Clear'!CHV2=0,"",'Summary Clear'!CHV2)</f>
        <v/>
      </c>
      <c r="CHD13" s="172" t="str">
        <f>IF('Summary Clear'!CHW2=0,"",'Summary Clear'!CHW2)</f>
        <v/>
      </c>
      <c r="CHE13" s="172" t="str">
        <f>IF('Summary Clear'!CHX2=0,"",'Summary Clear'!CHX2)</f>
        <v/>
      </c>
      <c r="CHF13" s="172" t="str">
        <f>IF('Summary Clear'!CHY2=0,"",'Summary Clear'!CHY2)</f>
        <v/>
      </c>
      <c r="CHG13" s="172" t="str">
        <f>IF('Summary Clear'!CHZ2=0,"",'Summary Clear'!CHZ2)</f>
        <v/>
      </c>
      <c r="CHH13" s="172" t="str">
        <f>IF('Summary Clear'!CIA2=0,"",'Summary Clear'!CIA2)</f>
        <v/>
      </c>
      <c r="CHI13" s="172" t="str">
        <f>IF('Summary Clear'!CIB2=0,"",'Summary Clear'!CIB2)</f>
        <v/>
      </c>
      <c r="CHJ13" s="172" t="str">
        <f>IF('Summary Clear'!CIC2=0,"",'Summary Clear'!CIC2)</f>
        <v/>
      </c>
      <c r="CHK13" s="172" t="str">
        <f>IF('Summary Clear'!CID2=0,"",'Summary Clear'!CID2)</f>
        <v/>
      </c>
      <c r="CHL13" s="172" t="str">
        <f>IF('Summary Clear'!CIE2=0,"",'Summary Clear'!CIE2)</f>
        <v/>
      </c>
      <c r="CHM13" s="172" t="str">
        <f>IF('Summary Clear'!CIF2=0,"",'Summary Clear'!CIF2)</f>
        <v/>
      </c>
      <c r="CHN13" s="172" t="str">
        <f>IF('Summary Clear'!CIG2=0,"",'Summary Clear'!CIG2)</f>
        <v/>
      </c>
      <c r="CHO13" s="172" t="str">
        <f>IF('Summary Clear'!CIH2=0,"",'Summary Clear'!CIH2)</f>
        <v/>
      </c>
      <c r="CHP13" s="172" t="str">
        <f>IF('Summary Clear'!CII2=0,"",'Summary Clear'!CII2)</f>
        <v/>
      </c>
      <c r="CHQ13" s="172" t="str">
        <f>IF('Summary Clear'!CIJ2=0,"",'Summary Clear'!CIJ2)</f>
        <v/>
      </c>
      <c r="CHR13" s="172" t="str">
        <f>IF('Summary Clear'!CIK2=0,"",'Summary Clear'!CIK2)</f>
        <v/>
      </c>
      <c r="CHS13" s="172" t="str">
        <f>IF('Summary Clear'!CIL2=0,"",'Summary Clear'!CIL2)</f>
        <v/>
      </c>
      <c r="CHT13" s="172" t="str">
        <f>IF('Summary Clear'!CIM2=0,"",'Summary Clear'!CIM2)</f>
        <v/>
      </c>
      <c r="CHU13" s="172" t="str">
        <f>IF('Summary Clear'!CIN2=0,"",'Summary Clear'!CIN2)</f>
        <v/>
      </c>
      <c r="CHV13" s="172" t="str">
        <f>IF('Summary Clear'!CIO2=0,"",'Summary Clear'!CIO2)</f>
        <v/>
      </c>
      <c r="CHW13" s="172" t="str">
        <f>IF('Summary Clear'!CIP2=0,"",'Summary Clear'!CIP2)</f>
        <v/>
      </c>
      <c r="CHX13" s="172" t="str">
        <f>IF('Summary Clear'!CIQ2=0,"",'Summary Clear'!CIQ2)</f>
        <v/>
      </c>
      <c r="CHY13" s="172" t="str">
        <f>IF('Summary Clear'!CIR2=0,"",'Summary Clear'!CIR2)</f>
        <v/>
      </c>
      <c r="CHZ13" s="172" t="str">
        <f>IF('Summary Clear'!CIS2=0,"",'Summary Clear'!CIS2)</f>
        <v/>
      </c>
      <c r="CIA13" s="172" t="str">
        <f>IF('Summary Clear'!CIT2=0,"",'Summary Clear'!CIT2)</f>
        <v/>
      </c>
      <c r="CIB13" s="172" t="str">
        <f>IF('Summary Clear'!CIU2=0,"",'Summary Clear'!CIU2)</f>
        <v/>
      </c>
      <c r="CIC13" s="172" t="str">
        <f>IF('Summary Clear'!CIV2=0,"",'Summary Clear'!CIV2)</f>
        <v/>
      </c>
      <c r="CID13" s="172" t="str">
        <f>IF('Summary Clear'!CIW2=0,"",'Summary Clear'!CIW2)</f>
        <v/>
      </c>
      <c r="CIE13" s="172" t="str">
        <f>IF('Summary Clear'!CIX2=0,"",'Summary Clear'!CIX2)</f>
        <v/>
      </c>
      <c r="CIF13" s="172" t="str">
        <f>IF('Summary Clear'!CIY2=0,"",'Summary Clear'!CIY2)</f>
        <v/>
      </c>
      <c r="CIG13" s="172" t="str">
        <f>IF('Summary Clear'!CIZ2=0,"",'Summary Clear'!CIZ2)</f>
        <v/>
      </c>
      <c r="CIH13" s="172" t="str">
        <f>IF('Summary Clear'!CJA2=0,"",'Summary Clear'!CJA2)</f>
        <v/>
      </c>
      <c r="CII13" s="172" t="str">
        <f>IF('Summary Clear'!CJB2=0,"",'Summary Clear'!CJB2)</f>
        <v/>
      </c>
      <c r="CIJ13" s="172" t="str">
        <f>IF('Summary Clear'!CJC2=0,"",'Summary Clear'!CJC2)</f>
        <v/>
      </c>
      <c r="CIK13" s="172" t="str">
        <f>IF('Summary Clear'!CJD2=0,"",'Summary Clear'!CJD2)</f>
        <v/>
      </c>
      <c r="CIL13" s="172" t="str">
        <f>IF('Summary Clear'!CJE2=0,"",'Summary Clear'!CJE2)</f>
        <v/>
      </c>
      <c r="CIM13" s="172" t="str">
        <f>IF('Summary Clear'!CJF2=0,"",'Summary Clear'!CJF2)</f>
        <v/>
      </c>
      <c r="CIN13" s="172" t="str">
        <f>IF('Summary Clear'!CJG2=0,"",'Summary Clear'!CJG2)</f>
        <v/>
      </c>
      <c r="CIO13" s="172" t="str">
        <f>IF('Summary Clear'!CJH2=0,"",'Summary Clear'!CJH2)</f>
        <v/>
      </c>
      <c r="CIP13" s="172" t="str">
        <f>IF('Summary Clear'!CJI2=0,"",'Summary Clear'!CJI2)</f>
        <v/>
      </c>
      <c r="CIQ13" s="172" t="str">
        <f>IF('Summary Clear'!CJJ2=0,"",'Summary Clear'!CJJ2)</f>
        <v/>
      </c>
      <c r="CIR13" s="172" t="str">
        <f>IF('Summary Clear'!CJK2=0,"",'Summary Clear'!CJK2)</f>
        <v/>
      </c>
      <c r="CIS13" s="172" t="str">
        <f>IF('Summary Clear'!CJL2=0,"",'Summary Clear'!CJL2)</f>
        <v/>
      </c>
      <c r="CIT13" s="172" t="str">
        <f>IF('Summary Clear'!CJM2=0,"",'Summary Clear'!CJM2)</f>
        <v/>
      </c>
      <c r="CIU13" s="172" t="str">
        <f>IF('Summary Clear'!CJN2=0,"",'Summary Clear'!CJN2)</f>
        <v/>
      </c>
      <c r="CIV13" s="172" t="str">
        <f>IF('Summary Clear'!CJO2=0,"",'Summary Clear'!CJO2)</f>
        <v/>
      </c>
      <c r="CIW13" s="172" t="str">
        <f>IF('Summary Clear'!CJP2=0,"",'Summary Clear'!CJP2)</f>
        <v/>
      </c>
      <c r="CIX13" s="172" t="str">
        <f>IF('Summary Clear'!CJQ2=0,"",'Summary Clear'!CJQ2)</f>
        <v/>
      </c>
      <c r="CIY13" s="172" t="str">
        <f>IF('Summary Clear'!CJR2=0,"",'Summary Clear'!CJR2)</f>
        <v/>
      </c>
      <c r="CIZ13" s="172" t="str">
        <f>IF('Summary Clear'!CJS2=0,"",'Summary Clear'!CJS2)</f>
        <v/>
      </c>
      <c r="CJA13" s="172" t="str">
        <f>IF('Summary Clear'!CJT2=0,"",'Summary Clear'!CJT2)</f>
        <v/>
      </c>
      <c r="CJB13" s="172" t="str">
        <f>IF('Summary Clear'!CJU2=0,"",'Summary Clear'!CJU2)</f>
        <v/>
      </c>
      <c r="CJC13" s="172" t="str">
        <f>IF('Summary Clear'!CJV2=0,"",'Summary Clear'!CJV2)</f>
        <v/>
      </c>
      <c r="CJD13" s="172" t="str">
        <f>IF('Summary Clear'!CJW2=0,"",'Summary Clear'!CJW2)</f>
        <v/>
      </c>
      <c r="CJE13" s="172" t="str">
        <f>IF('Summary Clear'!CJX2=0,"",'Summary Clear'!CJX2)</f>
        <v/>
      </c>
      <c r="CJF13" s="172" t="str">
        <f>IF('Summary Clear'!CJY2=0,"",'Summary Clear'!CJY2)</f>
        <v/>
      </c>
      <c r="CJG13" s="172" t="str">
        <f>IF('Summary Clear'!CJZ2=0,"",'Summary Clear'!CJZ2)</f>
        <v/>
      </c>
      <c r="CJH13" s="172" t="str">
        <f>IF('Summary Clear'!CKA2=0,"",'Summary Clear'!CKA2)</f>
        <v/>
      </c>
      <c r="CJI13" s="172" t="str">
        <f>IF('Summary Clear'!CKB2=0,"",'Summary Clear'!CKB2)</f>
        <v/>
      </c>
      <c r="CJJ13" s="172" t="str">
        <f>IF('Summary Clear'!CKC2=0,"",'Summary Clear'!CKC2)</f>
        <v/>
      </c>
      <c r="CJK13" s="172" t="str">
        <f>IF('Summary Clear'!CKD2=0,"",'Summary Clear'!CKD2)</f>
        <v/>
      </c>
      <c r="CJL13" s="172" t="str">
        <f>IF('Summary Clear'!CKE2=0,"",'Summary Clear'!CKE2)</f>
        <v/>
      </c>
      <c r="CJM13" s="172" t="str">
        <f>IF('Summary Clear'!CKF2=0,"",'Summary Clear'!CKF2)</f>
        <v/>
      </c>
      <c r="CJN13" s="172" t="str">
        <f>IF('Summary Clear'!CKG2=0,"",'Summary Clear'!CKG2)</f>
        <v/>
      </c>
      <c r="CJO13" s="172" t="str">
        <f>IF('Summary Clear'!CKH2=0,"",'Summary Clear'!CKH2)</f>
        <v/>
      </c>
      <c r="CJP13" s="172" t="str">
        <f>IF('Summary Clear'!CKI2=0,"",'Summary Clear'!CKI2)</f>
        <v/>
      </c>
      <c r="CJQ13" s="172" t="str">
        <f>IF('Summary Clear'!CKJ2=0,"",'Summary Clear'!CKJ2)</f>
        <v/>
      </c>
      <c r="CJR13" s="172" t="str">
        <f>IF('Summary Clear'!CKK2=0,"",'Summary Clear'!CKK2)</f>
        <v/>
      </c>
      <c r="CJS13" s="172" t="str">
        <f>IF('Summary Clear'!CKL2=0,"",'Summary Clear'!CKL2)</f>
        <v/>
      </c>
      <c r="CJT13" s="172" t="str">
        <f>IF('Summary Clear'!CKM2=0,"",'Summary Clear'!CKM2)</f>
        <v/>
      </c>
      <c r="CJU13" s="172" t="str">
        <f>IF('Summary Clear'!CKN2=0,"",'Summary Clear'!CKN2)</f>
        <v/>
      </c>
      <c r="CJV13" s="172" t="str">
        <f>IF('Summary Clear'!CKO2=0,"",'Summary Clear'!CKO2)</f>
        <v/>
      </c>
      <c r="CJW13" s="172" t="str">
        <f>IF('Summary Clear'!CKP2=0,"",'Summary Clear'!CKP2)</f>
        <v/>
      </c>
      <c r="CJX13" s="172" t="str">
        <f>IF('Summary Clear'!CKQ2=0,"",'Summary Clear'!CKQ2)</f>
        <v/>
      </c>
      <c r="CJY13" s="172" t="str">
        <f>IF('Summary Clear'!CKR2=0,"",'Summary Clear'!CKR2)</f>
        <v/>
      </c>
      <c r="CJZ13" s="172" t="str">
        <f>IF('Summary Clear'!CKS2=0,"",'Summary Clear'!CKS2)</f>
        <v/>
      </c>
      <c r="CKA13" s="172" t="str">
        <f>IF('Summary Clear'!CKT2=0,"",'Summary Clear'!CKT2)</f>
        <v/>
      </c>
      <c r="CKB13" s="172" t="str">
        <f>IF('Summary Clear'!CKU2=0,"",'Summary Clear'!CKU2)</f>
        <v/>
      </c>
      <c r="CKC13" s="172" t="str">
        <f>IF('Summary Clear'!CKV2=0,"",'Summary Clear'!CKV2)</f>
        <v/>
      </c>
      <c r="CKD13" s="172" t="str">
        <f>IF('Summary Clear'!CKW2=0,"",'Summary Clear'!CKW2)</f>
        <v/>
      </c>
      <c r="CKE13" s="172" t="str">
        <f>IF('Summary Clear'!CKX2=0,"",'Summary Clear'!CKX2)</f>
        <v/>
      </c>
      <c r="CKF13" s="172" t="str">
        <f>IF('Summary Clear'!CKY2=0,"",'Summary Clear'!CKY2)</f>
        <v/>
      </c>
      <c r="CKG13" s="172" t="str">
        <f>IF('Summary Clear'!CKZ2=0,"",'Summary Clear'!CKZ2)</f>
        <v/>
      </c>
      <c r="CKH13" s="172" t="str">
        <f>IF('Summary Clear'!CLA2=0,"",'Summary Clear'!CLA2)</f>
        <v/>
      </c>
      <c r="CKI13" s="172" t="str">
        <f>IF('Summary Clear'!CLB2=0,"",'Summary Clear'!CLB2)</f>
        <v/>
      </c>
      <c r="CKJ13" s="172" t="str">
        <f>IF('Summary Clear'!CLC2=0,"",'Summary Clear'!CLC2)</f>
        <v/>
      </c>
      <c r="CKK13" s="172" t="str">
        <f>IF('Summary Clear'!CLD2=0,"",'Summary Clear'!CLD2)</f>
        <v/>
      </c>
      <c r="CKL13" s="172" t="str">
        <f>IF('Summary Clear'!CLE2=0,"",'Summary Clear'!CLE2)</f>
        <v/>
      </c>
      <c r="CKM13" s="172" t="str">
        <f>IF('Summary Clear'!CLF2=0,"",'Summary Clear'!CLF2)</f>
        <v/>
      </c>
      <c r="CKN13" s="172" t="str">
        <f>IF('Summary Clear'!CLG2=0,"",'Summary Clear'!CLG2)</f>
        <v/>
      </c>
      <c r="CKO13" s="172" t="str">
        <f>IF('Summary Clear'!CLH2=0,"",'Summary Clear'!CLH2)</f>
        <v/>
      </c>
      <c r="CKP13" s="172" t="str">
        <f>IF('Summary Clear'!CLI2=0,"",'Summary Clear'!CLI2)</f>
        <v/>
      </c>
      <c r="CKQ13" s="172" t="str">
        <f>IF('Summary Clear'!CLJ2=0,"",'Summary Clear'!CLJ2)</f>
        <v/>
      </c>
      <c r="CKR13" s="172" t="str">
        <f>IF('Summary Clear'!CLK2=0,"",'Summary Clear'!CLK2)</f>
        <v/>
      </c>
      <c r="CKS13" s="172" t="str">
        <f>IF('Summary Clear'!CLL2=0,"",'Summary Clear'!CLL2)</f>
        <v/>
      </c>
      <c r="CKT13" s="172" t="str">
        <f>IF('Summary Clear'!CLM2=0,"",'Summary Clear'!CLM2)</f>
        <v/>
      </c>
      <c r="CKU13" s="172" t="str">
        <f>IF('Summary Clear'!CLN2=0,"",'Summary Clear'!CLN2)</f>
        <v/>
      </c>
      <c r="CKV13" s="172" t="str">
        <f>IF('Summary Clear'!CLO2=0,"",'Summary Clear'!CLO2)</f>
        <v/>
      </c>
      <c r="CKW13" s="172" t="str">
        <f>IF('Summary Clear'!CLP2=0,"",'Summary Clear'!CLP2)</f>
        <v/>
      </c>
      <c r="CKX13" s="172" t="str">
        <f>IF('Summary Clear'!CLQ2=0,"",'Summary Clear'!CLQ2)</f>
        <v/>
      </c>
      <c r="CKY13" s="172" t="str">
        <f>IF('Summary Clear'!CLR2=0,"",'Summary Clear'!CLR2)</f>
        <v/>
      </c>
      <c r="CKZ13" s="172" t="str">
        <f>IF('Summary Clear'!CLS2=0,"",'Summary Clear'!CLS2)</f>
        <v/>
      </c>
      <c r="CLA13" s="172" t="str">
        <f>IF('Summary Clear'!CLT2=0,"",'Summary Clear'!CLT2)</f>
        <v/>
      </c>
      <c r="CLB13" s="172" t="str">
        <f>IF('Summary Clear'!CLU2=0,"",'Summary Clear'!CLU2)</f>
        <v/>
      </c>
      <c r="CLC13" s="172" t="str">
        <f>IF('Summary Clear'!CLV2=0,"",'Summary Clear'!CLV2)</f>
        <v/>
      </c>
      <c r="CLD13" s="172" t="str">
        <f>IF('Summary Clear'!CLW2=0,"",'Summary Clear'!CLW2)</f>
        <v/>
      </c>
      <c r="CLE13" s="172" t="str">
        <f>IF('Summary Clear'!CLX2=0,"",'Summary Clear'!CLX2)</f>
        <v/>
      </c>
      <c r="CLF13" s="172" t="str">
        <f>IF('Summary Clear'!CLY2=0,"",'Summary Clear'!CLY2)</f>
        <v/>
      </c>
      <c r="CLG13" s="172" t="str">
        <f>IF('Summary Clear'!CLZ2=0,"",'Summary Clear'!CLZ2)</f>
        <v/>
      </c>
      <c r="CLH13" s="172" t="str">
        <f>IF('Summary Clear'!CMA2=0,"",'Summary Clear'!CMA2)</f>
        <v/>
      </c>
      <c r="CLI13" s="172" t="str">
        <f>IF('Summary Clear'!CMB2=0,"",'Summary Clear'!CMB2)</f>
        <v/>
      </c>
      <c r="CLJ13" s="172" t="str">
        <f>IF('Summary Clear'!CMC2=0,"",'Summary Clear'!CMC2)</f>
        <v/>
      </c>
      <c r="CLK13" s="172" t="str">
        <f>IF('Summary Clear'!CMD2=0,"",'Summary Clear'!CMD2)</f>
        <v/>
      </c>
      <c r="CLL13" s="172" t="str">
        <f>IF('Summary Clear'!CME2=0,"",'Summary Clear'!CME2)</f>
        <v/>
      </c>
      <c r="CLM13" s="172" t="str">
        <f>IF('Summary Clear'!CMF2=0,"",'Summary Clear'!CMF2)</f>
        <v/>
      </c>
      <c r="CLN13" s="172" t="str">
        <f>IF('Summary Clear'!CMG2=0,"",'Summary Clear'!CMG2)</f>
        <v/>
      </c>
      <c r="CLO13" s="172" t="str">
        <f>IF('Summary Clear'!CMH2=0,"",'Summary Clear'!CMH2)</f>
        <v/>
      </c>
      <c r="CLP13" s="172" t="str">
        <f>IF('Summary Clear'!CMI2=0,"",'Summary Clear'!CMI2)</f>
        <v/>
      </c>
      <c r="CLQ13" s="172" t="str">
        <f>IF('Summary Clear'!CMJ2=0,"",'Summary Clear'!CMJ2)</f>
        <v/>
      </c>
      <c r="CLR13" s="172" t="str">
        <f>IF('Summary Clear'!CMK2=0,"",'Summary Clear'!CMK2)</f>
        <v/>
      </c>
      <c r="CLS13" s="172" t="str">
        <f>IF('Summary Clear'!CML2=0,"",'Summary Clear'!CML2)</f>
        <v/>
      </c>
      <c r="CLT13" s="172" t="str">
        <f>IF('Summary Clear'!CMM2=0,"",'Summary Clear'!CMM2)</f>
        <v/>
      </c>
      <c r="CLU13" s="172" t="str">
        <f>IF('Summary Clear'!CMN2=0,"",'Summary Clear'!CMN2)</f>
        <v/>
      </c>
      <c r="CLV13" s="172" t="str">
        <f>IF('Summary Clear'!CMO2=0,"",'Summary Clear'!CMO2)</f>
        <v/>
      </c>
      <c r="CLW13" s="172" t="str">
        <f>IF('Summary Clear'!CMP2=0,"",'Summary Clear'!CMP2)</f>
        <v/>
      </c>
      <c r="CLX13" s="172" t="str">
        <f>IF('Summary Clear'!CMQ2=0,"",'Summary Clear'!CMQ2)</f>
        <v/>
      </c>
      <c r="CLY13" s="172" t="str">
        <f>IF('Summary Clear'!CMR2=0,"",'Summary Clear'!CMR2)</f>
        <v/>
      </c>
      <c r="CLZ13" s="172" t="str">
        <f>IF('Summary Clear'!CMS2=0,"",'Summary Clear'!CMS2)</f>
        <v/>
      </c>
      <c r="CMA13" s="172" t="str">
        <f>IF('Summary Clear'!CMT2=0,"",'Summary Clear'!CMT2)</f>
        <v/>
      </c>
      <c r="CMB13" s="172" t="str">
        <f>IF('Summary Clear'!CMU2=0,"",'Summary Clear'!CMU2)</f>
        <v/>
      </c>
      <c r="CMC13" s="172" t="str">
        <f>IF('Summary Clear'!CMV2=0,"",'Summary Clear'!CMV2)</f>
        <v/>
      </c>
      <c r="CMD13" s="172" t="str">
        <f>IF('Summary Clear'!CMW2=0,"",'Summary Clear'!CMW2)</f>
        <v/>
      </c>
      <c r="CME13" s="172" t="str">
        <f>IF('Summary Clear'!CMX2=0,"",'Summary Clear'!CMX2)</f>
        <v/>
      </c>
      <c r="CMF13" s="172" t="str">
        <f>IF('Summary Clear'!CMY2=0,"",'Summary Clear'!CMY2)</f>
        <v/>
      </c>
      <c r="CMG13" s="172" t="str">
        <f>IF('Summary Clear'!CMZ2=0,"",'Summary Clear'!CMZ2)</f>
        <v/>
      </c>
      <c r="CMH13" s="172" t="str">
        <f>IF('Summary Clear'!CNA2=0,"",'Summary Clear'!CNA2)</f>
        <v/>
      </c>
      <c r="CMI13" s="172" t="str">
        <f>IF('Summary Clear'!CNB2=0,"",'Summary Clear'!CNB2)</f>
        <v/>
      </c>
      <c r="CMJ13" s="172" t="str">
        <f>IF('Summary Clear'!CNC2=0,"",'Summary Clear'!CNC2)</f>
        <v/>
      </c>
      <c r="CMK13" s="172" t="str">
        <f>IF('Summary Clear'!CND2=0,"",'Summary Clear'!CND2)</f>
        <v/>
      </c>
      <c r="CML13" s="172" t="str">
        <f>IF('Summary Clear'!CNE2=0,"",'Summary Clear'!CNE2)</f>
        <v/>
      </c>
      <c r="CMM13" s="172" t="str">
        <f>IF('Summary Clear'!CNF2=0,"",'Summary Clear'!CNF2)</f>
        <v/>
      </c>
      <c r="CMN13" s="172" t="str">
        <f>IF('Summary Clear'!CNG2=0,"",'Summary Clear'!CNG2)</f>
        <v/>
      </c>
      <c r="CMO13" s="172" t="str">
        <f>IF('Summary Clear'!CNH2=0,"",'Summary Clear'!CNH2)</f>
        <v/>
      </c>
      <c r="CMP13" s="172" t="str">
        <f>IF('Summary Clear'!CNI2=0,"",'Summary Clear'!CNI2)</f>
        <v/>
      </c>
      <c r="CMQ13" s="172" t="str">
        <f>IF('Summary Clear'!CNJ2=0,"",'Summary Clear'!CNJ2)</f>
        <v/>
      </c>
      <c r="CMR13" s="172" t="str">
        <f>IF('Summary Clear'!CNK2=0,"",'Summary Clear'!CNK2)</f>
        <v/>
      </c>
      <c r="CMS13" s="172" t="str">
        <f>IF('Summary Clear'!CNL2=0,"",'Summary Clear'!CNL2)</f>
        <v/>
      </c>
      <c r="CMT13" s="172" t="str">
        <f>IF('Summary Clear'!CNM2=0,"",'Summary Clear'!CNM2)</f>
        <v/>
      </c>
      <c r="CMU13" s="172" t="str">
        <f>IF('Summary Clear'!CNN2=0,"",'Summary Clear'!CNN2)</f>
        <v/>
      </c>
      <c r="CMV13" s="172" t="str">
        <f>IF('Summary Clear'!CNO2=0,"",'Summary Clear'!CNO2)</f>
        <v/>
      </c>
      <c r="CMW13" s="172" t="str">
        <f>IF('Summary Clear'!CNP2=0,"",'Summary Clear'!CNP2)</f>
        <v/>
      </c>
      <c r="CMX13" s="172" t="str">
        <f>IF('Summary Clear'!CNQ2=0,"",'Summary Clear'!CNQ2)</f>
        <v/>
      </c>
      <c r="CMY13" s="172" t="str">
        <f>IF('Summary Clear'!CNR2=0,"",'Summary Clear'!CNR2)</f>
        <v/>
      </c>
      <c r="CMZ13" s="172" t="str">
        <f>IF('Summary Clear'!CNS2=0,"",'Summary Clear'!CNS2)</f>
        <v/>
      </c>
      <c r="CNA13" s="172" t="str">
        <f>IF('Summary Clear'!CNT2=0,"",'Summary Clear'!CNT2)</f>
        <v/>
      </c>
      <c r="CNB13" s="172" t="str">
        <f>IF('Summary Clear'!CNU2=0,"",'Summary Clear'!CNU2)</f>
        <v/>
      </c>
      <c r="CNC13" s="172" t="str">
        <f>IF('Summary Clear'!CNV2=0,"",'Summary Clear'!CNV2)</f>
        <v/>
      </c>
      <c r="CND13" s="172" t="str">
        <f>IF('Summary Clear'!CNW2=0,"",'Summary Clear'!CNW2)</f>
        <v/>
      </c>
      <c r="CNE13" s="172" t="str">
        <f>IF('Summary Clear'!CNX2=0,"",'Summary Clear'!CNX2)</f>
        <v/>
      </c>
      <c r="CNF13" s="172" t="str">
        <f>IF('Summary Clear'!CNY2=0,"",'Summary Clear'!CNY2)</f>
        <v/>
      </c>
      <c r="CNG13" s="172" t="str">
        <f>IF('Summary Clear'!CNZ2=0,"",'Summary Clear'!CNZ2)</f>
        <v/>
      </c>
      <c r="CNH13" s="172" t="str">
        <f>IF('Summary Clear'!COA2=0,"",'Summary Clear'!COA2)</f>
        <v/>
      </c>
      <c r="CNI13" s="172" t="str">
        <f>IF('Summary Clear'!COB2=0,"",'Summary Clear'!COB2)</f>
        <v/>
      </c>
      <c r="CNJ13" s="172" t="str">
        <f>IF('Summary Clear'!COC2=0,"",'Summary Clear'!COC2)</f>
        <v/>
      </c>
      <c r="CNK13" s="172" t="str">
        <f>IF('Summary Clear'!COD2=0,"",'Summary Clear'!COD2)</f>
        <v/>
      </c>
      <c r="CNL13" s="172" t="str">
        <f>IF('Summary Clear'!COE2=0,"",'Summary Clear'!COE2)</f>
        <v/>
      </c>
      <c r="CNM13" s="172" t="str">
        <f>IF('Summary Clear'!COF2=0,"",'Summary Clear'!COF2)</f>
        <v/>
      </c>
      <c r="CNN13" s="172" t="str">
        <f>IF('Summary Clear'!COG2=0,"",'Summary Clear'!COG2)</f>
        <v/>
      </c>
      <c r="CNO13" s="172" t="str">
        <f>IF('Summary Clear'!COH2=0,"",'Summary Clear'!COH2)</f>
        <v/>
      </c>
      <c r="CNP13" s="172" t="str">
        <f>IF('Summary Clear'!COI2=0,"",'Summary Clear'!COI2)</f>
        <v/>
      </c>
      <c r="CNQ13" s="172" t="str">
        <f>IF('Summary Clear'!COJ2=0,"",'Summary Clear'!COJ2)</f>
        <v/>
      </c>
      <c r="CNR13" s="172" t="str">
        <f>IF('Summary Clear'!COK2=0,"",'Summary Clear'!COK2)</f>
        <v/>
      </c>
      <c r="CNS13" s="172" t="str">
        <f>IF('Summary Clear'!COL2=0,"",'Summary Clear'!COL2)</f>
        <v/>
      </c>
      <c r="CNT13" s="172" t="str">
        <f>IF('Summary Clear'!COM2=0,"",'Summary Clear'!COM2)</f>
        <v/>
      </c>
      <c r="CNU13" s="172" t="str">
        <f>IF('Summary Clear'!CON2=0,"",'Summary Clear'!CON2)</f>
        <v/>
      </c>
      <c r="CNV13" s="172" t="str">
        <f>IF('Summary Clear'!COO2=0,"",'Summary Clear'!COO2)</f>
        <v/>
      </c>
      <c r="CNW13" s="172" t="str">
        <f>IF('Summary Clear'!COP2=0,"",'Summary Clear'!COP2)</f>
        <v/>
      </c>
      <c r="CNX13" s="172" t="str">
        <f>IF('Summary Clear'!COQ2=0,"",'Summary Clear'!COQ2)</f>
        <v/>
      </c>
      <c r="CNY13" s="172" t="str">
        <f>IF('Summary Clear'!COR2=0,"",'Summary Clear'!COR2)</f>
        <v/>
      </c>
      <c r="CNZ13" s="172" t="str">
        <f>IF('Summary Clear'!COS2=0,"",'Summary Clear'!COS2)</f>
        <v/>
      </c>
      <c r="COA13" s="172" t="str">
        <f>IF('Summary Clear'!COT2=0,"",'Summary Clear'!COT2)</f>
        <v/>
      </c>
      <c r="COB13" s="172" t="str">
        <f>IF('Summary Clear'!COU2=0,"",'Summary Clear'!COU2)</f>
        <v/>
      </c>
      <c r="COC13" s="172" t="str">
        <f>IF('Summary Clear'!COV2=0,"",'Summary Clear'!COV2)</f>
        <v/>
      </c>
      <c r="COD13" s="172" t="str">
        <f>IF('Summary Clear'!COW2=0,"",'Summary Clear'!COW2)</f>
        <v/>
      </c>
      <c r="COE13" s="172" t="str">
        <f>IF('Summary Clear'!COX2=0,"",'Summary Clear'!COX2)</f>
        <v/>
      </c>
      <c r="COF13" s="172" t="str">
        <f>IF('Summary Clear'!COY2=0,"",'Summary Clear'!COY2)</f>
        <v/>
      </c>
      <c r="COG13" s="172" t="str">
        <f>IF('Summary Clear'!COZ2=0,"",'Summary Clear'!COZ2)</f>
        <v/>
      </c>
      <c r="COH13" s="172" t="str">
        <f>IF('Summary Clear'!CPA2=0,"",'Summary Clear'!CPA2)</f>
        <v/>
      </c>
      <c r="COI13" s="172" t="str">
        <f>IF('Summary Clear'!CPB2=0,"",'Summary Clear'!CPB2)</f>
        <v/>
      </c>
      <c r="COJ13" s="172" t="str">
        <f>IF('Summary Clear'!CPC2=0,"",'Summary Clear'!CPC2)</f>
        <v/>
      </c>
      <c r="COK13" s="172" t="str">
        <f>IF('Summary Clear'!CPD2=0,"",'Summary Clear'!CPD2)</f>
        <v/>
      </c>
      <c r="COL13" s="172" t="str">
        <f>IF('Summary Clear'!CPE2=0,"",'Summary Clear'!CPE2)</f>
        <v/>
      </c>
      <c r="COM13" s="172" t="str">
        <f>IF('Summary Clear'!CPF2=0,"",'Summary Clear'!CPF2)</f>
        <v/>
      </c>
      <c r="CON13" s="172" t="str">
        <f>IF('Summary Clear'!CPG2=0,"",'Summary Clear'!CPG2)</f>
        <v/>
      </c>
      <c r="COO13" s="172" t="str">
        <f>IF('Summary Clear'!CPH2=0,"",'Summary Clear'!CPH2)</f>
        <v/>
      </c>
      <c r="COP13" s="172" t="str">
        <f>IF('Summary Clear'!CPI2=0,"",'Summary Clear'!CPI2)</f>
        <v/>
      </c>
      <c r="COQ13" s="172" t="str">
        <f>IF('Summary Clear'!CPJ2=0,"",'Summary Clear'!CPJ2)</f>
        <v/>
      </c>
      <c r="COR13" s="172" t="str">
        <f>IF('Summary Clear'!CPK2=0,"",'Summary Clear'!CPK2)</f>
        <v/>
      </c>
      <c r="COS13" s="172" t="str">
        <f>IF('Summary Clear'!CPL2=0,"",'Summary Clear'!CPL2)</f>
        <v/>
      </c>
      <c r="COT13" s="172" t="str">
        <f>IF('Summary Clear'!CPM2=0,"",'Summary Clear'!CPM2)</f>
        <v/>
      </c>
      <c r="COU13" s="172" t="str">
        <f>IF('Summary Clear'!CPN2=0,"",'Summary Clear'!CPN2)</f>
        <v/>
      </c>
      <c r="COV13" s="172" t="str">
        <f>IF('Summary Clear'!CPO2=0,"",'Summary Clear'!CPO2)</f>
        <v/>
      </c>
      <c r="COW13" s="172" t="str">
        <f>IF('Summary Clear'!CPP2=0,"",'Summary Clear'!CPP2)</f>
        <v/>
      </c>
      <c r="COX13" s="172" t="str">
        <f>IF('Summary Clear'!CPQ2=0,"",'Summary Clear'!CPQ2)</f>
        <v/>
      </c>
      <c r="COY13" s="172" t="str">
        <f>IF('Summary Clear'!CPR2=0,"",'Summary Clear'!CPR2)</f>
        <v/>
      </c>
      <c r="COZ13" s="172" t="str">
        <f>IF('Summary Clear'!CPS2=0,"",'Summary Clear'!CPS2)</f>
        <v/>
      </c>
      <c r="CPA13" s="172" t="str">
        <f>IF('Summary Clear'!CPT2=0,"",'Summary Clear'!CPT2)</f>
        <v/>
      </c>
      <c r="CPB13" s="172" t="str">
        <f>IF('Summary Clear'!CPU2=0,"",'Summary Clear'!CPU2)</f>
        <v/>
      </c>
      <c r="CPC13" s="172" t="str">
        <f>IF('Summary Clear'!CPV2=0,"",'Summary Clear'!CPV2)</f>
        <v/>
      </c>
      <c r="CPD13" s="172" t="str">
        <f>IF('Summary Clear'!CPW2=0,"",'Summary Clear'!CPW2)</f>
        <v/>
      </c>
      <c r="CPE13" s="172" t="str">
        <f>IF('Summary Clear'!CPX2=0,"",'Summary Clear'!CPX2)</f>
        <v/>
      </c>
      <c r="CPF13" s="172" t="str">
        <f>IF('Summary Clear'!CPY2=0,"",'Summary Clear'!CPY2)</f>
        <v/>
      </c>
      <c r="CPG13" s="172" t="str">
        <f>IF('Summary Clear'!CPZ2=0,"",'Summary Clear'!CPZ2)</f>
        <v/>
      </c>
      <c r="CPH13" s="172" t="str">
        <f>IF('Summary Clear'!CQA2=0,"",'Summary Clear'!CQA2)</f>
        <v/>
      </c>
      <c r="CPI13" s="172" t="str">
        <f>IF('Summary Clear'!CQB2=0,"",'Summary Clear'!CQB2)</f>
        <v/>
      </c>
      <c r="CPJ13" s="172" t="str">
        <f>IF('Summary Clear'!CQC2=0,"",'Summary Clear'!CQC2)</f>
        <v/>
      </c>
      <c r="CPK13" s="172" t="str">
        <f>IF('Summary Clear'!CQD2=0,"",'Summary Clear'!CQD2)</f>
        <v/>
      </c>
      <c r="CPL13" s="172" t="str">
        <f>IF('Summary Clear'!CQE2=0,"",'Summary Clear'!CQE2)</f>
        <v/>
      </c>
      <c r="CPM13" s="172" t="str">
        <f>IF('Summary Clear'!CQF2=0,"",'Summary Clear'!CQF2)</f>
        <v/>
      </c>
      <c r="CPN13" s="172" t="str">
        <f>IF('Summary Clear'!CQG2=0,"",'Summary Clear'!CQG2)</f>
        <v/>
      </c>
      <c r="CPO13" s="172" t="str">
        <f>IF('Summary Clear'!CQH2=0,"",'Summary Clear'!CQH2)</f>
        <v/>
      </c>
      <c r="CPP13" s="172" t="str">
        <f>IF('Summary Clear'!CQI2=0,"",'Summary Clear'!CQI2)</f>
        <v/>
      </c>
      <c r="CPQ13" s="172" t="str">
        <f>IF('Summary Clear'!CQJ2=0,"",'Summary Clear'!CQJ2)</f>
        <v/>
      </c>
      <c r="CPR13" s="172" t="str">
        <f>IF('Summary Clear'!CQK2=0,"",'Summary Clear'!CQK2)</f>
        <v/>
      </c>
      <c r="CPS13" s="172" t="str">
        <f>IF('Summary Clear'!CQL2=0,"",'Summary Clear'!CQL2)</f>
        <v/>
      </c>
      <c r="CPT13" s="172" t="str">
        <f>IF('Summary Clear'!CQM2=0,"",'Summary Clear'!CQM2)</f>
        <v/>
      </c>
      <c r="CPU13" s="172" t="str">
        <f>IF('Summary Clear'!CQN2=0,"",'Summary Clear'!CQN2)</f>
        <v/>
      </c>
      <c r="CPV13" s="172" t="str">
        <f>IF('Summary Clear'!CQO2=0,"",'Summary Clear'!CQO2)</f>
        <v/>
      </c>
      <c r="CPW13" s="172" t="str">
        <f>IF('Summary Clear'!CQP2=0,"",'Summary Clear'!CQP2)</f>
        <v/>
      </c>
      <c r="CPX13" s="172" t="str">
        <f>IF('Summary Clear'!CQQ2=0,"",'Summary Clear'!CQQ2)</f>
        <v/>
      </c>
      <c r="CPY13" s="172" t="str">
        <f>IF('Summary Clear'!CQR2=0,"",'Summary Clear'!CQR2)</f>
        <v/>
      </c>
      <c r="CPZ13" s="172" t="str">
        <f>IF('Summary Clear'!CQS2=0,"",'Summary Clear'!CQS2)</f>
        <v/>
      </c>
      <c r="CQA13" s="172" t="str">
        <f>IF('Summary Clear'!CQT2=0,"",'Summary Clear'!CQT2)</f>
        <v/>
      </c>
      <c r="CQB13" s="172" t="str">
        <f>IF('Summary Clear'!CQU2=0,"",'Summary Clear'!CQU2)</f>
        <v/>
      </c>
      <c r="CQC13" s="172" t="str">
        <f>IF('Summary Clear'!CQV2=0,"",'Summary Clear'!CQV2)</f>
        <v/>
      </c>
      <c r="CQD13" s="172" t="str">
        <f>IF('Summary Clear'!CQW2=0,"",'Summary Clear'!CQW2)</f>
        <v/>
      </c>
      <c r="CQE13" s="172" t="str">
        <f>IF('Summary Clear'!CQX2=0,"",'Summary Clear'!CQX2)</f>
        <v/>
      </c>
      <c r="CQF13" s="172" t="str">
        <f>IF('Summary Clear'!CQY2=0,"",'Summary Clear'!CQY2)</f>
        <v/>
      </c>
      <c r="CQG13" s="172" t="str">
        <f>IF('Summary Clear'!CQZ2=0,"",'Summary Clear'!CQZ2)</f>
        <v/>
      </c>
      <c r="CQH13" s="172" t="str">
        <f>IF('Summary Clear'!CRA2=0,"",'Summary Clear'!CRA2)</f>
        <v/>
      </c>
      <c r="CQI13" s="172" t="str">
        <f>IF('Summary Clear'!CRB2=0,"",'Summary Clear'!CRB2)</f>
        <v/>
      </c>
      <c r="CQJ13" s="172" t="str">
        <f>IF('Summary Clear'!CRC2=0,"",'Summary Clear'!CRC2)</f>
        <v/>
      </c>
      <c r="CQK13" s="172" t="str">
        <f>IF('Summary Clear'!CRD2=0,"",'Summary Clear'!CRD2)</f>
        <v/>
      </c>
      <c r="CQL13" s="172" t="str">
        <f>IF('Summary Clear'!CRE2=0,"",'Summary Clear'!CRE2)</f>
        <v/>
      </c>
      <c r="CQM13" s="172" t="str">
        <f>IF('Summary Clear'!CRF2=0,"",'Summary Clear'!CRF2)</f>
        <v/>
      </c>
      <c r="CQN13" s="172" t="str">
        <f>IF('Summary Clear'!CRG2=0,"",'Summary Clear'!CRG2)</f>
        <v/>
      </c>
      <c r="CQO13" s="172" t="str">
        <f>IF('Summary Clear'!CRH2=0,"",'Summary Clear'!CRH2)</f>
        <v/>
      </c>
      <c r="CQP13" s="172" t="str">
        <f>IF('Summary Clear'!CRI2=0,"",'Summary Clear'!CRI2)</f>
        <v/>
      </c>
      <c r="CQQ13" s="172" t="str">
        <f>IF('Summary Clear'!CRJ2=0,"",'Summary Clear'!CRJ2)</f>
        <v/>
      </c>
      <c r="CQR13" s="172" t="str">
        <f>IF('Summary Clear'!CRK2=0,"",'Summary Clear'!CRK2)</f>
        <v/>
      </c>
      <c r="CQS13" s="172" t="str">
        <f>IF('Summary Clear'!CRL2=0,"",'Summary Clear'!CRL2)</f>
        <v/>
      </c>
      <c r="CQT13" s="172" t="str">
        <f>IF('Summary Clear'!CRM2=0,"",'Summary Clear'!CRM2)</f>
        <v/>
      </c>
      <c r="CQU13" s="172" t="str">
        <f>IF('Summary Clear'!CRN2=0,"",'Summary Clear'!CRN2)</f>
        <v/>
      </c>
      <c r="CQV13" s="172" t="str">
        <f>IF('Summary Clear'!CRO2=0,"",'Summary Clear'!CRO2)</f>
        <v/>
      </c>
      <c r="CQW13" s="172" t="str">
        <f>IF('Summary Clear'!CRP2=0,"",'Summary Clear'!CRP2)</f>
        <v/>
      </c>
      <c r="CQX13" s="172" t="str">
        <f>IF('Summary Clear'!CRQ2=0,"",'Summary Clear'!CRQ2)</f>
        <v/>
      </c>
      <c r="CQY13" s="172" t="str">
        <f>IF('Summary Clear'!CRR2=0,"",'Summary Clear'!CRR2)</f>
        <v/>
      </c>
      <c r="CQZ13" s="172" t="str">
        <f>IF('Summary Clear'!CRS2=0,"",'Summary Clear'!CRS2)</f>
        <v/>
      </c>
      <c r="CRA13" s="172" t="str">
        <f>IF('Summary Clear'!CRT2=0,"",'Summary Clear'!CRT2)</f>
        <v/>
      </c>
      <c r="CRB13" s="172" t="str">
        <f>IF('Summary Clear'!CRU2=0,"",'Summary Clear'!CRU2)</f>
        <v/>
      </c>
      <c r="CRC13" s="172" t="str">
        <f>IF('Summary Clear'!CRV2=0,"",'Summary Clear'!CRV2)</f>
        <v/>
      </c>
      <c r="CRD13" s="172" t="str">
        <f>IF('Summary Clear'!CRW2=0,"",'Summary Clear'!CRW2)</f>
        <v/>
      </c>
      <c r="CRE13" s="172" t="str">
        <f>IF('Summary Clear'!CRX2=0,"",'Summary Clear'!CRX2)</f>
        <v/>
      </c>
      <c r="CRF13" s="172" t="str">
        <f>IF('Summary Clear'!CRY2=0,"",'Summary Clear'!CRY2)</f>
        <v/>
      </c>
      <c r="CRG13" s="172" t="str">
        <f>IF('Summary Clear'!CRZ2=0,"",'Summary Clear'!CRZ2)</f>
        <v/>
      </c>
      <c r="CRH13" s="172" t="str">
        <f>IF('Summary Clear'!CSA2=0,"",'Summary Clear'!CSA2)</f>
        <v/>
      </c>
      <c r="CRI13" s="172" t="str">
        <f>IF('Summary Clear'!CSB2=0,"",'Summary Clear'!CSB2)</f>
        <v/>
      </c>
      <c r="CRJ13" s="172" t="str">
        <f>IF('Summary Clear'!CSC2=0,"",'Summary Clear'!CSC2)</f>
        <v/>
      </c>
      <c r="CRK13" s="172" t="str">
        <f>IF('Summary Clear'!CSD2=0,"",'Summary Clear'!CSD2)</f>
        <v/>
      </c>
      <c r="CRL13" s="172" t="str">
        <f>IF('Summary Clear'!CSE2=0,"",'Summary Clear'!CSE2)</f>
        <v/>
      </c>
      <c r="CRM13" s="172" t="str">
        <f>IF('Summary Clear'!CSF2=0,"",'Summary Clear'!CSF2)</f>
        <v/>
      </c>
      <c r="CRN13" s="172" t="str">
        <f>IF('Summary Clear'!CSG2=0,"",'Summary Clear'!CSG2)</f>
        <v/>
      </c>
      <c r="CRO13" s="172" t="str">
        <f>IF('Summary Clear'!CSH2=0,"",'Summary Clear'!CSH2)</f>
        <v/>
      </c>
      <c r="CRP13" s="172" t="str">
        <f>IF('Summary Clear'!CSI2=0,"",'Summary Clear'!CSI2)</f>
        <v/>
      </c>
      <c r="CRQ13" s="172" t="str">
        <f>IF('Summary Clear'!CSJ2=0,"",'Summary Clear'!CSJ2)</f>
        <v/>
      </c>
      <c r="CRR13" s="172" t="str">
        <f>IF('Summary Clear'!CSK2=0,"",'Summary Clear'!CSK2)</f>
        <v/>
      </c>
      <c r="CRS13" s="172" t="str">
        <f>IF('Summary Clear'!CSL2=0,"",'Summary Clear'!CSL2)</f>
        <v/>
      </c>
      <c r="CRT13" s="172" t="str">
        <f>IF('Summary Clear'!CSM2=0,"",'Summary Clear'!CSM2)</f>
        <v/>
      </c>
      <c r="CRU13" s="172" t="str">
        <f>IF('Summary Clear'!CSN2=0,"",'Summary Clear'!CSN2)</f>
        <v/>
      </c>
      <c r="CRV13" s="172" t="str">
        <f>IF('Summary Clear'!CSO2=0,"",'Summary Clear'!CSO2)</f>
        <v/>
      </c>
      <c r="CRW13" s="172" t="str">
        <f>IF('Summary Clear'!CSP2=0,"",'Summary Clear'!CSP2)</f>
        <v/>
      </c>
      <c r="CRX13" s="172" t="str">
        <f>IF('Summary Clear'!CSQ2=0,"",'Summary Clear'!CSQ2)</f>
        <v/>
      </c>
      <c r="CRY13" s="172" t="str">
        <f>IF('Summary Clear'!CSR2=0,"",'Summary Clear'!CSR2)</f>
        <v/>
      </c>
      <c r="CRZ13" s="172" t="str">
        <f>IF('Summary Clear'!CSS2=0,"",'Summary Clear'!CSS2)</f>
        <v/>
      </c>
      <c r="CSA13" s="172" t="str">
        <f>IF('Summary Clear'!CST2=0,"",'Summary Clear'!CST2)</f>
        <v/>
      </c>
      <c r="CSB13" s="172" t="str">
        <f>IF('Summary Clear'!CSU2=0,"",'Summary Clear'!CSU2)</f>
        <v/>
      </c>
      <c r="CSC13" s="172" t="str">
        <f>IF('Summary Clear'!CSV2=0,"",'Summary Clear'!CSV2)</f>
        <v/>
      </c>
      <c r="CSD13" s="172" t="str">
        <f>IF('Summary Clear'!CSW2=0,"",'Summary Clear'!CSW2)</f>
        <v/>
      </c>
      <c r="CSE13" s="172" t="str">
        <f>IF('Summary Clear'!CSX2=0,"",'Summary Clear'!CSX2)</f>
        <v/>
      </c>
      <c r="CSF13" s="172" t="str">
        <f>IF('Summary Clear'!CSY2=0,"",'Summary Clear'!CSY2)</f>
        <v/>
      </c>
      <c r="CSG13" s="172" t="str">
        <f>IF('Summary Clear'!CSZ2=0,"",'Summary Clear'!CSZ2)</f>
        <v/>
      </c>
      <c r="CSH13" s="172" t="str">
        <f>IF('Summary Clear'!CTA2=0,"",'Summary Clear'!CTA2)</f>
        <v/>
      </c>
      <c r="CSI13" s="172" t="str">
        <f>IF('Summary Clear'!CTB2=0,"",'Summary Clear'!CTB2)</f>
        <v/>
      </c>
      <c r="CSJ13" s="172" t="str">
        <f>IF('Summary Clear'!CTC2=0,"",'Summary Clear'!CTC2)</f>
        <v/>
      </c>
      <c r="CSK13" s="172" t="str">
        <f>IF('Summary Clear'!CTD2=0,"",'Summary Clear'!CTD2)</f>
        <v/>
      </c>
      <c r="CSL13" s="172" t="str">
        <f>IF('Summary Clear'!CTE2=0,"",'Summary Clear'!CTE2)</f>
        <v/>
      </c>
      <c r="CSM13" s="172" t="str">
        <f>IF('Summary Clear'!CTF2=0,"",'Summary Clear'!CTF2)</f>
        <v/>
      </c>
      <c r="CSN13" s="172" t="str">
        <f>IF('Summary Clear'!CTG2=0,"",'Summary Clear'!CTG2)</f>
        <v/>
      </c>
      <c r="CSO13" s="172" t="str">
        <f>IF('Summary Clear'!CTH2=0,"",'Summary Clear'!CTH2)</f>
        <v/>
      </c>
      <c r="CSP13" s="172" t="str">
        <f>IF('Summary Clear'!CTI2=0,"",'Summary Clear'!CTI2)</f>
        <v/>
      </c>
      <c r="CSQ13" s="172" t="str">
        <f>IF('Summary Clear'!CTJ2=0,"",'Summary Clear'!CTJ2)</f>
        <v/>
      </c>
      <c r="CSR13" s="172" t="str">
        <f>IF('Summary Clear'!CTK2=0,"",'Summary Clear'!CTK2)</f>
        <v/>
      </c>
      <c r="CSS13" s="172" t="str">
        <f>IF('Summary Clear'!CTL2=0,"",'Summary Clear'!CTL2)</f>
        <v/>
      </c>
      <c r="CST13" s="172" t="str">
        <f>IF('Summary Clear'!CTM2=0,"",'Summary Clear'!CTM2)</f>
        <v/>
      </c>
      <c r="CSU13" s="172" t="str">
        <f>IF('Summary Clear'!CTN2=0,"",'Summary Clear'!CTN2)</f>
        <v/>
      </c>
      <c r="CSV13" s="172" t="str">
        <f>IF('Summary Clear'!CTO2=0,"",'Summary Clear'!CTO2)</f>
        <v/>
      </c>
      <c r="CSW13" s="172" t="str">
        <f>IF('Summary Clear'!CTP2=0,"",'Summary Clear'!CTP2)</f>
        <v/>
      </c>
      <c r="CSX13" s="172" t="str">
        <f>IF('Summary Clear'!CTQ2=0,"",'Summary Clear'!CTQ2)</f>
        <v/>
      </c>
      <c r="CSY13" s="172" t="str">
        <f>IF('Summary Clear'!CTR2=0,"",'Summary Clear'!CTR2)</f>
        <v/>
      </c>
      <c r="CSZ13" s="172" t="str">
        <f>IF('Summary Clear'!CTS2=0,"",'Summary Clear'!CTS2)</f>
        <v/>
      </c>
      <c r="CTA13" s="172" t="str">
        <f>IF('Summary Clear'!CTT2=0,"",'Summary Clear'!CTT2)</f>
        <v/>
      </c>
      <c r="CTB13" s="172" t="str">
        <f>IF('Summary Clear'!CTU2=0,"",'Summary Clear'!CTU2)</f>
        <v/>
      </c>
      <c r="CTC13" s="172" t="str">
        <f>IF('Summary Clear'!CTV2=0,"",'Summary Clear'!CTV2)</f>
        <v/>
      </c>
      <c r="CTD13" s="172" t="str">
        <f>IF('Summary Clear'!CTW2=0,"",'Summary Clear'!CTW2)</f>
        <v/>
      </c>
      <c r="CTE13" s="172" t="str">
        <f>IF('Summary Clear'!CTX2=0,"",'Summary Clear'!CTX2)</f>
        <v/>
      </c>
      <c r="CTF13" s="172" t="str">
        <f>IF('Summary Clear'!CTY2=0,"",'Summary Clear'!CTY2)</f>
        <v/>
      </c>
      <c r="CTG13" s="172" t="str">
        <f>IF('Summary Clear'!CTZ2=0,"",'Summary Clear'!CTZ2)</f>
        <v/>
      </c>
      <c r="CTH13" s="172" t="str">
        <f>IF('Summary Clear'!CUA2=0,"",'Summary Clear'!CUA2)</f>
        <v/>
      </c>
      <c r="CTI13" s="172" t="str">
        <f>IF('Summary Clear'!CUB2=0,"",'Summary Clear'!CUB2)</f>
        <v/>
      </c>
      <c r="CTJ13" s="172" t="str">
        <f>IF('Summary Clear'!CUC2=0,"",'Summary Clear'!CUC2)</f>
        <v/>
      </c>
      <c r="CTK13" s="172" t="str">
        <f>IF('Summary Clear'!CUD2=0,"",'Summary Clear'!CUD2)</f>
        <v/>
      </c>
      <c r="CTL13" s="172" t="str">
        <f>IF('Summary Clear'!CUE2=0,"",'Summary Clear'!CUE2)</f>
        <v/>
      </c>
      <c r="CTM13" s="172" t="str">
        <f>IF('Summary Clear'!CUF2=0,"",'Summary Clear'!CUF2)</f>
        <v/>
      </c>
      <c r="CTN13" s="172" t="str">
        <f>IF('Summary Clear'!CUG2=0,"",'Summary Clear'!CUG2)</f>
        <v/>
      </c>
      <c r="CTO13" s="172" t="str">
        <f>IF('Summary Clear'!CUH2=0,"",'Summary Clear'!CUH2)</f>
        <v/>
      </c>
      <c r="CTP13" s="172" t="str">
        <f>IF('Summary Clear'!CUI2=0,"",'Summary Clear'!CUI2)</f>
        <v/>
      </c>
      <c r="CTQ13" s="172" t="str">
        <f>IF('Summary Clear'!CUJ2=0,"",'Summary Clear'!CUJ2)</f>
        <v/>
      </c>
      <c r="CTR13" s="172" t="str">
        <f>IF('Summary Clear'!CUK2=0,"",'Summary Clear'!CUK2)</f>
        <v/>
      </c>
      <c r="CTS13" s="172" t="str">
        <f>IF('Summary Clear'!CUL2=0,"",'Summary Clear'!CUL2)</f>
        <v/>
      </c>
      <c r="CTT13" s="172" t="str">
        <f>IF('Summary Clear'!CUM2=0,"",'Summary Clear'!CUM2)</f>
        <v/>
      </c>
      <c r="CTU13" s="172" t="str">
        <f>IF('Summary Clear'!CUN2=0,"",'Summary Clear'!CUN2)</f>
        <v/>
      </c>
      <c r="CTV13" s="172" t="str">
        <f>IF('Summary Clear'!CUO2=0,"",'Summary Clear'!CUO2)</f>
        <v/>
      </c>
      <c r="CTW13" s="172" t="str">
        <f>IF('Summary Clear'!CUP2=0,"",'Summary Clear'!CUP2)</f>
        <v/>
      </c>
      <c r="CTX13" s="172" t="str">
        <f>IF('Summary Clear'!CUQ2=0,"",'Summary Clear'!CUQ2)</f>
        <v/>
      </c>
      <c r="CTY13" s="172" t="str">
        <f>IF('Summary Clear'!CUR2=0,"",'Summary Clear'!CUR2)</f>
        <v/>
      </c>
      <c r="CTZ13" s="172" t="str">
        <f>IF('Summary Clear'!CUS2=0,"",'Summary Clear'!CUS2)</f>
        <v/>
      </c>
      <c r="CUA13" s="172" t="str">
        <f>IF('Summary Clear'!CUT2=0,"",'Summary Clear'!CUT2)</f>
        <v/>
      </c>
      <c r="CUB13" s="172" t="str">
        <f>IF('Summary Clear'!CUU2=0,"",'Summary Clear'!CUU2)</f>
        <v/>
      </c>
      <c r="CUC13" s="172" t="str">
        <f>IF('Summary Clear'!CUV2=0,"",'Summary Clear'!CUV2)</f>
        <v/>
      </c>
      <c r="CUD13" s="172" t="str">
        <f>IF('Summary Clear'!CUW2=0,"",'Summary Clear'!CUW2)</f>
        <v/>
      </c>
      <c r="CUE13" s="172" t="str">
        <f>IF('Summary Clear'!CUX2=0,"",'Summary Clear'!CUX2)</f>
        <v/>
      </c>
      <c r="CUF13" s="172" t="str">
        <f>IF('Summary Clear'!CUY2=0,"",'Summary Clear'!CUY2)</f>
        <v/>
      </c>
      <c r="CUG13" s="172" t="str">
        <f>IF('Summary Clear'!CUZ2=0,"",'Summary Clear'!CUZ2)</f>
        <v/>
      </c>
      <c r="CUH13" s="172" t="str">
        <f>IF('Summary Clear'!CVA2=0,"",'Summary Clear'!CVA2)</f>
        <v/>
      </c>
      <c r="CUI13" s="172" t="str">
        <f>IF('Summary Clear'!CVB2=0,"",'Summary Clear'!CVB2)</f>
        <v/>
      </c>
      <c r="CUJ13" s="172" t="str">
        <f>IF('Summary Clear'!CVC2=0,"",'Summary Clear'!CVC2)</f>
        <v/>
      </c>
      <c r="CUK13" s="172" t="str">
        <f>IF('Summary Clear'!CVD2=0,"",'Summary Clear'!CVD2)</f>
        <v/>
      </c>
      <c r="CUL13" s="172" t="str">
        <f>IF('Summary Clear'!CVE2=0,"",'Summary Clear'!CVE2)</f>
        <v/>
      </c>
      <c r="CUM13" s="172" t="str">
        <f>IF('Summary Clear'!CVF2=0,"",'Summary Clear'!CVF2)</f>
        <v/>
      </c>
      <c r="CUN13" s="172" t="str">
        <f>IF('Summary Clear'!CVG2=0,"",'Summary Clear'!CVG2)</f>
        <v/>
      </c>
      <c r="CUO13" s="172" t="str">
        <f>IF('Summary Clear'!CVH2=0,"",'Summary Clear'!CVH2)</f>
        <v/>
      </c>
      <c r="CUP13" s="172" t="str">
        <f>IF('Summary Clear'!CVI2=0,"",'Summary Clear'!CVI2)</f>
        <v/>
      </c>
      <c r="CUQ13" s="172" t="str">
        <f>IF('Summary Clear'!CVJ2=0,"",'Summary Clear'!CVJ2)</f>
        <v/>
      </c>
      <c r="CUR13" s="172" t="str">
        <f>IF('Summary Clear'!CVK2=0,"",'Summary Clear'!CVK2)</f>
        <v/>
      </c>
      <c r="CUS13" s="172" t="str">
        <f>IF('Summary Clear'!CVL2=0,"",'Summary Clear'!CVL2)</f>
        <v/>
      </c>
      <c r="CUT13" s="172" t="str">
        <f>IF('Summary Clear'!CVM2=0,"",'Summary Clear'!CVM2)</f>
        <v/>
      </c>
      <c r="CUU13" s="172" t="str">
        <f>IF('Summary Clear'!CVN2=0,"",'Summary Clear'!CVN2)</f>
        <v/>
      </c>
      <c r="CUV13" s="172" t="str">
        <f>IF('Summary Clear'!CVO2=0,"",'Summary Clear'!CVO2)</f>
        <v/>
      </c>
      <c r="CUW13" s="172" t="str">
        <f>IF('Summary Clear'!CVP2=0,"",'Summary Clear'!CVP2)</f>
        <v/>
      </c>
      <c r="CUX13" s="172" t="str">
        <f>IF('Summary Clear'!CVQ2=0,"",'Summary Clear'!CVQ2)</f>
        <v/>
      </c>
      <c r="CUY13" s="172" t="str">
        <f>IF('Summary Clear'!CVR2=0,"",'Summary Clear'!CVR2)</f>
        <v/>
      </c>
      <c r="CUZ13" s="172" t="str">
        <f>IF('Summary Clear'!CVS2=0,"",'Summary Clear'!CVS2)</f>
        <v/>
      </c>
      <c r="CVA13" s="172" t="str">
        <f>IF('Summary Clear'!CVT2=0,"",'Summary Clear'!CVT2)</f>
        <v/>
      </c>
      <c r="CVB13" s="172" t="str">
        <f>IF('Summary Clear'!CVU2=0,"",'Summary Clear'!CVU2)</f>
        <v/>
      </c>
      <c r="CVC13" s="172" t="str">
        <f>IF('Summary Clear'!CVV2=0,"",'Summary Clear'!CVV2)</f>
        <v/>
      </c>
      <c r="CVD13" s="172" t="str">
        <f>IF('Summary Clear'!CVW2=0,"",'Summary Clear'!CVW2)</f>
        <v/>
      </c>
      <c r="CVE13" s="172" t="str">
        <f>IF('Summary Clear'!CVX2=0,"",'Summary Clear'!CVX2)</f>
        <v/>
      </c>
      <c r="CVF13" s="172" t="str">
        <f>IF('Summary Clear'!CVY2=0,"",'Summary Clear'!CVY2)</f>
        <v/>
      </c>
      <c r="CVG13" s="172" t="str">
        <f>IF('Summary Clear'!CVZ2=0,"",'Summary Clear'!CVZ2)</f>
        <v/>
      </c>
      <c r="CVH13" s="172" t="str">
        <f>IF('Summary Clear'!CWA2=0,"",'Summary Clear'!CWA2)</f>
        <v/>
      </c>
      <c r="CVI13" s="172" t="str">
        <f>IF('Summary Clear'!CWB2=0,"",'Summary Clear'!CWB2)</f>
        <v/>
      </c>
      <c r="CVJ13" s="172" t="str">
        <f>IF('Summary Clear'!CWC2=0,"",'Summary Clear'!CWC2)</f>
        <v/>
      </c>
      <c r="CVK13" s="172" t="str">
        <f>IF('Summary Clear'!CWD2=0,"",'Summary Clear'!CWD2)</f>
        <v/>
      </c>
      <c r="CVL13" s="172" t="str">
        <f>IF('Summary Clear'!CWE2=0,"",'Summary Clear'!CWE2)</f>
        <v/>
      </c>
      <c r="CVM13" s="172" t="str">
        <f>IF('Summary Clear'!CWF2=0,"",'Summary Clear'!CWF2)</f>
        <v/>
      </c>
      <c r="CVN13" s="172" t="str">
        <f>IF('Summary Clear'!CWG2=0,"",'Summary Clear'!CWG2)</f>
        <v/>
      </c>
      <c r="CVO13" s="172" t="str">
        <f>IF('Summary Clear'!CWH2=0,"",'Summary Clear'!CWH2)</f>
        <v/>
      </c>
      <c r="CVP13" s="172" t="str">
        <f>IF('Summary Clear'!CWI2=0,"",'Summary Clear'!CWI2)</f>
        <v/>
      </c>
      <c r="CVQ13" s="172" t="str">
        <f>IF('Summary Clear'!CWJ2=0,"",'Summary Clear'!CWJ2)</f>
        <v/>
      </c>
      <c r="CVR13" s="172" t="str">
        <f>IF('Summary Clear'!CWK2=0,"",'Summary Clear'!CWK2)</f>
        <v/>
      </c>
      <c r="CVS13" s="172" t="str">
        <f>IF('Summary Clear'!CWL2=0,"",'Summary Clear'!CWL2)</f>
        <v/>
      </c>
      <c r="CVT13" s="172" t="str">
        <f>IF('Summary Clear'!CWM2=0,"",'Summary Clear'!CWM2)</f>
        <v/>
      </c>
      <c r="CVU13" s="172" t="str">
        <f>IF('Summary Clear'!CWN2=0,"",'Summary Clear'!CWN2)</f>
        <v/>
      </c>
      <c r="CVV13" s="172" t="str">
        <f>IF('Summary Clear'!CWO2=0,"",'Summary Clear'!CWO2)</f>
        <v/>
      </c>
      <c r="CVW13" s="172" t="str">
        <f>IF('Summary Clear'!CWP2=0,"",'Summary Clear'!CWP2)</f>
        <v/>
      </c>
      <c r="CVX13" s="172" t="str">
        <f>IF('Summary Clear'!CWQ2=0,"",'Summary Clear'!CWQ2)</f>
        <v/>
      </c>
      <c r="CVY13" s="172" t="str">
        <f>IF('Summary Clear'!CWR2=0,"",'Summary Clear'!CWR2)</f>
        <v/>
      </c>
      <c r="CVZ13" s="172" t="str">
        <f>IF('Summary Clear'!CWS2=0,"",'Summary Clear'!CWS2)</f>
        <v/>
      </c>
      <c r="CWA13" s="172" t="str">
        <f>IF('Summary Clear'!CWT2=0,"",'Summary Clear'!CWT2)</f>
        <v/>
      </c>
      <c r="CWB13" s="172" t="str">
        <f>IF('Summary Clear'!CWU2=0,"",'Summary Clear'!CWU2)</f>
        <v/>
      </c>
      <c r="CWC13" s="172" t="str">
        <f>IF('Summary Clear'!CWV2=0,"",'Summary Clear'!CWV2)</f>
        <v/>
      </c>
      <c r="CWD13" s="172" t="str">
        <f>IF('Summary Clear'!CWW2=0,"",'Summary Clear'!CWW2)</f>
        <v/>
      </c>
      <c r="CWE13" s="172" t="str">
        <f>IF('Summary Clear'!CWX2=0,"",'Summary Clear'!CWX2)</f>
        <v/>
      </c>
      <c r="CWF13" s="172" t="str">
        <f>IF('Summary Clear'!CWY2=0,"",'Summary Clear'!CWY2)</f>
        <v/>
      </c>
      <c r="CWG13" s="172" t="str">
        <f>IF('Summary Clear'!CWZ2=0,"",'Summary Clear'!CWZ2)</f>
        <v/>
      </c>
      <c r="CWH13" s="172" t="str">
        <f>IF('Summary Clear'!CXA2=0,"",'Summary Clear'!CXA2)</f>
        <v/>
      </c>
      <c r="CWI13" s="172" t="str">
        <f>IF('Summary Clear'!CXB2=0,"",'Summary Clear'!CXB2)</f>
        <v/>
      </c>
      <c r="CWJ13" s="172" t="str">
        <f>IF('Summary Clear'!CXC2=0,"",'Summary Clear'!CXC2)</f>
        <v/>
      </c>
      <c r="CWK13" s="172" t="str">
        <f>IF('Summary Clear'!CXD2=0,"",'Summary Clear'!CXD2)</f>
        <v/>
      </c>
      <c r="CWL13" s="172" t="str">
        <f>IF('Summary Clear'!CXE2=0,"",'Summary Clear'!CXE2)</f>
        <v/>
      </c>
      <c r="CWM13" s="172" t="str">
        <f>IF('Summary Clear'!CXF2=0,"",'Summary Clear'!CXF2)</f>
        <v/>
      </c>
      <c r="CWN13" s="172" t="str">
        <f>IF('Summary Clear'!CXG2=0,"",'Summary Clear'!CXG2)</f>
        <v/>
      </c>
      <c r="CWO13" s="172" t="str">
        <f>IF('Summary Clear'!CXH2=0,"",'Summary Clear'!CXH2)</f>
        <v/>
      </c>
      <c r="CWP13" s="172" t="str">
        <f>IF('Summary Clear'!CXI2=0,"",'Summary Clear'!CXI2)</f>
        <v/>
      </c>
      <c r="CWQ13" s="172" t="str">
        <f>IF('Summary Clear'!CXJ2=0,"",'Summary Clear'!CXJ2)</f>
        <v/>
      </c>
      <c r="CWR13" s="172" t="str">
        <f>IF('Summary Clear'!CXK2=0,"",'Summary Clear'!CXK2)</f>
        <v/>
      </c>
      <c r="CWS13" s="172" t="str">
        <f>IF('Summary Clear'!CXL2=0,"",'Summary Clear'!CXL2)</f>
        <v/>
      </c>
      <c r="CWT13" s="172" t="str">
        <f>IF('Summary Clear'!CXM2=0,"",'Summary Clear'!CXM2)</f>
        <v/>
      </c>
      <c r="CWU13" s="172" t="str">
        <f>IF('Summary Clear'!CXN2=0,"",'Summary Clear'!CXN2)</f>
        <v/>
      </c>
      <c r="CWV13" s="172" t="str">
        <f>IF('Summary Clear'!CXO2=0,"",'Summary Clear'!CXO2)</f>
        <v/>
      </c>
      <c r="CWW13" s="172" t="str">
        <f>IF('Summary Clear'!CXP2=0,"",'Summary Clear'!CXP2)</f>
        <v/>
      </c>
      <c r="CWX13" s="172" t="str">
        <f>IF('Summary Clear'!CXQ2=0,"",'Summary Clear'!CXQ2)</f>
        <v/>
      </c>
      <c r="CWY13" s="172" t="str">
        <f>IF('Summary Clear'!CXR2=0,"",'Summary Clear'!CXR2)</f>
        <v/>
      </c>
      <c r="CWZ13" s="172" t="str">
        <f>IF('Summary Clear'!CXS2=0,"",'Summary Clear'!CXS2)</f>
        <v/>
      </c>
      <c r="CXA13" s="172" t="str">
        <f>IF('Summary Clear'!CXT2=0,"",'Summary Clear'!CXT2)</f>
        <v/>
      </c>
      <c r="CXB13" s="172" t="str">
        <f>IF('Summary Clear'!CXU2=0,"",'Summary Clear'!CXU2)</f>
        <v/>
      </c>
      <c r="CXC13" s="172" t="str">
        <f>IF('Summary Clear'!CXV2=0,"",'Summary Clear'!CXV2)</f>
        <v/>
      </c>
      <c r="CXD13" s="172" t="str">
        <f>IF('Summary Clear'!CXW2=0,"",'Summary Clear'!CXW2)</f>
        <v/>
      </c>
      <c r="CXE13" s="172" t="str">
        <f>IF('Summary Clear'!CXX2=0,"",'Summary Clear'!CXX2)</f>
        <v/>
      </c>
      <c r="CXF13" s="172" t="str">
        <f>IF('Summary Clear'!CXY2=0,"",'Summary Clear'!CXY2)</f>
        <v/>
      </c>
      <c r="CXG13" s="172" t="str">
        <f>IF('Summary Clear'!CXZ2=0,"",'Summary Clear'!CXZ2)</f>
        <v/>
      </c>
      <c r="CXH13" s="172" t="str">
        <f>IF('Summary Clear'!CYA2=0,"",'Summary Clear'!CYA2)</f>
        <v/>
      </c>
      <c r="CXI13" s="172" t="str">
        <f>IF('Summary Clear'!CYB2=0,"",'Summary Clear'!CYB2)</f>
        <v/>
      </c>
      <c r="CXJ13" s="172" t="str">
        <f>IF('Summary Clear'!CYC2=0,"",'Summary Clear'!CYC2)</f>
        <v/>
      </c>
      <c r="CXK13" s="172" t="str">
        <f>IF('Summary Clear'!CYD2=0,"",'Summary Clear'!CYD2)</f>
        <v/>
      </c>
      <c r="CXL13" s="172" t="str">
        <f>IF('Summary Clear'!CYE2=0,"",'Summary Clear'!CYE2)</f>
        <v/>
      </c>
      <c r="CXM13" s="172" t="str">
        <f>IF('Summary Clear'!CYF2=0,"",'Summary Clear'!CYF2)</f>
        <v/>
      </c>
      <c r="CXN13" s="172" t="str">
        <f>IF('Summary Clear'!CYG2=0,"",'Summary Clear'!CYG2)</f>
        <v/>
      </c>
      <c r="CXO13" s="172" t="str">
        <f>IF('Summary Clear'!CYH2=0,"",'Summary Clear'!CYH2)</f>
        <v/>
      </c>
      <c r="CXP13" s="172" t="str">
        <f>IF('Summary Clear'!CYI2=0,"",'Summary Clear'!CYI2)</f>
        <v/>
      </c>
      <c r="CXQ13" s="172" t="str">
        <f>IF('Summary Clear'!CYJ2=0,"",'Summary Clear'!CYJ2)</f>
        <v/>
      </c>
      <c r="CXR13" s="172" t="str">
        <f>IF('Summary Clear'!CYK2=0,"",'Summary Clear'!CYK2)</f>
        <v/>
      </c>
      <c r="CXS13" s="172" t="str">
        <f>IF('Summary Clear'!CYL2=0,"",'Summary Clear'!CYL2)</f>
        <v/>
      </c>
      <c r="CXT13" s="172" t="str">
        <f>IF('Summary Clear'!CYM2=0,"",'Summary Clear'!CYM2)</f>
        <v/>
      </c>
      <c r="CXU13" s="172" t="str">
        <f>IF('Summary Clear'!CYN2=0,"",'Summary Clear'!CYN2)</f>
        <v/>
      </c>
      <c r="CXV13" s="172" t="str">
        <f>IF('Summary Clear'!CYO2=0,"",'Summary Clear'!CYO2)</f>
        <v/>
      </c>
      <c r="CXW13" s="172" t="str">
        <f>IF('Summary Clear'!CYP2=0,"",'Summary Clear'!CYP2)</f>
        <v/>
      </c>
      <c r="CXX13" s="172" t="str">
        <f>IF('Summary Clear'!CYQ2=0,"",'Summary Clear'!CYQ2)</f>
        <v/>
      </c>
      <c r="CXY13" s="172" t="str">
        <f>IF('Summary Clear'!CYR2=0,"",'Summary Clear'!CYR2)</f>
        <v/>
      </c>
      <c r="CXZ13" s="172" t="str">
        <f>IF('Summary Clear'!CYS2=0,"",'Summary Clear'!CYS2)</f>
        <v/>
      </c>
      <c r="CYA13" s="172" t="str">
        <f>IF('Summary Clear'!CYT2=0,"",'Summary Clear'!CYT2)</f>
        <v/>
      </c>
      <c r="CYB13" s="172" t="str">
        <f>IF('Summary Clear'!CYU2=0,"",'Summary Clear'!CYU2)</f>
        <v/>
      </c>
      <c r="CYC13" s="172" t="str">
        <f>IF('Summary Clear'!CYV2=0,"",'Summary Clear'!CYV2)</f>
        <v/>
      </c>
      <c r="CYD13" s="172" t="str">
        <f>IF('Summary Clear'!CYW2=0,"",'Summary Clear'!CYW2)</f>
        <v/>
      </c>
      <c r="CYE13" s="172" t="str">
        <f>IF('Summary Clear'!CYX2=0,"",'Summary Clear'!CYX2)</f>
        <v/>
      </c>
      <c r="CYF13" s="172" t="str">
        <f>IF('Summary Clear'!CYY2=0,"",'Summary Clear'!CYY2)</f>
        <v/>
      </c>
      <c r="CYG13" s="172" t="str">
        <f>IF('Summary Clear'!CYZ2=0,"",'Summary Clear'!CYZ2)</f>
        <v/>
      </c>
      <c r="CYH13" s="172" t="str">
        <f>IF('Summary Clear'!CZA2=0,"",'Summary Clear'!CZA2)</f>
        <v/>
      </c>
      <c r="CYI13" s="172" t="str">
        <f>IF('Summary Clear'!CZB2=0,"",'Summary Clear'!CZB2)</f>
        <v/>
      </c>
      <c r="CYJ13" s="172" t="str">
        <f>IF('Summary Clear'!CZC2=0,"",'Summary Clear'!CZC2)</f>
        <v/>
      </c>
      <c r="CYK13" s="172" t="str">
        <f>IF('Summary Clear'!CZD2=0,"",'Summary Clear'!CZD2)</f>
        <v/>
      </c>
      <c r="CYL13" s="172" t="str">
        <f>IF('Summary Clear'!CZE2=0,"",'Summary Clear'!CZE2)</f>
        <v/>
      </c>
      <c r="CYM13" s="172" t="str">
        <f>IF('Summary Clear'!CZF2=0,"",'Summary Clear'!CZF2)</f>
        <v/>
      </c>
      <c r="CYN13" s="172" t="str">
        <f>IF('Summary Clear'!CZG2=0,"",'Summary Clear'!CZG2)</f>
        <v/>
      </c>
      <c r="CYO13" s="172" t="str">
        <f>IF('Summary Clear'!CZH2=0,"",'Summary Clear'!CZH2)</f>
        <v/>
      </c>
      <c r="CYP13" s="172" t="str">
        <f>IF('Summary Clear'!CZI2=0,"",'Summary Clear'!CZI2)</f>
        <v/>
      </c>
      <c r="CYQ13" s="172" t="str">
        <f>IF('Summary Clear'!CZJ2=0,"",'Summary Clear'!CZJ2)</f>
        <v/>
      </c>
      <c r="CYR13" s="172" t="str">
        <f>IF('Summary Clear'!CZK2=0,"",'Summary Clear'!CZK2)</f>
        <v/>
      </c>
      <c r="CYS13" s="172" t="str">
        <f>IF('Summary Clear'!CZL2=0,"",'Summary Clear'!CZL2)</f>
        <v/>
      </c>
      <c r="CYT13" s="172" t="str">
        <f>IF('Summary Clear'!CZM2=0,"",'Summary Clear'!CZM2)</f>
        <v/>
      </c>
      <c r="CYU13" s="172" t="str">
        <f>IF('Summary Clear'!CZN2=0,"",'Summary Clear'!CZN2)</f>
        <v/>
      </c>
      <c r="CYV13" s="172" t="str">
        <f>IF('Summary Clear'!CZO2=0,"",'Summary Clear'!CZO2)</f>
        <v/>
      </c>
      <c r="CYW13" s="172" t="str">
        <f>IF('Summary Clear'!CZP2=0,"",'Summary Clear'!CZP2)</f>
        <v/>
      </c>
      <c r="CYX13" s="172" t="str">
        <f>IF('Summary Clear'!CZQ2=0,"",'Summary Clear'!CZQ2)</f>
        <v/>
      </c>
      <c r="CYY13" s="172" t="str">
        <f>IF('Summary Clear'!CZR2=0,"",'Summary Clear'!CZR2)</f>
        <v/>
      </c>
      <c r="CYZ13" s="172" t="str">
        <f>IF('Summary Clear'!CZS2=0,"",'Summary Clear'!CZS2)</f>
        <v/>
      </c>
      <c r="CZA13" s="172" t="str">
        <f>IF('Summary Clear'!CZT2=0,"",'Summary Clear'!CZT2)</f>
        <v/>
      </c>
      <c r="CZB13" s="172" t="str">
        <f>IF('Summary Clear'!CZU2=0,"",'Summary Clear'!CZU2)</f>
        <v/>
      </c>
      <c r="CZC13" s="172" t="str">
        <f>IF('Summary Clear'!CZV2=0,"",'Summary Clear'!CZV2)</f>
        <v/>
      </c>
      <c r="CZD13" s="172" t="str">
        <f>IF('Summary Clear'!CZW2=0,"",'Summary Clear'!CZW2)</f>
        <v/>
      </c>
      <c r="CZE13" s="172" t="str">
        <f>IF('Summary Clear'!CZX2=0,"",'Summary Clear'!CZX2)</f>
        <v/>
      </c>
      <c r="CZF13" s="172" t="str">
        <f>IF('Summary Clear'!CZY2=0,"",'Summary Clear'!CZY2)</f>
        <v/>
      </c>
      <c r="CZG13" s="172" t="str">
        <f>IF('Summary Clear'!CZZ2=0,"",'Summary Clear'!CZZ2)</f>
        <v/>
      </c>
      <c r="CZH13" s="172" t="str">
        <f>IF('Summary Clear'!DAA2=0,"",'Summary Clear'!DAA2)</f>
        <v/>
      </c>
      <c r="CZI13" s="172" t="str">
        <f>IF('Summary Clear'!DAB2=0,"",'Summary Clear'!DAB2)</f>
        <v/>
      </c>
      <c r="CZJ13" s="172" t="str">
        <f>IF('Summary Clear'!DAC2=0,"",'Summary Clear'!DAC2)</f>
        <v/>
      </c>
      <c r="CZK13" s="172" t="str">
        <f>IF('Summary Clear'!DAD2=0,"",'Summary Clear'!DAD2)</f>
        <v/>
      </c>
      <c r="CZL13" s="172" t="str">
        <f>IF('Summary Clear'!DAE2=0,"",'Summary Clear'!DAE2)</f>
        <v/>
      </c>
      <c r="CZM13" s="172" t="str">
        <f>IF('Summary Clear'!DAF2=0,"",'Summary Clear'!DAF2)</f>
        <v/>
      </c>
      <c r="CZN13" s="172" t="str">
        <f>IF('Summary Clear'!DAG2=0,"",'Summary Clear'!DAG2)</f>
        <v/>
      </c>
      <c r="CZO13" s="172" t="str">
        <f>IF('Summary Clear'!DAH2=0,"",'Summary Clear'!DAH2)</f>
        <v/>
      </c>
      <c r="CZP13" s="172" t="str">
        <f>IF('Summary Clear'!DAI2=0,"",'Summary Clear'!DAI2)</f>
        <v/>
      </c>
      <c r="CZQ13" s="172" t="str">
        <f>IF('Summary Clear'!DAJ2=0,"",'Summary Clear'!DAJ2)</f>
        <v/>
      </c>
      <c r="CZR13" s="172" t="str">
        <f>IF('Summary Clear'!DAK2=0,"",'Summary Clear'!DAK2)</f>
        <v/>
      </c>
      <c r="CZS13" s="172" t="str">
        <f>IF('Summary Clear'!DAL2=0,"",'Summary Clear'!DAL2)</f>
        <v/>
      </c>
      <c r="CZT13" s="172" t="str">
        <f>IF('Summary Clear'!DAM2=0,"",'Summary Clear'!DAM2)</f>
        <v/>
      </c>
      <c r="CZU13" s="172" t="str">
        <f>IF('Summary Clear'!DAN2=0,"",'Summary Clear'!DAN2)</f>
        <v/>
      </c>
      <c r="CZV13" s="172" t="str">
        <f>IF('Summary Clear'!DAO2=0,"",'Summary Clear'!DAO2)</f>
        <v/>
      </c>
      <c r="CZW13" s="172" t="str">
        <f>IF('Summary Clear'!DAP2=0,"",'Summary Clear'!DAP2)</f>
        <v/>
      </c>
      <c r="CZX13" s="172" t="str">
        <f>IF('Summary Clear'!DAQ2=0,"",'Summary Clear'!DAQ2)</f>
        <v/>
      </c>
      <c r="CZY13" s="172" t="str">
        <f>IF('Summary Clear'!DAR2=0,"",'Summary Clear'!DAR2)</f>
        <v/>
      </c>
      <c r="CZZ13" s="172" t="str">
        <f>IF('Summary Clear'!DAS2=0,"",'Summary Clear'!DAS2)</f>
        <v/>
      </c>
      <c r="DAA13" s="172" t="str">
        <f>IF('Summary Clear'!DAT2=0,"",'Summary Clear'!DAT2)</f>
        <v/>
      </c>
      <c r="DAB13" s="172" t="str">
        <f>IF('Summary Clear'!DAU2=0,"",'Summary Clear'!DAU2)</f>
        <v/>
      </c>
      <c r="DAC13" s="172" t="str">
        <f>IF('Summary Clear'!DAV2=0,"",'Summary Clear'!DAV2)</f>
        <v/>
      </c>
      <c r="DAD13" s="172" t="str">
        <f>IF('Summary Clear'!DAW2=0,"",'Summary Clear'!DAW2)</f>
        <v/>
      </c>
      <c r="DAE13" s="172" t="str">
        <f>IF('Summary Clear'!DAX2=0,"",'Summary Clear'!DAX2)</f>
        <v/>
      </c>
      <c r="DAF13" s="172" t="str">
        <f>IF('Summary Clear'!DAY2=0,"",'Summary Clear'!DAY2)</f>
        <v/>
      </c>
      <c r="DAG13" s="172" t="str">
        <f>IF('Summary Clear'!DAZ2=0,"",'Summary Clear'!DAZ2)</f>
        <v/>
      </c>
      <c r="DAH13" s="172" t="str">
        <f>IF('Summary Clear'!DBA2=0,"",'Summary Clear'!DBA2)</f>
        <v/>
      </c>
      <c r="DAI13" s="172" t="str">
        <f>IF('Summary Clear'!DBB2=0,"",'Summary Clear'!DBB2)</f>
        <v/>
      </c>
      <c r="DAJ13" s="172" t="str">
        <f>IF('Summary Clear'!DBC2=0,"",'Summary Clear'!DBC2)</f>
        <v/>
      </c>
      <c r="DAK13" s="172" t="str">
        <f>IF('Summary Clear'!DBD2=0,"",'Summary Clear'!DBD2)</f>
        <v/>
      </c>
      <c r="DAL13" s="172" t="str">
        <f>IF('Summary Clear'!DBE2=0,"",'Summary Clear'!DBE2)</f>
        <v/>
      </c>
      <c r="DAM13" s="172" t="str">
        <f>IF('Summary Clear'!DBF2=0,"",'Summary Clear'!DBF2)</f>
        <v/>
      </c>
      <c r="DAN13" s="172" t="str">
        <f>IF('Summary Clear'!DBG2=0,"",'Summary Clear'!DBG2)</f>
        <v/>
      </c>
      <c r="DAO13" s="172" t="str">
        <f>IF('Summary Clear'!DBH2=0,"",'Summary Clear'!DBH2)</f>
        <v/>
      </c>
      <c r="DAP13" s="172" t="str">
        <f>IF('Summary Clear'!DBI2=0,"",'Summary Clear'!DBI2)</f>
        <v/>
      </c>
      <c r="DAQ13" s="172" t="str">
        <f>IF('Summary Clear'!DBJ2=0,"",'Summary Clear'!DBJ2)</f>
        <v/>
      </c>
      <c r="DAR13" s="172" t="str">
        <f>IF('Summary Clear'!DBK2=0,"",'Summary Clear'!DBK2)</f>
        <v/>
      </c>
      <c r="DAS13" s="172" t="str">
        <f>IF('Summary Clear'!DBL2=0,"",'Summary Clear'!DBL2)</f>
        <v/>
      </c>
      <c r="DAT13" s="172" t="str">
        <f>IF('Summary Clear'!DBM2=0,"",'Summary Clear'!DBM2)</f>
        <v/>
      </c>
      <c r="DAU13" s="172" t="str">
        <f>IF('Summary Clear'!DBN2=0,"",'Summary Clear'!DBN2)</f>
        <v/>
      </c>
      <c r="DAV13" s="172" t="str">
        <f>IF('Summary Clear'!DBO2=0,"",'Summary Clear'!DBO2)</f>
        <v/>
      </c>
      <c r="DAW13" s="172" t="str">
        <f>IF('Summary Clear'!DBP2=0,"",'Summary Clear'!DBP2)</f>
        <v/>
      </c>
      <c r="DAX13" s="172" t="str">
        <f>IF('Summary Clear'!DBQ2=0,"",'Summary Clear'!DBQ2)</f>
        <v/>
      </c>
      <c r="DAY13" s="172" t="str">
        <f>IF('Summary Clear'!DBR2=0,"",'Summary Clear'!DBR2)</f>
        <v/>
      </c>
      <c r="DAZ13" s="172" t="str">
        <f>IF('Summary Clear'!DBS2=0,"",'Summary Clear'!DBS2)</f>
        <v/>
      </c>
      <c r="DBA13" s="172" t="str">
        <f>IF('Summary Clear'!DBT2=0,"",'Summary Clear'!DBT2)</f>
        <v/>
      </c>
      <c r="DBB13" s="172" t="str">
        <f>IF('Summary Clear'!DBU2=0,"",'Summary Clear'!DBU2)</f>
        <v/>
      </c>
      <c r="DBC13" s="172" t="str">
        <f>IF('Summary Clear'!DBV2=0,"",'Summary Clear'!DBV2)</f>
        <v/>
      </c>
      <c r="DBD13" s="172" t="str">
        <f>IF('Summary Clear'!DBW2=0,"",'Summary Clear'!DBW2)</f>
        <v/>
      </c>
      <c r="DBE13" s="172" t="str">
        <f>IF('Summary Clear'!DBX2=0,"",'Summary Clear'!DBX2)</f>
        <v/>
      </c>
      <c r="DBF13" s="172" t="str">
        <f>IF('Summary Clear'!DBY2=0,"",'Summary Clear'!DBY2)</f>
        <v/>
      </c>
      <c r="DBG13" s="172" t="str">
        <f>IF('Summary Clear'!DBZ2=0,"",'Summary Clear'!DBZ2)</f>
        <v/>
      </c>
      <c r="DBH13" s="172" t="str">
        <f>IF('Summary Clear'!DCA2=0,"",'Summary Clear'!DCA2)</f>
        <v/>
      </c>
      <c r="DBI13" s="172" t="str">
        <f>IF('Summary Clear'!DCB2=0,"",'Summary Clear'!DCB2)</f>
        <v/>
      </c>
      <c r="DBJ13" s="172" t="str">
        <f>IF('Summary Clear'!DCC2=0,"",'Summary Clear'!DCC2)</f>
        <v/>
      </c>
      <c r="DBK13" s="172" t="str">
        <f>IF('Summary Clear'!DCD2=0,"",'Summary Clear'!DCD2)</f>
        <v/>
      </c>
      <c r="DBL13" s="172" t="str">
        <f>IF('Summary Clear'!DCE2=0,"",'Summary Clear'!DCE2)</f>
        <v/>
      </c>
      <c r="DBM13" s="172" t="str">
        <f>IF('Summary Clear'!DCF2=0,"",'Summary Clear'!DCF2)</f>
        <v/>
      </c>
      <c r="DBN13" s="172" t="str">
        <f>IF('Summary Clear'!DCG2=0,"",'Summary Clear'!DCG2)</f>
        <v/>
      </c>
      <c r="DBO13" s="172" t="str">
        <f>IF('Summary Clear'!DCH2=0,"",'Summary Clear'!DCH2)</f>
        <v/>
      </c>
      <c r="DBP13" s="172" t="str">
        <f>IF('Summary Clear'!DCI2=0,"",'Summary Clear'!DCI2)</f>
        <v/>
      </c>
      <c r="DBQ13" s="172" t="str">
        <f>IF('Summary Clear'!DCJ2=0,"",'Summary Clear'!DCJ2)</f>
        <v/>
      </c>
      <c r="DBR13" s="172" t="str">
        <f>IF('Summary Clear'!DCK2=0,"",'Summary Clear'!DCK2)</f>
        <v/>
      </c>
      <c r="DBS13" s="172" t="str">
        <f>IF('Summary Clear'!DCL2=0,"",'Summary Clear'!DCL2)</f>
        <v/>
      </c>
      <c r="DBT13" s="172" t="str">
        <f>IF('Summary Clear'!DCM2=0,"",'Summary Clear'!DCM2)</f>
        <v/>
      </c>
      <c r="DBU13" s="172" t="str">
        <f>IF('Summary Clear'!DCN2=0,"",'Summary Clear'!DCN2)</f>
        <v/>
      </c>
      <c r="DBV13" s="172" t="str">
        <f>IF('Summary Clear'!DCO2=0,"",'Summary Clear'!DCO2)</f>
        <v/>
      </c>
      <c r="DBW13" s="172" t="str">
        <f>IF('Summary Clear'!DCP2=0,"",'Summary Clear'!DCP2)</f>
        <v/>
      </c>
      <c r="DBX13" s="172" t="str">
        <f>IF('Summary Clear'!DCQ2=0,"",'Summary Clear'!DCQ2)</f>
        <v/>
      </c>
      <c r="DBY13" s="172" t="str">
        <f>IF('Summary Clear'!DCR2=0,"",'Summary Clear'!DCR2)</f>
        <v/>
      </c>
      <c r="DBZ13" s="172" t="str">
        <f>IF('Summary Clear'!DCS2=0,"",'Summary Clear'!DCS2)</f>
        <v/>
      </c>
      <c r="DCA13" s="172" t="str">
        <f>IF('Summary Clear'!DCT2=0,"",'Summary Clear'!DCT2)</f>
        <v/>
      </c>
      <c r="DCB13" s="172" t="str">
        <f>IF('Summary Clear'!DCU2=0,"",'Summary Clear'!DCU2)</f>
        <v/>
      </c>
      <c r="DCC13" s="172" t="str">
        <f>IF('Summary Clear'!DCV2=0,"",'Summary Clear'!DCV2)</f>
        <v/>
      </c>
      <c r="DCD13" s="172" t="str">
        <f>IF('Summary Clear'!DCW2=0,"",'Summary Clear'!DCW2)</f>
        <v/>
      </c>
      <c r="DCE13" s="172" t="str">
        <f>IF('Summary Clear'!DCX2=0,"",'Summary Clear'!DCX2)</f>
        <v/>
      </c>
      <c r="DCF13" s="172" t="str">
        <f>IF('Summary Clear'!DCY2=0,"",'Summary Clear'!DCY2)</f>
        <v/>
      </c>
      <c r="DCG13" s="172" t="str">
        <f>IF('Summary Clear'!DCZ2=0,"",'Summary Clear'!DCZ2)</f>
        <v/>
      </c>
      <c r="DCH13" s="172" t="str">
        <f>IF('Summary Clear'!DDA2=0,"",'Summary Clear'!DDA2)</f>
        <v/>
      </c>
      <c r="DCI13" s="172" t="str">
        <f>IF('Summary Clear'!DDB2=0,"",'Summary Clear'!DDB2)</f>
        <v/>
      </c>
      <c r="DCJ13" s="172" t="str">
        <f>IF('Summary Clear'!DDC2=0,"",'Summary Clear'!DDC2)</f>
        <v/>
      </c>
      <c r="DCK13" s="172" t="str">
        <f>IF('Summary Clear'!DDD2=0,"",'Summary Clear'!DDD2)</f>
        <v/>
      </c>
      <c r="DCL13" s="172" t="str">
        <f>IF('Summary Clear'!DDE2=0,"",'Summary Clear'!DDE2)</f>
        <v/>
      </c>
      <c r="DCM13" s="172" t="str">
        <f>IF('Summary Clear'!DDF2=0,"",'Summary Clear'!DDF2)</f>
        <v/>
      </c>
      <c r="DCN13" s="172" t="str">
        <f>IF('Summary Clear'!DDG2=0,"",'Summary Clear'!DDG2)</f>
        <v/>
      </c>
      <c r="DCO13" s="172" t="str">
        <f>IF('Summary Clear'!DDH2=0,"",'Summary Clear'!DDH2)</f>
        <v/>
      </c>
      <c r="DCP13" s="172" t="str">
        <f>IF('Summary Clear'!DDI2=0,"",'Summary Clear'!DDI2)</f>
        <v/>
      </c>
      <c r="DCQ13" s="172" t="str">
        <f>IF('Summary Clear'!DDJ2=0,"",'Summary Clear'!DDJ2)</f>
        <v/>
      </c>
      <c r="DCR13" s="172" t="str">
        <f>IF('Summary Clear'!DDK2=0,"",'Summary Clear'!DDK2)</f>
        <v/>
      </c>
      <c r="DCS13" s="172" t="str">
        <f>IF('Summary Clear'!DDL2=0,"",'Summary Clear'!DDL2)</f>
        <v/>
      </c>
      <c r="DCT13" s="172" t="str">
        <f>IF('Summary Clear'!DDM2=0,"",'Summary Clear'!DDM2)</f>
        <v/>
      </c>
      <c r="DCU13" s="172" t="str">
        <f>IF('Summary Clear'!DDN2=0,"",'Summary Clear'!DDN2)</f>
        <v/>
      </c>
      <c r="DCV13" s="172" t="str">
        <f>IF('Summary Clear'!DDO2=0,"",'Summary Clear'!DDO2)</f>
        <v/>
      </c>
      <c r="DCW13" s="172" t="str">
        <f>IF('Summary Clear'!DDP2=0,"",'Summary Clear'!DDP2)</f>
        <v/>
      </c>
      <c r="DCX13" s="172" t="str">
        <f>IF('Summary Clear'!DDQ2=0,"",'Summary Clear'!DDQ2)</f>
        <v/>
      </c>
      <c r="DCY13" s="172" t="str">
        <f>IF('Summary Clear'!DDR2=0,"",'Summary Clear'!DDR2)</f>
        <v/>
      </c>
      <c r="DCZ13" s="172" t="str">
        <f>IF('Summary Clear'!DDS2=0,"",'Summary Clear'!DDS2)</f>
        <v/>
      </c>
      <c r="DDA13" s="172" t="str">
        <f>IF('Summary Clear'!DDT2=0,"",'Summary Clear'!DDT2)</f>
        <v/>
      </c>
      <c r="DDB13" s="172" t="str">
        <f>IF('Summary Clear'!DDU2=0,"",'Summary Clear'!DDU2)</f>
        <v/>
      </c>
      <c r="DDC13" s="172" t="str">
        <f>IF('Summary Clear'!DDV2=0,"",'Summary Clear'!DDV2)</f>
        <v/>
      </c>
      <c r="DDD13" s="172" t="str">
        <f>IF('Summary Clear'!DDW2=0,"",'Summary Clear'!DDW2)</f>
        <v/>
      </c>
      <c r="DDE13" s="172" t="str">
        <f>IF('Summary Clear'!DDX2=0,"",'Summary Clear'!DDX2)</f>
        <v/>
      </c>
      <c r="DDF13" s="172" t="str">
        <f>IF('Summary Clear'!DDY2=0,"",'Summary Clear'!DDY2)</f>
        <v/>
      </c>
      <c r="DDG13" s="172" t="str">
        <f>IF('Summary Clear'!DDZ2=0,"",'Summary Clear'!DDZ2)</f>
        <v/>
      </c>
      <c r="DDH13" s="172" t="str">
        <f>IF('Summary Clear'!DEA2=0,"",'Summary Clear'!DEA2)</f>
        <v/>
      </c>
      <c r="DDI13" s="172" t="str">
        <f>IF('Summary Clear'!DEB2=0,"",'Summary Clear'!DEB2)</f>
        <v/>
      </c>
      <c r="DDJ13" s="172" t="str">
        <f>IF('Summary Clear'!DEC2=0,"",'Summary Clear'!DEC2)</f>
        <v/>
      </c>
      <c r="DDK13" s="172" t="str">
        <f>IF('Summary Clear'!DED2=0,"",'Summary Clear'!DED2)</f>
        <v/>
      </c>
      <c r="DDL13" s="172" t="str">
        <f>IF('Summary Clear'!DEE2=0,"",'Summary Clear'!DEE2)</f>
        <v/>
      </c>
      <c r="DDM13" s="172" t="str">
        <f>IF('Summary Clear'!DEF2=0,"",'Summary Clear'!DEF2)</f>
        <v/>
      </c>
      <c r="DDN13" s="172" t="str">
        <f>IF('Summary Clear'!DEG2=0,"",'Summary Clear'!DEG2)</f>
        <v/>
      </c>
      <c r="DDO13" s="172" t="str">
        <f>IF('Summary Clear'!DEH2=0,"",'Summary Clear'!DEH2)</f>
        <v/>
      </c>
      <c r="DDP13" s="172" t="str">
        <f>IF('Summary Clear'!DEI2=0,"",'Summary Clear'!DEI2)</f>
        <v/>
      </c>
      <c r="DDQ13" s="172" t="str">
        <f>IF('Summary Clear'!DEJ2=0,"",'Summary Clear'!DEJ2)</f>
        <v/>
      </c>
      <c r="DDR13" s="172" t="str">
        <f>IF('Summary Clear'!DEK2=0,"",'Summary Clear'!DEK2)</f>
        <v/>
      </c>
      <c r="DDS13" s="172" t="str">
        <f>IF('Summary Clear'!DEL2=0,"",'Summary Clear'!DEL2)</f>
        <v/>
      </c>
      <c r="DDT13" s="172" t="str">
        <f>IF('Summary Clear'!DEM2=0,"",'Summary Clear'!DEM2)</f>
        <v/>
      </c>
      <c r="DDU13" s="172" t="str">
        <f>IF('Summary Clear'!DEN2=0,"",'Summary Clear'!DEN2)</f>
        <v/>
      </c>
      <c r="DDV13" s="172" t="str">
        <f>IF('Summary Clear'!DEO2=0,"",'Summary Clear'!DEO2)</f>
        <v/>
      </c>
      <c r="DDW13" s="172" t="str">
        <f>IF('Summary Clear'!DEP2=0,"",'Summary Clear'!DEP2)</f>
        <v/>
      </c>
      <c r="DDX13" s="172" t="str">
        <f>IF('Summary Clear'!DEQ2=0,"",'Summary Clear'!DEQ2)</f>
        <v/>
      </c>
      <c r="DDY13" s="172" t="str">
        <f>IF('Summary Clear'!DER2=0,"",'Summary Clear'!DER2)</f>
        <v/>
      </c>
      <c r="DDZ13" s="172" t="str">
        <f>IF('Summary Clear'!DES2=0,"",'Summary Clear'!DES2)</f>
        <v/>
      </c>
      <c r="DEA13" s="172" t="str">
        <f>IF('Summary Clear'!DET2=0,"",'Summary Clear'!DET2)</f>
        <v/>
      </c>
      <c r="DEB13" s="172" t="str">
        <f>IF('Summary Clear'!DEU2=0,"",'Summary Clear'!DEU2)</f>
        <v/>
      </c>
      <c r="DEC13" s="172" t="str">
        <f>IF('Summary Clear'!DEV2=0,"",'Summary Clear'!DEV2)</f>
        <v/>
      </c>
      <c r="DED13" s="172" t="str">
        <f>IF('Summary Clear'!DEW2=0,"",'Summary Clear'!DEW2)</f>
        <v/>
      </c>
      <c r="DEE13" s="172" t="str">
        <f>IF('Summary Clear'!DEX2=0,"",'Summary Clear'!DEX2)</f>
        <v/>
      </c>
      <c r="DEF13" s="172" t="str">
        <f>IF('Summary Clear'!DEY2=0,"",'Summary Clear'!DEY2)</f>
        <v/>
      </c>
      <c r="DEG13" s="172" t="str">
        <f>IF('Summary Clear'!DEZ2=0,"",'Summary Clear'!DEZ2)</f>
        <v/>
      </c>
      <c r="DEH13" s="172" t="str">
        <f>IF('Summary Clear'!DFA2=0,"",'Summary Clear'!DFA2)</f>
        <v/>
      </c>
      <c r="DEI13" s="172" t="str">
        <f>IF('Summary Clear'!DFB2=0,"",'Summary Clear'!DFB2)</f>
        <v/>
      </c>
      <c r="DEJ13" s="172" t="str">
        <f>IF('Summary Clear'!DFC2=0,"",'Summary Clear'!DFC2)</f>
        <v/>
      </c>
      <c r="DEK13" s="172" t="str">
        <f>IF('Summary Clear'!DFD2=0,"",'Summary Clear'!DFD2)</f>
        <v/>
      </c>
      <c r="DEL13" s="172" t="str">
        <f>IF('Summary Clear'!DFE2=0,"",'Summary Clear'!DFE2)</f>
        <v/>
      </c>
      <c r="DEM13" s="172" t="str">
        <f>IF('Summary Clear'!DFF2=0,"",'Summary Clear'!DFF2)</f>
        <v/>
      </c>
      <c r="DEN13" s="172" t="str">
        <f>IF('Summary Clear'!DFG2=0,"",'Summary Clear'!DFG2)</f>
        <v/>
      </c>
      <c r="DEO13" s="172" t="str">
        <f>IF('Summary Clear'!DFH2=0,"",'Summary Clear'!DFH2)</f>
        <v/>
      </c>
      <c r="DEP13" s="172" t="str">
        <f>IF('Summary Clear'!DFI2=0,"",'Summary Clear'!DFI2)</f>
        <v/>
      </c>
      <c r="DEQ13" s="172" t="str">
        <f>IF('Summary Clear'!DFJ2=0,"",'Summary Clear'!DFJ2)</f>
        <v/>
      </c>
      <c r="DER13" s="172" t="str">
        <f>IF('Summary Clear'!DFK2=0,"",'Summary Clear'!DFK2)</f>
        <v/>
      </c>
      <c r="DES13" s="172" t="str">
        <f>IF('Summary Clear'!DFL2=0,"",'Summary Clear'!DFL2)</f>
        <v/>
      </c>
      <c r="DET13" s="172" t="str">
        <f>IF('Summary Clear'!DFM2=0,"",'Summary Clear'!DFM2)</f>
        <v/>
      </c>
      <c r="DEU13" s="172" t="str">
        <f>IF('Summary Clear'!DFN2=0,"",'Summary Clear'!DFN2)</f>
        <v/>
      </c>
      <c r="DEV13" s="172" t="str">
        <f>IF('Summary Clear'!DFO2=0,"",'Summary Clear'!DFO2)</f>
        <v/>
      </c>
      <c r="DEW13" s="172" t="str">
        <f>IF('Summary Clear'!DFP2=0,"",'Summary Clear'!DFP2)</f>
        <v/>
      </c>
      <c r="DEX13" s="172" t="str">
        <f>IF('Summary Clear'!DFQ2=0,"",'Summary Clear'!DFQ2)</f>
        <v/>
      </c>
      <c r="DEY13" s="172" t="str">
        <f>IF('Summary Clear'!DFR2=0,"",'Summary Clear'!DFR2)</f>
        <v/>
      </c>
      <c r="DEZ13" s="172" t="str">
        <f>IF('Summary Clear'!DFS2=0,"",'Summary Clear'!DFS2)</f>
        <v/>
      </c>
      <c r="DFA13" s="172" t="str">
        <f>IF('Summary Clear'!DFT2=0,"",'Summary Clear'!DFT2)</f>
        <v/>
      </c>
      <c r="DFB13" s="172" t="str">
        <f>IF('Summary Clear'!DFU2=0,"",'Summary Clear'!DFU2)</f>
        <v/>
      </c>
      <c r="DFC13" s="172" t="str">
        <f>IF('Summary Clear'!DFV2=0,"",'Summary Clear'!DFV2)</f>
        <v/>
      </c>
      <c r="DFD13" s="172" t="str">
        <f>IF('Summary Clear'!DFW2=0,"",'Summary Clear'!DFW2)</f>
        <v/>
      </c>
      <c r="DFE13" s="172" t="str">
        <f>IF('Summary Clear'!DFX2=0,"",'Summary Clear'!DFX2)</f>
        <v/>
      </c>
      <c r="DFF13" s="172" t="str">
        <f>IF('Summary Clear'!DFY2=0,"",'Summary Clear'!DFY2)</f>
        <v/>
      </c>
      <c r="DFG13" s="172" t="str">
        <f>IF('Summary Clear'!DFZ2=0,"",'Summary Clear'!DFZ2)</f>
        <v/>
      </c>
      <c r="DFH13" s="172" t="str">
        <f>IF('Summary Clear'!DGA2=0,"",'Summary Clear'!DGA2)</f>
        <v/>
      </c>
      <c r="DFI13" s="172" t="str">
        <f>IF('Summary Clear'!DGB2=0,"",'Summary Clear'!DGB2)</f>
        <v/>
      </c>
      <c r="DFJ13" s="172" t="str">
        <f>IF('Summary Clear'!DGC2=0,"",'Summary Clear'!DGC2)</f>
        <v/>
      </c>
      <c r="DFK13" s="172" t="str">
        <f>IF('Summary Clear'!DGD2=0,"",'Summary Clear'!DGD2)</f>
        <v/>
      </c>
      <c r="DFL13" s="172" t="str">
        <f>IF('Summary Clear'!DGE2=0,"",'Summary Clear'!DGE2)</f>
        <v/>
      </c>
      <c r="DFM13" s="172" t="str">
        <f>IF('Summary Clear'!DGF2=0,"",'Summary Clear'!DGF2)</f>
        <v/>
      </c>
      <c r="DFN13" s="172" t="str">
        <f>IF('Summary Clear'!DGG2=0,"",'Summary Clear'!DGG2)</f>
        <v/>
      </c>
      <c r="DFO13" s="172" t="str">
        <f>IF('Summary Clear'!DGH2=0,"",'Summary Clear'!DGH2)</f>
        <v/>
      </c>
      <c r="DFP13" s="172" t="str">
        <f>IF('Summary Clear'!DGI2=0,"",'Summary Clear'!DGI2)</f>
        <v/>
      </c>
      <c r="DFQ13" s="172" t="str">
        <f>IF('Summary Clear'!DGJ2=0,"",'Summary Clear'!DGJ2)</f>
        <v/>
      </c>
      <c r="DFR13" s="172" t="str">
        <f>IF('Summary Clear'!DGK2=0,"",'Summary Clear'!DGK2)</f>
        <v/>
      </c>
      <c r="DFS13" s="172" t="str">
        <f>IF('Summary Clear'!DGL2=0,"",'Summary Clear'!DGL2)</f>
        <v/>
      </c>
      <c r="DFT13" s="172" t="str">
        <f>IF('Summary Clear'!DGM2=0,"",'Summary Clear'!DGM2)</f>
        <v/>
      </c>
      <c r="DFU13" s="172" t="str">
        <f>IF('Summary Clear'!DGN2=0,"",'Summary Clear'!DGN2)</f>
        <v/>
      </c>
      <c r="DFV13" s="172" t="str">
        <f>IF('Summary Clear'!DGO2=0,"",'Summary Clear'!DGO2)</f>
        <v/>
      </c>
      <c r="DFW13" s="172" t="str">
        <f>IF('Summary Clear'!DGP2=0,"",'Summary Clear'!DGP2)</f>
        <v/>
      </c>
      <c r="DFX13" s="172" t="str">
        <f>IF('Summary Clear'!DGQ2=0,"",'Summary Clear'!DGQ2)</f>
        <v/>
      </c>
      <c r="DFY13" s="172" t="str">
        <f>IF('Summary Clear'!DGR2=0,"",'Summary Clear'!DGR2)</f>
        <v/>
      </c>
      <c r="DFZ13" s="172" t="str">
        <f>IF('Summary Clear'!DGS2=0,"",'Summary Clear'!DGS2)</f>
        <v/>
      </c>
      <c r="DGA13" s="172" t="str">
        <f>IF('Summary Clear'!DGT2=0,"",'Summary Clear'!DGT2)</f>
        <v/>
      </c>
      <c r="DGB13" s="172" t="str">
        <f>IF('Summary Clear'!DGU2=0,"",'Summary Clear'!DGU2)</f>
        <v/>
      </c>
      <c r="DGC13" s="172" t="str">
        <f>IF('Summary Clear'!DGV2=0,"",'Summary Clear'!DGV2)</f>
        <v/>
      </c>
      <c r="DGD13" s="172" t="str">
        <f>IF('Summary Clear'!DGW2=0,"",'Summary Clear'!DGW2)</f>
        <v/>
      </c>
      <c r="DGE13" s="172" t="str">
        <f>IF('Summary Clear'!DGX2=0,"",'Summary Clear'!DGX2)</f>
        <v/>
      </c>
      <c r="DGF13" s="172" t="str">
        <f>IF('Summary Clear'!DGY2=0,"",'Summary Clear'!DGY2)</f>
        <v/>
      </c>
      <c r="DGG13" s="172" t="str">
        <f>IF('Summary Clear'!DGZ2=0,"",'Summary Clear'!DGZ2)</f>
        <v/>
      </c>
      <c r="DGH13" s="172" t="str">
        <f>IF('Summary Clear'!DHA2=0,"",'Summary Clear'!DHA2)</f>
        <v/>
      </c>
      <c r="DGI13" s="172" t="str">
        <f>IF('Summary Clear'!DHB2=0,"",'Summary Clear'!DHB2)</f>
        <v/>
      </c>
      <c r="DGJ13" s="172" t="str">
        <f>IF('Summary Clear'!DHC2=0,"",'Summary Clear'!DHC2)</f>
        <v/>
      </c>
      <c r="DGK13" s="172" t="str">
        <f>IF('Summary Clear'!DHD2=0,"",'Summary Clear'!DHD2)</f>
        <v/>
      </c>
      <c r="DGL13" s="172" t="str">
        <f>IF('Summary Clear'!DHE2=0,"",'Summary Clear'!DHE2)</f>
        <v/>
      </c>
      <c r="DGM13" s="172" t="str">
        <f>IF('Summary Clear'!DHF2=0,"",'Summary Clear'!DHF2)</f>
        <v/>
      </c>
      <c r="DGN13" s="172" t="str">
        <f>IF('Summary Clear'!DHG2=0,"",'Summary Clear'!DHG2)</f>
        <v/>
      </c>
      <c r="DGO13" s="172" t="str">
        <f>IF('Summary Clear'!DHH2=0,"",'Summary Clear'!DHH2)</f>
        <v/>
      </c>
      <c r="DGP13" s="172" t="str">
        <f>IF('Summary Clear'!DHI2=0,"",'Summary Clear'!DHI2)</f>
        <v/>
      </c>
      <c r="DGQ13" s="172" t="str">
        <f>IF('Summary Clear'!DHJ2=0,"",'Summary Clear'!DHJ2)</f>
        <v/>
      </c>
      <c r="DGR13" s="172" t="str">
        <f>IF('Summary Clear'!DHK2=0,"",'Summary Clear'!DHK2)</f>
        <v/>
      </c>
      <c r="DGS13" s="172" t="str">
        <f>IF('Summary Clear'!DHL2=0,"",'Summary Clear'!DHL2)</f>
        <v/>
      </c>
      <c r="DGT13" s="172" t="str">
        <f>IF('Summary Clear'!DHM2=0,"",'Summary Clear'!DHM2)</f>
        <v/>
      </c>
      <c r="DGU13" s="172" t="str">
        <f>IF('Summary Clear'!DHN2=0,"",'Summary Clear'!DHN2)</f>
        <v/>
      </c>
      <c r="DGV13" s="172" t="str">
        <f>IF('Summary Clear'!DHO2=0,"",'Summary Clear'!DHO2)</f>
        <v/>
      </c>
      <c r="DGW13" s="172" t="str">
        <f>IF('Summary Clear'!DHP2=0,"",'Summary Clear'!DHP2)</f>
        <v/>
      </c>
      <c r="DGX13" s="172" t="str">
        <f>IF('Summary Clear'!DHQ2=0,"",'Summary Clear'!DHQ2)</f>
        <v/>
      </c>
      <c r="DGY13" s="172" t="str">
        <f>IF('Summary Clear'!DHR2=0,"",'Summary Clear'!DHR2)</f>
        <v/>
      </c>
      <c r="DGZ13" s="172" t="str">
        <f>IF('Summary Clear'!DHS2=0,"",'Summary Clear'!DHS2)</f>
        <v/>
      </c>
      <c r="DHA13" s="172" t="str">
        <f>IF('Summary Clear'!DHT2=0,"",'Summary Clear'!DHT2)</f>
        <v/>
      </c>
      <c r="DHB13" s="172" t="str">
        <f>IF('Summary Clear'!DHU2=0,"",'Summary Clear'!DHU2)</f>
        <v/>
      </c>
      <c r="DHC13" s="172" t="str">
        <f>IF('Summary Clear'!DHV2=0,"",'Summary Clear'!DHV2)</f>
        <v/>
      </c>
      <c r="DHD13" s="172" t="str">
        <f>IF('Summary Clear'!DHW2=0,"",'Summary Clear'!DHW2)</f>
        <v/>
      </c>
      <c r="DHE13" s="172" t="str">
        <f>IF('Summary Clear'!DHX2=0,"",'Summary Clear'!DHX2)</f>
        <v/>
      </c>
      <c r="DHF13" s="172" t="str">
        <f>IF('Summary Clear'!DHY2=0,"",'Summary Clear'!DHY2)</f>
        <v/>
      </c>
      <c r="DHG13" s="172" t="str">
        <f>IF('Summary Clear'!DHZ2=0,"",'Summary Clear'!DHZ2)</f>
        <v/>
      </c>
      <c r="DHH13" s="172" t="str">
        <f>IF('Summary Clear'!DIA2=0,"",'Summary Clear'!DIA2)</f>
        <v/>
      </c>
      <c r="DHI13" s="172" t="str">
        <f>IF('Summary Clear'!DIB2=0,"",'Summary Clear'!DIB2)</f>
        <v/>
      </c>
      <c r="DHJ13" s="172" t="str">
        <f>IF('Summary Clear'!DIC2=0,"",'Summary Clear'!DIC2)</f>
        <v/>
      </c>
      <c r="DHK13" s="172" t="str">
        <f>IF('Summary Clear'!DID2=0,"",'Summary Clear'!DID2)</f>
        <v/>
      </c>
      <c r="DHL13" s="172" t="str">
        <f>IF('Summary Clear'!DIE2=0,"",'Summary Clear'!DIE2)</f>
        <v/>
      </c>
      <c r="DHM13" s="172" t="str">
        <f>IF('Summary Clear'!DIF2=0,"",'Summary Clear'!DIF2)</f>
        <v/>
      </c>
      <c r="DHN13" s="172" t="str">
        <f>IF('Summary Clear'!DIG2=0,"",'Summary Clear'!DIG2)</f>
        <v/>
      </c>
      <c r="DHO13" s="172" t="str">
        <f>IF('Summary Clear'!DIH2=0,"",'Summary Clear'!DIH2)</f>
        <v/>
      </c>
      <c r="DHP13" s="172" t="str">
        <f>IF('Summary Clear'!DII2=0,"",'Summary Clear'!DII2)</f>
        <v/>
      </c>
      <c r="DHQ13" s="172" t="str">
        <f>IF('Summary Clear'!DIJ2=0,"",'Summary Clear'!DIJ2)</f>
        <v/>
      </c>
      <c r="DHR13" s="172" t="str">
        <f>IF('Summary Clear'!DIK2=0,"",'Summary Clear'!DIK2)</f>
        <v/>
      </c>
      <c r="DHS13" s="172" t="str">
        <f>IF('Summary Clear'!DIL2=0,"",'Summary Clear'!DIL2)</f>
        <v/>
      </c>
      <c r="DHT13" s="172" t="str">
        <f>IF('Summary Clear'!DIM2=0,"",'Summary Clear'!DIM2)</f>
        <v/>
      </c>
      <c r="DHU13" s="172" t="str">
        <f>IF('Summary Clear'!DIN2=0,"",'Summary Clear'!DIN2)</f>
        <v/>
      </c>
      <c r="DHV13" s="172" t="str">
        <f>IF('Summary Clear'!DIO2=0,"",'Summary Clear'!DIO2)</f>
        <v/>
      </c>
      <c r="DHW13" s="172" t="str">
        <f>IF('Summary Clear'!DIP2=0,"",'Summary Clear'!DIP2)</f>
        <v/>
      </c>
      <c r="DHX13" s="172" t="str">
        <f>IF('Summary Clear'!DIQ2=0,"",'Summary Clear'!DIQ2)</f>
        <v/>
      </c>
      <c r="DHY13" s="172" t="str">
        <f>IF('Summary Clear'!DIR2=0,"",'Summary Clear'!DIR2)</f>
        <v/>
      </c>
      <c r="DHZ13" s="172" t="str">
        <f>IF('Summary Clear'!DIS2=0,"",'Summary Clear'!DIS2)</f>
        <v/>
      </c>
      <c r="DIA13" s="172" t="str">
        <f>IF('Summary Clear'!DIT2=0,"",'Summary Clear'!DIT2)</f>
        <v/>
      </c>
      <c r="DIB13" s="172" t="str">
        <f>IF('Summary Clear'!DIU2=0,"",'Summary Clear'!DIU2)</f>
        <v/>
      </c>
      <c r="DIC13" s="172" t="str">
        <f>IF('Summary Clear'!DIV2=0,"",'Summary Clear'!DIV2)</f>
        <v/>
      </c>
      <c r="DID13" s="172" t="str">
        <f>IF('Summary Clear'!DIW2=0,"",'Summary Clear'!DIW2)</f>
        <v/>
      </c>
      <c r="DIE13" s="172" t="str">
        <f>IF('Summary Clear'!DIX2=0,"",'Summary Clear'!DIX2)</f>
        <v/>
      </c>
      <c r="DIF13" s="172" t="str">
        <f>IF('Summary Clear'!DIY2=0,"",'Summary Clear'!DIY2)</f>
        <v/>
      </c>
      <c r="DIG13" s="172" t="str">
        <f>IF('Summary Clear'!DIZ2=0,"",'Summary Clear'!DIZ2)</f>
        <v/>
      </c>
      <c r="DIH13" s="172" t="str">
        <f>IF('Summary Clear'!DJA2=0,"",'Summary Clear'!DJA2)</f>
        <v/>
      </c>
      <c r="DII13" s="172" t="str">
        <f>IF('Summary Clear'!DJB2=0,"",'Summary Clear'!DJB2)</f>
        <v/>
      </c>
      <c r="DIJ13" s="172" t="str">
        <f>IF('Summary Clear'!DJC2=0,"",'Summary Clear'!DJC2)</f>
        <v/>
      </c>
      <c r="DIK13" s="172" t="str">
        <f>IF('Summary Clear'!DJD2=0,"",'Summary Clear'!DJD2)</f>
        <v/>
      </c>
      <c r="DIL13" s="172" t="str">
        <f>IF('Summary Clear'!DJE2=0,"",'Summary Clear'!DJE2)</f>
        <v/>
      </c>
      <c r="DIM13" s="172" t="str">
        <f>IF('Summary Clear'!DJF2=0,"",'Summary Clear'!DJF2)</f>
        <v/>
      </c>
      <c r="DIN13" s="172" t="str">
        <f>IF('Summary Clear'!DJG2=0,"",'Summary Clear'!DJG2)</f>
        <v/>
      </c>
      <c r="DIO13" s="172" t="str">
        <f>IF('Summary Clear'!DJH2=0,"",'Summary Clear'!DJH2)</f>
        <v/>
      </c>
      <c r="DIP13" s="172" t="str">
        <f>IF('Summary Clear'!DJI2=0,"",'Summary Clear'!DJI2)</f>
        <v/>
      </c>
      <c r="DIQ13" s="172" t="str">
        <f>IF('Summary Clear'!DJJ2=0,"",'Summary Clear'!DJJ2)</f>
        <v/>
      </c>
      <c r="DIR13" s="172" t="str">
        <f>IF('Summary Clear'!DJK2=0,"",'Summary Clear'!DJK2)</f>
        <v/>
      </c>
      <c r="DIS13" s="172" t="str">
        <f>IF('Summary Clear'!DJL2=0,"",'Summary Clear'!DJL2)</f>
        <v/>
      </c>
      <c r="DIT13" s="172" t="str">
        <f>IF('Summary Clear'!DJM2=0,"",'Summary Clear'!DJM2)</f>
        <v/>
      </c>
      <c r="DIU13" s="172" t="str">
        <f>IF('Summary Clear'!DJN2=0,"",'Summary Clear'!DJN2)</f>
        <v/>
      </c>
      <c r="DIV13" s="172" t="str">
        <f>IF('Summary Clear'!DJO2=0,"",'Summary Clear'!DJO2)</f>
        <v/>
      </c>
      <c r="DIW13" s="172" t="str">
        <f>IF('Summary Clear'!DJP2=0,"",'Summary Clear'!DJP2)</f>
        <v/>
      </c>
      <c r="DIX13" s="172" t="str">
        <f>IF('Summary Clear'!DJQ2=0,"",'Summary Clear'!DJQ2)</f>
        <v/>
      </c>
      <c r="DIY13" s="172" t="str">
        <f>IF('Summary Clear'!DJR2=0,"",'Summary Clear'!DJR2)</f>
        <v/>
      </c>
      <c r="DIZ13" s="172" t="str">
        <f>IF('Summary Clear'!DJS2=0,"",'Summary Clear'!DJS2)</f>
        <v/>
      </c>
      <c r="DJA13" s="172" t="str">
        <f>IF('Summary Clear'!DJT2=0,"",'Summary Clear'!DJT2)</f>
        <v/>
      </c>
      <c r="DJB13" s="172" t="str">
        <f>IF('Summary Clear'!DJU2=0,"",'Summary Clear'!DJU2)</f>
        <v/>
      </c>
      <c r="DJC13" s="172" t="str">
        <f>IF('Summary Clear'!DJV2=0,"",'Summary Clear'!DJV2)</f>
        <v/>
      </c>
      <c r="DJD13" s="172" t="str">
        <f>IF('Summary Clear'!DJW2=0,"",'Summary Clear'!DJW2)</f>
        <v/>
      </c>
      <c r="DJE13" s="172" t="str">
        <f>IF('Summary Clear'!DJX2=0,"",'Summary Clear'!DJX2)</f>
        <v/>
      </c>
      <c r="DJF13" s="172" t="str">
        <f>IF('Summary Clear'!DJY2=0,"",'Summary Clear'!DJY2)</f>
        <v/>
      </c>
      <c r="DJG13" s="172" t="str">
        <f>IF('Summary Clear'!DJZ2=0,"",'Summary Clear'!DJZ2)</f>
        <v/>
      </c>
      <c r="DJH13" s="172" t="str">
        <f>IF('Summary Clear'!DKA2=0,"",'Summary Clear'!DKA2)</f>
        <v/>
      </c>
      <c r="DJI13" s="172" t="str">
        <f>IF('Summary Clear'!DKB2=0,"",'Summary Clear'!DKB2)</f>
        <v/>
      </c>
      <c r="DJJ13" s="172" t="str">
        <f>IF('Summary Clear'!DKC2=0,"",'Summary Clear'!DKC2)</f>
        <v/>
      </c>
      <c r="DJK13" s="172" t="str">
        <f>IF('Summary Clear'!DKD2=0,"",'Summary Clear'!DKD2)</f>
        <v/>
      </c>
      <c r="DJL13" s="172" t="str">
        <f>IF('Summary Clear'!DKE2=0,"",'Summary Clear'!DKE2)</f>
        <v/>
      </c>
      <c r="DJM13" s="172" t="str">
        <f>IF('Summary Clear'!DKF2=0,"",'Summary Clear'!DKF2)</f>
        <v/>
      </c>
      <c r="DJN13" s="172" t="str">
        <f>IF('Summary Clear'!DKG2=0,"",'Summary Clear'!DKG2)</f>
        <v/>
      </c>
      <c r="DJO13" s="172" t="str">
        <f>IF('Summary Clear'!DKH2=0,"",'Summary Clear'!DKH2)</f>
        <v/>
      </c>
      <c r="DJP13" s="172" t="str">
        <f>IF('Summary Clear'!DKI2=0,"",'Summary Clear'!DKI2)</f>
        <v/>
      </c>
      <c r="DJQ13" s="172" t="str">
        <f>IF('Summary Clear'!DKJ2=0,"",'Summary Clear'!DKJ2)</f>
        <v/>
      </c>
      <c r="DJR13" s="172" t="str">
        <f>IF('Summary Clear'!DKK2=0,"",'Summary Clear'!DKK2)</f>
        <v/>
      </c>
      <c r="DJS13" s="172" t="str">
        <f>IF('Summary Clear'!DKL2=0,"",'Summary Clear'!DKL2)</f>
        <v/>
      </c>
      <c r="DJT13" s="172" t="str">
        <f>IF('Summary Clear'!DKM2=0,"",'Summary Clear'!DKM2)</f>
        <v/>
      </c>
      <c r="DJU13" s="172" t="str">
        <f>IF('Summary Clear'!DKN2=0,"",'Summary Clear'!DKN2)</f>
        <v/>
      </c>
      <c r="DJV13" s="172" t="str">
        <f>IF('Summary Clear'!DKO2=0,"",'Summary Clear'!DKO2)</f>
        <v/>
      </c>
      <c r="DJW13" s="172" t="str">
        <f>IF('Summary Clear'!DKP2=0,"",'Summary Clear'!DKP2)</f>
        <v/>
      </c>
      <c r="DJX13" s="172" t="str">
        <f>IF('Summary Clear'!DKQ2=0,"",'Summary Clear'!DKQ2)</f>
        <v/>
      </c>
      <c r="DJY13" s="172" t="str">
        <f>IF('Summary Clear'!DKR2=0,"",'Summary Clear'!DKR2)</f>
        <v/>
      </c>
      <c r="DJZ13" s="172" t="str">
        <f>IF('Summary Clear'!DKS2=0,"",'Summary Clear'!DKS2)</f>
        <v/>
      </c>
      <c r="DKA13" s="172" t="str">
        <f>IF('Summary Clear'!DKT2=0,"",'Summary Clear'!DKT2)</f>
        <v/>
      </c>
      <c r="DKB13" s="172" t="str">
        <f>IF('Summary Clear'!DKU2=0,"",'Summary Clear'!DKU2)</f>
        <v/>
      </c>
      <c r="DKC13" s="172" t="str">
        <f>IF('Summary Clear'!DKV2=0,"",'Summary Clear'!DKV2)</f>
        <v/>
      </c>
      <c r="DKD13" s="172" t="str">
        <f>IF('Summary Clear'!DKW2=0,"",'Summary Clear'!DKW2)</f>
        <v/>
      </c>
      <c r="DKE13" s="172" t="str">
        <f>IF('Summary Clear'!DKX2=0,"",'Summary Clear'!DKX2)</f>
        <v/>
      </c>
      <c r="DKF13" s="172" t="str">
        <f>IF('Summary Clear'!DKY2=0,"",'Summary Clear'!DKY2)</f>
        <v/>
      </c>
      <c r="DKG13" s="172" t="str">
        <f>IF('Summary Clear'!DKZ2=0,"",'Summary Clear'!DKZ2)</f>
        <v/>
      </c>
      <c r="DKH13" s="172" t="str">
        <f>IF('Summary Clear'!DLA2=0,"",'Summary Clear'!DLA2)</f>
        <v/>
      </c>
      <c r="DKI13" s="172" t="str">
        <f>IF('Summary Clear'!DLB2=0,"",'Summary Clear'!DLB2)</f>
        <v/>
      </c>
      <c r="DKJ13" s="172" t="str">
        <f>IF('Summary Clear'!DLC2=0,"",'Summary Clear'!DLC2)</f>
        <v/>
      </c>
      <c r="DKK13" s="172" t="str">
        <f>IF('Summary Clear'!DLD2=0,"",'Summary Clear'!DLD2)</f>
        <v/>
      </c>
      <c r="DKL13" s="172" t="str">
        <f>IF('Summary Clear'!DLE2=0,"",'Summary Clear'!DLE2)</f>
        <v/>
      </c>
      <c r="DKM13" s="172" t="str">
        <f>IF('Summary Clear'!DLF2=0,"",'Summary Clear'!DLF2)</f>
        <v/>
      </c>
      <c r="DKN13" s="172" t="str">
        <f>IF('Summary Clear'!DLG2=0,"",'Summary Clear'!DLG2)</f>
        <v/>
      </c>
      <c r="DKO13" s="172" t="str">
        <f>IF('Summary Clear'!DLH2=0,"",'Summary Clear'!DLH2)</f>
        <v/>
      </c>
      <c r="DKP13" s="172" t="str">
        <f>IF('Summary Clear'!DLI2=0,"",'Summary Clear'!DLI2)</f>
        <v/>
      </c>
      <c r="DKQ13" s="172" t="str">
        <f>IF('Summary Clear'!DLJ2=0,"",'Summary Clear'!DLJ2)</f>
        <v/>
      </c>
      <c r="DKR13" s="172" t="str">
        <f>IF('Summary Clear'!DLK2=0,"",'Summary Clear'!DLK2)</f>
        <v/>
      </c>
      <c r="DKS13" s="172" t="str">
        <f>IF('Summary Clear'!DLL2=0,"",'Summary Clear'!DLL2)</f>
        <v/>
      </c>
      <c r="DKT13" s="172" t="str">
        <f>IF('Summary Clear'!DLM2=0,"",'Summary Clear'!DLM2)</f>
        <v/>
      </c>
      <c r="DKU13" s="172" t="str">
        <f>IF('Summary Clear'!DLN2=0,"",'Summary Clear'!DLN2)</f>
        <v/>
      </c>
      <c r="DKV13" s="172" t="str">
        <f>IF('Summary Clear'!DLO2=0,"",'Summary Clear'!DLO2)</f>
        <v/>
      </c>
      <c r="DKW13" s="172" t="str">
        <f>IF('Summary Clear'!DLP2=0,"",'Summary Clear'!DLP2)</f>
        <v/>
      </c>
      <c r="DKX13" s="172" t="str">
        <f>IF('Summary Clear'!DLQ2=0,"",'Summary Clear'!DLQ2)</f>
        <v/>
      </c>
      <c r="DKY13" s="172" t="str">
        <f>IF('Summary Clear'!DLR2=0,"",'Summary Clear'!DLR2)</f>
        <v/>
      </c>
      <c r="DKZ13" s="172" t="str">
        <f>IF('Summary Clear'!DLS2=0,"",'Summary Clear'!DLS2)</f>
        <v/>
      </c>
      <c r="DLA13" s="172" t="str">
        <f>IF('Summary Clear'!DLT2=0,"",'Summary Clear'!DLT2)</f>
        <v/>
      </c>
      <c r="DLB13" s="172" t="str">
        <f>IF('Summary Clear'!DLU2=0,"",'Summary Clear'!DLU2)</f>
        <v/>
      </c>
      <c r="DLC13" s="172" t="str">
        <f>IF('Summary Clear'!DLV2=0,"",'Summary Clear'!DLV2)</f>
        <v/>
      </c>
      <c r="DLD13" s="172" t="str">
        <f>IF('Summary Clear'!DLW2=0,"",'Summary Clear'!DLW2)</f>
        <v/>
      </c>
      <c r="DLE13" s="172" t="str">
        <f>IF('Summary Clear'!DLX2=0,"",'Summary Clear'!DLX2)</f>
        <v/>
      </c>
      <c r="DLF13" s="172" t="str">
        <f>IF('Summary Clear'!DLY2=0,"",'Summary Clear'!DLY2)</f>
        <v/>
      </c>
      <c r="DLG13" s="172" t="str">
        <f>IF('Summary Clear'!DLZ2=0,"",'Summary Clear'!DLZ2)</f>
        <v/>
      </c>
      <c r="DLH13" s="172" t="str">
        <f>IF('Summary Clear'!DMA2=0,"",'Summary Clear'!DMA2)</f>
        <v/>
      </c>
      <c r="DLI13" s="172" t="str">
        <f>IF('Summary Clear'!DMB2=0,"",'Summary Clear'!DMB2)</f>
        <v/>
      </c>
      <c r="DLJ13" s="172" t="str">
        <f>IF('Summary Clear'!DMC2=0,"",'Summary Clear'!DMC2)</f>
        <v/>
      </c>
      <c r="DLK13" s="172" t="str">
        <f>IF('Summary Clear'!DMD2=0,"",'Summary Clear'!DMD2)</f>
        <v/>
      </c>
      <c r="DLL13" s="172" t="str">
        <f>IF('Summary Clear'!DME2=0,"",'Summary Clear'!DME2)</f>
        <v/>
      </c>
      <c r="DLM13" s="172" t="str">
        <f>IF('Summary Clear'!DMF2=0,"",'Summary Clear'!DMF2)</f>
        <v/>
      </c>
      <c r="DLN13" s="172" t="str">
        <f>IF('Summary Clear'!DMG2=0,"",'Summary Clear'!DMG2)</f>
        <v/>
      </c>
      <c r="DLO13" s="172" t="str">
        <f>IF('Summary Clear'!DMH2=0,"",'Summary Clear'!DMH2)</f>
        <v/>
      </c>
      <c r="DLP13" s="172" t="str">
        <f>IF('Summary Clear'!DMI2=0,"",'Summary Clear'!DMI2)</f>
        <v/>
      </c>
      <c r="DLQ13" s="172" t="str">
        <f>IF('Summary Clear'!DMJ2=0,"",'Summary Clear'!DMJ2)</f>
        <v/>
      </c>
      <c r="DLR13" s="172" t="str">
        <f>IF('Summary Clear'!DMK2=0,"",'Summary Clear'!DMK2)</f>
        <v/>
      </c>
      <c r="DLS13" s="172" t="str">
        <f>IF('Summary Clear'!DML2=0,"",'Summary Clear'!DML2)</f>
        <v/>
      </c>
      <c r="DLT13" s="172" t="str">
        <f>IF('Summary Clear'!DMM2=0,"",'Summary Clear'!DMM2)</f>
        <v/>
      </c>
      <c r="DLU13" s="172" t="str">
        <f>IF('Summary Clear'!DMN2=0,"",'Summary Clear'!DMN2)</f>
        <v/>
      </c>
      <c r="DLV13" s="172" t="str">
        <f>IF('Summary Clear'!DMO2=0,"",'Summary Clear'!DMO2)</f>
        <v/>
      </c>
      <c r="DLW13" s="172" t="str">
        <f>IF('Summary Clear'!DMP2=0,"",'Summary Clear'!DMP2)</f>
        <v/>
      </c>
      <c r="DLX13" s="172" t="str">
        <f>IF('Summary Clear'!DMQ2=0,"",'Summary Clear'!DMQ2)</f>
        <v/>
      </c>
      <c r="DLY13" s="172" t="str">
        <f>IF('Summary Clear'!DMR2=0,"",'Summary Clear'!DMR2)</f>
        <v/>
      </c>
      <c r="DLZ13" s="172" t="str">
        <f>IF('Summary Clear'!DMS2=0,"",'Summary Clear'!DMS2)</f>
        <v/>
      </c>
      <c r="DMA13" s="172" t="str">
        <f>IF('Summary Clear'!DMT2=0,"",'Summary Clear'!DMT2)</f>
        <v/>
      </c>
      <c r="DMB13" s="172" t="str">
        <f>IF('Summary Clear'!DMU2=0,"",'Summary Clear'!DMU2)</f>
        <v/>
      </c>
      <c r="DMC13" s="172" t="str">
        <f>IF('Summary Clear'!DMV2=0,"",'Summary Clear'!DMV2)</f>
        <v/>
      </c>
      <c r="DMD13" s="172" t="str">
        <f>IF('Summary Clear'!DMW2=0,"",'Summary Clear'!DMW2)</f>
        <v/>
      </c>
      <c r="DME13" s="172" t="str">
        <f>IF('Summary Clear'!DMX2=0,"",'Summary Clear'!DMX2)</f>
        <v/>
      </c>
      <c r="DMF13" s="172" t="str">
        <f>IF('Summary Clear'!DMY2=0,"",'Summary Clear'!DMY2)</f>
        <v/>
      </c>
      <c r="DMG13" s="172" t="str">
        <f>IF('Summary Clear'!DMZ2=0,"",'Summary Clear'!DMZ2)</f>
        <v/>
      </c>
      <c r="DMH13" s="172" t="str">
        <f>IF('Summary Clear'!DNA2=0,"",'Summary Clear'!DNA2)</f>
        <v/>
      </c>
      <c r="DMI13" s="172" t="str">
        <f>IF('Summary Clear'!DNB2=0,"",'Summary Clear'!DNB2)</f>
        <v/>
      </c>
      <c r="DMJ13" s="172" t="str">
        <f>IF('Summary Clear'!DNC2=0,"",'Summary Clear'!DNC2)</f>
        <v/>
      </c>
      <c r="DMK13" s="172" t="str">
        <f>IF('Summary Clear'!DND2=0,"",'Summary Clear'!DND2)</f>
        <v/>
      </c>
      <c r="DML13" s="172" t="str">
        <f>IF('Summary Clear'!DNE2=0,"",'Summary Clear'!DNE2)</f>
        <v/>
      </c>
      <c r="DMM13" s="172" t="str">
        <f>IF('Summary Clear'!DNF2=0,"",'Summary Clear'!DNF2)</f>
        <v/>
      </c>
      <c r="DMN13" s="172" t="str">
        <f>IF('Summary Clear'!DNG2=0,"",'Summary Clear'!DNG2)</f>
        <v/>
      </c>
      <c r="DMO13" s="172" t="str">
        <f>IF('Summary Clear'!DNH2=0,"",'Summary Clear'!DNH2)</f>
        <v/>
      </c>
      <c r="DMP13" s="172" t="str">
        <f>IF('Summary Clear'!DNI2=0,"",'Summary Clear'!DNI2)</f>
        <v/>
      </c>
      <c r="DMQ13" s="172" t="str">
        <f>IF('Summary Clear'!DNJ2=0,"",'Summary Clear'!DNJ2)</f>
        <v/>
      </c>
      <c r="DMR13" s="172" t="str">
        <f>IF('Summary Clear'!DNK2=0,"",'Summary Clear'!DNK2)</f>
        <v/>
      </c>
      <c r="DMS13" s="172" t="str">
        <f>IF('Summary Clear'!DNL2=0,"",'Summary Clear'!DNL2)</f>
        <v/>
      </c>
      <c r="DMT13" s="172" t="str">
        <f>IF('Summary Clear'!DNM2=0,"",'Summary Clear'!DNM2)</f>
        <v/>
      </c>
      <c r="DMU13" s="172" t="str">
        <f>IF('Summary Clear'!DNN2=0,"",'Summary Clear'!DNN2)</f>
        <v/>
      </c>
      <c r="DMV13" s="172" t="str">
        <f>IF('Summary Clear'!DNO2=0,"",'Summary Clear'!DNO2)</f>
        <v/>
      </c>
      <c r="DMW13" s="172" t="str">
        <f>IF('Summary Clear'!DNP2=0,"",'Summary Clear'!DNP2)</f>
        <v/>
      </c>
      <c r="DMX13" s="172" t="str">
        <f>IF('Summary Clear'!DNQ2=0,"",'Summary Clear'!DNQ2)</f>
        <v/>
      </c>
      <c r="DMY13" s="172" t="str">
        <f>IF('Summary Clear'!DNR2=0,"",'Summary Clear'!DNR2)</f>
        <v/>
      </c>
      <c r="DMZ13" s="172" t="str">
        <f>IF('Summary Clear'!DNS2=0,"",'Summary Clear'!DNS2)</f>
        <v/>
      </c>
      <c r="DNA13" s="172" t="str">
        <f>IF('Summary Clear'!DNT2=0,"",'Summary Clear'!DNT2)</f>
        <v/>
      </c>
      <c r="DNB13" s="172" t="str">
        <f>IF('Summary Clear'!DNU2=0,"",'Summary Clear'!DNU2)</f>
        <v/>
      </c>
      <c r="DNC13" s="172" t="str">
        <f>IF('Summary Clear'!DNV2=0,"",'Summary Clear'!DNV2)</f>
        <v/>
      </c>
      <c r="DND13" s="172" t="str">
        <f>IF('Summary Clear'!DNW2=0,"",'Summary Clear'!DNW2)</f>
        <v/>
      </c>
      <c r="DNE13" s="172" t="str">
        <f>IF('Summary Clear'!DNX2=0,"",'Summary Clear'!DNX2)</f>
        <v/>
      </c>
      <c r="DNF13" s="172" t="str">
        <f>IF('Summary Clear'!DNY2=0,"",'Summary Clear'!DNY2)</f>
        <v/>
      </c>
      <c r="DNG13" s="172" t="str">
        <f>IF('Summary Clear'!DNZ2=0,"",'Summary Clear'!DNZ2)</f>
        <v/>
      </c>
      <c r="DNH13" s="172" t="str">
        <f>IF('Summary Clear'!DOA2=0,"",'Summary Clear'!DOA2)</f>
        <v/>
      </c>
      <c r="DNI13" s="172" t="str">
        <f>IF('Summary Clear'!DOB2=0,"",'Summary Clear'!DOB2)</f>
        <v/>
      </c>
      <c r="DNJ13" s="172" t="str">
        <f>IF('Summary Clear'!DOC2=0,"",'Summary Clear'!DOC2)</f>
        <v/>
      </c>
      <c r="DNK13" s="172" t="str">
        <f>IF('Summary Clear'!DOD2=0,"",'Summary Clear'!DOD2)</f>
        <v/>
      </c>
      <c r="DNL13" s="172" t="str">
        <f>IF('Summary Clear'!DOE2=0,"",'Summary Clear'!DOE2)</f>
        <v/>
      </c>
      <c r="DNM13" s="172" t="str">
        <f>IF('Summary Clear'!DOF2=0,"",'Summary Clear'!DOF2)</f>
        <v/>
      </c>
      <c r="DNN13" s="172" t="str">
        <f>IF('Summary Clear'!DOG2=0,"",'Summary Clear'!DOG2)</f>
        <v/>
      </c>
      <c r="DNO13" s="172" t="str">
        <f>IF('Summary Clear'!DOH2=0,"",'Summary Clear'!DOH2)</f>
        <v/>
      </c>
      <c r="DNP13" s="172" t="str">
        <f>IF('Summary Clear'!DOI2=0,"",'Summary Clear'!DOI2)</f>
        <v/>
      </c>
      <c r="DNQ13" s="172" t="str">
        <f>IF('Summary Clear'!DOJ2=0,"",'Summary Clear'!DOJ2)</f>
        <v/>
      </c>
      <c r="DNR13" s="172" t="str">
        <f>IF('Summary Clear'!DOK2=0,"",'Summary Clear'!DOK2)</f>
        <v/>
      </c>
      <c r="DNS13" s="172" t="str">
        <f>IF('Summary Clear'!DOL2=0,"",'Summary Clear'!DOL2)</f>
        <v/>
      </c>
      <c r="DNT13" s="172" t="str">
        <f>IF('Summary Clear'!DOM2=0,"",'Summary Clear'!DOM2)</f>
        <v/>
      </c>
      <c r="DNU13" s="172" t="str">
        <f>IF('Summary Clear'!DON2=0,"",'Summary Clear'!DON2)</f>
        <v/>
      </c>
      <c r="DNV13" s="172" t="str">
        <f>IF('Summary Clear'!DOO2=0,"",'Summary Clear'!DOO2)</f>
        <v/>
      </c>
      <c r="DNW13" s="172" t="str">
        <f>IF('Summary Clear'!DOP2=0,"",'Summary Clear'!DOP2)</f>
        <v/>
      </c>
      <c r="DNX13" s="172" t="str">
        <f>IF('Summary Clear'!DOQ2=0,"",'Summary Clear'!DOQ2)</f>
        <v/>
      </c>
      <c r="DNY13" s="172" t="str">
        <f>IF('Summary Clear'!DOR2=0,"",'Summary Clear'!DOR2)</f>
        <v/>
      </c>
      <c r="DNZ13" s="172" t="str">
        <f>IF('Summary Clear'!DOS2=0,"",'Summary Clear'!DOS2)</f>
        <v/>
      </c>
      <c r="DOA13" s="172" t="str">
        <f>IF('Summary Clear'!DOT2=0,"",'Summary Clear'!DOT2)</f>
        <v/>
      </c>
      <c r="DOB13" s="172" t="str">
        <f>IF('Summary Clear'!DOU2=0,"",'Summary Clear'!DOU2)</f>
        <v/>
      </c>
      <c r="DOC13" s="172" t="str">
        <f>IF('Summary Clear'!DOV2=0,"",'Summary Clear'!DOV2)</f>
        <v/>
      </c>
      <c r="DOD13" s="172" t="str">
        <f>IF('Summary Clear'!DOW2=0,"",'Summary Clear'!DOW2)</f>
        <v/>
      </c>
      <c r="DOE13" s="172" t="str">
        <f>IF('Summary Clear'!DOX2=0,"",'Summary Clear'!DOX2)</f>
        <v/>
      </c>
      <c r="DOF13" s="172" t="str">
        <f>IF('Summary Clear'!DOY2=0,"",'Summary Clear'!DOY2)</f>
        <v/>
      </c>
      <c r="DOG13" s="172" t="str">
        <f>IF('Summary Clear'!DOZ2=0,"",'Summary Clear'!DOZ2)</f>
        <v/>
      </c>
      <c r="DOH13" s="172" t="str">
        <f>IF('Summary Clear'!DPA2=0,"",'Summary Clear'!DPA2)</f>
        <v/>
      </c>
      <c r="DOI13" s="172" t="str">
        <f>IF('Summary Clear'!DPB2=0,"",'Summary Clear'!DPB2)</f>
        <v/>
      </c>
      <c r="DOJ13" s="172" t="str">
        <f>IF('Summary Clear'!DPC2=0,"",'Summary Clear'!DPC2)</f>
        <v/>
      </c>
      <c r="DOK13" s="172" t="str">
        <f>IF('Summary Clear'!DPD2=0,"",'Summary Clear'!DPD2)</f>
        <v/>
      </c>
      <c r="DOL13" s="172" t="str">
        <f>IF('Summary Clear'!DPE2=0,"",'Summary Clear'!DPE2)</f>
        <v/>
      </c>
      <c r="DOM13" s="172" t="str">
        <f>IF('Summary Clear'!DPF2=0,"",'Summary Clear'!DPF2)</f>
        <v/>
      </c>
      <c r="DON13" s="172" t="str">
        <f>IF('Summary Clear'!DPG2=0,"",'Summary Clear'!DPG2)</f>
        <v/>
      </c>
      <c r="DOO13" s="172" t="str">
        <f>IF('Summary Clear'!DPH2=0,"",'Summary Clear'!DPH2)</f>
        <v/>
      </c>
      <c r="DOP13" s="172" t="str">
        <f>IF('Summary Clear'!DPI2=0,"",'Summary Clear'!DPI2)</f>
        <v/>
      </c>
      <c r="DOQ13" s="172" t="str">
        <f>IF('Summary Clear'!DPJ2=0,"",'Summary Clear'!DPJ2)</f>
        <v/>
      </c>
      <c r="DOR13" s="172" t="str">
        <f>IF('Summary Clear'!DPK2=0,"",'Summary Clear'!DPK2)</f>
        <v/>
      </c>
      <c r="DOS13" s="172" t="str">
        <f>IF('Summary Clear'!DPL2=0,"",'Summary Clear'!DPL2)</f>
        <v/>
      </c>
      <c r="DOT13" s="172" t="str">
        <f>IF('Summary Clear'!DPM2=0,"",'Summary Clear'!DPM2)</f>
        <v/>
      </c>
      <c r="DOU13" s="172" t="str">
        <f>IF('Summary Clear'!DPN2=0,"",'Summary Clear'!DPN2)</f>
        <v/>
      </c>
      <c r="DOV13" s="172" t="str">
        <f>IF('Summary Clear'!DPO2=0,"",'Summary Clear'!DPO2)</f>
        <v/>
      </c>
      <c r="DOW13" s="172" t="str">
        <f>IF('Summary Clear'!DPP2=0,"",'Summary Clear'!DPP2)</f>
        <v/>
      </c>
      <c r="DOX13" s="172" t="str">
        <f>IF('Summary Clear'!DPQ2=0,"",'Summary Clear'!DPQ2)</f>
        <v/>
      </c>
      <c r="DOY13" s="172" t="str">
        <f>IF('Summary Clear'!DPR2=0,"",'Summary Clear'!DPR2)</f>
        <v/>
      </c>
      <c r="DOZ13" s="172" t="str">
        <f>IF('Summary Clear'!DPS2=0,"",'Summary Clear'!DPS2)</f>
        <v/>
      </c>
      <c r="DPA13" s="172" t="str">
        <f>IF('Summary Clear'!DPT2=0,"",'Summary Clear'!DPT2)</f>
        <v/>
      </c>
      <c r="DPB13" s="172" t="str">
        <f>IF('Summary Clear'!DPU2=0,"",'Summary Clear'!DPU2)</f>
        <v/>
      </c>
      <c r="DPC13" s="172" t="str">
        <f>IF('Summary Clear'!DPV2=0,"",'Summary Clear'!DPV2)</f>
        <v/>
      </c>
      <c r="DPD13" s="172" t="str">
        <f>IF('Summary Clear'!DPW2=0,"",'Summary Clear'!DPW2)</f>
        <v/>
      </c>
      <c r="DPE13" s="172" t="str">
        <f>IF('Summary Clear'!DPX2=0,"",'Summary Clear'!DPX2)</f>
        <v/>
      </c>
      <c r="DPF13" s="172" t="str">
        <f>IF('Summary Clear'!DPY2=0,"",'Summary Clear'!DPY2)</f>
        <v/>
      </c>
      <c r="DPG13" s="172" t="str">
        <f>IF('Summary Clear'!DPZ2=0,"",'Summary Clear'!DPZ2)</f>
        <v/>
      </c>
      <c r="DPH13" s="172" t="str">
        <f>IF('Summary Clear'!DQA2=0,"",'Summary Clear'!DQA2)</f>
        <v/>
      </c>
      <c r="DPI13" s="172" t="str">
        <f>IF('Summary Clear'!DQB2=0,"",'Summary Clear'!DQB2)</f>
        <v/>
      </c>
      <c r="DPJ13" s="172" t="str">
        <f>IF('Summary Clear'!DQC2=0,"",'Summary Clear'!DQC2)</f>
        <v/>
      </c>
      <c r="DPK13" s="172" t="str">
        <f>IF('Summary Clear'!DQD2=0,"",'Summary Clear'!DQD2)</f>
        <v/>
      </c>
      <c r="DPL13" s="172" t="str">
        <f>IF('Summary Clear'!DQE2=0,"",'Summary Clear'!DQE2)</f>
        <v/>
      </c>
      <c r="DPM13" s="172" t="str">
        <f>IF('Summary Clear'!DQF2=0,"",'Summary Clear'!DQF2)</f>
        <v/>
      </c>
      <c r="DPN13" s="172" t="str">
        <f>IF('Summary Clear'!DQG2=0,"",'Summary Clear'!DQG2)</f>
        <v/>
      </c>
      <c r="DPO13" s="172" t="str">
        <f>IF('Summary Clear'!DQH2=0,"",'Summary Clear'!DQH2)</f>
        <v/>
      </c>
      <c r="DPP13" s="172" t="str">
        <f>IF('Summary Clear'!DQI2=0,"",'Summary Clear'!DQI2)</f>
        <v/>
      </c>
      <c r="DPQ13" s="172" t="str">
        <f>IF('Summary Clear'!DQJ2=0,"",'Summary Clear'!DQJ2)</f>
        <v/>
      </c>
      <c r="DPR13" s="172" t="str">
        <f>IF('Summary Clear'!DQK2=0,"",'Summary Clear'!DQK2)</f>
        <v/>
      </c>
      <c r="DPS13" s="172" t="str">
        <f>IF('Summary Clear'!DQL2=0,"",'Summary Clear'!DQL2)</f>
        <v/>
      </c>
      <c r="DPT13" s="172" t="str">
        <f>IF('Summary Clear'!DQM2=0,"",'Summary Clear'!DQM2)</f>
        <v/>
      </c>
      <c r="DPU13" s="172" t="str">
        <f>IF('Summary Clear'!DQN2=0,"",'Summary Clear'!DQN2)</f>
        <v/>
      </c>
      <c r="DPV13" s="172" t="str">
        <f>IF('Summary Clear'!DQO2=0,"",'Summary Clear'!DQO2)</f>
        <v/>
      </c>
      <c r="DPW13" s="172" t="str">
        <f>IF('Summary Clear'!DQP2=0,"",'Summary Clear'!DQP2)</f>
        <v/>
      </c>
      <c r="DPX13" s="172" t="str">
        <f>IF('Summary Clear'!DQQ2=0,"",'Summary Clear'!DQQ2)</f>
        <v/>
      </c>
      <c r="DPY13" s="172" t="str">
        <f>IF('Summary Clear'!DQR2=0,"",'Summary Clear'!DQR2)</f>
        <v/>
      </c>
      <c r="DPZ13" s="172" t="str">
        <f>IF('Summary Clear'!DQS2=0,"",'Summary Clear'!DQS2)</f>
        <v/>
      </c>
      <c r="DQA13" s="172" t="str">
        <f>IF('Summary Clear'!DQT2=0,"",'Summary Clear'!DQT2)</f>
        <v/>
      </c>
      <c r="DQB13" s="172" t="str">
        <f>IF('Summary Clear'!DQU2=0,"",'Summary Clear'!DQU2)</f>
        <v/>
      </c>
      <c r="DQC13" s="172" t="str">
        <f>IF('Summary Clear'!DQV2=0,"",'Summary Clear'!DQV2)</f>
        <v/>
      </c>
      <c r="DQD13" s="172" t="str">
        <f>IF('Summary Clear'!DQW2=0,"",'Summary Clear'!DQW2)</f>
        <v/>
      </c>
      <c r="DQE13" s="172" t="str">
        <f>IF('Summary Clear'!DQX2=0,"",'Summary Clear'!DQX2)</f>
        <v/>
      </c>
      <c r="DQF13" s="172" t="str">
        <f>IF('Summary Clear'!DQY2=0,"",'Summary Clear'!DQY2)</f>
        <v/>
      </c>
      <c r="DQG13" s="172" t="str">
        <f>IF('Summary Clear'!DQZ2=0,"",'Summary Clear'!DQZ2)</f>
        <v/>
      </c>
      <c r="DQH13" s="172" t="str">
        <f>IF('Summary Clear'!DRA2=0,"",'Summary Clear'!DRA2)</f>
        <v/>
      </c>
      <c r="DQI13" s="172" t="str">
        <f>IF('Summary Clear'!DRB2=0,"",'Summary Clear'!DRB2)</f>
        <v/>
      </c>
      <c r="DQJ13" s="172" t="str">
        <f>IF('Summary Clear'!DRC2=0,"",'Summary Clear'!DRC2)</f>
        <v/>
      </c>
      <c r="DQK13" s="172" t="str">
        <f>IF('Summary Clear'!DRD2=0,"",'Summary Clear'!DRD2)</f>
        <v/>
      </c>
      <c r="DQL13" s="172" t="str">
        <f>IF('Summary Clear'!DRE2=0,"",'Summary Clear'!DRE2)</f>
        <v/>
      </c>
      <c r="DQM13" s="172" t="str">
        <f>IF('Summary Clear'!DRF2=0,"",'Summary Clear'!DRF2)</f>
        <v/>
      </c>
      <c r="DQN13" s="172" t="str">
        <f>IF('Summary Clear'!DRG2=0,"",'Summary Clear'!DRG2)</f>
        <v/>
      </c>
      <c r="DQO13" s="172" t="str">
        <f>IF('Summary Clear'!DRH2=0,"",'Summary Clear'!DRH2)</f>
        <v/>
      </c>
      <c r="DQP13" s="172" t="str">
        <f>IF('Summary Clear'!DRI2=0,"",'Summary Clear'!DRI2)</f>
        <v/>
      </c>
      <c r="DQQ13" s="172" t="str">
        <f>IF('Summary Clear'!DRJ2=0,"",'Summary Clear'!DRJ2)</f>
        <v/>
      </c>
      <c r="DQR13" s="172" t="str">
        <f>IF('Summary Clear'!DRK2=0,"",'Summary Clear'!DRK2)</f>
        <v/>
      </c>
      <c r="DQS13" s="172" t="str">
        <f>IF('Summary Clear'!DRL2=0,"",'Summary Clear'!DRL2)</f>
        <v/>
      </c>
      <c r="DQT13" s="172" t="str">
        <f>IF('Summary Clear'!DRM2=0,"",'Summary Clear'!DRM2)</f>
        <v/>
      </c>
      <c r="DQU13" s="172" t="str">
        <f>IF('Summary Clear'!DRN2=0,"",'Summary Clear'!DRN2)</f>
        <v/>
      </c>
      <c r="DQV13" s="172" t="str">
        <f>IF('Summary Clear'!DRO2=0,"",'Summary Clear'!DRO2)</f>
        <v/>
      </c>
      <c r="DQW13" s="172" t="str">
        <f>IF('Summary Clear'!DRP2=0,"",'Summary Clear'!DRP2)</f>
        <v/>
      </c>
      <c r="DQX13" s="172" t="str">
        <f>IF('Summary Clear'!DRQ2=0,"",'Summary Clear'!DRQ2)</f>
        <v/>
      </c>
      <c r="DQY13" s="172" t="str">
        <f>IF('Summary Clear'!DRR2=0,"",'Summary Clear'!DRR2)</f>
        <v/>
      </c>
      <c r="DQZ13" s="172" t="str">
        <f>IF('Summary Clear'!DRS2=0,"",'Summary Clear'!DRS2)</f>
        <v/>
      </c>
      <c r="DRA13" s="172" t="str">
        <f>IF('Summary Clear'!DRT2=0,"",'Summary Clear'!DRT2)</f>
        <v/>
      </c>
      <c r="DRB13" s="172" t="str">
        <f>IF('Summary Clear'!DRU2=0,"",'Summary Clear'!DRU2)</f>
        <v/>
      </c>
      <c r="DRC13" s="172" t="str">
        <f>IF('Summary Clear'!DRV2=0,"",'Summary Clear'!DRV2)</f>
        <v/>
      </c>
      <c r="DRD13" s="172" t="str">
        <f>IF('Summary Clear'!DRW2=0,"",'Summary Clear'!DRW2)</f>
        <v/>
      </c>
      <c r="DRE13" s="172" t="str">
        <f>IF('Summary Clear'!DRX2=0,"",'Summary Clear'!DRX2)</f>
        <v/>
      </c>
      <c r="DRF13" s="172" t="str">
        <f>IF('Summary Clear'!DRY2=0,"",'Summary Clear'!DRY2)</f>
        <v/>
      </c>
      <c r="DRG13" s="172" t="str">
        <f>IF('Summary Clear'!DRZ2=0,"",'Summary Clear'!DRZ2)</f>
        <v/>
      </c>
      <c r="DRH13" s="172" t="str">
        <f>IF('Summary Clear'!DSA2=0,"",'Summary Clear'!DSA2)</f>
        <v/>
      </c>
      <c r="DRI13" s="172" t="str">
        <f>IF('Summary Clear'!DSB2=0,"",'Summary Clear'!DSB2)</f>
        <v/>
      </c>
      <c r="DRJ13" s="172" t="str">
        <f>IF('Summary Clear'!DSC2=0,"",'Summary Clear'!DSC2)</f>
        <v/>
      </c>
      <c r="DRK13" s="172" t="str">
        <f>IF('Summary Clear'!DSD2=0,"",'Summary Clear'!DSD2)</f>
        <v/>
      </c>
      <c r="DRL13" s="172" t="str">
        <f>IF('Summary Clear'!DSE2=0,"",'Summary Clear'!DSE2)</f>
        <v/>
      </c>
      <c r="DRM13" s="172" t="str">
        <f>IF('Summary Clear'!DSF2=0,"",'Summary Clear'!DSF2)</f>
        <v/>
      </c>
      <c r="DRN13" s="172" t="str">
        <f>IF('Summary Clear'!DSG2=0,"",'Summary Clear'!DSG2)</f>
        <v/>
      </c>
      <c r="DRO13" s="172" t="str">
        <f>IF('Summary Clear'!DSH2=0,"",'Summary Clear'!DSH2)</f>
        <v/>
      </c>
      <c r="DRP13" s="172" t="str">
        <f>IF('Summary Clear'!DSI2=0,"",'Summary Clear'!DSI2)</f>
        <v/>
      </c>
      <c r="DRQ13" s="172" t="str">
        <f>IF('Summary Clear'!DSJ2=0,"",'Summary Clear'!DSJ2)</f>
        <v/>
      </c>
      <c r="DRR13" s="172" t="str">
        <f>IF('Summary Clear'!DSK2=0,"",'Summary Clear'!DSK2)</f>
        <v/>
      </c>
      <c r="DRS13" s="172" t="str">
        <f>IF('Summary Clear'!DSL2=0,"",'Summary Clear'!DSL2)</f>
        <v/>
      </c>
      <c r="DRT13" s="172" t="str">
        <f>IF('Summary Clear'!DSM2=0,"",'Summary Clear'!DSM2)</f>
        <v/>
      </c>
      <c r="DRU13" s="172" t="str">
        <f>IF('Summary Clear'!DSN2=0,"",'Summary Clear'!DSN2)</f>
        <v/>
      </c>
      <c r="DRV13" s="172" t="str">
        <f>IF('Summary Clear'!DSO2=0,"",'Summary Clear'!DSO2)</f>
        <v/>
      </c>
      <c r="DRW13" s="172" t="str">
        <f>IF('Summary Clear'!DSP2=0,"",'Summary Clear'!DSP2)</f>
        <v/>
      </c>
      <c r="DRX13" s="172" t="str">
        <f>IF('Summary Clear'!DSQ2=0,"",'Summary Clear'!DSQ2)</f>
        <v/>
      </c>
      <c r="DRY13" s="172" t="str">
        <f>IF('Summary Clear'!DSR2=0,"",'Summary Clear'!DSR2)</f>
        <v/>
      </c>
      <c r="DRZ13" s="172" t="str">
        <f>IF('Summary Clear'!DSS2=0,"",'Summary Clear'!DSS2)</f>
        <v/>
      </c>
      <c r="DSA13" s="172" t="str">
        <f>IF('Summary Clear'!DST2=0,"",'Summary Clear'!DST2)</f>
        <v/>
      </c>
      <c r="DSB13" s="172" t="str">
        <f>IF('Summary Clear'!DSU2=0,"",'Summary Clear'!DSU2)</f>
        <v/>
      </c>
      <c r="DSC13" s="172" t="str">
        <f>IF('Summary Clear'!DSV2=0,"",'Summary Clear'!DSV2)</f>
        <v/>
      </c>
      <c r="DSD13" s="172" t="str">
        <f>IF('Summary Clear'!DSW2=0,"",'Summary Clear'!DSW2)</f>
        <v/>
      </c>
      <c r="DSE13" s="172" t="str">
        <f>IF('Summary Clear'!DSX2=0,"",'Summary Clear'!DSX2)</f>
        <v/>
      </c>
      <c r="DSF13" s="172" t="str">
        <f>IF('Summary Clear'!DSY2=0,"",'Summary Clear'!DSY2)</f>
        <v/>
      </c>
      <c r="DSG13" s="172" t="str">
        <f>IF('Summary Clear'!DSZ2=0,"",'Summary Clear'!DSZ2)</f>
        <v/>
      </c>
      <c r="DSH13" s="172" t="str">
        <f>IF('Summary Clear'!DTA2=0,"",'Summary Clear'!DTA2)</f>
        <v/>
      </c>
      <c r="DSI13" s="172" t="str">
        <f>IF('Summary Clear'!DTB2=0,"",'Summary Clear'!DTB2)</f>
        <v/>
      </c>
      <c r="DSJ13" s="172" t="str">
        <f>IF('Summary Clear'!DTC2=0,"",'Summary Clear'!DTC2)</f>
        <v/>
      </c>
      <c r="DSK13" s="172" t="str">
        <f>IF('Summary Clear'!DTD2=0,"",'Summary Clear'!DTD2)</f>
        <v/>
      </c>
      <c r="DSL13" s="172" t="str">
        <f>IF('Summary Clear'!DTE2=0,"",'Summary Clear'!DTE2)</f>
        <v/>
      </c>
      <c r="DSM13" s="172" t="str">
        <f>IF('Summary Clear'!DTF2=0,"",'Summary Clear'!DTF2)</f>
        <v/>
      </c>
      <c r="DSN13" s="172" t="str">
        <f>IF('Summary Clear'!DTG2=0,"",'Summary Clear'!DTG2)</f>
        <v/>
      </c>
      <c r="DSO13" s="172" t="str">
        <f>IF('Summary Clear'!DTH2=0,"",'Summary Clear'!DTH2)</f>
        <v/>
      </c>
      <c r="DSP13" s="172" t="str">
        <f>IF('Summary Clear'!DTI2=0,"",'Summary Clear'!DTI2)</f>
        <v/>
      </c>
      <c r="DSQ13" s="172" t="str">
        <f>IF('Summary Clear'!DTJ2=0,"",'Summary Clear'!DTJ2)</f>
        <v/>
      </c>
      <c r="DSR13" s="172" t="str">
        <f>IF('Summary Clear'!DTK2=0,"",'Summary Clear'!DTK2)</f>
        <v/>
      </c>
      <c r="DSS13" s="172" t="str">
        <f>IF('Summary Clear'!DTL2=0,"",'Summary Clear'!DTL2)</f>
        <v/>
      </c>
      <c r="DST13" s="172" t="str">
        <f>IF('Summary Clear'!DTM2=0,"",'Summary Clear'!DTM2)</f>
        <v/>
      </c>
      <c r="DSU13" s="172" t="str">
        <f>IF('Summary Clear'!DTN2=0,"",'Summary Clear'!DTN2)</f>
        <v/>
      </c>
      <c r="DSV13" s="172" t="str">
        <f>IF('Summary Clear'!DTO2=0,"",'Summary Clear'!DTO2)</f>
        <v/>
      </c>
      <c r="DSW13" s="172" t="str">
        <f>IF('Summary Clear'!DTP2=0,"",'Summary Clear'!DTP2)</f>
        <v/>
      </c>
      <c r="DSX13" s="172" t="str">
        <f>IF('Summary Clear'!DTQ2=0,"",'Summary Clear'!DTQ2)</f>
        <v/>
      </c>
      <c r="DSY13" s="172" t="str">
        <f>IF('Summary Clear'!DTR2=0,"",'Summary Clear'!DTR2)</f>
        <v/>
      </c>
      <c r="DSZ13" s="172" t="str">
        <f>IF('Summary Clear'!DTS2=0,"",'Summary Clear'!DTS2)</f>
        <v/>
      </c>
      <c r="DTA13" s="172" t="str">
        <f>IF('Summary Clear'!DTT2=0,"",'Summary Clear'!DTT2)</f>
        <v/>
      </c>
      <c r="DTB13" s="172" t="str">
        <f>IF('Summary Clear'!DTU2=0,"",'Summary Clear'!DTU2)</f>
        <v/>
      </c>
      <c r="DTC13" s="172" t="str">
        <f>IF('Summary Clear'!DTV2=0,"",'Summary Clear'!DTV2)</f>
        <v/>
      </c>
      <c r="DTD13" s="172" t="str">
        <f>IF('Summary Clear'!DTW2=0,"",'Summary Clear'!DTW2)</f>
        <v/>
      </c>
      <c r="DTE13" s="172" t="str">
        <f>IF('Summary Clear'!DTX2=0,"",'Summary Clear'!DTX2)</f>
        <v/>
      </c>
      <c r="DTF13" s="172" t="str">
        <f>IF('Summary Clear'!DTY2=0,"",'Summary Clear'!DTY2)</f>
        <v/>
      </c>
      <c r="DTG13" s="172" t="str">
        <f>IF('Summary Clear'!DTZ2=0,"",'Summary Clear'!DTZ2)</f>
        <v/>
      </c>
      <c r="DTH13" s="172" t="str">
        <f>IF('Summary Clear'!DUA2=0,"",'Summary Clear'!DUA2)</f>
        <v/>
      </c>
      <c r="DTI13" s="172" t="str">
        <f>IF('Summary Clear'!DUB2=0,"",'Summary Clear'!DUB2)</f>
        <v/>
      </c>
      <c r="DTJ13" s="172" t="str">
        <f>IF('Summary Clear'!DUC2=0,"",'Summary Clear'!DUC2)</f>
        <v/>
      </c>
      <c r="DTK13" s="172" t="str">
        <f>IF('Summary Clear'!DUD2=0,"",'Summary Clear'!DUD2)</f>
        <v/>
      </c>
      <c r="DTL13" s="172" t="str">
        <f>IF('Summary Clear'!DUE2=0,"",'Summary Clear'!DUE2)</f>
        <v/>
      </c>
      <c r="DTM13" s="172" t="str">
        <f>IF('Summary Clear'!DUF2=0,"",'Summary Clear'!DUF2)</f>
        <v/>
      </c>
      <c r="DTN13" s="172" t="str">
        <f>IF('Summary Clear'!DUG2=0,"",'Summary Clear'!DUG2)</f>
        <v/>
      </c>
      <c r="DTO13" s="172" t="str">
        <f>IF('Summary Clear'!DUH2=0,"",'Summary Clear'!DUH2)</f>
        <v/>
      </c>
      <c r="DTP13" s="172" t="str">
        <f>IF('Summary Clear'!DUI2=0,"",'Summary Clear'!DUI2)</f>
        <v/>
      </c>
      <c r="DTQ13" s="172" t="str">
        <f>IF('Summary Clear'!DUJ2=0,"",'Summary Clear'!DUJ2)</f>
        <v/>
      </c>
      <c r="DTR13" s="172" t="str">
        <f>IF('Summary Clear'!DUK2=0,"",'Summary Clear'!DUK2)</f>
        <v/>
      </c>
      <c r="DTS13" s="172" t="str">
        <f>IF('Summary Clear'!DUL2=0,"",'Summary Clear'!DUL2)</f>
        <v/>
      </c>
      <c r="DTT13" s="172" t="str">
        <f>IF('Summary Clear'!DUM2=0,"",'Summary Clear'!DUM2)</f>
        <v/>
      </c>
      <c r="DTU13" s="172" t="str">
        <f>IF('Summary Clear'!DUN2=0,"",'Summary Clear'!DUN2)</f>
        <v/>
      </c>
      <c r="DTV13" s="172" t="str">
        <f>IF('Summary Clear'!DUO2=0,"",'Summary Clear'!DUO2)</f>
        <v/>
      </c>
      <c r="DTW13" s="172" t="str">
        <f>IF('Summary Clear'!DUP2=0,"",'Summary Clear'!DUP2)</f>
        <v/>
      </c>
      <c r="DTX13" s="172" t="str">
        <f>IF('Summary Clear'!DUQ2=0,"",'Summary Clear'!DUQ2)</f>
        <v/>
      </c>
      <c r="DTY13" s="172" t="str">
        <f>IF('Summary Clear'!DUR2=0,"",'Summary Clear'!DUR2)</f>
        <v/>
      </c>
      <c r="DTZ13" s="172" t="str">
        <f>IF('Summary Clear'!DUS2=0,"",'Summary Clear'!DUS2)</f>
        <v/>
      </c>
      <c r="DUA13" s="172" t="str">
        <f>IF('Summary Clear'!DUT2=0,"",'Summary Clear'!DUT2)</f>
        <v/>
      </c>
      <c r="DUB13" s="172" t="str">
        <f>IF('Summary Clear'!DUU2=0,"",'Summary Clear'!DUU2)</f>
        <v/>
      </c>
      <c r="DUC13" s="172" t="str">
        <f>IF('Summary Clear'!DUV2=0,"",'Summary Clear'!DUV2)</f>
        <v/>
      </c>
      <c r="DUD13" s="172" t="str">
        <f>IF('Summary Clear'!DUW2=0,"",'Summary Clear'!DUW2)</f>
        <v/>
      </c>
      <c r="DUE13" s="172" t="str">
        <f>IF('Summary Clear'!DUX2=0,"",'Summary Clear'!DUX2)</f>
        <v/>
      </c>
      <c r="DUF13" s="172" t="str">
        <f>IF('Summary Clear'!DUY2=0,"",'Summary Clear'!DUY2)</f>
        <v/>
      </c>
      <c r="DUG13" s="172" t="str">
        <f>IF('Summary Clear'!DUZ2=0,"",'Summary Clear'!DUZ2)</f>
        <v/>
      </c>
      <c r="DUH13" s="172" t="str">
        <f>IF('Summary Clear'!DVA2=0,"",'Summary Clear'!DVA2)</f>
        <v/>
      </c>
      <c r="DUI13" s="172" t="str">
        <f>IF('Summary Clear'!DVB2=0,"",'Summary Clear'!DVB2)</f>
        <v/>
      </c>
      <c r="DUJ13" s="172" t="str">
        <f>IF('Summary Clear'!DVC2=0,"",'Summary Clear'!DVC2)</f>
        <v/>
      </c>
      <c r="DUK13" s="172" t="str">
        <f>IF('Summary Clear'!DVD2=0,"",'Summary Clear'!DVD2)</f>
        <v/>
      </c>
      <c r="DUL13" s="172" t="str">
        <f>IF('Summary Clear'!DVE2=0,"",'Summary Clear'!DVE2)</f>
        <v/>
      </c>
      <c r="DUM13" s="172" t="str">
        <f>IF('Summary Clear'!DVF2=0,"",'Summary Clear'!DVF2)</f>
        <v/>
      </c>
      <c r="DUN13" s="172" t="str">
        <f>IF('Summary Clear'!DVG2=0,"",'Summary Clear'!DVG2)</f>
        <v/>
      </c>
      <c r="DUO13" s="172" t="str">
        <f>IF('Summary Clear'!DVH2=0,"",'Summary Clear'!DVH2)</f>
        <v/>
      </c>
      <c r="DUP13" s="172" t="str">
        <f>IF('Summary Clear'!DVI2=0,"",'Summary Clear'!DVI2)</f>
        <v/>
      </c>
      <c r="DUQ13" s="172" t="str">
        <f>IF('Summary Clear'!DVJ2=0,"",'Summary Clear'!DVJ2)</f>
        <v/>
      </c>
      <c r="DUR13" s="172" t="str">
        <f>IF('Summary Clear'!DVK2=0,"",'Summary Clear'!DVK2)</f>
        <v/>
      </c>
      <c r="DUS13" s="172" t="str">
        <f>IF('Summary Clear'!DVL2=0,"",'Summary Clear'!DVL2)</f>
        <v/>
      </c>
      <c r="DUT13" s="172" t="str">
        <f>IF('Summary Clear'!DVM2=0,"",'Summary Clear'!DVM2)</f>
        <v/>
      </c>
      <c r="DUU13" s="172" t="str">
        <f>IF('Summary Clear'!DVN2=0,"",'Summary Clear'!DVN2)</f>
        <v/>
      </c>
      <c r="DUV13" s="172" t="str">
        <f>IF('Summary Clear'!DVO2=0,"",'Summary Clear'!DVO2)</f>
        <v/>
      </c>
      <c r="DUW13" s="172" t="str">
        <f>IF('Summary Clear'!DVP2=0,"",'Summary Clear'!DVP2)</f>
        <v/>
      </c>
      <c r="DUX13" s="172" t="str">
        <f>IF('Summary Clear'!DVQ2=0,"",'Summary Clear'!DVQ2)</f>
        <v/>
      </c>
      <c r="DUY13" s="172" t="str">
        <f>IF('Summary Clear'!DVR2=0,"",'Summary Clear'!DVR2)</f>
        <v/>
      </c>
      <c r="DUZ13" s="172" t="str">
        <f>IF('Summary Clear'!DVS2=0,"",'Summary Clear'!DVS2)</f>
        <v/>
      </c>
      <c r="DVA13" s="172" t="str">
        <f>IF('Summary Clear'!DVT2=0,"",'Summary Clear'!DVT2)</f>
        <v/>
      </c>
      <c r="DVB13" s="172" t="str">
        <f>IF('Summary Clear'!DVU2=0,"",'Summary Clear'!DVU2)</f>
        <v/>
      </c>
      <c r="DVC13" s="172" t="str">
        <f>IF('Summary Clear'!DVV2=0,"",'Summary Clear'!DVV2)</f>
        <v/>
      </c>
      <c r="DVD13" s="172" t="str">
        <f>IF('Summary Clear'!DVW2=0,"",'Summary Clear'!DVW2)</f>
        <v/>
      </c>
      <c r="DVE13" s="172" t="str">
        <f>IF('Summary Clear'!DVX2=0,"",'Summary Clear'!DVX2)</f>
        <v/>
      </c>
      <c r="DVF13" s="172" t="str">
        <f>IF('Summary Clear'!DVY2=0,"",'Summary Clear'!DVY2)</f>
        <v/>
      </c>
      <c r="DVG13" s="172" t="str">
        <f>IF('Summary Clear'!DVZ2=0,"",'Summary Clear'!DVZ2)</f>
        <v/>
      </c>
      <c r="DVH13" s="172" t="str">
        <f>IF('Summary Clear'!DWA2=0,"",'Summary Clear'!DWA2)</f>
        <v/>
      </c>
      <c r="DVI13" s="172" t="str">
        <f>IF('Summary Clear'!DWB2=0,"",'Summary Clear'!DWB2)</f>
        <v/>
      </c>
      <c r="DVJ13" s="172" t="str">
        <f>IF('Summary Clear'!DWC2=0,"",'Summary Clear'!DWC2)</f>
        <v/>
      </c>
      <c r="DVK13" s="172" t="str">
        <f>IF('Summary Clear'!DWD2=0,"",'Summary Clear'!DWD2)</f>
        <v/>
      </c>
      <c r="DVL13" s="172" t="str">
        <f>IF('Summary Clear'!DWE2=0,"",'Summary Clear'!DWE2)</f>
        <v/>
      </c>
      <c r="DVM13" s="172" t="str">
        <f>IF('Summary Clear'!DWF2=0,"",'Summary Clear'!DWF2)</f>
        <v/>
      </c>
      <c r="DVN13" s="172" t="str">
        <f>IF('Summary Clear'!DWG2=0,"",'Summary Clear'!DWG2)</f>
        <v/>
      </c>
      <c r="DVO13" s="172" t="str">
        <f>IF('Summary Clear'!DWH2=0,"",'Summary Clear'!DWH2)</f>
        <v/>
      </c>
      <c r="DVP13" s="172" t="str">
        <f>IF('Summary Clear'!DWI2=0,"",'Summary Clear'!DWI2)</f>
        <v/>
      </c>
      <c r="DVQ13" s="172" t="str">
        <f>IF('Summary Clear'!DWJ2=0,"",'Summary Clear'!DWJ2)</f>
        <v/>
      </c>
      <c r="DVR13" s="172" t="str">
        <f>IF('Summary Clear'!DWK2=0,"",'Summary Clear'!DWK2)</f>
        <v/>
      </c>
      <c r="DVS13" s="172" t="str">
        <f>IF('Summary Clear'!DWL2=0,"",'Summary Clear'!DWL2)</f>
        <v/>
      </c>
      <c r="DVT13" s="172" t="str">
        <f>IF('Summary Clear'!DWM2=0,"",'Summary Clear'!DWM2)</f>
        <v/>
      </c>
      <c r="DVU13" s="172" t="str">
        <f>IF('Summary Clear'!DWN2=0,"",'Summary Clear'!DWN2)</f>
        <v/>
      </c>
      <c r="DVV13" s="172" t="str">
        <f>IF('Summary Clear'!DWO2=0,"",'Summary Clear'!DWO2)</f>
        <v/>
      </c>
      <c r="DVW13" s="172" t="str">
        <f>IF('Summary Clear'!DWP2=0,"",'Summary Clear'!DWP2)</f>
        <v/>
      </c>
      <c r="DVX13" s="172" t="str">
        <f>IF('Summary Clear'!DWQ2=0,"",'Summary Clear'!DWQ2)</f>
        <v/>
      </c>
      <c r="DVY13" s="172" t="str">
        <f>IF('Summary Clear'!DWR2=0,"",'Summary Clear'!DWR2)</f>
        <v/>
      </c>
      <c r="DVZ13" s="172" t="str">
        <f>IF('Summary Clear'!DWS2=0,"",'Summary Clear'!DWS2)</f>
        <v/>
      </c>
      <c r="DWA13" s="172" t="str">
        <f>IF('Summary Clear'!DWT2=0,"",'Summary Clear'!DWT2)</f>
        <v/>
      </c>
      <c r="DWB13" s="172" t="str">
        <f>IF('Summary Clear'!DWU2=0,"",'Summary Clear'!DWU2)</f>
        <v/>
      </c>
      <c r="DWC13" s="172" t="str">
        <f>IF('Summary Clear'!DWV2=0,"",'Summary Clear'!DWV2)</f>
        <v/>
      </c>
      <c r="DWD13" s="172" t="str">
        <f>IF('Summary Clear'!DWW2=0,"",'Summary Clear'!DWW2)</f>
        <v/>
      </c>
      <c r="DWE13" s="172" t="str">
        <f>IF('Summary Clear'!DWX2=0,"",'Summary Clear'!DWX2)</f>
        <v/>
      </c>
      <c r="DWF13" s="172" t="str">
        <f>IF('Summary Clear'!DWY2=0,"",'Summary Clear'!DWY2)</f>
        <v/>
      </c>
      <c r="DWG13" s="172" t="str">
        <f>IF('Summary Clear'!DWZ2=0,"",'Summary Clear'!DWZ2)</f>
        <v/>
      </c>
      <c r="DWH13" s="172" t="str">
        <f>IF('Summary Clear'!DXA2=0,"",'Summary Clear'!DXA2)</f>
        <v/>
      </c>
      <c r="DWI13" s="172" t="str">
        <f>IF('Summary Clear'!DXB2=0,"",'Summary Clear'!DXB2)</f>
        <v/>
      </c>
      <c r="DWJ13" s="172" t="str">
        <f>IF('Summary Clear'!DXC2=0,"",'Summary Clear'!DXC2)</f>
        <v/>
      </c>
      <c r="DWK13" s="172" t="str">
        <f>IF('Summary Clear'!DXD2=0,"",'Summary Clear'!DXD2)</f>
        <v/>
      </c>
      <c r="DWL13" s="172" t="str">
        <f>IF('Summary Clear'!DXE2=0,"",'Summary Clear'!DXE2)</f>
        <v/>
      </c>
      <c r="DWM13" s="172" t="str">
        <f>IF('Summary Clear'!DXF2=0,"",'Summary Clear'!DXF2)</f>
        <v/>
      </c>
      <c r="DWN13" s="172" t="str">
        <f>IF('Summary Clear'!DXG2=0,"",'Summary Clear'!DXG2)</f>
        <v/>
      </c>
      <c r="DWO13" s="172" t="str">
        <f>IF('Summary Clear'!DXH2=0,"",'Summary Clear'!DXH2)</f>
        <v/>
      </c>
      <c r="DWP13" s="172" t="str">
        <f>IF('Summary Clear'!DXI2=0,"",'Summary Clear'!DXI2)</f>
        <v/>
      </c>
      <c r="DWQ13" s="172" t="str">
        <f>IF('Summary Clear'!DXJ2=0,"",'Summary Clear'!DXJ2)</f>
        <v/>
      </c>
      <c r="DWR13" s="172" t="str">
        <f>IF('Summary Clear'!DXK2=0,"",'Summary Clear'!DXK2)</f>
        <v/>
      </c>
      <c r="DWS13" s="172" t="str">
        <f>IF('Summary Clear'!DXL2=0,"",'Summary Clear'!DXL2)</f>
        <v/>
      </c>
      <c r="DWT13" s="172" t="str">
        <f>IF('Summary Clear'!DXM2=0,"",'Summary Clear'!DXM2)</f>
        <v/>
      </c>
      <c r="DWU13" s="172" t="str">
        <f>IF('Summary Clear'!DXN2=0,"",'Summary Clear'!DXN2)</f>
        <v/>
      </c>
      <c r="DWV13" s="172" t="str">
        <f>IF('Summary Clear'!DXO2=0,"",'Summary Clear'!DXO2)</f>
        <v/>
      </c>
      <c r="DWW13" s="172" t="str">
        <f>IF('Summary Clear'!DXP2=0,"",'Summary Clear'!DXP2)</f>
        <v/>
      </c>
      <c r="DWX13" s="172" t="str">
        <f>IF('Summary Clear'!DXQ2=0,"",'Summary Clear'!DXQ2)</f>
        <v/>
      </c>
      <c r="DWY13" s="172" t="str">
        <f>IF('Summary Clear'!DXR2=0,"",'Summary Clear'!DXR2)</f>
        <v/>
      </c>
      <c r="DWZ13" s="172" t="str">
        <f>IF('Summary Clear'!DXS2=0,"",'Summary Clear'!DXS2)</f>
        <v/>
      </c>
      <c r="DXA13" s="172" t="str">
        <f>IF('Summary Clear'!DXT2=0,"",'Summary Clear'!DXT2)</f>
        <v/>
      </c>
      <c r="DXB13" s="172" t="str">
        <f>IF('Summary Clear'!DXU2=0,"",'Summary Clear'!DXU2)</f>
        <v/>
      </c>
      <c r="DXC13" s="172" t="str">
        <f>IF('Summary Clear'!DXV2=0,"",'Summary Clear'!DXV2)</f>
        <v/>
      </c>
      <c r="DXD13" s="172" t="str">
        <f>IF('Summary Clear'!DXW2=0,"",'Summary Clear'!DXW2)</f>
        <v/>
      </c>
      <c r="DXE13" s="172" t="str">
        <f>IF('Summary Clear'!DXX2=0,"",'Summary Clear'!DXX2)</f>
        <v/>
      </c>
      <c r="DXF13" s="172" t="str">
        <f>IF('Summary Clear'!DXY2=0,"",'Summary Clear'!DXY2)</f>
        <v/>
      </c>
      <c r="DXG13" s="172" t="str">
        <f>IF('Summary Clear'!DXZ2=0,"",'Summary Clear'!DXZ2)</f>
        <v/>
      </c>
      <c r="DXH13" s="172" t="str">
        <f>IF('Summary Clear'!DYA2=0,"",'Summary Clear'!DYA2)</f>
        <v/>
      </c>
      <c r="DXI13" s="172" t="str">
        <f>IF('Summary Clear'!DYB2=0,"",'Summary Clear'!DYB2)</f>
        <v/>
      </c>
      <c r="DXJ13" s="172" t="str">
        <f>IF('Summary Clear'!DYC2=0,"",'Summary Clear'!DYC2)</f>
        <v/>
      </c>
      <c r="DXK13" s="172" t="str">
        <f>IF('Summary Clear'!DYD2=0,"",'Summary Clear'!DYD2)</f>
        <v/>
      </c>
      <c r="DXL13" s="172" t="str">
        <f>IF('Summary Clear'!DYE2=0,"",'Summary Clear'!DYE2)</f>
        <v/>
      </c>
      <c r="DXM13" s="172" t="str">
        <f>IF('Summary Clear'!DYF2=0,"",'Summary Clear'!DYF2)</f>
        <v/>
      </c>
      <c r="DXN13" s="172" t="str">
        <f>IF('Summary Clear'!DYG2=0,"",'Summary Clear'!DYG2)</f>
        <v/>
      </c>
      <c r="DXO13" s="172" t="str">
        <f>IF('Summary Clear'!DYH2=0,"",'Summary Clear'!DYH2)</f>
        <v/>
      </c>
      <c r="DXP13" s="172" t="str">
        <f>IF('Summary Clear'!DYI2=0,"",'Summary Clear'!DYI2)</f>
        <v/>
      </c>
      <c r="DXQ13" s="172" t="str">
        <f>IF('Summary Clear'!DYJ2=0,"",'Summary Clear'!DYJ2)</f>
        <v/>
      </c>
      <c r="DXR13" s="172" t="str">
        <f>IF('Summary Clear'!DYK2=0,"",'Summary Clear'!DYK2)</f>
        <v/>
      </c>
      <c r="DXS13" s="172" t="str">
        <f>IF('Summary Clear'!DYL2=0,"",'Summary Clear'!DYL2)</f>
        <v/>
      </c>
      <c r="DXT13" s="172" t="str">
        <f>IF('Summary Clear'!DYM2=0,"",'Summary Clear'!DYM2)</f>
        <v/>
      </c>
      <c r="DXU13" s="172" t="str">
        <f>IF('Summary Clear'!DYN2=0,"",'Summary Clear'!DYN2)</f>
        <v/>
      </c>
      <c r="DXV13" s="172" t="str">
        <f>IF('Summary Clear'!DYO2=0,"",'Summary Clear'!DYO2)</f>
        <v/>
      </c>
      <c r="DXW13" s="172" t="str">
        <f>IF('Summary Clear'!DYP2=0,"",'Summary Clear'!DYP2)</f>
        <v/>
      </c>
      <c r="DXX13" s="172" t="str">
        <f>IF('Summary Clear'!DYQ2=0,"",'Summary Clear'!DYQ2)</f>
        <v/>
      </c>
      <c r="DXY13" s="172" t="str">
        <f>IF('Summary Clear'!DYR2=0,"",'Summary Clear'!DYR2)</f>
        <v/>
      </c>
      <c r="DXZ13" s="172" t="str">
        <f>IF('Summary Clear'!DYS2=0,"",'Summary Clear'!DYS2)</f>
        <v/>
      </c>
      <c r="DYA13" s="172" t="str">
        <f>IF('Summary Clear'!DYT2=0,"",'Summary Clear'!DYT2)</f>
        <v/>
      </c>
      <c r="DYB13" s="172" t="str">
        <f>IF('Summary Clear'!DYU2=0,"",'Summary Clear'!DYU2)</f>
        <v/>
      </c>
      <c r="DYC13" s="172" t="str">
        <f>IF('Summary Clear'!DYV2=0,"",'Summary Clear'!DYV2)</f>
        <v/>
      </c>
      <c r="DYD13" s="172" t="str">
        <f>IF('Summary Clear'!DYW2=0,"",'Summary Clear'!DYW2)</f>
        <v/>
      </c>
      <c r="DYE13" s="172" t="str">
        <f>IF('Summary Clear'!DYX2=0,"",'Summary Clear'!DYX2)</f>
        <v/>
      </c>
      <c r="DYF13" s="172" t="str">
        <f>IF('Summary Clear'!DYY2=0,"",'Summary Clear'!DYY2)</f>
        <v/>
      </c>
      <c r="DYG13" s="172" t="str">
        <f>IF('Summary Clear'!DYZ2=0,"",'Summary Clear'!DYZ2)</f>
        <v/>
      </c>
      <c r="DYH13" s="172" t="str">
        <f>IF('Summary Clear'!DZA2=0,"",'Summary Clear'!DZA2)</f>
        <v/>
      </c>
      <c r="DYI13" s="172" t="str">
        <f>IF('Summary Clear'!DZB2=0,"",'Summary Clear'!DZB2)</f>
        <v/>
      </c>
      <c r="DYJ13" s="172" t="str">
        <f>IF('Summary Clear'!DZC2=0,"",'Summary Clear'!DZC2)</f>
        <v/>
      </c>
      <c r="DYK13" s="172" t="str">
        <f>IF('Summary Clear'!DZD2=0,"",'Summary Clear'!DZD2)</f>
        <v/>
      </c>
      <c r="DYL13" s="172" t="str">
        <f>IF('Summary Clear'!DZE2=0,"",'Summary Clear'!DZE2)</f>
        <v/>
      </c>
      <c r="DYM13" s="172" t="str">
        <f>IF('Summary Clear'!DZF2=0,"",'Summary Clear'!DZF2)</f>
        <v/>
      </c>
      <c r="DYN13" s="172" t="str">
        <f>IF('Summary Clear'!DZG2=0,"",'Summary Clear'!DZG2)</f>
        <v/>
      </c>
      <c r="DYO13" s="172" t="str">
        <f>IF('Summary Clear'!DZH2=0,"",'Summary Clear'!DZH2)</f>
        <v/>
      </c>
      <c r="DYP13" s="172" t="str">
        <f>IF('Summary Clear'!DZI2=0,"",'Summary Clear'!DZI2)</f>
        <v/>
      </c>
      <c r="DYQ13" s="172" t="str">
        <f>IF('Summary Clear'!DZJ2=0,"",'Summary Clear'!DZJ2)</f>
        <v/>
      </c>
      <c r="DYR13" s="172" t="str">
        <f>IF('Summary Clear'!DZK2=0,"",'Summary Clear'!DZK2)</f>
        <v/>
      </c>
      <c r="DYS13" s="172" t="str">
        <f>IF('Summary Clear'!DZL2=0,"",'Summary Clear'!DZL2)</f>
        <v/>
      </c>
      <c r="DYT13" s="172" t="str">
        <f>IF('Summary Clear'!DZM2=0,"",'Summary Clear'!DZM2)</f>
        <v/>
      </c>
      <c r="DYU13" s="172" t="str">
        <f>IF('Summary Clear'!DZN2=0,"",'Summary Clear'!DZN2)</f>
        <v/>
      </c>
      <c r="DYV13" s="172" t="str">
        <f>IF('Summary Clear'!DZO2=0,"",'Summary Clear'!DZO2)</f>
        <v/>
      </c>
      <c r="DYW13" s="172" t="str">
        <f>IF('Summary Clear'!DZP2=0,"",'Summary Clear'!DZP2)</f>
        <v/>
      </c>
      <c r="DYX13" s="172" t="str">
        <f>IF('Summary Clear'!DZQ2=0,"",'Summary Clear'!DZQ2)</f>
        <v/>
      </c>
      <c r="DYY13" s="172" t="str">
        <f>IF('Summary Clear'!DZR2=0,"",'Summary Clear'!DZR2)</f>
        <v/>
      </c>
      <c r="DYZ13" s="172" t="str">
        <f>IF('Summary Clear'!DZS2=0,"",'Summary Clear'!DZS2)</f>
        <v/>
      </c>
      <c r="DZA13" s="172" t="str">
        <f>IF('Summary Clear'!DZT2=0,"",'Summary Clear'!DZT2)</f>
        <v/>
      </c>
      <c r="DZB13" s="172" t="str">
        <f>IF('Summary Clear'!DZU2=0,"",'Summary Clear'!DZU2)</f>
        <v/>
      </c>
      <c r="DZC13" s="172" t="str">
        <f>IF('Summary Clear'!DZV2=0,"",'Summary Clear'!DZV2)</f>
        <v/>
      </c>
      <c r="DZD13" s="172" t="str">
        <f>IF('Summary Clear'!DZW2=0,"",'Summary Clear'!DZW2)</f>
        <v/>
      </c>
      <c r="DZE13" s="172" t="str">
        <f>IF('Summary Clear'!DZX2=0,"",'Summary Clear'!DZX2)</f>
        <v/>
      </c>
      <c r="DZF13" s="172" t="str">
        <f>IF('Summary Clear'!DZY2=0,"",'Summary Clear'!DZY2)</f>
        <v/>
      </c>
      <c r="DZG13" s="172" t="str">
        <f>IF('Summary Clear'!DZZ2=0,"",'Summary Clear'!DZZ2)</f>
        <v/>
      </c>
      <c r="DZH13" s="172" t="str">
        <f>IF('Summary Clear'!EAA2=0,"",'Summary Clear'!EAA2)</f>
        <v/>
      </c>
      <c r="DZI13" s="172" t="str">
        <f>IF('Summary Clear'!EAB2=0,"",'Summary Clear'!EAB2)</f>
        <v/>
      </c>
      <c r="DZJ13" s="172" t="str">
        <f>IF('Summary Clear'!EAC2=0,"",'Summary Clear'!EAC2)</f>
        <v/>
      </c>
      <c r="DZK13" s="172" t="str">
        <f>IF('Summary Clear'!EAD2=0,"",'Summary Clear'!EAD2)</f>
        <v/>
      </c>
      <c r="DZL13" s="172" t="str">
        <f>IF('Summary Clear'!EAE2=0,"",'Summary Clear'!EAE2)</f>
        <v/>
      </c>
      <c r="DZM13" s="172" t="str">
        <f>IF('Summary Clear'!EAF2=0,"",'Summary Clear'!EAF2)</f>
        <v/>
      </c>
      <c r="DZN13" s="172" t="str">
        <f>IF('Summary Clear'!EAG2=0,"",'Summary Clear'!EAG2)</f>
        <v/>
      </c>
      <c r="DZO13" s="172" t="str">
        <f>IF('Summary Clear'!EAH2=0,"",'Summary Clear'!EAH2)</f>
        <v/>
      </c>
      <c r="DZP13" s="172" t="str">
        <f>IF('Summary Clear'!EAI2=0,"",'Summary Clear'!EAI2)</f>
        <v/>
      </c>
      <c r="DZQ13" s="172" t="str">
        <f>IF('Summary Clear'!EAJ2=0,"",'Summary Clear'!EAJ2)</f>
        <v/>
      </c>
      <c r="DZR13" s="172" t="str">
        <f>IF('Summary Clear'!EAK2=0,"",'Summary Clear'!EAK2)</f>
        <v/>
      </c>
      <c r="DZS13" s="172" t="str">
        <f>IF('Summary Clear'!EAL2=0,"",'Summary Clear'!EAL2)</f>
        <v/>
      </c>
      <c r="DZT13" s="172" t="str">
        <f>IF('Summary Clear'!EAM2=0,"",'Summary Clear'!EAM2)</f>
        <v/>
      </c>
      <c r="DZU13" s="172" t="str">
        <f>IF('Summary Clear'!EAN2=0,"",'Summary Clear'!EAN2)</f>
        <v/>
      </c>
      <c r="DZV13" s="172" t="str">
        <f>IF('Summary Clear'!EAO2=0,"",'Summary Clear'!EAO2)</f>
        <v/>
      </c>
      <c r="DZW13" s="172" t="str">
        <f>IF('Summary Clear'!EAP2=0,"",'Summary Clear'!EAP2)</f>
        <v/>
      </c>
      <c r="DZX13" s="172" t="str">
        <f>IF('Summary Clear'!EAQ2=0,"",'Summary Clear'!EAQ2)</f>
        <v/>
      </c>
      <c r="DZY13" s="172" t="str">
        <f>IF('Summary Clear'!EAR2=0,"",'Summary Clear'!EAR2)</f>
        <v/>
      </c>
      <c r="DZZ13" s="172" t="str">
        <f>IF('Summary Clear'!EAS2=0,"",'Summary Clear'!EAS2)</f>
        <v/>
      </c>
      <c r="EAA13" s="172" t="str">
        <f>IF('Summary Clear'!EAT2=0,"",'Summary Clear'!EAT2)</f>
        <v/>
      </c>
      <c r="EAB13" s="172" t="str">
        <f>IF('Summary Clear'!EAU2=0,"",'Summary Clear'!EAU2)</f>
        <v/>
      </c>
      <c r="EAC13" s="172" t="str">
        <f>IF('Summary Clear'!EAV2=0,"",'Summary Clear'!EAV2)</f>
        <v/>
      </c>
      <c r="EAD13" s="172" t="str">
        <f>IF('Summary Clear'!EAW2=0,"",'Summary Clear'!EAW2)</f>
        <v/>
      </c>
      <c r="EAE13" s="172" t="str">
        <f>IF('Summary Clear'!EAX2=0,"",'Summary Clear'!EAX2)</f>
        <v/>
      </c>
      <c r="EAF13" s="172" t="str">
        <f>IF('Summary Clear'!EAY2=0,"",'Summary Clear'!EAY2)</f>
        <v/>
      </c>
      <c r="EAG13" s="172" t="str">
        <f>IF('Summary Clear'!EAZ2=0,"",'Summary Clear'!EAZ2)</f>
        <v/>
      </c>
      <c r="EAH13" s="172" t="str">
        <f>IF('Summary Clear'!EBA2=0,"",'Summary Clear'!EBA2)</f>
        <v/>
      </c>
      <c r="EAI13" s="172" t="str">
        <f>IF('Summary Clear'!EBB2=0,"",'Summary Clear'!EBB2)</f>
        <v/>
      </c>
      <c r="EAJ13" s="172" t="str">
        <f>IF('Summary Clear'!EBC2=0,"",'Summary Clear'!EBC2)</f>
        <v/>
      </c>
      <c r="EAK13" s="172" t="str">
        <f>IF('Summary Clear'!EBD2=0,"",'Summary Clear'!EBD2)</f>
        <v/>
      </c>
      <c r="EAL13" s="172" t="str">
        <f>IF('Summary Clear'!EBE2=0,"",'Summary Clear'!EBE2)</f>
        <v/>
      </c>
      <c r="EAM13" s="172" t="str">
        <f>IF('Summary Clear'!EBF2=0,"",'Summary Clear'!EBF2)</f>
        <v/>
      </c>
      <c r="EAN13" s="172" t="str">
        <f>IF('Summary Clear'!EBG2=0,"",'Summary Clear'!EBG2)</f>
        <v/>
      </c>
      <c r="EAO13" s="172" t="str">
        <f>IF('Summary Clear'!EBH2=0,"",'Summary Clear'!EBH2)</f>
        <v/>
      </c>
      <c r="EAP13" s="172" t="str">
        <f>IF('Summary Clear'!EBI2=0,"",'Summary Clear'!EBI2)</f>
        <v/>
      </c>
      <c r="EAQ13" s="172" t="str">
        <f>IF('Summary Clear'!EBJ2=0,"",'Summary Clear'!EBJ2)</f>
        <v/>
      </c>
      <c r="EAR13" s="172" t="str">
        <f>IF('Summary Clear'!EBK2=0,"",'Summary Clear'!EBK2)</f>
        <v/>
      </c>
      <c r="EAS13" s="172" t="str">
        <f>IF('Summary Clear'!EBL2=0,"",'Summary Clear'!EBL2)</f>
        <v/>
      </c>
      <c r="EAT13" s="172" t="str">
        <f>IF('Summary Clear'!EBM2=0,"",'Summary Clear'!EBM2)</f>
        <v/>
      </c>
      <c r="EAU13" s="172" t="str">
        <f>IF('Summary Clear'!EBN2=0,"",'Summary Clear'!EBN2)</f>
        <v/>
      </c>
      <c r="EAV13" s="172" t="str">
        <f>IF('Summary Clear'!EBO2=0,"",'Summary Clear'!EBO2)</f>
        <v/>
      </c>
      <c r="EAW13" s="172" t="str">
        <f>IF('Summary Clear'!EBP2=0,"",'Summary Clear'!EBP2)</f>
        <v/>
      </c>
      <c r="EAX13" s="172" t="str">
        <f>IF('Summary Clear'!EBQ2=0,"",'Summary Clear'!EBQ2)</f>
        <v/>
      </c>
      <c r="EAY13" s="172" t="str">
        <f>IF('Summary Clear'!EBR2=0,"",'Summary Clear'!EBR2)</f>
        <v/>
      </c>
      <c r="EAZ13" s="172" t="str">
        <f>IF('Summary Clear'!EBS2=0,"",'Summary Clear'!EBS2)</f>
        <v/>
      </c>
      <c r="EBA13" s="172" t="str">
        <f>IF('Summary Clear'!EBT2=0,"",'Summary Clear'!EBT2)</f>
        <v/>
      </c>
      <c r="EBB13" s="172" t="str">
        <f>IF('Summary Clear'!EBU2=0,"",'Summary Clear'!EBU2)</f>
        <v/>
      </c>
      <c r="EBC13" s="172" t="str">
        <f>IF('Summary Clear'!EBV2=0,"",'Summary Clear'!EBV2)</f>
        <v/>
      </c>
      <c r="EBD13" s="172" t="str">
        <f>IF('Summary Clear'!EBW2=0,"",'Summary Clear'!EBW2)</f>
        <v/>
      </c>
      <c r="EBE13" s="172" t="str">
        <f>IF('Summary Clear'!EBX2=0,"",'Summary Clear'!EBX2)</f>
        <v/>
      </c>
      <c r="EBF13" s="172" t="str">
        <f>IF('Summary Clear'!EBY2=0,"",'Summary Clear'!EBY2)</f>
        <v/>
      </c>
      <c r="EBG13" s="172" t="str">
        <f>IF('Summary Clear'!EBZ2=0,"",'Summary Clear'!EBZ2)</f>
        <v/>
      </c>
      <c r="EBH13" s="172" t="str">
        <f>IF('Summary Clear'!ECA2=0,"",'Summary Clear'!ECA2)</f>
        <v/>
      </c>
      <c r="EBI13" s="172" t="str">
        <f>IF('Summary Clear'!ECB2=0,"",'Summary Clear'!ECB2)</f>
        <v/>
      </c>
      <c r="EBJ13" s="172" t="str">
        <f>IF('Summary Clear'!ECC2=0,"",'Summary Clear'!ECC2)</f>
        <v/>
      </c>
      <c r="EBK13" s="172" t="str">
        <f>IF('Summary Clear'!ECD2=0,"",'Summary Clear'!ECD2)</f>
        <v/>
      </c>
      <c r="EBL13" s="172" t="str">
        <f>IF('Summary Clear'!ECE2=0,"",'Summary Clear'!ECE2)</f>
        <v/>
      </c>
      <c r="EBM13" s="172" t="str">
        <f>IF('Summary Clear'!ECF2=0,"",'Summary Clear'!ECF2)</f>
        <v/>
      </c>
      <c r="EBN13" s="172" t="str">
        <f>IF('Summary Clear'!ECG2=0,"",'Summary Clear'!ECG2)</f>
        <v/>
      </c>
      <c r="EBO13" s="172" t="str">
        <f>IF('Summary Clear'!ECH2=0,"",'Summary Clear'!ECH2)</f>
        <v/>
      </c>
      <c r="EBP13" s="172" t="str">
        <f>IF('Summary Clear'!ECI2=0,"",'Summary Clear'!ECI2)</f>
        <v/>
      </c>
      <c r="EBQ13" s="172" t="str">
        <f>IF('Summary Clear'!ECJ2=0,"",'Summary Clear'!ECJ2)</f>
        <v/>
      </c>
      <c r="EBR13" s="172" t="str">
        <f>IF('Summary Clear'!ECK2=0,"",'Summary Clear'!ECK2)</f>
        <v/>
      </c>
      <c r="EBS13" s="172" t="str">
        <f>IF('Summary Clear'!ECL2=0,"",'Summary Clear'!ECL2)</f>
        <v/>
      </c>
      <c r="EBT13" s="172" t="str">
        <f>IF('Summary Clear'!ECM2=0,"",'Summary Clear'!ECM2)</f>
        <v/>
      </c>
      <c r="EBU13" s="172" t="str">
        <f>IF('Summary Clear'!ECN2=0,"",'Summary Clear'!ECN2)</f>
        <v/>
      </c>
      <c r="EBV13" s="172" t="str">
        <f>IF('Summary Clear'!ECO2=0,"",'Summary Clear'!ECO2)</f>
        <v/>
      </c>
      <c r="EBW13" s="172" t="str">
        <f>IF('Summary Clear'!ECP2=0,"",'Summary Clear'!ECP2)</f>
        <v/>
      </c>
      <c r="EBX13" s="172" t="str">
        <f>IF('Summary Clear'!ECQ2=0,"",'Summary Clear'!ECQ2)</f>
        <v/>
      </c>
      <c r="EBY13" s="172" t="str">
        <f>IF('Summary Clear'!ECR2=0,"",'Summary Clear'!ECR2)</f>
        <v/>
      </c>
      <c r="EBZ13" s="172" t="str">
        <f>IF('Summary Clear'!ECS2=0,"",'Summary Clear'!ECS2)</f>
        <v/>
      </c>
      <c r="ECA13" s="172" t="str">
        <f>IF('Summary Clear'!ECT2=0,"",'Summary Clear'!ECT2)</f>
        <v/>
      </c>
      <c r="ECB13" s="172" t="str">
        <f>IF('Summary Clear'!ECU2=0,"",'Summary Clear'!ECU2)</f>
        <v/>
      </c>
      <c r="ECC13" s="172" t="str">
        <f>IF('Summary Clear'!ECV2=0,"",'Summary Clear'!ECV2)</f>
        <v/>
      </c>
      <c r="ECD13" s="172" t="str">
        <f>IF('Summary Clear'!ECW2=0,"",'Summary Clear'!ECW2)</f>
        <v/>
      </c>
      <c r="ECE13" s="172" t="str">
        <f>IF('Summary Clear'!ECX2=0,"",'Summary Clear'!ECX2)</f>
        <v/>
      </c>
      <c r="ECF13" s="172" t="str">
        <f>IF('Summary Clear'!ECY2=0,"",'Summary Clear'!ECY2)</f>
        <v/>
      </c>
      <c r="ECG13" s="172" t="str">
        <f>IF('Summary Clear'!ECZ2=0,"",'Summary Clear'!ECZ2)</f>
        <v/>
      </c>
      <c r="ECH13" s="172" t="str">
        <f>IF('Summary Clear'!EDA2=0,"",'Summary Clear'!EDA2)</f>
        <v/>
      </c>
      <c r="ECI13" s="172" t="str">
        <f>IF('Summary Clear'!EDB2=0,"",'Summary Clear'!EDB2)</f>
        <v/>
      </c>
      <c r="ECJ13" s="172" t="str">
        <f>IF('Summary Clear'!EDC2=0,"",'Summary Clear'!EDC2)</f>
        <v/>
      </c>
      <c r="ECK13" s="172" t="str">
        <f>IF('Summary Clear'!EDD2=0,"",'Summary Clear'!EDD2)</f>
        <v/>
      </c>
      <c r="ECL13" s="172" t="str">
        <f>IF('Summary Clear'!EDE2=0,"",'Summary Clear'!EDE2)</f>
        <v/>
      </c>
      <c r="ECM13" s="172" t="str">
        <f>IF('Summary Clear'!EDF2=0,"",'Summary Clear'!EDF2)</f>
        <v/>
      </c>
      <c r="ECN13" s="172" t="str">
        <f>IF('Summary Clear'!EDG2=0,"",'Summary Clear'!EDG2)</f>
        <v/>
      </c>
      <c r="ECO13" s="172" t="str">
        <f>IF('Summary Clear'!EDH2=0,"",'Summary Clear'!EDH2)</f>
        <v/>
      </c>
      <c r="ECP13" s="172" t="str">
        <f>IF('Summary Clear'!EDI2=0,"",'Summary Clear'!EDI2)</f>
        <v/>
      </c>
      <c r="ECQ13" s="172" t="str">
        <f>IF('Summary Clear'!EDJ2=0,"",'Summary Clear'!EDJ2)</f>
        <v/>
      </c>
      <c r="ECR13" s="172" t="str">
        <f>IF('Summary Clear'!EDK2=0,"",'Summary Clear'!EDK2)</f>
        <v/>
      </c>
      <c r="ECS13" s="172" t="str">
        <f>IF('Summary Clear'!EDL2=0,"",'Summary Clear'!EDL2)</f>
        <v/>
      </c>
      <c r="ECT13" s="172" t="str">
        <f>IF('Summary Clear'!EDM2=0,"",'Summary Clear'!EDM2)</f>
        <v/>
      </c>
      <c r="ECU13" s="172" t="str">
        <f>IF('Summary Clear'!EDN2=0,"",'Summary Clear'!EDN2)</f>
        <v/>
      </c>
      <c r="ECV13" s="172" t="str">
        <f>IF('Summary Clear'!EDO2=0,"",'Summary Clear'!EDO2)</f>
        <v/>
      </c>
      <c r="ECW13" s="172" t="str">
        <f>IF('Summary Clear'!EDP2=0,"",'Summary Clear'!EDP2)</f>
        <v/>
      </c>
      <c r="ECX13" s="172" t="str">
        <f>IF('Summary Clear'!EDQ2=0,"",'Summary Clear'!EDQ2)</f>
        <v/>
      </c>
      <c r="ECY13" s="172" t="str">
        <f>IF('Summary Clear'!EDR2=0,"",'Summary Clear'!EDR2)</f>
        <v/>
      </c>
      <c r="ECZ13" s="172" t="str">
        <f>IF('Summary Clear'!EDS2=0,"",'Summary Clear'!EDS2)</f>
        <v/>
      </c>
      <c r="EDA13" s="172" t="str">
        <f>IF('Summary Clear'!EDT2=0,"",'Summary Clear'!EDT2)</f>
        <v/>
      </c>
      <c r="EDB13" s="172" t="str">
        <f>IF('Summary Clear'!EDU2=0,"",'Summary Clear'!EDU2)</f>
        <v/>
      </c>
      <c r="EDC13" s="172" t="str">
        <f>IF('Summary Clear'!EDV2=0,"",'Summary Clear'!EDV2)</f>
        <v/>
      </c>
      <c r="EDD13" s="172" t="str">
        <f>IF('Summary Clear'!EDW2=0,"",'Summary Clear'!EDW2)</f>
        <v/>
      </c>
      <c r="EDE13" s="172" t="str">
        <f>IF('Summary Clear'!EDX2=0,"",'Summary Clear'!EDX2)</f>
        <v/>
      </c>
      <c r="EDF13" s="172" t="str">
        <f>IF('Summary Clear'!EDY2=0,"",'Summary Clear'!EDY2)</f>
        <v/>
      </c>
      <c r="EDG13" s="172" t="str">
        <f>IF('Summary Clear'!EDZ2=0,"",'Summary Clear'!EDZ2)</f>
        <v/>
      </c>
      <c r="EDH13" s="172" t="str">
        <f>IF('Summary Clear'!EEA2=0,"",'Summary Clear'!EEA2)</f>
        <v/>
      </c>
      <c r="EDI13" s="172" t="str">
        <f>IF('Summary Clear'!EEB2=0,"",'Summary Clear'!EEB2)</f>
        <v/>
      </c>
      <c r="EDJ13" s="172" t="str">
        <f>IF('Summary Clear'!EEC2=0,"",'Summary Clear'!EEC2)</f>
        <v/>
      </c>
      <c r="EDK13" s="172" t="str">
        <f>IF('Summary Clear'!EED2=0,"",'Summary Clear'!EED2)</f>
        <v/>
      </c>
      <c r="EDL13" s="172" t="str">
        <f>IF('Summary Clear'!EEE2=0,"",'Summary Clear'!EEE2)</f>
        <v/>
      </c>
      <c r="EDM13" s="172" t="str">
        <f>IF('Summary Clear'!EEF2=0,"",'Summary Clear'!EEF2)</f>
        <v/>
      </c>
      <c r="EDN13" s="172" t="str">
        <f>IF('Summary Clear'!EEG2=0,"",'Summary Clear'!EEG2)</f>
        <v/>
      </c>
      <c r="EDO13" s="172" t="str">
        <f>IF('Summary Clear'!EEH2=0,"",'Summary Clear'!EEH2)</f>
        <v/>
      </c>
      <c r="EDP13" s="172" t="str">
        <f>IF('Summary Clear'!EEI2=0,"",'Summary Clear'!EEI2)</f>
        <v/>
      </c>
      <c r="EDQ13" s="172" t="str">
        <f>IF('Summary Clear'!EEJ2=0,"",'Summary Clear'!EEJ2)</f>
        <v/>
      </c>
      <c r="EDR13" s="172" t="str">
        <f>IF('Summary Clear'!EEK2=0,"",'Summary Clear'!EEK2)</f>
        <v/>
      </c>
      <c r="EDS13" s="172" t="str">
        <f>IF('Summary Clear'!EEL2=0,"",'Summary Clear'!EEL2)</f>
        <v/>
      </c>
      <c r="EDT13" s="172" t="str">
        <f>IF('Summary Clear'!EEM2=0,"",'Summary Clear'!EEM2)</f>
        <v/>
      </c>
      <c r="EDU13" s="172" t="str">
        <f>IF('Summary Clear'!EEN2=0,"",'Summary Clear'!EEN2)</f>
        <v/>
      </c>
      <c r="EDV13" s="172" t="str">
        <f>IF('Summary Clear'!EEO2=0,"",'Summary Clear'!EEO2)</f>
        <v/>
      </c>
      <c r="EDW13" s="172" t="str">
        <f>IF('Summary Clear'!EEP2=0,"",'Summary Clear'!EEP2)</f>
        <v/>
      </c>
      <c r="EDX13" s="172" t="str">
        <f>IF('Summary Clear'!EEQ2=0,"",'Summary Clear'!EEQ2)</f>
        <v/>
      </c>
      <c r="EDY13" s="172" t="str">
        <f>IF('Summary Clear'!EER2=0,"",'Summary Clear'!EER2)</f>
        <v/>
      </c>
      <c r="EDZ13" s="172" t="str">
        <f>IF('Summary Clear'!EES2=0,"",'Summary Clear'!EES2)</f>
        <v/>
      </c>
      <c r="EEA13" s="172" t="str">
        <f>IF('Summary Clear'!EET2=0,"",'Summary Clear'!EET2)</f>
        <v/>
      </c>
      <c r="EEB13" s="172" t="str">
        <f>IF('Summary Clear'!EEU2=0,"",'Summary Clear'!EEU2)</f>
        <v/>
      </c>
      <c r="EEC13" s="172" t="str">
        <f>IF('Summary Clear'!EEV2=0,"",'Summary Clear'!EEV2)</f>
        <v/>
      </c>
      <c r="EED13" s="172" t="str">
        <f>IF('Summary Clear'!EEW2=0,"",'Summary Clear'!EEW2)</f>
        <v/>
      </c>
      <c r="EEE13" s="172" t="str">
        <f>IF('Summary Clear'!EEX2=0,"",'Summary Clear'!EEX2)</f>
        <v/>
      </c>
      <c r="EEF13" s="172" t="str">
        <f>IF('Summary Clear'!EEY2=0,"",'Summary Clear'!EEY2)</f>
        <v/>
      </c>
      <c r="EEG13" s="172" t="str">
        <f>IF('Summary Clear'!EEZ2=0,"",'Summary Clear'!EEZ2)</f>
        <v/>
      </c>
      <c r="EEH13" s="172" t="str">
        <f>IF('Summary Clear'!EFA2=0,"",'Summary Clear'!EFA2)</f>
        <v/>
      </c>
      <c r="EEI13" s="172" t="str">
        <f>IF('Summary Clear'!EFB2=0,"",'Summary Clear'!EFB2)</f>
        <v/>
      </c>
      <c r="EEJ13" s="172" t="str">
        <f>IF('Summary Clear'!EFC2=0,"",'Summary Clear'!EFC2)</f>
        <v/>
      </c>
      <c r="EEK13" s="172" t="str">
        <f>IF('Summary Clear'!EFD2=0,"",'Summary Clear'!EFD2)</f>
        <v/>
      </c>
      <c r="EEL13" s="172" t="str">
        <f>IF('Summary Clear'!EFE2=0,"",'Summary Clear'!EFE2)</f>
        <v/>
      </c>
      <c r="EEM13" s="172" t="str">
        <f>IF('Summary Clear'!EFF2=0,"",'Summary Clear'!EFF2)</f>
        <v/>
      </c>
      <c r="EEN13" s="172" t="str">
        <f>IF('Summary Clear'!EFG2=0,"",'Summary Clear'!EFG2)</f>
        <v/>
      </c>
      <c r="EEO13" s="172" t="str">
        <f>IF('Summary Clear'!EFH2=0,"",'Summary Clear'!EFH2)</f>
        <v/>
      </c>
      <c r="EEP13" s="172" t="str">
        <f>IF('Summary Clear'!EFI2=0,"",'Summary Clear'!EFI2)</f>
        <v/>
      </c>
      <c r="EEQ13" s="172" t="str">
        <f>IF('Summary Clear'!EFJ2=0,"",'Summary Clear'!EFJ2)</f>
        <v/>
      </c>
      <c r="EER13" s="172" t="str">
        <f>IF('Summary Clear'!EFK2=0,"",'Summary Clear'!EFK2)</f>
        <v/>
      </c>
      <c r="EES13" s="172" t="str">
        <f>IF('Summary Clear'!EFL2=0,"",'Summary Clear'!EFL2)</f>
        <v/>
      </c>
      <c r="EET13" s="172" t="str">
        <f>IF('Summary Clear'!EFM2=0,"",'Summary Clear'!EFM2)</f>
        <v/>
      </c>
      <c r="EEU13" s="172" t="str">
        <f>IF('Summary Clear'!EFN2=0,"",'Summary Clear'!EFN2)</f>
        <v/>
      </c>
      <c r="EEV13" s="172" t="str">
        <f>IF('Summary Clear'!EFO2=0,"",'Summary Clear'!EFO2)</f>
        <v/>
      </c>
      <c r="EEW13" s="172" t="str">
        <f>IF('Summary Clear'!EFP2=0,"",'Summary Clear'!EFP2)</f>
        <v/>
      </c>
      <c r="EEX13" s="172" t="str">
        <f>IF('Summary Clear'!EFQ2=0,"",'Summary Clear'!EFQ2)</f>
        <v/>
      </c>
      <c r="EEY13" s="172" t="str">
        <f>IF('Summary Clear'!EFR2=0,"",'Summary Clear'!EFR2)</f>
        <v/>
      </c>
      <c r="EEZ13" s="172" t="str">
        <f>IF('Summary Clear'!EFS2=0,"",'Summary Clear'!EFS2)</f>
        <v/>
      </c>
      <c r="EFA13" s="172" t="str">
        <f>IF('Summary Clear'!EFT2=0,"",'Summary Clear'!EFT2)</f>
        <v/>
      </c>
      <c r="EFB13" s="172" t="str">
        <f>IF('Summary Clear'!EFU2=0,"",'Summary Clear'!EFU2)</f>
        <v/>
      </c>
      <c r="EFC13" s="172" t="str">
        <f>IF('Summary Clear'!EFV2=0,"",'Summary Clear'!EFV2)</f>
        <v/>
      </c>
      <c r="EFD13" s="172" t="str">
        <f>IF('Summary Clear'!EFW2=0,"",'Summary Clear'!EFW2)</f>
        <v/>
      </c>
      <c r="EFE13" s="172" t="str">
        <f>IF('Summary Clear'!EFX2=0,"",'Summary Clear'!EFX2)</f>
        <v/>
      </c>
      <c r="EFF13" s="172" t="str">
        <f>IF('Summary Clear'!EFY2=0,"",'Summary Clear'!EFY2)</f>
        <v/>
      </c>
      <c r="EFG13" s="172" t="str">
        <f>IF('Summary Clear'!EFZ2=0,"",'Summary Clear'!EFZ2)</f>
        <v/>
      </c>
      <c r="EFH13" s="172" t="str">
        <f>IF('Summary Clear'!EGA2=0,"",'Summary Clear'!EGA2)</f>
        <v/>
      </c>
      <c r="EFI13" s="172" t="str">
        <f>IF('Summary Clear'!EGB2=0,"",'Summary Clear'!EGB2)</f>
        <v/>
      </c>
      <c r="EFJ13" s="172" t="str">
        <f>IF('Summary Clear'!EGC2=0,"",'Summary Clear'!EGC2)</f>
        <v/>
      </c>
      <c r="EFK13" s="172" t="str">
        <f>IF('Summary Clear'!EGD2=0,"",'Summary Clear'!EGD2)</f>
        <v/>
      </c>
      <c r="EFL13" s="172" t="str">
        <f>IF('Summary Clear'!EGE2=0,"",'Summary Clear'!EGE2)</f>
        <v/>
      </c>
      <c r="EFM13" s="172" t="str">
        <f>IF('Summary Clear'!EGF2=0,"",'Summary Clear'!EGF2)</f>
        <v/>
      </c>
      <c r="EFN13" s="172" t="str">
        <f>IF('Summary Clear'!EGG2=0,"",'Summary Clear'!EGG2)</f>
        <v/>
      </c>
      <c r="EFO13" s="172" t="str">
        <f>IF('Summary Clear'!EGH2=0,"",'Summary Clear'!EGH2)</f>
        <v/>
      </c>
      <c r="EFP13" s="172" t="str">
        <f>IF('Summary Clear'!EGI2=0,"",'Summary Clear'!EGI2)</f>
        <v/>
      </c>
      <c r="EFQ13" s="172" t="str">
        <f>IF('Summary Clear'!EGJ2=0,"",'Summary Clear'!EGJ2)</f>
        <v/>
      </c>
      <c r="EFR13" s="172" t="str">
        <f>IF('Summary Clear'!EGK2=0,"",'Summary Clear'!EGK2)</f>
        <v/>
      </c>
      <c r="EFS13" s="172" t="str">
        <f>IF('Summary Clear'!EGL2=0,"",'Summary Clear'!EGL2)</f>
        <v/>
      </c>
      <c r="EFT13" s="172" t="str">
        <f>IF('Summary Clear'!EGM2=0,"",'Summary Clear'!EGM2)</f>
        <v/>
      </c>
      <c r="EFU13" s="172" t="str">
        <f>IF('Summary Clear'!EGN2=0,"",'Summary Clear'!EGN2)</f>
        <v/>
      </c>
      <c r="EFV13" s="172" t="str">
        <f>IF('Summary Clear'!EGO2=0,"",'Summary Clear'!EGO2)</f>
        <v/>
      </c>
      <c r="EFW13" s="172" t="str">
        <f>IF('Summary Clear'!EGP2=0,"",'Summary Clear'!EGP2)</f>
        <v/>
      </c>
      <c r="EFX13" s="172" t="str">
        <f>IF('Summary Clear'!EGQ2=0,"",'Summary Clear'!EGQ2)</f>
        <v/>
      </c>
      <c r="EFY13" s="172" t="str">
        <f>IF('Summary Clear'!EGR2=0,"",'Summary Clear'!EGR2)</f>
        <v/>
      </c>
      <c r="EFZ13" s="172" t="str">
        <f>IF('Summary Clear'!EGS2=0,"",'Summary Clear'!EGS2)</f>
        <v/>
      </c>
      <c r="EGA13" s="172" t="str">
        <f>IF('Summary Clear'!EGT2=0,"",'Summary Clear'!EGT2)</f>
        <v/>
      </c>
      <c r="EGB13" s="172" t="str">
        <f>IF('Summary Clear'!EGU2=0,"",'Summary Clear'!EGU2)</f>
        <v/>
      </c>
      <c r="EGC13" s="172" t="str">
        <f>IF('Summary Clear'!EGV2=0,"",'Summary Clear'!EGV2)</f>
        <v/>
      </c>
      <c r="EGD13" s="172" t="str">
        <f>IF('Summary Clear'!EGW2=0,"",'Summary Clear'!EGW2)</f>
        <v/>
      </c>
      <c r="EGE13" s="172" t="str">
        <f>IF('Summary Clear'!EGX2=0,"",'Summary Clear'!EGX2)</f>
        <v/>
      </c>
      <c r="EGF13" s="172" t="str">
        <f>IF('Summary Clear'!EGY2=0,"",'Summary Clear'!EGY2)</f>
        <v/>
      </c>
      <c r="EGG13" s="172" t="str">
        <f>IF('Summary Clear'!EGZ2=0,"",'Summary Clear'!EGZ2)</f>
        <v/>
      </c>
      <c r="EGH13" s="172" t="str">
        <f>IF('Summary Clear'!EHA2=0,"",'Summary Clear'!EHA2)</f>
        <v/>
      </c>
      <c r="EGI13" s="172" t="str">
        <f>IF('Summary Clear'!EHB2=0,"",'Summary Clear'!EHB2)</f>
        <v/>
      </c>
      <c r="EGJ13" s="172" t="str">
        <f>IF('Summary Clear'!EHC2=0,"",'Summary Clear'!EHC2)</f>
        <v/>
      </c>
      <c r="EGK13" s="172" t="str">
        <f>IF('Summary Clear'!EHD2=0,"",'Summary Clear'!EHD2)</f>
        <v/>
      </c>
      <c r="EGL13" s="172" t="str">
        <f>IF('Summary Clear'!EHE2=0,"",'Summary Clear'!EHE2)</f>
        <v/>
      </c>
      <c r="EGM13" s="172" t="str">
        <f>IF('Summary Clear'!EHF2=0,"",'Summary Clear'!EHF2)</f>
        <v/>
      </c>
      <c r="EGN13" s="172" t="str">
        <f>IF('Summary Clear'!EHG2=0,"",'Summary Clear'!EHG2)</f>
        <v/>
      </c>
      <c r="EGO13" s="172" t="str">
        <f>IF('Summary Clear'!EHH2=0,"",'Summary Clear'!EHH2)</f>
        <v/>
      </c>
      <c r="EGP13" s="172" t="str">
        <f>IF('Summary Clear'!EHI2=0,"",'Summary Clear'!EHI2)</f>
        <v/>
      </c>
      <c r="EGQ13" s="172" t="str">
        <f>IF('Summary Clear'!EHJ2=0,"",'Summary Clear'!EHJ2)</f>
        <v/>
      </c>
      <c r="EGR13" s="172" t="str">
        <f>IF('Summary Clear'!EHK2=0,"",'Summary Clear'!EHK2)</f>
        <v/>
      </c>
      <c r="EGS13" s="172" t="str">
        <f>IF('Summary Clear'!EHL2=0,"",'Summary Clear'!EHL2)</f>
        <v/>
      </c>
      <c r="EGT13" s="172" t="str">
        <f>IF('Summary Clear'!EHM2=0,"",'Summary Clear'!EHM2)</f>
        <v/>
      </c>
      <c r="EGU13" s="172" t="str">
        <f>IF('Summary Clear'!EHN2=0,"",'Summary Clear'!EHN2)</f>
        <v/>
      </c>
      <c r="EGV13" s="172" t="str">
        <f>IF('Summary Clear'!EHO2=0,"",'Summary Clear'!EHO2)</f>
        <v/>
      </c>
      <c r="EGW13" s="172" t="str">
        <f>IF('Summary Clear'!EHP2=0,"",'Summary Clear'!EHP2)</f>
        <v/>
      </c>
      <c r="EGX13" s="172" t="str">
        <f>IF('Summary Clear'!EHQ2=0,"",'Summary Clear'!EHQ2)</f>
        <v/>
      </c>
      <c r="EGY13" s="172" t="str">
        <f>IF('Summary Clear'!EHR2=0,"",'Summary Clear'!EHR2)</f>
        <v/>
      </c>
      <c r="EGZ13" s="172" t="str">
        <f>IF('Summary Clear'!EHS2=0,"",'Summary Clear'!EHS2)</f>
        <v/>
      </c>
      <c r="EHA13" s="172" t="str">
        <f>IF('Summary Clear'!EHT2=0,"",'Summary Clear'!EHT2)</f>
        <v/>
      </c>
      <c r="EHB13" s="172" t="str">
        <f>IF('Summary Clear'!EHU2=0,"",'Summary Clear'!EHU2)</f>
        <v/>
      </c>
      <c r="EHC13" s="172" t="str">
        <f>IF('Summary Clear'!EHV2=0,"",'Summary Clear'!EHV2)</f>
        <v/>
      </c>
      <c r="EHD13" s="172" t="str">
        <f>IF('Summary Clear'!EHW2=0,"",'Summary Clear'!EHW2)</f>
        <v/>
      </c>
      <c r="EHE13" s="172" t="str">
        <f>IF('Summary Clear'!EHX2=0,"",'Summary Clear'!EHX2)</f>
        <v/>
      </c>
      <c r="EHF13" s="172" t="str">
        <f>IF('Summary Clear'!EHY2=0,"",'Summary Clear'!EHY2)</f>
        <v/>
      </c>
      <c r="EHG13" s="172" t="str">
        <f>IF('Summary Clear'!EHZ2=0,"",'Summary Clear'!EHZ2)</f>
        <v/>
      </c>
      <c r="EHH13" s="172" t="str">
        <f>IF('Summary Clear'!EIA2=0,"",'Summary Clear'!EIA2)</f>
        <v/>
      </c>
      <c r="EHI13" s="172" t="str">
        <f>IF('Summary Clear'!EIB2=0,"",'Summary Clear'!EIB2)</f>
        <v/>
      </c>
      <c r="EHJ13" s="172" t="str">
        <f>IF('Summary Clear'!EIC2=0,"",'Summary Clear'!EIC2)</f>
        <v/>
      </c>
      <c r="EHK13" s="172" t="str">
        <f>IF('Summary Clear'!EID2=0,"",'Summary Clear'!EID2)</f>
        <v/>
      </c>
      <c r="EHL13" s="172" t="str">
        <f>IF('Summary Clear'!EIE2=0,"",'Summary Clear'!EIE2)</f>
        <v/>
      </c>
      <c r="EHM13" s="172" t="str">
        <f>IF('Summary Clear'!EIF2=0,"",'Summary Clear'!EIF2)</f>
        <v/>
      </c>
      <c r="EHN13" s="172" t="str">
        <f>IF('Summary Clear'!EIG2=0,"",'Summary Clear'!EIG2)</f>
        <v/>
      </c>
      <c r="EHO13" s="172" t="str">
        <f>IF('Summary Clear'!EIH2=0,"",'Summary Clear'!EIH2)</f>
        <v/>
      </c>
      <c r="EHP13" s="172" t="str">
        <f>IF('Summary Clear'!EII2=0,"",'Summary Clear'!EII2)</f>
        <v/>
      </c>
      <c r="EHQ13" s="172" t="str">
        <f>IF('Summary Clear'!EIJ2=0,"",'Summary Clear'!EIJ2)</f>
        <v/>
      </c>
      <c r="EHR13" s="172" t="str">
        <f>IF('Summary Clear'!EIK2=0,"",'Summary Clear'!EIK2)</f>
        <v/>
      </c>
      <c r="EHS13" s="172" t="str">
        <f>IF('Summary Clear'!EIL2=0,"",'Summary Clear'!EIL2)</f>
        <v/>
      </c>
      <c r="EHT13" s="172" t="str">
        <f>IF('Summary Clear'!EIM2=0,"",'Summary Clear'!EIM2)</f>
        <v/>
      </c>
      <c r="EHU13" s="172" t="str">
        <f>IF('Summary Clear'!EIN2=0,"",'Summary Clear'!EIN2)</f>
        <v/>
      </c>
      <c r="EHV13" s="172" t="str">
        <f>IF('Summary Clear'!EIO2=0,"",'Summary Clear'!EIO2)</f>
        <v/>
      </c>
      <c r="EHW13" s="172" t="str">
        <f>IF('Summary Clear'!EIP2=0,"",'Summary Clear'!EIP2)</f>
        <v/>
      </c>
      <c r="EHX13" s="172" t="str">
        <f>IF('Summary Clear'!EIQ2=0,"",'Summary Clear'!EIQ2)</f>
        <v/>
      </c>
      <c r="EHY13" s="172" t="str">
        <f>IF('Summary Clear'!EIR2=0,"",'Summary Clear'!EIR2)</f>
        <v/>
      </c>
      <c r="EHZ13" s="172" t="str">
        <f>IF('Summary Clear'!EIS2=0,"",'Summary Clear'!EIS2)</f>
        <v/>
      </c>
      <c r="EIA13" s="172" t="str">
        <f>IF('Summary Clear'!EIT2=0,"",'Summary Clear'!EIT2)</f>
        <v/>
      </c>
      <c r="EIB13" s="172" t="str">
        <f>IF('Summary Clear'!EIU2=0,"",'Summary Clear'!EIU2)</f>
        <v/>
      </c>
      <c r="EIC13" s="172" t="str">
        <f>IF('Summary Clear'!EIV2=0,"",'Summary Clear'!EIV2)</f>
        <v/>
      </c>
      <c r="EID13" s="172" t="str">
        <f>IF('Summary Clear'!EIW2=0,"",'Summary Clear'!EIW2)</f>
        <v/>
      </c>
      <c r="EIE13" s="172" t="str">
        <f>IF('Summary Clear'!EIX2=0,"",'Summary Clear'!EIX2)</f>
        <v/>
      </c>
      <c r="EIF13" s="172" t="str">
        <f>IF('Summary Clear'!EIY2=0,"",'Summary Clear'!EIY2)</f>
        <v/>
      </c>
      <c r="EIG13" s="172" t="str">
        <f>IF('Summary Clear'!EIZ2=0,"",'Summary Clear'!EIZ2)</f>
        <v/>
      </c>
      <c r="EIH13" s="172" t="str">
        <f>IF('Summary Clear'!EJA2=0,"",'Summary Clear'!EJA2)</f>
        <v/>
      </c>
      <c r="EII13" s="172" t="str">
        <f>IF('Summary Clear'!EJB2=0,"",'Summary Clear'!EJB2)</f>
        <v/>
      </c>
      <c r="EIJ13" s="172" t="str">
        <f>IF('Summary Clear'!EJC2=0,"",'Summary Clear'!EJC2)</f>
        <v/>
      </c>
      <c r="EIK13" s="172" t="str">
        <f>IF('Summary Clear'!EJD2=0,"",'Summary Clear'!EJD2)</f>
        <v/>
      </c>
      <c r="EIL13" s="172" t="str">
        <f>IF('Summary Clear'!EJE2=0,"",'Summary Clear'!EJE2)</f>
        <v/>
      </c>
      <c r="EIM13" s="172" t="str">
        <f>IF('Summary Clear'!EJF2=0,"",'Summary Clear'!EJF2)</f>
        <v/>
      </c>
      <c r="EIN13" s="172" t="str">
        <f>IF('Summary Clear'!EJG2=0,"",'Summary Clear'!EJG2)</f>
        <v/>
      </c>
      <c r="EIO13" s="172" t="str">
        <f>IF('Summary Clear'!EJH2=0,"",'Summary Clear'!EJH2)</f>
        <v/>
      </c>
      <c r="EIP13" s="172" t="str">
        <f>IF('Summary Clear'!EJI2=0,"",'Summary Clear'!EJI2)</f>
        <v/>
      </c>
      <c r="EIQ13" s="172" t="str">
        <f>IF('Summary Clear'!EJJ2=0,"",'Summary Clear'!EJJ2)</f>
        <v/>
      </c>
      <c r="EIR13" s="172" t="str">
        <f>IF('Summary Clear'!EJK2=0,"",'Summary Clear'!EJK2)</f>
        <v/>
      </c>
      <c r="EIS13" s="172" t="str">
        <f>IF('Summary Clear'!EJL2=0,"",'Summary Clear'!EJL2)</f>
        <v/>
      </c>
      <c r="EIT13" s="172" t="str">
        <f>IF('Summary Clear'!EJM2=0,"",'Summary Clear'!EJM2)</f>
        <v/>
      </c>
      <c r="EIU13" s="172" t="str">
        <f>IF('Summary Clear'!EJN2=0,"",'Summary Clear'!EJN2)</f>
        <v/>
      </c>
      <c r="EIV13" s="172" t="str">
        <f>IF('Summary Clear'!EJO2=0,"",'Summary Clear'!EJO2)</f>
        <v/>
      </c>
      <c r="EIW13" s="172" t="str">
        <f>IF('Summary Clear'!EJP2=0,"",'Summary Clear'!EJP2)</f>
        <v/>
      </c>
      <c r="EIX13" s="172" t="str">
        <f>IF('Summary Clear'!EJQ2=0,"",'Summary Clear'!EJQ2)</f>
        <v/>
      </c>
      <c r="EIY13" s="172" t="str">
        <f>IF('Summary Clear'!EJR2=0,"",'Summary Clear'!EJR2)</f>
        <v/>
      </c>
      <c r="EIZ13" s="172" t="str">
        <f>IF('Summary Clear'!EJS2=0,"",'Summary Clear'!EJS2)</f>
        <v/>
      </c>
      <c r="EJA13" s="172" t="str">
        <f>IF('Summary Clear'!EJT2=0,"",'Summary Clear'!EJT2)</f>
        <v/>
      </c>
      <c r="EJB13" s="172" t="str">
        <f>IF('Summary Clear'!EJU2=0,"",'Summary Clear'!EJU2)</f>
        <v/>
      </c>
      <c r="EJC13" s="172" t="str">
        <f>IF('Summary Clear'!EJV2=0,"",'Summary Clear'!EJV2)</f>
        <v/>
      </c>
      <c r="EJD13" s="172" t="str">
        <f>IF('Summary Clear'!EJW2=0,"",'Summary Clear'!EJW2)</f>
        <v/>
      </c>
      <c r="EJE13" s="172" t="str">
        <f>IF('Summary Clear'!EJX2=0,"",'Summary Clear'!EJX2)</f>
        <v/>
      </c>
      <c r="EJF13" s="172" t="str">
        <f>IF('Summary Clear'!EJY2=0,"",'Summary Clear'!EJY2)</f>
        <v/>
      </c>
      <c r="EJG13" s="172" t="str">
        <f>IF('Summary Clear'!EJZ2=0,"",'Summary Clear'!EJZ2)</f>
        <v/>
      </c>
      <c r="EJH13" s="172" t="str">
        <f>IF('Summary Clear'!EKA2=0,"",'Summary Clear'!EKA2)</f>
        <v/>
      </c>
      <c r="EJI13" s="172" t="str">
        <f>IF('Summary Clear'!EKB2=0,"",'Summary Clear'!EKB2)</f>
        <v/>
      </c>
      <c r="EJJ13" s="172" t="str">
        <f>IF('Summary Clear'!EKC2=0,"",'Summary Clear'!EKC2)</f>
        <v/>
      </c>
      <c r="EJK13" s="172" t="str">
        <f>IF('Summary Clear'!EKD2=0,"",'Summary Clear'!EKD2)</f>
        <v/>
      </c>
      <c r="EJL13" s="172" t="str">
        <f>IF('Summary Clear'!EKE2=0,"",'Summary Clear'!EKE2)</f>
        <v/>
      </c>
      <c r="EJM13" s="172" t="str">
        <f>IF('Summary Clear'!EKF2=0,"",'Summary Clear'!EKF2)</f>
        <v/>
      </c>
      <c r="EJN13" s="172" t="str">
        <f>IF('Summary Clear'!EKG2=0,"",'Summary Clear'!EKG2)</f>
        <v/>
      </c>
      <c r="EJO13" s="172" t="str">
        <f>IF('Summary Clear'!EKH2=0,"",'Summary Clear'!EKH2)</f>
        <v/>
      </c>
      <c r="EJP13" s="172" t="str">
        <f>IF('Summary Clear'!EKI2=0,"",'Summary Clear'!EKI2)</f>
        <v/>
      </c>
      <c r="EJQ13" s="172" t="str">
        <f>IF('Summary Clear'!EKJ2=0,"",'Summary Clear'!EKJ2)</f>
        <v/>
      </c>
      <c r="EJR13" s="172" t="str">
        <f>IF('Summary Clear'!EKK2=0,"",'Summary Clear'!EKK2)</f>
        <v/>
      </c>
      <c r="EJS13" s="172" t="str">
        <f>IF('Summary Clear'!EKL2=0,"",'Summary Clear'!EKL2)</f>
        <v/>
      </c>
      <c r="EJT13" s="172" t="str">
        <f>IF('Summary Clear'!EKM2=0,"",'Summary Clear'!EKM2)</f>
        <v/>
      </c>
      <c r="EJU13" s="172" t="str">
        <f>IF('Summary Clear'!EKN2=0,"",'Summary Clear'!EKN2)</f>
        <v/>
      </c>
      <c r="EJV13" s="172" t="str">
        <f>IF('Summary Clear'!EKO2=0,"",'Summary Clear'!EKO2)</f>
        <v/>
      </c>
      <c r="EJW13" s="172" t="str">
        <f>IF('Summary Clear'!EKP2=0,"",'Summary Clear'!EKP2)</f>
        <v/>
      </c>
      <c r="EJX13" s="172" t="str">
        <f>IF('Summary Clear'!EKQ2=0,"",'Summary Clear'!EKQ2)</f>
        <v/>
      </c>
      <c r="EJY13" s="172" t="str">
        <f>IF('Summary Clear'!EKR2=0,"",'Summary Clear'!EKR2)</f>
        <v/>
      </c>
      <c r="EJZ13" s="172" t="str">
        <f>IF('Summary Clear'!EKS2=0,"",'Summary Clear'!EKS2)</f>
        <v/>
      </c>
      <c r="EKA13" s="172" t="str">
        <f>IF('Summary Clear'!EKT2=0,"",'Summary Clear'!EKT2)</f>
        <v/>
      </c>
      <c r="EKB13" s="172" t="str">
        <f>IF('Summary Clear'!EKU2=0,"",'Summary Clear'!EKU2)</f>
        <v/>
      </c>
      <c r="EKC13" s="172" t="str">
        <f>IF('Summary Clear'!EKV2=0,"",'Summary Clear'!EKV2)</f>
        <v/>
      </c>
      <c r="EKD13" s="172" t="str">
        <f>IF('Summary Clear'!EKW2=0,"",'Summary Clear'!EKW2)</f>
        <v/>
      </c>
      <c r="EKE13" s="172" t="str">
        <f>IF('Summary Clear'!EKX2=0,"",'Summary Clear'!EKX2)</f>
        <v/>
      </c>
      <c r="EKF13" s="172" t="str">
        <f>IF('Summary Clear'!EKY2=0,"",'Summary Clear'!EKY2)</f>
        <v/>
      </c>
      <c r="EKG13" s="172" t="str">
        <f>IF('Summary Clear'!EKZ2=0,"",'Summary Clear'!EKZ2)</f>
        <v/>
      </c>
      <c r="EKH13" s="172" t="str">
        <f>IF('Summary Clear'!ELA2=0,"",'Summary Clear'!ELA2)</f>
        <v/>
      </c>
      <c r="EKI13" s="172" t="str">
        <f>IF('Summary Clear'!ELB2=0,"",'Summary Clear'!ELB2)</f>
        <v/>
      </c>
      <c r="EKJ13" s="172" t="str">
        <f>IF('Summary Clear'!ELC2=0,"",'Summary Clear'!ELC2)</f>
        <v/>
      </c>
      <c r="EKK13" s="172" t="str">
        <f>IF('Summary Clear'!ELD2=0,"",'Summary Clear'!ELD2)</f>
        <v/>
      </c>
      <c r="EKL13" s="172" t="str">
        <f>IF('Summary Clear'!ELE2=0,"",'Summary Clear'!ELE2)</f>
        <v/>
      </c>
      <c r="EKM13" s="172" t="str">
        <f>IF('Summary Clear'!ELF2=0,"",'Summary Clear'!ELF2)</f>
        <v/>
      </c>
      <c r="EKN13" s="172" t="str">
        <f>IF('Summary Clear'!ELG2=0,"",'Summary Clear'!ELG2)</f>
        <v/>
      </c>
      <c r="EKO13" s="172" t="str">
        <f>IF('Summary Clear'!ELH2=0,"",'Summary Clear'!ELH2)</f>
        <v/>
      </c>
      <c r="EKP13" s="172" t="str">
        <f>IF('Summary Clear'!ELI2=0,"",'Summary Clear'!ELI2)</f>
        <v/>
      </c>
      <c r="EKQ13" s="172" t="str">
        <f>IF('Summary Clear'!ELJ2=0,"",'Summary Clear'!ELJ2)</f>
        <v/>
      </c>
      <c r="EKR13" s="172" t="str">
        <f>IF('Summary Clear'!ELK2=0,"",'Summary Clear'!ELK2)</f>
        <v/>
      </c>
      <c r="EKS13" s="172" t="str">
        <f>IF('Summary Clear'!ELL2=0,"",'Summary Clear'!ELL2)</f>
        <v/>
      </c>
      <c r="EKT13" s="172" t="str">
        <f>IF('Summary Clear'!ELM2=0,"",'Summary Clear'!ELM2)</f>
        <v/>
      </c>
      <c r="EKU13" s="172" t="str">
        <f>IF('Summary Clear'!ELN2=0,"",'Summary Clear'!ELN2)</f>
        <v/>
      </c>
      <c r="EKV13" s="172" t="str">
        <f>IF('Summary Clear'!ELO2=0,"",'Summary Clear'!ELO2)</f>
        <v/>
      </c>
      <c r="EKW13" s="172" t="str">
        <f>IF('Summary Clear'!ELP2=0,"",'Summary Clear'!ELP2)</f>
        <v/>
      </c>
      <c r="EKX13" s="172" t="str">
        <f>IF('Summary Clear'!ELQ2=0,"",'Summary Clear'!ELQ2)</f>
        <v/>
      </c>
      <c r="EKY13" s="172" t="str">
        <f>IF('Summary Clear'!ELR2=0,"",'Summary Clear'!ELR2)</f>
        <v/>
      </c>
      <c r="EKZ13" s="172" t="str">
        <f>IF('Summary Clear'!ELS2=0,"",'Summary Clear'!ELS2)</f>
        <v/>
      </c>
      <c r="ELA13" s="172" t="str">
        <f>IF('Summary Clear'!ELT2=0,"",'Summary Clear'!ELT2)</f>
        <v/>
      </c>
      <c r="ELB13" s="172" t="str">
        <f>IF('Summary Clear'!ELU2=0,"",'Summary Clear'!ELU2)</f>
        <v/>
      </c>
      <c r="ELC13" s="172" t="str">
        <f>IF('Summary Clear'!ELV2=0,"",'Summary Clear'!ELV2)</f>
        <v/>
      </c>
      <c r="ELD13" s="172" t="str">
        <f>IF('Summary Clear'!ELW2=0,"",'Summary Clear'!ELW2)</f>
        <v/>
      </c>
      <c r="ELE13" s="172" t="str">
        <f>IF('Summary Clear'!ELX2=0,"",'Summary Clear'!ELX2)</f>
        <v/>
      </c>
      <c r="ELF13" s="172" t="str">
        <f>IF('Summary Clear'!ELY2=0,"",'Summary Clear'!ELY2)</f>
        <v/>
      </c>
      <c r="ELG13" s="172" t="str">
        <f>IF('Summary Clear'!ELZ2=0,"",'Summary Clear'!ELZ2)</f>
        <v/>
      </c>
      <c r="ELH13" s="172" t="str">
        <f>IF('Summary Clear'!EMA2=0,"",'Summary Clear'!EMA2)</f>
        <v/>
      </c>
      <c r="ELI13" s="172" t="str">
        <f>IF('Summary Clear'!EMB2=0,"",'Summary Clear'!EMB2)</f>
        <v/>
      </c>
      <c r="ELJ13" s="172" t="str">
        <f>IF('Summary Clear'!EMC2=0,"",'Summary Clear'!EMC2)</f>
        <v/>
      </c>
      <c r="ELK13" s="172" t="str">
        <f>IF('Summary Clear'!EMD2=0,"",'Summary Clear'!EMD2)</f>
        <v/>
      </c>
      <c r="ELL13" s="172" t="str">
        <f>IF('Summary Clear'!EME2=0,"",'Summary Clear'!EME2)</f>
        <v/>
      </c>
      <c r="ELM13" s="172" t="str">
        <f>IF('Summary Clear'!EMF2=0,"",'Summary Clear'!EMF2)</f>
        <v/>
      </c>
      <c r="ELN13" s="172" t="str">
        <f>IF('Summary Clear'!EMG2=0,"",'Summary Clear'!EMG2)</f>
        <v/>
      </c>
      <c r="ELO13" s="172" t="str">
        <f>IF('Summary Clear'!EMH2=0,"",'Summary Clear'!EMH2)</f>
        <v/>
      </c>
      <c r="ELP13" s="172" t="str">
        <f>IF('Summary Clear'!EMI2=0,"",'Summary Clear'!EMI2)</f>
        <v/>
      </c>
      <c r="ELQ13" s="172" t="str">
        <f>IF('Summary Clear'!EMJ2=0,"",'Summary Clear'!EMJ2)</f>
        <v/>
      </c>
      <c r="ELR13" s="172" t="str">
        <f>IF('Summary Clear'!EMK2=0,"",'Summary Clear'!EMK2)</f>
        <v/>
      </c>
      <c r="ELS13" s="172" t="str">
        <f>IF('Summary Clear'!EML2=0,"",'Summary Clear'!EML2)</f>
        <v/>
      </c>
      <c r="ELT13" s="172" t="str">
        <f>IF('Summary Clear'!EMM2=0,"",'Summary Clear'!EMM2)</f>
        <v/>
      </c>
      <c r="ELU13" s="172" t="str">
        <f>IF('Summary Clear'!EMN2=0,"",'Summary Clear'!EMN2)</f>
        <v/>
      </c>
      <c r="ELV13" s="172" t="str">
        <f>IF('Summary Clear'!EMO2=0,"",'Summary Clear'!EMO2)</f>
        <v/>
      </c>
      <c r="ELW13" s="172" t="str">
        <f>IF('Summary Clear'!EMP2=0,"",'Summary Clear'!EMP2)</f>
        <v/>
      </c>
      <c r="ELX13" s="172" t="str">
        <f>IF('Summary Clear'!EMQ2=0,"",'Summary Clear'!EMQ2)</f>
        <v/>
      </c>
      <c r="ELY13" s="172" t="str">
        <f>IF('Summary Clear'!EMR2=0,"",'Summary Clear'!EMR2)</f>
        <v/>
      </c>
      <c r="ELZ13" s="172" t="str">
        <f>IF('Summary Clear'!EMS2=0,"",'Summary Clear'!EMS2)</f>
        <v/>
      </c>
      <c r="EMA13" s="172" t="str">
        <f>IF('Summary Clear'!EMT2=0,"",'Summary Clear'!EMT2)</f>
        <v/>
      </c>
      <c r="EMB13" s="172" t="str">
        <f>IF('Summary Clear'!EMU2=0,"",'Summary Clear'!EMU2)</f>
        <v/>
      </c>
      <c r="EMC13" s="172" t="str">
        <f>IF('Summary Clear'!EMV2=0,"",'Summary Clear'!EMV2)</f>
        <v/>
      </c>
      <c r="EMD13" s="172" t="str">
        <f>IF('Summary Clear'!EMW2=0,"",'Summary Clear'!EMW2)</f>
        <v/>
      </c>
      <c r="EME13" s="172" t="str">
        <f>IF('Summary Clear'!EMX2=0,"",'Summary Clear'!EMX2)</f>
        <v/>
      </c>
      <c r="EMF13" s="172" t="str">
        <f>IF('Summary Clear'!EMY2=0,"",'Summary Clear'!EMY2)</f>
        <v/>
      </c>
      <c r="EMG13" s="172" t="str">
        <f>IF('Summary Clear'!EMZ2=0,"",'Summary Clear'!EMZ2)</f>
        <v/>
      </c>
      <c r="EMH13" s="172" t="str">
        <f>IF('Summary Clear'!ENA2=0,"",'Summary Clear'!ENA2)</f>
        <v/>
      </c>
      <c r="EMI13" s="172" t="str">
        <f>IF('Summary Clear'!ENB2=0,"",'Summary Clear'!ENB2)</f>
        <v/>
      </c>
      <c r="EMJ13" s="172" t="str">
        <f>IF('Summary Clear'!ENC2=0,"",'Summary Clear'!ENC2)</f>
        <v/>
      </c>
      <c r="EMK13" s="172" t="str">
        <f>IF('Summary Clear'!END2=0,"",'Summary Clear'!END2)</f>
        <v/>
      </c>
      <c r="EML13" s="172" t="str">
        <f>IF('Summary Clear'!ENE2=0,"",'Summary Clear'!ENE2)</f>
        <v/>
      </c>
      <c r="EMM13" s="172" t="str">
        <f>IF('Summary Clear'!ENF2=0,"",'Summary Clear'!ENF2)</f>
        <v/>
      </c>
      <c r="EMN13" s="172" t="str">
        <f>IF('Summary Clear'!ENG2=0,"",'Summary Clear'!ENG2)</f>
        <v/>
      </c>
      <c r="EMO13" s="172" t="str">
        <f>IF('Summary Clear'!ENH2=0,"",'Summary Clear'!ENH2)</f>
        <v/>
      </c>
      <c r="EMP13" s="172" t="str">
        <f>IF('Summary Clear'!ENI2=0,"",'Summary Clear'!ENI2)</f>
        <v/>
      </c>
      <c r="EMQ13" s="172" t="str">
        <f>IF('Summary Clear'!ENJ2=0,"",'Summary Clear'!ENJ2)</f>
        <v/>
      </c>
      <c r="EMR13" s="172" t="str">
        <f>IF('Summary Clear'!ENK2=0,"",'Summary Clear'!ENK2)</f>
        <v/>
      </c>
      <c r="EMS13" s="172" t="str">
        <f>IF('Summary Clear'!ENL2=0,"",'Summary Clear'!ENL2)</f>
        <v/>
      </c>
      <c r="EMT13" s="172" t="str">
        <f>IF('Summary Clear'!ENM2=0,"",'Summary Clear'!ENM2)</f>
        <v/>
      </c>
      <c r="EMU13" s="172" t="str">
        <f>IF('Summary Clear'!ENN2=0,"",'Summary Clear'!ENN2)</f>
        <v/>
      </c>
      <c r="EMV13" s="172" t="str">
        <f>IF('Summary Clear'!ENO2=0,"",'Summary Clear'!ENO2)</f>
        <v/>
      </c>
      <c r="EMW13" s="172" t="str">
        <f>IF('Summary Clear'!ENP2=0,"",'Summary Clear'!ENP2)</f>
        <v/>
      </c>
      <c r="EMX13" s="172" t="str">
        <f>IF('Summary Clear'!ENQ2=0,"",'Summary Clear'!ENQ2)</f>
        <v/>
      </c>
      <c r="EMY13" s="172" t="str">
        <f>IF('Summary Clear'!ENR2=0,"",'Summary Clear'!ENR2)</f>
        <v/>
      </c>
      <c r="EMZ13" s="172" t="str">
        <f>IF('Summary Clear'!ENS2=0,"",'Summary Clear'!ENS2)</f>
        <v/>
      </c>
      <c r="ENA13" s="172" t="str">
        <f>IF('Summary Clear'!ENT2=0,"",'Summary Clear'!ENT2)</f>
        <v/>
      </c>
      <c r="ENB13" s="172" t="str">
        <f>IF('Summary Clear'!ENU2=0,"",'Summary Clear'!ENU2)</f>
        <v/>
      </c>
      <c r="ENC13" s="172" t="str">
        <f>IF('Summary Clear'!ENV2=0,"",'Summary Clear'!ENV2)</f>
        <v/>
      </c>
      <c r="END13" s="172" t="str">
        <f>IF('Summary Clear'!ENW2=0,"",'Summary Clear'!ENW2)</f>
        <v/>
      </c>
      <c r="ENE13" s="172" t="str">
        <f>IF('Summary Clear'!ENX2=0,"",'Summary Clear'!ENX2)</f>
        <v/>
      </c>
      <c r="ENF13" s="172" t="str">
        <f>IF('Summary Clear'!ENY2=0,"",'Summary Clear'!ENY2)</f>
        <v/>
      </c>
      <c r="ENG13" s="172" t="str">
        <f>IF('Summary Clear'!ENZ2=0,"",'Summary Clear'!ENZ2)</f>
        <v/>
      </c>
      <c r="ENH13" s="172" t="str">
        <f>IF('Summary Clear'!EOA2=0,"",'Summary Clear'!EOA2)</f>
        <v/>
      </c>
      <c r="ENI13" s="172" t="str">
        <f>IF('Summary Clear'!EOB2=0,"",'Summary Clear'!EOB2)</f>
        <v/>
      </c>
      <c r="ENJ13" s="172" t="str">
        <f>IF('Summary Clear'!EOC2=0,"",'Summary Clear'!EOC2)</f>
        <v/>
      </c>
      <c r="ENK13" s="172" t="str">
        <f>IF('Summary Clear'!EOD2=0,"",'Summary Clear'!EOD2)</f>
        <v/>
      </c>
      <c r="ENL13" s="172" t="str">
        <f>IF('Summary Clear'!EOE2=0,"",'Summary Clear'!EOE2)</f>
        <v/>
      </c>
      <c r="ENM13" s="172" t="str">
        <f>IF('Summary Clear'!EOF2=0,"",'Summary Clear'!EOF2)</f>
        <v/>
      </c>
      <c r="ENN13" s="172" t="str">
        <f>IF('Summary Clear'!EOG2=0,"",'Summary Clear'!EOG2)</f>
        <v/>
      </c>
      <c r="ENO13" s="172" t="str">
        <f>IF('Summary Clear'!EOH2=0,"",'Summary Clear'!EOH2)</f>
        <v/>
      </c>
      <c r="ENP13" s="172" t="str">
        <f>IF('Summary Clear'!EOI2=0,"",'Summary Clear'!EOI2)</f>
        <v/>
      </c>
      <c r="ENQ13" s="172" t="str">
        <f>IF('Summary Clear'!EOJ2=0,"",'Summary Clear'!EOJ2)</f>
        <v/>
      </c>
      <c r="ENR13" s="172" t="str">
        <f>IF('Summary Clear'!EOK2=0,"",'Summary Clear'!EOK2)</f>
        <v/>
      </c>
      <c r="ENS13" s="172" t="str">
        <f>IF('Summary Clear'!EOL2=0,"",'Summary Clear'!EOL2)</f>
        <v/>
      </c>
      <c r="ENT13" s="172" t="str">
        <f>IF('Summary Clear'!EOM2=0,"",'Summary Clear'!EOM2)</f>
        <v/>
      </c>
      <c r="ENU13" s="172" t="str">
        <f>IF('Summary Clear'!EON2=0,"",'Summary Clear'!EON2)</f>
        <v/>
      </c>
      <c r="ENV13" s="172" t="str">
        <f>IF('Summary Clear'!EOO2=0,"",'Summary Clear'!EOO2)</f>
        <v/>
      </c>
      <c r="ENW13" s="172" t="str">
        <f>IF('Summary Clear'!EOP2=0,"",'Summary Clear'!EOP2)</f>
        <v/>
      </c>
      <c r="ENX13" s="172" t="str">
        <f>IF('Summary Clear'!EOQ2=0,"",'Summary Clear'!EOQ2)</f>
        <v/>
      </c>
      <c r="ENY13" s="172" t="str">
        <f>IF('Summary Clear'!EOR2=0,"",'Summary Clear'!EOR2)</f>
        <v/>
      </c>
      <c r="ENZ13" s="172" t="str">
        <f>IF('Summary Clear'!EOS2=0,"",'Summary Clear'!EOS2)</f>
        <v/>
      </c>
      <c r="EOA13" s="172" t="str">
        <f>IF('Summary Clear'!EOT2=0,"",'Summary Clear'!EOT2)</f>
        <v/>
      </c>
      <c r="EOB13" s="172" t="str">
        <f>IF('Summary Clear'!EOU2=0,"",'Summary Clear'!EOU2)</f>
        <v/>
      </c>
      <c r="EOC13" s="172" t="str">
        <f>IF('Summary Clear'!EOV2=0,"",'Summary Clear'!EOV2)</f>
        <v/>
      </c>
      <c r="EOD13" s="172" t="str">
        <f>IF('Summary Clear'!EOW2=0,"",'Summary Clear'!EOW2)</f>
        <v/>
      </c>
      <c r="EOE13" s="172" t="str">
        <f>IF('Summary Clear'!EOX2=0,"",'Summary Clear'!EOX2)</f>
        <v/>
      </c>
      <c r="EOF13" s="172" t="str">
        <f>IF('Summary Clear'!EOY2=0,"",'Summary Clear'!EOY2)</f>
        <v/>
      </c>
      <c r="EOG13" s="172" t="str">
        <f>IF('Summary Clear'!EOZ2=0,"",'Summary Clear'!EOZ2)</f>
        <v/>
      </c>
      <c r="EOH13" s="172" t="str">
        <f>IF('Summary Clear'!EPA2=0,"",'Summary Clear'!EPA2)</f>
        <v/>
      </c>
      <c r="EOI13" s="172" t="str">
        <f>IF('Summary Clear'!EPB2=0,"",'Summary Clear'!EPB2)</f>
        <v/>
      </c>
      <c r="EOJ13" s="172" t="str">
        <f>IF('Summary Clear'!EPC2=0,"",'Summary Clear'!EPC2)</f>
        <v/>
      </c>
      <c r="EOK13" s="172" t="str">
        <f>IF('Summary Clear'!EPD2=0,"",'Summary Clear'!EPD2)</f>
        <v/>
      </c>
      <c r="EOL13" s="172" t="str">
        <f>IF('Summary Clear'!EPE2=0,"",'Summary Clear'!EPE2)</f>
        <v/>
      </c>
      <c r="EOM13" s="172" t="str">
        <f>IF('Summary Clear'!EPF2=0,"",'Summary Clear'!EPF2)</f>
        <v/>
      </c>
      <c r="EON13" s="172" t="str">
        <f>IF('Summary Clear'!EPG2=0,"",'Summary Clear'!EPG2)</f>
        <v/>
      </c>
      <c r="EOO13" s="172" t="str">
        <f>IF('Summary Clear'!EPH2=0,"",'Summary Clear'!EPH2)</f>
        <v/>
      </c>
      <c r="EOP13" s="172" t="str">
        <f>IF('Summary Clear'!EPI2=0,"",'Summary Clear'!EPI2)</f>
        <v/>
      </c>
      <c r="EOQ13" s="172" t="str">
        <f>IF('Summary Clear'!EPJ2=0,"",'Summary Clear'!EPJ2)</f>
        <v/>
      </c>
      <c r="EOR13" s="172" t="str">
        <f>IF('Summary Clear'!EPK2=0,"",'Summary Clear'!EPK2)</f>
        <v/>
      </c>
      <c r="EOS13" s="172" t="str">
        <f>IF('Summary Clear'!EPL2=0,"",'Summary Clear'!EPL2)</f>
        <v/>
      </c>
      <c r="EOT13" s="172" t="str">
        <f>IF('Summary Clear'!EPM2=0,"",'Summary Clear'!EPM2)</f>
        <v/>
      </c>
      <c r="EOU13" s="172" t="str">
        <f>IF('Summary Clear'!EPN2=0,"",'Summary Clear'!EPN2)</f>
        <v/>
      </c>
      <c r="EOV13" s="172" t="str">
        <f>IF('Summary Clear'!EPO2=0,"",'Summary Clear'!EPO2)</f>
        <v/>
      </c>
      <c r="EOW13" s="172" t="str">
        <f>IF('Summary Clear'!EPP2=0,"",'Summary Clear'!EPP2)</f>
        <v/>
      </c>
      <c r="EOX13" s="172" t="str">
        <f>IF('Summary Clear'!EPQ2=0,"",'Summary Clear'!EPQ2)</f>
        <v/>
      </c>
      <c r="EOY13" s="172" t="str">
        <f>IF('Summary Clear'!EPR2=0,"",'Summary Clear'!EPR2)</f>
        <v/>
      </c>
      <c r="EOZ13" s="172" t="str">
        <f>IF('Summary Clear'!EPS2=0,"",'Summary Clear'!EPS2)</f>
        <v/>
      </c>
      <c r="EPA13" s="172" t="str">
        <f>IF('Summary Clear'!EPT2=0,"",'Summary Clear'!EPT2)</f>
        <v/>
      </c>
      <c r="EPB13" s="172" t="str">
        <f>IF('Summary Clear'!EPU2=0,"",'Summary Clear'!EPU2)</f>
        <v/>
      </c>
      <c r="EPC13" s="172" t="str">
        <f>IF('Summary Clear'!EPV2=0,"",'Summary Clear'!EPV2)</f>
        <v/>
      </c>
      <c r="EPD13" s="172" t="str">
        <f>IF('Summary Clear'!EPW2=0,"",'Summary Clear'!EPW2)</f>
        <v/>
      </c>
      <c r="EPE13" s="172" t="str">
        <f>IF('Summary Clear'!EPX2=0,"",'Summary Clear'!EPX2)</f>
        <v/>
      </c>
      <c r="EPF13" s="172" t="str">
        <f>IF('Summary Clear'!EPY2=0,"",'Summary Clear'!EPY2)</f>
        <v/>
      </c>
      <c r="EPG13" s="172" t="str">
        <f>IF('Summary Clear'!EPZ2=0,"",'Summary Clear'!EPZ2)</f>
        <v/>
      </c>
      <c r="EPH13" s="172" t="str">
        <f>IF('Summary Clear'!EQA2=0,"",'Summary Clear'!EQA2)</f>
        <v/>
      </c>
      <c r="EPI13" s="172" t="str">
        <f>IF('Summary Clear'!EQB2=0,"",'Summary Clear'!EQB2)</f>
        <v/>
      </c>
      <c r="EPJ13" s="172" t="str">
        <f>IF('Summary Clear'!EQC2=0,"",'Summary Clear'!EQC2)</f>
        <v/>
      </c>
      <c r="EPK13" s="172" t="str">
        <f>IF('Summary Clear'!EQD2=0,"",'Summary Clear'!EQD2)</f>
        <v/>
      </c>
      <c r="EPL13" s="172" t="str">
        <f>IF('Summary Clear'!EQE2=0,"",'Summary Clear'!EQE2)</f>
        <v/>
      </c>
      <c r="EPM13" s="172" t="str">
        <f>IF('Summary Clear'!EQF2=0,"",'Summary Clear'!EQF2)</f>
        <v/>
      </c>
      <c r="EPN13" s="172" t="str">
        <f>IF('Summary Clear'!EQG2=0,"",'Summary Clear'!EQG2)</f>
        <v/>
      </c>
      <c r="EPO13" s="172" t="str">
        <f>IF('Summary Clear'!EQH2=0,"",'Summary Clear'!EQH2)</f>
        <v/>
      </c>
      <c r="EPP13" s="172" t="str">
        <f>IF('Summary Clear'!EQI2=0,"",'Summary Clear'!EQI2)</f>
        <v/>
      </c>
      <c r="EPQ13" s="172" t="str">
        <f>IF('Summary Clear'!EQJ2=0,"",'Summary Clear'!EQJ2)</f>
        <v/>
      </c>
      <c r="EPR13" s="172" t="str">
        <f>IF('Summary Clear'!EQK2=0,"",'Summary Clear'!EQK2)</f>
        <v/>
      </c>
      <c r="EPS13" s="172" t="str">
        <f>IF('Summary Clear'!EQL2=0,"",'Summary Clear'!EQL2)</f>
        <v/>
      </c>
      <c r="EPT13" s="172" t="str">
        <f>IF('Summary Clear'!EQM2=0,"",'Summary Clear'!EQM2)</f>
        <v/>
      </c>
      <c r="EPU13" s="172" t="str">
        <f>IF('Summary Clear'!EQN2=0,"",'Summary Clear'!EQN2)</f>
        <v/>
      </c>
      <c r="EPV13" s="172" t="str">
        <f>IF('Summary Clear'!EQO2=0,"",'Summary Clear'!EQO2)</f>
        <v/>
      </c>
      <c r="EPW13" s="172" t="str">
        <f>IF('Summary Clear'!EQP2=0,"",'Summary Clear'!EQP2)</f>
        <v/>
      </c>
      <c r="EPX13" s="172" t="str">
        <f>IF('Summary Clear'!EQQ2=0,"",'Summary Clear'!EQQ2)</f>
        <v/>
      </c>
      <c r="EPY13" s="172" t="str">
        <f>IF('Summary Clear'!EQR2=0,"",'Summary Clear'!EQR2)</f>
        <v/>
      </c>
      <c r="EPZ13" s="172" t="str">
        <f>IF('Summary Clear'!EQS2=0,"",'Summary Clear'!EQS2)</f>
        <v/>
      </c>
      <c r="EQA13" s="172" t="str">
        <f>IF('Summary Clear'!EQT2=0,"",'Summary Clear'!EQT2)</f>
        <v/>
      </c>
      <c r="EQB13" s="172" t="str">
        <f>IF('Summary Clear'!EQU2=0,"",'Summary Clear'!EQU2)</f>
        <v/>
      </c>
      <c r="EQC13" s="172" t="str">
        <f>IF('Summary Clear'!EQV2=0,"",'Summary Clear'!EQV2)</f>
        <v/>
      </c>
      <c r="EQD13" s="172" t="str">
        <f>IF('Summary Clear'!EQW2=0,"",'Summary Clear'!EQW2)</f>
        <v/>
      </c>
      <c r="EQE13" s="172" t="str">
        <f>IF('Summary Clear'!EQX2=0,"",'Summary Clear'!EQX2)</f>
        <v/>
      </c>
      <c r="EQF13" s="172" t="str">
        <f>IF('Summary Clear'!EQY2=0,"",'Summary Clear'!EQY2)</f>
        <v/>
      </c>
      <c r="EQG13" s="172" t="str">
        <f>IF('Summary Clear'!EQZ2=0,"",'Summary Clear'!EQZ2)</f>
        <v/>
      </c>
      <c r="EQH13" s="172" t="str">
        <f>IF('Summary Clear'!ERA2=0,"",'Summary Clear'!ERA2)</f>
        <v/>
      </c>
      <c r="EQI13" s="172" t="str">
        <f>IF('Summary Clear'!ERB2=0,"",'Summary Clear'!ERB2)</f>
        <v/>
      </c>
      <c r="EQJ13" s="172" t="str">
        <f>IF('Summary Clear'!ERC2=0,"",'Summary Clear'!ERC2)</f>
        <v/>
      </c>
      <c r="EQK13" s="172" t="str">
        <f>IF('Summary Clear'!ERD2=0,"",'Summary Clear'!ERD2)</f>
        <v/>
      </c>
      <c r="EQL13" s="172" t="str">
        <f>IF('Summary Clear'!ERE2=0,"",'Summary Clear'!ERE2)</f>
        <v/>
      </c>
      <c r="EQM13" s="172" t="str">
        <f>IF('Summary Clear'!ERF2=0,"",'Summary Clear'!ERF2)</f>
        <v/>
      </c>
      <c r="EQN13" s="172" t="str">
        <f>IF('Summary Clear'!ERG2=0,"",'Summary Clear'!ERG2)</f>
        <v/>
      </c>
      <c r="EQO13" s="172" t="str">
        <f>IF('Summary Clear'!ERH2=0,"",'Summary Clear'!ERH2)</f>
        <v/>
      </c>
      <c r="EQP13" s="172" t="str">
        <f>IF('Summary Clear'!ERI2=0,"",'Summary Clear'!ERI2)</f>
        <v/>
      </c>
      <c r="EQQ13" s="172" t="str">
        <f>IF('Summary Clear'!ERJ2=0,"",'Summary Clear'!ERJ2)</f>
        <v/>
      </c>
      <c r="EQR13" s="172" t="str">
        <f>IF('Summary Clear'!ERK2=0,"",'Summary Clear'!ERK2)</f>
        <v/>
      </c>
      <c r="EQS13" s="172" t="str">
        <f>IF('Summary Clear'!ERL2=0,"",'Summary Clear'!ERL2)</f>
        <v/>
      </c>
      <c r="EQT13" s="172" t="str">
        <f>IF('Summary Clear'!ERM2=0,"",'Summary Clear'!ERM2)</f>
        <v/>
      </c>
      <c r="EQU13" s="172" t="str">
        <f>IF('Summary Clear'!ERN2=0,"",'Summary Clear'!ERN2)</f>
        <v/>
      </c>
      <c r="EQV13" s="172" t="str">
        <f>IF('Summary Clear'!ERO2=0,"",'Summary Clear'!ERO2)</f>
        <v/>
      </c>
      <c r="EQW13" s="172" t="str">
        <f>IF('Summary Clear'!ERP2=0,"",'Summary Clear'!ERP2)</f>
        <v/>
      </c>
      <c r="EQX13" s="172" t="str">
        <f>IF('Summary Clear'!ERQ2=0,"",'Summary Clear'!ERQ2)</f>
        <v/>
      </c>
      <c r="EQY13" s="172" t="str">
        <f>IF('Summary Clear'!ERR2=0,"",'Summary Clear'!ERR2)</f>
        <v/>
      </c>
      <c r="EQZ13" s="172" t="str">
        <f>IF('Summary Clear'!ERS2=0,"",'Summary Clear'!ERS2)</f>
        <v/>
      </c>
      <c r="ERA13" s="172" t="str">
        <f>IF('Summary Clear'!ERT2=0,"",'Summary Clear'!ERT2)</f>
        <v/>
      </c>
      <c r="ERB13" s="172" t="str">
        <f>IF('Summary Clear'!ERU2=0,"",'Summary Clear'!ERU2)</f>
        <v/>
      </c>
      <c r="ERC13" s="172" t="str">
        <f>IF('Summary Clear'!ERV2=0,"",'Summary Clear'!ERV2)</f>
        <v/>
      </c>
      <c r="ERD13" s="172" t="str">
        <f>IF('Summary Clear'!ERW2=0,"",'Summary Clear'!ERW2)</f>
        <v/>
      </c>
      <c r="ERE13" s="172" t="str">
        <f>IF('Summary Clear'!ERX2=0,"",'Summary Clear'!ERX2)</f>
        <v/>
      </c>
      <c r="ERF13" s="172" t="str">
        <f>IF('Summary Clear'!ERY2=0,"",'Summary Clear'!ERY2)</f>
        <v/>
      </c>
      <c r="ERG13" s="172" t="str">
        <f>IF('Summary Clear'!ERZ2=0,"",'Summary Clear'!ERZ2)</f>
        <v/>
      </c>
      <c r="ERH13" s="172" t="str">
        <f>IF('Summary Clear'!ESA2=0,"",'Summary Clear'!ESA2)</f>
        <v/>
      </c>
      <c r="ERI13" s="172" t="str">
        <f>IF('Summary Clear'!ESB2=0,"",'Summary Clear'!ESB2)</f>
        <v/>
      </c>
      <c r="ERJ13" s="172" t="str">
        <f>IF('Summary Clear'!ESC2=0,"",'Summary Clear'!ESC2)</f>
        <v/>
      </c>
      <c r="ERK13" s="172" t="str">
        <f>IF('Summary Clear'!ESD2=0,"",'Summary Clear'!ESD2)</f>
        <v/>
      </c>
      <c r="ERL13" s="172" t="str">
        <f>IF('Summary Clear'!ESE2=0,"",'Summary Clear'!ESE2)</f>
        <v/>
      </c>
      <c r="ERM13" s="172" t="str">
        <f>IF('Summary Clear'!ESF2=0,"",'Summary Clear'!ESF2)</f>
        <v/>
      </c>
      <c r="ERN13" s="172" t="str">
        <f>IF('Summary Clear'!ESG2=0,"",'Summary Clear'!ESG2)</f>
        <v/>
      </c>
      <c r="ERO13" s="172" t="str">
        <f>IF('Summary Clear'!ESH2=0,"",'Summary Clear'!ESH2)</f>
        <v/>
      </c>
      <c r="ERP13" s="172" t="str">
        <f>IF('Summary Clear'!ESI2=0,"",'Summary Clear'!ESI2)</f>
        <v/>
      </c>
      <c r="ERQ13" s="172" t="str">
        <f>IF('Summary Clear'!ESJ2=0,"",'Summary Clear'!ESJ2)</f>
        <v/>
      </c>
      <c r="ERR13" s="172" t="str">
        <f>IF('Summary Clear'!ESK2=0,"",'Summary Clear'!ESK2)</f>
        <v/>
      </c>
      <c r="ERS13" s="172" t="str">
        <f>IF('Summary Clear'!ESL2=0,"",'Summary Clear'!ESL2)</f>
        <v/>
      </c>
      <c r="ERT13" s="172" t="str">
        <f>IF('Summary Clear'!ESM2=0,"",'Summary Clear'!ESM2)</f>
        <v/>
      </c>
      <c r="ERU13" s="172" t="str">
        <f>IF('Summary Clear'!ESN2=0,"",'Summary Clear'!ESN2)</f>
        <v/>
      </c>
      <c r="ERV13" s="172" t="str">
        <f>IF('Summary Clear'!ESO2=0,"",'Summary Clear'!ESO2)</f>
        <v/>
      </c>
      <c r="ERW13" s="172" t="str">
        <f>IF('Summary Clear'!ESP2=0,"",'Summary Clear'!ESP2)</f>
        <v/>
      </c>
      <c r="ERX13" s="172" t="str">
        <f>IF('Summary Clear'!ESQ2=0,"",'Summary Clear'!ESQ2)</f>
        <v/>
      </c>
      <c r="ERY13" s="172" t="str">
        <f>IF('Summary Clear'!ESR2=0,"",'Summary Clear'!ESR2)</f>
        <v/>
      </c>
      <c r="ERZ13" s="172" t="str">
        <f>IF('Summary Clear'!ESS2=0,"",'Summary Clear'!ESS2)</f>
        <v/>
      </c>
      <c r="ESA13" s="172" t="str">
        <f>IF('Summary Clear'!EST2=0,"",'Summary Clear'!EST2)</f>
        <v/>
      </c>
      <c r="ESB13" s="172" t="str">
        <f>IF('Summary Clear'!ESU2=0,"",'Summary Clear'!ESU2)</f>
        <v/>
      </c>
      <c r="ESC13" s="172" t="str">
        <f>IF('Summary Clear'!ESV2=0,"",'Summary Clear'!ESV2)</f>
        <v/>
      </c>
      <c r="ESD13" s="172" t="str">
        <f>IF('Summary Clear'!ESW2=0,"",'Summary Clear'!ESW2)</f>
        <v/>
      </c>
      <c r="ESE13" s="172" t="str">
        <f>IF('Summary Clear'!ESX2=0,"",'Summary Clear'!ESX2)</f>
        <v/>
      </c>
      <c r="ESF13" s="172" t="str">
        <f>IF('Summary Clear'!ESY2=0,"",'Summary Clear'!ESY2)</f>
        <v/>
      </c>
      <c r="ESG13" s="172" t="str">
        <f>IF('Summary Clear'!ESZ2=0,"",'Summary Clear'!ESZ2)</f>
        <v/>
      </c>
      <c r="ESH13" s="172" t="str">
        <f>IF('Summary Clear'!ETA2=0,"",'Summary Clear'!ETA2)</f>
        <v/>
      </c>
      <c r="ESI13" s="172" t="str">
        <f>IF('Summary Clear'!ETB2=0,"",'Summary Clear'!ETB2)</f>
        <v/>
      </c>
      <c r="ESJ13" s="172" t="str">
        <f>IF('Summary Clear'!ETC2=0,"",'Summary Clear'!ETC2)</f>
        <v/>
      </c>
      <c r="ESK13" s="172" t="str">
        <f>IF('Summary Clear'!ETD2=0,"",'Summary Clear'!ETD2)</f>
        <v/>
      </c>
      <c r="ESL13" s="172" t="str">
        <f>IF('Summary Clear'!ETE2=0,"",'Summary Clear'!ETE2)</f>
        <v/>
      </c>
      <c r="ESM13" s="172" t="str">
        <f>IF('Summary Clear'!ETF2=0,"",'Summary Clear'!ETF2)</f>
        <v/>
      </c>
      <c r="ESN13" s="172" t="str">
        <f>IF('Summary Clear'!ETG2=0,"",'Summary Clear'!ETG2)</f>
        <v/>
      </c>
      <c r="ESO13" s="172" t="str">
        <f>IF('Summary Clear'!ETH2=0,"",'Summary Clear'!ETH2)</f>
        <v/>
      </c>
      <c r="ESP13" s="172" t="str">
        <f>IF('Summary Clear'!ETI2=0,"",'Summary Clear'!ETI2)</f>
        <v/>
      </c>
      <c r="ESQ13" s="172" t="str">
        <f>IF('Summary Clear'!ETJ2=0,"",'Summary Clear'!ETJ2)</f>
        <v/>
      </c>
      <c r="ESR13" s="172" t="str">
        <f>IF('Summary Clear'!ETK2=0,"",'Summary Clear'!ETK2)</f>
        <v/>
      </c>
      <c r="ESS13" s="172" t="str">
        <f>IF('Summary Clear'!ETL2=0,"",'Summary Clear'!ETL2)</f>
        <v/>
      </c>
      <c r="EST13" s="172" t="str">
        <f>IF('Summary Clear'!ETM2=0,"",'Summary Clear'!ETM2)</f>
        <v/>
      </c>
      <c r="ESU13" s="172" t="str">
        <f>IF('Summary Clear'!ETN2=0,"",'Summary Clear'!ETN2)</f>
        <v/>
      </c>
      <c r="ESV13" s="172" t="str">
        <f>IF('Summary Clear'!ETO2=0,"",'Summary Clear'!ETO2)</f>
        <v/>
      </c>
      <c r="ESW13" s="172" t="str">
        <f>IF('Summary Clear'!ETP2=0,"",'Summary Clear'!ETP2)</f>
        <v/>
      </c>
      <c r="ESX13" s="172" t="str">
        <f>IF('Summary Clear'!ETQ2=0,"",'Summary Clear'!ETQ2)</f>
        <v/>
      </c>
      <c r="ESY13" s="172" t="str">
        <f>IF('Summary Clear'!ETR2=0,"",'Summary Clear'!ETR2)</f>
        <v/>
      </c>
      <c r="ESZ13" s="172" t="str">
        <f>IF('Summary Clear'!ETS2=0,"",'Summary Clear'!ETS2)</f>
        <v/>
      </c>
      <c r="ETA13" s="172" t="str">
        <f>IF('Summary Clear'!ETT2=0,"",'Summary Clear'!ETT2)</f>
        <v/>
      </c>
      <c r="ETB13" s="172" t="str">
        <f>IF('Summary Clear'!ETU2=0,"",'Summary Clear'!ETU2)</f>
        <v/>
      </c>
      <c r="ETC13" s="172" t="str">
        <f>IF('Summary Clear'!ETV2=0,"",'Summary Clear'!ETV2)</f>
        <v/>
      </c>
      <c r="ETD13" s="172" t="str">
        <f>IF('Summary Clear'!ETW2=0,"",'Summary Clear'!ETW2)</f>
        <v/>
      </c>
      <c r="ETE13" s="172" t="str">
        <f>IF('Summary Clear'!ETX2=0,"",'Summary Clear'!ETX2)</f>
        <v/>
      </c>
      <c r="ETF13" s="172" t="str">
        <f>IF('Summary Clear'!ETY2=0,"",'Summary Clear'!ETY2)</f>
        <v/>
      </c>
      <c r="ETG13" s="172" t="str">
        <f>IF('Summary Clear'!ETZ2=0,"",'Summary Clear'!ETZ2)</f>
        <v/>
      </c>
      <c r="ETH13" s="172" t="str">
        <f>IF('Summary Clear'!EUA2=0,"",'Summary Clear'!EUA2)</f>
        <v/>
      </c>
      <c r="ETI13" s="172" t="str">
        <f>IF('Summary Clear'!EUB2=0,"",'Summary Clear'!EUB2)</f>
        <v/>
      </c>
      <c r="ETJ13" s="172" t="str">
        <f>IF('Summary Clear'!EUC2=0,"",'Summary Clear'!EUC2)</f>
        <v/>
      </c>
      <c r="ETK13" s="172" t="str">
        <f>IF('Summary Clear'!EUD2=0,"",'Summary Clear'!EUD2)</f>
        <v/>
      </c>
      <c r="ETL13" s="172" t="str">
        <f>IF('Summary Clear'!EUE2=0,"",'Summary Clear'!EUE2)</f>
        <v/>
      </c>
      <c r="ETM13" s="172" t="str">
        <f>IF('Summary Clear'!EUF2=0,"",'Summary Clear'!EUF2)</f>
        <v/>
      </c>
      <c r="ETN13" s="172" t="str">
        <f>IF('Summary Clear'!EUG2=0,"",'Summary Clear'!EUG2)</f>
        <v/>
      </c>
      <c r="ETO13" s="172" t="str">
        <f>IF('Summary Clear'!EUH2=0,"",'Summary Clear'!EUH2)</f>
        <v/>
      </c>
      <c r="ETP13" s="172" t="str">
        <f>IF('Summary Clear'!EUI2=0,"",'Summary Clear'!EUI2)</f>
        <v/>
      </c>
      <c r="ETQ13" s="172" t="str">
        <f>IF('Summary Clear'!EUJ2=0,"",'Summary Clear'!EUJ2)</f>
        <v/>
      </c>
      <c r="ETR13" s="172" t="str">
        <f>IF('Summary Clear'!EUK2=0,"",'Summary Clear'!EUK2)</f>
        <v/>
      </c>
      <c r="ETS13" s="172" t="str">
        <f>IF('Summary Clear'!EUL2=0,"",'Summary Clear'!EUL2)</f>
        <v/>
      </c>
      <c r="ETT13" s="172" t="str">
        <f>IF('Summary Clear'!EUM2=0,"",'Summary Clear'!EUM2)</f>
        <v/>
      </c>
      <c r="ETU13" s="172" t="str">
        <f>IF('Summary Clear'!EUN2=0,"",'Summary Clear'!EUN2)</f>
        <v/>
      </c>
      <c r="ETV13" s="172" t="str">
        <f>IF('Summary Clear'!EUO2=0,"",'Summary Clear'!EUO2)</f>
        <v/>
      </c>
      <c r="ETW13" s="172" t="str">
        <f>IF('Summary Clear'!EUP2=0,"",'Summary Clear'!EUP2)</f>
        <v/>
      </c>
      <c r="ETX13" s="172" t="str">
        <f>IF('Summary Clear'!EUQ2=0,"",'Summary Clear'!EUQ2)</f>
        <v/>
      </c>
      <c r="ETY13" s="172" t="str">
        <f>IF('Summary Clear'!EUR2=0,"",'Summary Clear'!EUR2)</f>
        <v/>
      </c>
      <c r="ETZ13" s="172" t="str">
        <f>IF('Summary Clear'!EUS2=0,"",'Summary Clear'!EUS2)</f>
        <v/>
      </c>
      <c r="EUA13" s="172" t="str">
        <f>IF('Summary Clear'!EUT2=0,"",'Summary Clear'!EUT2)</f>
        <v/>
      </c>
      <c r="EUB13" s="172" t="str">
        <f>IF('Summary Clear'!EUU2=0,"",'Summary Clear'!EUU2)</f>
        <v/>
      </c>
      <c r="EUC13" s="172" t="str">
        <f>IF('Summary Clear'!EUV2=0,"",'Summary Clear'!EUV2)</f>
        <v/>
      </c>
      <c r="EUD13" s="172" t="str">
        <f>IF('Summary Clear'!EUW2=0,"",'Summary Clear'!EUW2)</f>
        <v/>
      </c>
      <c r="EUE13" s="172" t="str">
        <f>IF('Summary Clear'!EUX2=0,"",'Summary Clear'!EUX2)</f>
        <v/>
      </c>
      <c r="EUF13" s="172" t="str">
        <f>IF('Summary Clear'!EUY2=0,"",'Summary Clear'!EUY2)</f>
        <v/>
      </c>
      <c r="EUG13" s="172" t="str">
        <f>IF('Summary Clear'!EUZ2=0,"",'Summary Clear'!EUZ2)</f>
        <v/>
      </c>
      <c r="EUH13" s="172" t="str">
        <f>IF('Summary Clear'!EVA2=0,"",'Summary Clear'!EVA2)</f>
        <v/>
      </c>
      <c r="EUI13" s="172" t="str">
        <f>IF('Summary Clear'!EVB2=0,"",'Summary Clear'!EVB2)</f>
        <v/>
      </c>
      <c r="EUJ13" s="172" t="str">
        <f>IF('Summary Clear'!EVC2=0,"",'Summary Clear'!EVC2)</f>
        <v/>
      </c>
      <c r="EUK13" s="172" t="str">
        <f>IF('Summary Clear'!EVD2=0,"",'Summary Clear'!EVD2)</f>
        <v/>
      </c>
      <c r="EUL13" s="172" t="str">
        <f>IF('Summary Clear'!EVE2=0,"",'Summary Clear'!EVE2)</f>
        <v/>
      </c>
      <c r="EUM13" s="172" t="str">
        <f>IF('Summary Clear'!EVF2=0,"",'Summary Clear'!EVF2)</f>
        <v/>
      </c>
      <c r="EUN13" s="172" t="str">
        <f>IF('Summary Clear'!EVG2=0,"",'Summary Clear'!EVG2)</f>
        <v/>
      </c>
      <c r="EUO13" s="172" t="str">
        <f>IF('Summary Clear'!EVH2=0,"",'Summary Clear'!EVH2)</f>
        <v/>
      </c>
      <c r="EUP13" s="172" t="str">
        <f>IF('Summary Clear'!EVI2=0,"",'Summary Clear'!EVI2)</f>
        <v/>
      </c>
      <c r="EUQ13" s="172" t="str">
        <f>IF('Summary Clear'!EVJ2=0,"",'Summary Clear'!EVJ2)</f>
        <v/>
      </c>
      <c r="EUR13" s="172" t="str">
        <f>IF('Summary Clear'!EVK2=0,"",'Summary Clear'!EVK2)</f>
        <v/>
      </c>
      <c r="EUS13" s="172" t="str">
        <f>IF('Summary Clear'!EVL2=0,"",'Summary Clear'!EVL2)</f>
        <v/>
      </c>
      <c r="EUT13" s="172" t="str">
        <f>IF('Summary Clear'!EVM2=0,"",'Summary Clear'!EVM2)</f>
        <v/>
      </c>
      <c r="EUU13" s="172" t="str">
        <f>IF('Summary Clear'!EVN2=0,"",'Summary Clear'!EVN2)</f>
        <v/>
      </c>
      <c r="EUV13" s="172" t="str">
        <f>IF('Summary Clear'!EVO2=0,"",'Summary Clear'!EVO2)</f>
        <v/>
      </c>
      <c r="EUW13" s="172" t="str">
        <f>IF('Summary Clear'!EVP2=0,"",'Summary Clear'!EVP2)</f>
        <v/>
      </c>
      <c r="EUX13" s="172" t="str">
        <f>IF('Summary Clear'!EVQ2=0,"",'Summary Clear'!EVQ2)</f>
        <v/>
      </c>
      <c r="EUY13" s="172" t="str">
        <f>IF('Summary Clear'!EVR2=0,"",'Summary Clear'!EVR2)</f>
        <v/>
      </c>
      <c r="EUZ13" s="172" t="str">
        <f>IF('Summary Clear'!EVS2=0,"",'Summary Clear'!EVS2)</f>
        <v/>
      </c>
      <c r="EVA13" s="172" t="str">
        <f>IF('Summary Clear'!EVT2=0,"",'Summary Clear'!EVT2)</f>
        <v/>
      </c>
      <c r="EVB13" s="172" t="str">
        <f>IF('Summary Clear'!EVU2=0,"",'Summary Clear'!EVU2)</f>
        <v/>
      </c>
      <c r="EVC13" s="172" t="str">
        <f>IF('Summary Clear'!EVV2=0,"",'Summary Clear'!EVV2)</f>
        <v/>
      </c>
      <c r="EVD13" s="172" t="str">
        <f>IF('Summary Clear'!EVW2=0,"",'Summary Clear'!EVW2)</f>
        <v/>
      </c>
      <c r="EVE13" s="172" t="str">
        <f>IF('Summary Clear'!EVX2=0,"",'Summary Clear'!EVX2)</f>
        <v/>
      </c>
      <c r="EVF13" s="172" t="str">
        <f>IF('Summary Clear'!EVY2=0,"",'Summary Clear'!EVY2)</f>
        <v/>
      </c>
      <c r="EVG13" s="172" t="str">
        <f>IF('Summary Clear'!EVZ2=0,"",'Summary Clear'!EVZ2)</f>
        <v/>
      </c>
      <c r="EVH13" s="172" t="str">
        <f>IF('Summary Clear'!EWA2=0,"",'Summary Clear'!EWA2)</f>
        <v/>
      </c>
      <c r="EVI13" s="172" t="str">
        <f>IF('Summary Clear'!EWB2=0,"",'Summary Clear'!EWB2)</f>
        <v/>
      </c>
      <c r="EVJ13" s="172" t="str">
        <f>IF('Summary Clear'!EWC2=0,"",'Summary Clear'!EWC2)</f>
        <v/>
      </c>
      <c r="EVK13" s="172" t="str">
        <f>IF('Summary Clear'!EWD2=0,"",'Summary Clear'!EWD2)</f>
        <v/>
      </c>
      <c r="EVL13" s="172" t="str">
        <f>IF('Summary Clear'!EWE2=0,"",'Summary Clear'!EWE2)</f>
        <v/>
      </c>
      <c r="EVM13" s="172" t="str">
        <f>IF('Summary Clear'!EWF2=0,"",'Summary Clear'!EWF2)</f>
        <v/>
      </c>
      <c r="EVN13" s="172" t="str">
        <f>IF('Summary Clear'!EWG2=0,"",'Summary Clear'!EWG2)</f>
        <v/>
      </c>
      <c r="EVO13" s="172" t="str">
        <f>IF('Summary Clear'!EWH2=0,"",'Summary Clear'!EWH2)</f>
        <v/>
      </c>
      <c r="EVP13" s="172" t="str">
        <f>IF('Summary Clear'!EWI2=0,"",'Summary Clear'!EWI2)</f>
        <v/>
      </c>
      <c r="EVQ13" s="172" t="str">
        <f>IF('Summary Clear'!EWJ2=0,"",'Summary Clear'!EWJ2)</f>
        <v/>
      </c>
      <c r="EVR13" s="172" t="str">
        <f>IF('Summary Clear'!EWK2=0,"",'Summary Clear'!EWK2)</f>
        <v/>
      </c>
      <c r="EVS13" s="172" t="str">
        <f>IF('Summary Clear'!EWL2=0,"",'Summary Clear'!EWL2)</f>
        <v/>
      </c>
      <c r="EVT13" s="172" t="str">
        <f>IF('Summary Clear'!EWM2=0,"",'Summary Clear'!EWM2)</f>
        <v/>
      </c>
      <c r="EVU13" s="172" t="str">
        <f>IF('Summary Clear'!EWN2=0,"",'Summary Clear'!EWN2)</f>
        <v/>
      </c>
      <c r="EVV13" s="172" t="str">
        <f>IF('Summary Clear'!EWO2=0,"",'Summary Clear'!EWO2)</f>
        <v/>
      </c>
      <c r="EVW13" s="172" t="str">
        <f>IF('Summary Clear'!EWP2=0,"",'Summary Clear'!EWP2)</f>
        <v/>
      </c>
      <c r="EVX13" s="172" t="str">
        <f>IF('Summary Clear'!EWQ2=0,"",'Summary Clear'!EWQ2)</f>
        <v/>
      </c>
      <c r="EVY13" s="172" t="str">
        <f>IF('Summary Clear'!EWR2=0,"",'Summary Clear'!EWR2)</f>
        <v/>
      </c>
      <c r="EVZ13" s="172" t="str">
        <f>IF('Summary Clear'!EWS2=0,"",'Summary Clear'!EWS2)</f>
        <v/>
      </c>
      <c r="EWA13" s="172" t="str">
        <f>IF('Summary Clear'!EWT2=0,"",'Summary Clear'!EWT2)</f>
        <v/>
      </c>
      <c r="EWB13" s="172" t="str">
        <f>IF('Summary Clear'!EWU2=0,"",'Summary Clear'!EWU2)</f>
        <v/>
      </c>
      <c r="EWC13" s="172" t="str">
        <f>IF('Summary Clear'!EWV2=0,"",'Summary Clear'!EWV2)</f>
        <v/>
      </c>
      <c r="EWD13" s="172" t="str">
        <f>IF('Summary Clear'!EWW2=0,"",'Summary Clear'!EWW2)</f>
        <v/>
      </c>
      <c r="EWE13" s="172" t="str">
        <f>IF('Summary Clear'!EWX2=0,"",'Summary Clear'!EWX2)</f>
        <v/>
      </c>
      <c r="EWF13" s="172" t="str">
        <f>IF('Summary Clear'!EWY2=0,"",'Summary Clear'!EWY2)</f>
        <v/>
      </c>
      <c r="EWG13" s="172" t="str">
        <f>IF('Summary Clear'!EWZ2=0,"",'Summary Clear'!EWZ2)</f>
        <v/>
      </c>
      <c r="EWH13" s="172" t="str">
        <f>IF('Summary Clear'!EXA2=0,"",'Summary Clear'!EXA2)</f>
        <v/>
      </c>
      <c r="EWI13" s="172" t="str">
        <f>IF('Summary Clear'!EXB2=0,"",'Summary Clear'!EXB2)</f>
        <v/>
      </c>
      <c r="EWJ13" s="172" t="str">
        <f>IF('Summary Clear'!EXC2=0,"",'Summary Clear'!EXC2)</f>
        <v/>
      </c>
      <c r="EWK13" s="172" t="str">
        <f>IF('Summary Clear'!EXD2=0,"",'Summary Clear'!EXD2)</f>
        <v/>
      </c>
      <c r="EWL13" s="172" t="str">
        <f>IF('Summary Clear'!EXE2=0,"",'Summary Clear'!EXE2)</f>
        <v/>
      </c>
      <c r="EWM13" s="172" t="str">
        <f>IF('Summary Clear'!EXF2=0,"",'Summary Clear'!EXF2)</f>
        <v/>
      </c>
      <c r="EWN13" s="172" t="str">
        <f>IF('Summary Clear'!EXG2=0,"",'Summary Clear'!EXG2)</f>
        <v/>
      </c>
      <c r="EWO13" s="172" t="str">
        <f>IF('Summary Clear'!EXH2=0,"",'Summary Clear'!EXH2)</f>
        <v/>
      </c>
      <c r="EWP13" s="172" t="str">
        <f>IF('Summary Clear'!EXI2=0,"",'Summary Clear'!EXI2)</f>
        <v/>
      </c>
      <c r="EWQ13" s="172" t="str">
        <f>IF('Summary Clear'!EXJ2=0,"",'Summary Clear'!EXJ2)</f>
        <v/>
      </c>
      <c r="EWR13" s="172" t="str">
        <f>IF('Summary Clear'!EXK2=0,"",'Summary Clear'!EXK2)</f>
        <v/>
      </c>
      <c r="EWS13" s="172" t="str">
        <f>IF('Summary Clear'!EXL2=0,"",'Summary Clear'!EXL2)</f>
        <v/>
      </c>
      <c r="EWT13" s="172" t="str">
        <f>IF('Summary Clear'!EXM2=0,"",'Summary Clear'!EXM2)</f>
        <v/>
      </c>
      <c r="EWU13" s="172" t="str">
        <f>IF('Summary Clear'!EXN2=0,"",'Summary Clear'!EXN2)</f>
        <v/>
      </c>
      <c r="EWV13" s="172" t="str">
        <f>IF('Summary Clear'!EXO2=0,"",'Summary Clear'!EXO2)</f>
        <v/>
      </c>
      <c r="EWW13" s="172" t="str">
        <f>IF('Summary Clear'!EXP2=0,"",'Summary Clear'!EXP2)</f>
        <v/>
      </c>
      <c r="EWX13" s="172" t="str">
        <f>IF('Summary Clear'!EXQ2=0,"",'Summary Clear'!EXQ2)</f>
        <v/>
      </c>
      <c r="EWY13" s="172" t="str">
        <f>IF('Summary Clear'!EXR2=0,"",'Summary Clear'!EXR2)</f>
        <v/>
      </c>
      <c r="EWZ13" s="172" t="str">
        <f>IF('Summary Clear'!EXS2=0,"",'Summary Clear'!EXS2)</f>
        <v/>
      </c>
      <c r="EXA13" s="172" t="str">
        <f>IF('Summary Clear'!EXT2=0,"",'Summary Clear'!EXT2)</f>
        <v/>
      </c>
      <c r="EXB13" s="172" t="str">
        <f>IF('Summary Clear'!EXU2=0,"",'Summary Clear'!EXU2)</f>
        <v/>
      </c>
      <c r="EXC13" s="172" t="str">
        <f>IF('Summary Clear'!EXV2=0,"",'Summary Clear'!EXV2)</f>
        <v/>
      </c>
      <c r="EXD13" s="172" t="str">
        <f>IF('Summary Clear'!EXW2=0,"",'Summary Clear'!EXW2)</f>
        <v/>
      </c>
      <c r="EXE13" s="172" t="str">
        <f>IF('Summary Clear'!EXX2=0,"",'Summary Clear'!EXX2)</f>
        <v/>
      </c>
      <c r="EXF13" s="172" t="str">
        <f>IF('Summary Clear'!EXY2=0,"",'Summary Clear'!EXY2)</f>
        <v/>
      </c>
      <c r="EXG13" s="172" t="str">
        <f>IF('Summary Clear'!EXZ2=0,"",'Summary Clear'!EXZ2)</f>
        <v/>
      </c>
      <c r="EXH13" s="172" t="str">
        <f>IF('Summary Clear'!EYA2=0,"",'Summary Clear'!EYA2)</f>
        <v/>
      </c>
      <c r="EXI13" s="172" t="str">
        <f>IF('Summary Clear'!EYB2=0,"",'Summary Clear'!EYB2)</f>
        <v/>
      </c>
      <c r="EXJ13" s="172" t="str">
        <f>IF('Summary Clear'!EYC2=0,"",'Summary Clear'!EYC2)</f>
        <v/>
      </c>
      <c r="EXK13" s="172" t="str">
        <f>IF('Summary Clear'!EYD2=0,"",'Summary Clear'!EYD2)</f>
        <v/>
      </c>
      <c r="EXL13" s="172" t="str">
        <f>IF('Summary Clear'!EYE2=0,"",'Summary Clear'!EYE2)</f>
        <v/>
      </c>
      <c r="EXM13" s="172" t="str">
        <f>IF('Summary Clear'!EYF2=0,"",'Summary Clear'!EYF2)</f>
        <v/>
      </c>
      <c r="EXN13" s="172" t="str">
        <f>IF('Summary Clear'!EYG2=0,"",'Summary Clear'!EYG2)</f>
        <v/>
      </c>
      <c r="EXO13" s="172" t="str">
        <f>IF('Summary Clear'!EYH2=0,"",'Summary Clear'!EYH2)</f>
        <v/>
      </c>
      <c r="EXP13" s="172" t="str">
        <f>IF('Summary Clear'!EYI2=0,"",'Summary Clear'!EYI2)</f>
        <v/>
      </c>
      <c r="EXQ13" s="172" t="str">
        <f>IF('Summary Clear'!EYJ2=0,"",'Summary Clear'!EYJ2)</f>
        <v/>
      </c>
      <c r="EXR13" s="172" t="str">
        <f>IF('Summary Clear'!EYK2=0,"",'Summary Clear'!EYK2)</f>
        <v/>
      </c>
      <c r="EXS13" s="172" t="str">
        <f>IF('Summary Clear'!EYL2=0,"",'Summary Clear'!EYL2)</f>
        <v/>
      </c>
      <c r="EXT13" s="172" t="str">
        <f>IF('Summary Clear'!EYM2=0,"",'Summary Clear'!EYM2)</f>
        <v/>
      </c>
      <c r="EXU13" s="172" t="str">
        <f>IF('Summary Clear'!EYN2=0,"",'Summary Clear'!EYN2)</f>
        <v/>
      </c>
      <c r="EXV13" s="172" t="str">
        <f>IF('Summary Clear'!EYO2=0,"",'Summary Clear'!EYO2)</f>
        <v/>
      </c>
      <c r="EXW13" s="172" t="str">
        <f>IF('Summary Clear'!EYP2=0,"",'Summary Clear'!EYP2)</f>
        <v/>
      </c>
      <c r="EXX13" s="172" t="str">
        <f>IF('Summary Clear'!EYQ2=0,"",'Summary Clear'!EYQ2)</f>
        <v/>
      </c>
      <c r="EXY13" s="172" t="str">
        <f>IF('Summary Clear'!EYR2=0,"",'Summary Clear'!EYR2)</f>
        <v/>
      </c>
      <c r="EXZ13" s="172" t="str">
        <f>IF('Summary Clear'!EYS2=0,"",'Summary Clear'!EYS2)</f>
        <v/>
      </c>
      <c r="EYA13" s="172" t="str">
        <f>IF('Summary Clear'!EYT2=0,"",'Summary Clear'!EYT2)</f>
        <v/>
      </c>
      <c r="EYB13" s="172" t="str">
        <f>IF('Summary Clear'!EYU2=0,"",'Summary Clear'!EYU2)</f>
        <v/>
      </c>
      <c r="EYC13" s="172" t="str">
        <f>IF('Summary Clear'!EYV2=0,"",'Summary Clear'!EYV2)</f>
        <v/>
      </c>
      <c r="EYD13" s="172" t="str">
        <f>IF('Summary Clear'!EYW2=0,"",'Summary Clear'!EYW2)</f>
        <v/>
      </c>
      <c r="EYE13" s="172" t="str">
        <f>IF('Summary Clear'!EYX2=0,"",'Summary Clear'!EYX2)</f>
        <v/>
      </c>
      <c r="EYF13" s="172" t="str">
        <f>IF('Summary Clear'!EYY2=0,"",'Summary Clear'!EYY2)</f>
        <v/>
      </c>
      <c r="EYG13" s="172" t="str">
        <f>IF('Summary Clear'!EYZ2=0,"",'Summary Clear'!EYZ2)</f>
        <v/>
      </c>
      <c r="EYH13" s="172" t="str">
        <f>IF('Summary Clear'!EZA2=0,"",'Summary Clear'!EZA2)</f>
        <v/>
      </c>
      <c r="EYI13" s="172" t="str">
        <f>IF('Summary Clear'!EZB2=0,"",'Summary Clear'!EZB2)</f>
        <v/>
      </c>
      <c r="EYJ13" s="172" t="str">
        <f>IF('Summary Clear'!EZC2=0,"",'Summary Clear'!EZC2)</f>
        <v/>
      </c>
      <c r="EYK13" s="172" t="str">
        <f>IF('Summary Clear'!EZD2=0,"",'Summary Clear'!EZD2)</f>
        <v/>
      </c>
      <c r="EYL13" s="172" t="str">
        <f>IF('Summary Clear'!EZE2=0,"",'Summary Clear'!EZE2)</f>
        <v/>
      </c>
      <c r="EYM13" s="172" t="str">
        <f>IF('Summary Clear'!EZF2=0,"",'Summary Clear'!EZF2)</f>
        <v/>
      </c>
      <c r="EYN13" s="172" t="str">
        <f>IF('Summary Clear'!EZG2=0,"",'Summary Clear'!EZG2)</f>
        <v/>
      </c>
      <c r="EYO13" s="172" t="str">
        <f>IF('Summary Clear'!EZH2=0,"",'Summary Clear'!EZH2)</f>
        <v/>
      </c>
      <c r="EYP13" s="172" t="str">
        <f>IF('Summary Clear'!EZI2=0,"",'Summary Clear'!EZI2)</f>
        <v/>
      </c>
      <c r="EYQ13" s="172" t="str">
        <f>IF('Summary Clear'!EZJ2=0,"",'Summary Clear'!EZJ2)</f>
        <v/>
      </c>
      <c r="EYR13" s="172" t="str">
        <f>IF('Summary Clear'!EZK2=0,"",'Summary Clear'!EZK2)</f>
        <v/>
      </c>
      <c r="EYS13" s="172" t="str">
        <f>IF('Summary Clear'!EZL2=0,"",'Summary Clear'!EZL2)</f>
        <v/>
      </c>
      <c r="EYT13" s="172" t="str">
        <f>IF('Summary Clear'!EZM2=0,"",'Summary Clear'!EZM2)</f>
        <v/>
      </c>
      <c r="EYU13" s="172" t="str">
        <f>IF('Summary Clear'!EZN2=0,"",'Summary Clear'!EZN2)</f>
        <v/>
      </c>
      <c r="EYV13" s="172" t="str">
        <f>IF('Summary Clear'!EZO2=0,"",'Summary Clear'!EZO2)</f>
        <v/>
      </c>
      <c r="EYW13" s="172" t="str">
        <f>IF('Summary Clear'!EZP2=0,"",'Summary Clear'!EZP2)</f>
        <v/>
      </c>
      <c r="EYX13" s="172" t="str">
        <f>IF('Summary Clear'!EZQ2=0,"",'Summary Clear'!EZQ2)</f>
        <v/>
      </c>
      <c r="EYY13" s="172" t="str">
        <f>IF('Summary Clear'!EZR2=0,"",'Summary Clear'!EZR2)</f>
        <v/>
      </c>
      <c r="EYZ13" s="172" t="str">
        <f>IF('Summary Clear'!EZS2=0,"",'Summary Clear'!EZS2)</f>
        <v/>
      </c>
      <c r="EZA13" s="172" t="str">
        <f>IF('Summary Clear'!EZT2=0,"",'Summary Clear'!EZT2)</f>
        <v/>
      </c>
      <c r="EZB13" s="172" t="str">
        <f>IF('Summary Clear'!EZU2=0,"",'Summary Clear'!EZU2)</f>
        <v/>
      </c>
      <c r="EZC13" s="172" t="str">
        <f>IF('Summary Clear'!EZV2=0,"",'Summary Clear'!EZV2)</f>
        <v/>
      </c>
      <c r="EZD13" s="172" t="str">
        <f>IF('Summary Clear'!EZW2=0,"",'Summary Clear'!EZW2)</f>
        <v/>
      </c>
      <c r="EZE13" s="172" t="str">
        <f>IF('Summary Clear'!EZX2=0,"",'Summary Clear'!EZX2)</f>
        <v/>
      </c>
      <c r="EZF13" s="172" t="str">
        <f>IF('Summary Clear'!EZY2=0,"",'Summary Clear'!EZY2)</f>
        <v/>
      </c>
      <c r="EZG13" s="172" t="str">
        <f>IF('Summary Clear'!EZZ2=0,"",'Summary Clear'!EZZ2)</f>
        <v/>
      </c>
      <c r="EZH13" s="172" t="str">
        <f>IF('Summary Clear'!FAA2=0,"",'Summary Clear'!FAA2)</f>
        <v/>
      </c>
      <c r="EZI13" s="172" t="str">
        <f>IF('Summary Clear'!FAB2=0,"",'Summary Clear'!FAB2)</f>
        <v/>
      </c>
      <c r="EZJ13" s="172" t="str">
        <f>IF('Summary Clear'!FAC2=0,"",'Summary Clear'!FAC2)</f>
        <v/>
      </c>
      <c r="EZK13" s="172" t="str">
        <f>IF('Summary Clear'!FAD2=0,"",'Summary Clear'!FAD2)</f>
        <v/>
      </c>
      <c r="EZL13" s="172" t="str">
        <f>IF('Summary Clear'!FAE2=0,"",'Summary Clear'!FAE2)</f>
        <v/>
      </c>
      <c r="EZM13" s="172" t="str">
        <f>IF('Summary Clear'!FAF2=0,"",'Summary Clear'!FAF2)</f>
        <v/>
      </c>
      <c r="EZN13" s="172" t="str">
        <f>IF('Summary Clear'!FAG2=0,"",'Summary Clear'!FAG2)</f>
        <v/>
      </c>
      <c r="EZO13" s="172" t="str">
        <f>IF('Summary Clear'!FAH2=0,"",'Summary Clear'!FAH2)</f>
        <v/>
      </c>
      <c r="EZP13" s="172" t="str">
        <f>IF('Summary Clear'!FAI2=0,"",'Summary Clear'!FAI2)</f>
        <v/>
      </c>
      <c r="EZQ13" s="172" t="str">
        <f>IF('Summary Clear'!FAJ2=0,"",'Summary Clear'!FAJ2)</f>
        <v/>
      </c>
      <c r="EZR13" s="172" t="str">
        <f>IF('Summary Clear'!FAK2=0,"",'Summary Clear'!FAK2)</f>
        <v/>
      </c>
      <c r="EZS13" s="172" t="str">
        <f>IF('Summary Clear'!FAL2=0,"",'Summary Clear'!FAL2)</f>
        <v/>
      </c>
      <c r="EZT13" s="172" t="str">
        <f>IF('Summary Clear'!FAM2=0,"",'Summary Clear'!FAM2)</f>
        <v/>
      </c>
      <c r="EZU13" s="172" t="str">
        <f>IF('Summary Clear'!FAN2=0,"",'Summary Clear'!FAN2)</f>
        <v/>
      </c>
      <c r="EZV13" s="172" t="str">
        <f>IF('Summary Clear'!FAO2=0,"",'Summary Clear'!FAO2)</f>
        <v/>
      </c>
      <c r="EZW13" s="172" t="str">
        <f>IF('Summary Clear'!FAP2=0,"",'Summary Clear'!FAP2)</f>
        <v/>
      </c>
      <c r="EZX13" s="172" t="str">
        <f>IF('Summary Clear'!FAQ2=0,"",'Summary Clear'!FAQ2)</f>
        <v/>
      </c>
      <c r="EZY13" s="172" t="str">
        <f>IF('Summary Clear'!FAR2=0,"",'Summary Clear'!FAR2)</f>
        <v/>
      </c>
      <c r="EZZ13" s="172" t="str">
        <f>IF('Summary Clear'!FAS2=0,"",'Summary Clear'!FAS2)</f>
        <v/>
      </c>
      <c r="FAA13" s="172" t="str">
        <f>IF('Summary Clear'!FAT2=0,"",'Summary Clear'!FAT2)</f>
        <v/>
      </c>
      <c r="FAB13" s="172" t="str">
        <f>IF('Summary Clear'!FAU2=0,"",'Summary Clear'!FAU2)</f>
        <v/>
      </c>
      <c r="FAC13" s="172" t="str">
        <f>IF('Summary Clear'!FAV2=0,"",'Summary Clear'!FAV2)</f>
        <v/>
      </c>
      <c r="FAD13" s="172" t="str">
        <f>IF('Summary Clear'!FAW2=0,"",'Summary Clear'!FAW2)</f>
        <v/>
      </c>
      <c r="FAE13" s="172" t="str">
        <f>IF('Summary Clear'!FAX2=0,"",'Summary Clear'!FAX2)</f>
        <v/>
      </c>
      <c r="FAF13" s="172" t="str">
        <f>IF('Summary Clear'!FAY2=0,"",'Summary Clear'!FAY2)</f>
        <v/>
      </c>
      <c r="FAG13" s="172" t="str">
        <f>IF('Summary Clear'!FAZ2=0,"",'Summary Clear'!FAZ2)</f>
        <v/>
      </c>
      <c r="FAH13" s="172" t="str">
        <f>IF('Summary Clear'!FBA2=0,"",'Summary Clear'!FBA2)</f>
        <v/>
      </c>
      <c r="FAI13" s="172" t="str">
        <f>IF('Summary Clear'!FBB2=0,"",'Summary Clear'!FBB2)</f>
        <v/>
      </c>
      <c r="FAJ13" s="172" t="str">
        <f>IF('Summary Clear'!FBC2=0,"",'Summary Clear'!FBC2)</f>
        <v/>
      </c>
      <c r="FAK13" s="172" t="str">
        <f>IF('Summary Clear'!FBD2=0,"",'Summary Clear'!FBD2)</f>
        <v/>
      </c>
      <c r="FAL13" s="172" t="str">
        <f>IF('Summary Clear'!FBE2=0,"",'Summary Clear'!FBE2)</f>
        <v/>
      </c>
      <c r="FAM13" s="172" t="str">
        <f>IF('Summary Clear'!FBF2=0,"",'Summary Clear'!FBF2)</f>
        <v/>
      </c>
      <c r="FAN13" s="172" t="str">
        <f>IF('Summary Clear'!FBG2=0,"",'Summary Clear'!FBG2)</f>
        <v/>
      </c>
      <c r="FAO13" s="172" t="str">
        <f>IF('Summary Clear'!FBH2=0,"",'Summary Clear'!FBH2)</f>
        <v/>
      </c>
      <c r="FAP13" s="172" t="str">
        <f>IF('Summary Clear'!FBI2=0,"",'Summary Clear'!FBI2)</f>
        <v/>
      </c>
      <c r="FAQ13" s="172" t="str">
        <f>IF('Summary Clear'!FBJ2=0,"",'Summary Clear'!FBJ2)</f>
        <v/>
      </c>
      <c r="FAR13" s="172" t="str">
        <f>IF('Summary Clear'!FBK2=0,"",'Summary Clear'!FBK2)</f>
        <v/>
      </c>
      <c r="FAS13" s="172" t="str">
        <f>IF('Summary Clear'!FBL2=0,"",'Summary Clear'!FBL2)</f>
        <v/>
      </c>
      <c r="FAT13" s="172" t="str">
        <f>IF('Summary Clear'!FBM2=0,"",'Summary Clear'!FBM2)</f>
        <v/>
      </c>
      <c r="FAU13" s="172" t="str">
        <f>IF('Summary Clear'!FBN2=0,"",'Summary Clear'!FBN2)</f>
        <v/>
      </c>
      <c r="FAV13" s="172" t="str">
        <f>IF('Summary Clear'!FBO2=0,"",'Summary Clear'!FBO2)</f>
        <v/>
      </c>
      <c r="FAW13" s="172" t="str">
        <f>IF('Summary Clear'!FBP2=0,"",'Summary Clear'!FBP2)</f>
        <v/>
      </c>
      <c r="FAX13" s="172" t="str">
        <f>IF('Summary Clear'!FBQ2=0,"",'Summary Clear'!FBQ2)</f>
        <v/>
      </c>
      <c r="FAY13" s="172" t="str">
        <f>IF('Summary Clear'!FBR2=0,"",'Summary Clear'!FBR2)</f>
        <v/>
      </c>
      <c r="FAZ13" s="172" t="str">
        <f>IF('Summary Clear'!FBS2=0,"",'Summary Clear'!FBS2)</f>
        <v/>
      </c>
      <c r="FBA13" s="172" t="str">
        <f>IF('Summary Clear'!FBT2=0,"",'Summary Clear'!FBT2)</f>
        <v/>
      </c>
      <c r="FBB13" s="172" t="str">
        <f>IF('Summary Clear'!FBU2=0,"",'Summary Clear'!FBU2)</f>
        <v/>
      </c>
      <c r="FBC13" s="172" t="str">
        <f>IF('Summary Clear'!FBV2=0,"",'Summary Clear'!FBV2)</f>
        <v/>
      </c>
      <c r="FBD13" s="172" t="str">
        <f>IF('Summary Clear'!FBW2=0,"",'Summary Clear'!FBW2)</f>
        <v/>
      </c>
      <c r="FBE13" s="172" t="str">
        <f>IF('Summary Clear'!FBX2=0,"",'Summary Clear'!FBX2)</f>
        <v/>
      </c>
      <c r="FBF13" s="172" t="str">
        <f>IF('Summary Clear'!FBY2=0,"",'Summary Clear'!FBY2)</f>
        <v/>
      </c>
      <c r="FBG13" s="172" t="str">
        <f>IF('Summary Clear'!FBZ2=0,"",'Summary Clear'!FBZ2)</f>
        <v/>
      </c>
      <c r="FBH13" s="172" t="str">
        <f>IF('Summary Clear'!FCA2=0,"",'Summary Clear'!FCA2)</f>
        <v/>
      </c>
      <c r="FBI13" s="172" t="str">
        <f>IF('Summary Clear'!FCB2=0,"",'Summary Clear'!FCB2)</f>
        <v/>
      </c>
      <c r="FBJ13" s="172" t="str">
        <f>IF('Summary Clear'!FCC2=0,"",'Summary Clear'!FCC2)</f>
        <v/>
      </c>
      <c r="FBK13" s="172" t="str">
        <f>IF('Summary Clear'!FCD2=0,"",'Summary Clear'!FCD2)</f>
        <v/>
      </c>
      <c r="FBL13" s="172" t="str">
        <f>IF('Summary Clear'!FCE2=0,"",'Summary Clear'!FCE2)</f>
        <v/>
      </c>
      <c r="FBM13" s="172" t="str">
        <f>IF('Summary Clear'!FCF2=0,"",'Summary Clear'!FCF2)</f>
        <v/>
      </c>
      <c r="FBN13" s="172" t="str">
        <f>IF('Summary Clear'!FCG2=0,"",'Summary Clear'!FCG2)</f>
        <v/>
      </c>
      <c r="FBO13" s="172" t="str">
        <f>IF('Summary Clear'!FCH2=0,"",'Summary Clear'!FCH2)</f>
        <v/>
      </c>
      <c r="FBP13" s="172" t="str">
        <f>IF('Summary Clear'!FCI2=0,"",'Summary Clear'!FCI2)</f>
        <v/>
      </c>
      <c r="FBQ13" s="172" t="str">
        <f>IF('Summary Clear'!FCJ2=0,"",'Summary Clear'!FCJ2)</f>
        <v/>
      </c>
      <c r="FBR13" s="172" t="str">
        <f>IF('Summary Clear'!FCK2=0,"",'Summary Clear'!FCK2)</f>
        <v/>
      </c>
      <c r="FBS13" s="172" t="str">
        <f>IF('Summary Clear'!FCL2=0,"",'Summary Clear'!FCL2)</f>
        <v/>
      </c>
      <c r="FBT13" s="172" t="str">
        <f>IF('Summary Clear'!FCM2=0,"",'Summary Clear'!FCM2)</f>
        <v/>
      </c>
      <c r="FBU13" s="172" t="str">
        <f>IF('Summary Clear'!FCN2=0,"",'Summary Clear'!FCN2)</f>
        <v/>
      </c>
      <c r="FBV13" s="172" t="str">
        <f>IF('Summary Clear'!FCO2=0,"",'Summary Clear'!FCO2)</f>
        <v/>
      </c>
      <c r="FBW13" s="172" t="str">
        <f>IF('Summary Clear'!FCP2=0,"",'Summary Clear'!FCP2)</f>
        <v/>
      </c>
      <c r="FBX13" s="172" t="str">
        <f>IF('Summary Clear'!FCQ2=0,"",'Summary Clear'!FCQ2)</f>
        <v/>
      </c>
      <c r="FBY13" s="172" t="str">
        <f>IF('Summary Clear'!FCR2=0,"",'Summary Clear'!FCR2)</f>
        <v/>
      </c>
      <c r="FBZ13" s="172" t="str">
        <f>IF('Summary Clear'!FCS2=0,"",'Summary Clear'!FCS2)</f>
        <v/>
      </c>
      <c r="FCA13" s="172" t="str">
        <f>IF('Summary Clear'!FCT2=0,"",'Summary Clear'!FCT2)</f>
        <v/>
      </c>
      <c r="FCB13" s="172" t="str">
        <f>IF('Summary Clear'!FCU2=0,"",'Summary Clear'!FCU2)</f>
        <v/>
      </c>
      <c r="FCC13" s="172" t="str">
        <f>IF('Summary Clear'!FCV2=0,"",'Summary Clear'!FCV2)</f>
        <v/>
      </c>
      <c r="FCD13" s="172" t="str">
        <f>IF('Summary Clear'!FCW2=0,"",'Summary Clear'!FCW2)</f>
        <v/>
      </c>
      <c r="FCE13" s="172" t="str">
        <f>IF('Summary Clear'!FCX2=0,"",'Summary Clear'!FCX2)</f>
        <v/>
      </c>
      <c r="FCF13" s="172" t="str">
        <f>IF('Summary Clear'!FCY2=0,"",'Summary Clear'!FCY2)</f>
        <v/>
      </c>
      <c r="FCG13" s="172" t="str">
        <f>IF('Summary Clear'!FCZ2=0,"",'Summary Clear'!FCZ2)</f>
        <v/>
      </c>
      <c r="FCH13" s="172" t="str">
        <f>IF('Summary Clear'!FDA2=0,"",'Summary Clear'!FDA2)</f>
        <v/>
      </c>
      <c r="FCI13" s="172" t="str">
        <f>IF('Summary Clear'!FDB2=0,"",'Summary Clear'!FDB2)</f>
        <v/>
      </c>
      <c r="FCJ13" s="172" t="str">
        <f>IF('Summary Clear'!FDC2=0,"",'Summary Clear'!FDC2)</f>
        <v/>
      </c>
      <c r="FCK13" s="172" t="str">
        <f>IF('Summary Clear'!FDD2=0,"",'Summary Clear'!FDD2)</f>
        <v/>
      </c>
      <c r="FCL13" s="172" t="str">
        <f>IF('Summary Clear'!FDE2=0,"",'Summary Clear'!FDE2)</f>
        <v/>
      </c>
      <c r="FCM13" s="172" t="str">
        <f>IF('Summary Clear'!FDF2=0,"",'Summary Clear'!FDF2)</f>
        <v/>
      </c>
      <c r="FCN13" s="172" t="str">
        <f>IF('Summary Clear'!FDG2=0,"",'Summary Clear'!FDG2)</f>
        <v/>
      </c>
      <c r="FCO13" s="172" t="str">
        <f>IF('Summary Clear'!FDH2=0,"",'Summary Clear'!FDH2)</f>
        <v/>
      </c>
      <c r="FCP13" s="172" t="str">
        <f>IF('Summary Clear'!FDI2=0,"",'Summary Clear'!FDI2)</f>
        <v/>
      </c>
      <c r="FCQ13" s="172" t="str">
        <f>IF('Summary Clear'!FDJ2=0,"",'Summary Clear'!FDJ2)</f>
        <v/>
      </c>
      <c r="FCR13" s="172" t="str">
        <f>IF('Summary Clear'!FDK2=0,"",'Summary Clear'!FDK2)</f>
        <v/>
      </c>
      <c r="FCS13" s="172" t="str">
        <f>IF('Summary Clear'!FDL2=0,"",'Summary Clear'!FDL2)</f>
        <v/>
      </c>
      <c r="FCT13" s="172" t="str">
        <f>IF('Summary Clear'!FDM2=0,"",'Summary Clear'!FDM2)</f>
        <v/>
      </c>
      <c r="FCU13" s="172" t="str">
        <f>IF('Summary Clear'!FDN2=0,"",'Summary Clear'!FDN2)</f>
        <v/>
      </c>
      <c r="FCV13" s="172" t="str">
        <f>IF('Summary Clear'!FDO2=0,"",'Summary Clear'!FDO2)</f>
        <v/>
      </c>
      <c r="FCW13" s="172" t="str">
        <f>IF('Summary Clear'!FDP2=0,"",'Summary Clear'!FDP2)</f>
        <v/>
      </c>
      <c r="FCX13" s="172" t="str">
        <f>IF('Summary Clear'!FDQ2=0,"",'Summary Clear'!FDQ2)</f>
        <v/>
      </c>
      <c r="FCY13" s="172" t="str">
        <f>IF('Summary Clear'!FDR2=0,"",'Summary Clear'!FDR2)</f>
        <v/>
      </c>
      <c r="FCZ13" s="172" t="str">
        <f>IF('Summary Clear'!FDS2=0,"",'Summary Clear'!FDS2)</f>
        <v/>
      </c>
      <c r="FDA13" s="172" t="str">
        <f>IF('Summary Clear'!FDT2=0,"",'Summary Clear'!FDT2)</f>
        <v/>
      </c>
      <c r="FDB13" s="172" t="str">
        <f>IF('Summary Clear'!FDU2=0,"",'Summary Clear'!FDU2)</f>
        <v/>
      </c>
      <c r="FDC13" s="172" t="str">
        <f>IF('Summary Clear'!FDV2=0,"",'Summary Clear'!FDV2)</f>
        <v/>
      </c>
      <c r="FDD13" s="172" t="str">
        <f>IF('Summary Clear'!FDW2=0,"",'Summary Clear'!FDW2)</f>
        <v/>
      </c>
      <c r="FDE13" s="172" t="str">
        <f>IF('Summary Clear'!FDX2=0,"",'Summary Clear'!FDX2)</f>
        <v/>
      </c>
      <c r="FDF13" s="172" t="str">
        <f>IF('Summary Clear'!FDY2=0,"",'Summary Clear'!FDY2)</f>
        <v/>
      </c>
      <c r="FDG13" s="172" t="str">
        <f>IF('Summary Clear'!FDZ2=0,"",'Summary Clear'!FDZ2)</f>
        <v/>
      </c>
      <c r="FDH13" s="172" t="str">
        <f>IF('Summary Clear'!FEA2=0,"",'Summary Clear'!FEA2)</f>
        <v/>
      </c>
      <c r="FDI13" s="172" t="str">
        <f>IF('Summary Clear'!FEB2=0,"",'Summary Clear'!FEB2)</f>
        <v/>
      </c>
      <c r="FDJ13" s="172" t="str">
        <f>IF('Summary Clear'!FEC2=0,"",'Summary Clear'!FEC2)</f>
        <v/>
      </c>
      <c r="FDK13" s="172" t="str">
        <f>IF('Summary Clear'!FED2=0,"",'Summary Clear'!FED2)</f>
        <v/>
      </c>
      <c r="FDL13" s="172" t="str">
        <f>IF('Summary Clear'!FEE2=0,"",'Summary Clear'!FEE2)</f>
        <v/>
      </c>
      <c r="FDM13" s="172" t="str">
        <f>IF('Summary Clear'!FEF2=0,"",'Summary Clear'!FEF2)</f>
        <v/>
      </c>
      <c r="FDN13" s="172" t="str">
        <f>IF('Summary Clear'!FEG2=0,"",'Summary Clear'!FEG2)</f>
        <v/>
      </c>
      <c r="FDO13" s="172" t="str">
        <f>IF('Summary Clear'!FEH2=0,"",'Summary Clear'!FEH2)</f>
        <v/>
      </c>
      <c r="FDP13" s="172" t="str">
        <f>IF('Summary Clear'!FEI2=0,"",'Summary Clear'!FEI2)</f>
        <v/>
      </c>
      <c r="FDQ13" s="172" t="str">
        <f>IF('Summary Clear'!FEJ2=0,"",'Summary Clear'!FEJ2)</f>
        <v/>
      </c>
      <c r="FDR13" s="172" t="str">
        <f>IF('Summary Clear'!FEK2=0,"",'Summary Clear'!FEK2)</f>
        <v/>
      </c>
      <c r="FDS13" s="172" t="str">
        <f>IF('Summary Clear'!FEL2=0,"",'Summary Clear'!FEL2)</f>
        <v/>
      </c>
      <c r="FDT13" s="172" t="str">
        <f>IF('Summary Clear'!FEM2=0,"",'Summary Clear'!FEM2)</f>
        <v/>
      </c>
      <c r="FDU13" s="172" t="str">
        <f>IF('Summary Clear'!FEN2=0,"",'Summary Clear'!FEN2)</f>
        <v/>
      </c>
      <c r="FDV13" s="172" t="str">
        <f>IF('Summary Clear'!FEO2=0,"",'Summary Clear'!FEO2)</f>
        <v/>
      </c>
      <c r="FDW13" s="172" t="str">
        <f>IF('Summary Clear'!FEP2=0,"",'Summary Clear'!FEP2)</f>
        <v/>
      </c>
      <c r="FDX13" s="172" t="str">
        <f>IF('Summary Clear'!FEQ2=0,"",'Summary Clear'!FEQ2)</f>
        <v/>
      </c>
      <c r="FDY13" s="172" t="str">
        <f>IF('Summary Clear'!FER2=0,"",'Summary Clear'!FER2)</f>
        <v/>
      </c>
      <c r="FDZ13" s="172" t="str">
        <f>IF('Summary Clear'!FES2=0,"",'Summary Clear'!FES2)</f>
        <v/>
      </c>
      <c r="FEA13" s="172" t="str">
        <f>IF('Summary Clear'!FET2=0,"",'Summary Clear'!FET2)</f>
        <v/>
      </c>
      <c r="FEB13" s="172" t="str">
        <f>IF('Summary Clear'!FEU2=0,"",'Summary Clear'!FEU2)</f>
        <v/>
      </c>
      <c r="FEC13" s="172" t="str">
        <f>IF('Summary Clear'!FEV2=0,"",'Summary Clear'!FEV2)</f>
        <v/>
      </c>
      <c r="FED13" s="172" t="str">
        <f>IF('Summary Clear'!FEW2=0,"",'Summary Clear'!FEW2)</f>
        <v/>
      </c>
      <c r="FEE13" s="172" t="str">
        <f>IF('Summary Clear'!FEX2=0,"",'Summary Clear'!FEX2)</f>
        <v/>
      </c>
      <c r="FEF13" s="172" t="str">
        <f>IF('Summary Clear'!FEY2=0,"",'Summary Clear'!FEY2)</f>
        <v/>
      </c>
      <c r="FEG13" s="172" t="str">
        <f>IF('Summary Clear'!FEZ2=0,"",'Summary Clear'!FEZ2)</f>
        <v/>
      </c>
      <c r="FEH13" s="172" t="str">
        <f>IF('Summary Clear'!FFA2=0,"",'Summary Clear'!FFA2)</f>
        <v/>
      </c>
      <c r="FEI13" s="172" t="str">
        <f>IF('Summary Clear'!FFB2=0,"",'Summary Clear'!FFB2)</f>
        <v/>
      </c>
      <c r="FEJ13" s="172" t="str">
        <f>IF('Summary Clear'!FFC2=0,"",'Summary Clear'!FFC2)</f>
        <v/>
      </c>
      <c r="FEK13" s="172" t="str">
        <f>IF('Summary Clear'!FFD2=0,"",'Summary Clear'!FFD2)</f>
        <v/>
      </c>
      <c r="FEL13" s="172" t="str">
        <f>IF('Summary Clear'!FFE2=0,"",'Summary Clear'!FFE2)</f>
        <v/>
      </c>
      <c r="FEM13" s="172" t="str">
        <f>IF('Summary Clear'!FFF2=0,"",'Summary Clear'!FFF2)</f>
        <v/>
      </c>
      <c r="FEN13" s="172" t="str">
        <f>IF('Summary Clear'!FFG2=0,"",'Summary Clear'!FFG2)</f>
        <v/>
      </c>
      <c r="FEO13" s="172" t="str">
        <f>IF('Summary Clear'!FFH2=0,"",'Summary Clear'!FFH2)</f>
        <v/>
      </c>
      <c r="FEP13" s="172" t="str">
        <f>IF('Summary Clear'!FFI2=0,"",'Summary Clear'!FFI2)</f>
        <v/>
      </c>
      <c r="FEQ13" s="172" t="str">
        <f>IF('Summary Clear'!FFJ2=0,"",'Summary Clear'!FFJ2)</f>
        <v/>
      </c>
      <c r="FER13" s="172" t="str">
        <f>IF('Summary Clear'!FFK2=0,"",'Summary Clear'!FFK2)</f>
        <v/>
      </c>
      <c r="FES13" s="172" t="str">
        <f>IF('Summary Clear'!FFL2=0,"",'Summary Clear'!FFL2)</f>
        <v/>
      </c>
      <c r="FET13" s="172" t="str">
        <f>IF('Summary Clear'!FFM2=0,"",'Summary Clear'!FFM2)</f>
        <v/>
      </c>
      <c r="FEU13" s="172" t="str">
        <f>IF('Summary Clear'!FFN2=0,"",'Summary Clear'!FFN2)</f>
        <v/>
      </c>
      <c r="FEV13" s="172" t="str">
        <f>IF('Summary Clear'!FFO2=0,"",'Summary Clear'!FFO2)</f>
        <v/>
      </c>
      <c r="FEW13" s="172" t="str">
        <f>IF('Summary Clear'!FFP2=0,"",'Summary Clear'!FFP2)</f>
        <v/>
      </c>
      <c r="FEX13" s="172" t="str">
        <f>IF('Summary Clear'!FFQ2=0,"",'Summary Clear'!FFQ2)</f>
        <v/>
      </c>
      <c r="FEY13" s="172" t="str">
        <f>IF('Summary Clear'!FFR2=0,"",'Summary Clear'!FFR2)</f>
        <v/>
      </c>
      <c r="FEZ13" s="172" t="str">
        <f>IF('Summary Clear'!FFS2=0,"",'Summary Clear'!FFS2)</f>
        <v/>
      </c>
      <c r="FFA13" s="172" t="str">
        <f>IF('Summary Clear'!FFT2=0,"",'Summary Clear'!FFT2)</f>
        <v/>
      </c>
      <c r="FFB13" s="172" t="str">
        <f>IF('Summary Clear'!FFU2=0,"",'Summary Clear'!FFU2)</f>
        <v/>
      </c>
      <c r="FFC13" s="172" t="str">
        <f>IF('Summary Clear'!FFV2=0,"",'Summary Clear'!FFV2)</f>
        <v/>
      </c>
      <c r="FFD13" s="172" t="str">
        <f>IF('Summary Clear'!FFW2=0,"",'Summary Clear'!FFW2)</f>
        <v/>
      </c>
      <c r="FFE13" s="172" t="str">
        <f>IF('Summary Clear'!FFX2=0,"",'Summary Clear'!FFX2)</f>
        <v/>
      </c>
      <c r="FFF13" s="172" t="str">
        <f>IF('Summary Clear'!FFY2=0,"",'Summary Clear'!FFY2)</f>
        <v/>
      </c>
      <c r="FFG13" s="172" t="str">
        <f>IF('Summary Clear'!FFZ2=0,"",'Summary Clear'!FFZ2)</f>
        <v/>
      </c>
      <c r="FFH13" s="172" t="str">
        <f>IF('Summary Clear'!FGA2=0,"",'Summary Clear'!FGA2)</f>
        <v/>
      </c>
      <c r="FFI13" s="172" t="str">
        <f>IF('Summary Clear'!FGB2=0,"",'Summary Clear'!FGB2)</f>
        <v/>
      </c>
      <c r="FFJ13" s="172" t="str">
        <f>IF('Summary Clear'!FGC2=0,"",'Summary Clear'!FGC2)</f>
        <v/>
      </c>
      <c r="FFK13" s="172" t="str">
        <f>IF('Summary Clear'!FGD2=0,"",'Summary Clear'!FGD2)</f>
        <v/>
      </c>
      <c r="FFL13" s="172" t="str">
        <f>IF('Summary Clear'!FGE2=0,"",'Summary Clear'!FGE2)</f>
        <v/>
      </c>
      <c r="FFM13" s="172" t="str">
        <f>IF('Summary Clear'!FGF2=0,"",'Summary Clear'!FGF2)</f>
        <v/>
      </c>
      <c r="FFN13" s="172" t="str">
        <f>IF('Summary Clear'!FGG2=0,"",'Summary Clear'!FGG2)</f>
        <v/>
      </c>
      <c r="FFO13" s="172" t="str">
        <f>IF('Summary Clear'!FGH2=0,"",'Summary Clear'!FGH2)</f>
        <v/>
      </c>
      <c r="FFP13" s="172" t="str">
        <f>IF('Summary Clear'!FGI2=0,"",'Summary Clear'!FGI2)</f>
        <v/>
      </c>
      <c r="FFQ13" s="172" t="str">
        <f>IF('Summary Clear'!FGJ2=0,"",'Summary Clear'!FGJ2)</f>
        <v/>
      </c>
      <c r="FFR13" s="172" t="str">
        <f>IF('Summary Clear'!FGK2=0,"",'Summary Clear'!FGK2)</f>
        <v/>
      </c>
      <c r="FFS13" s="172" t="str">
        <f>IF('Summary Clear'!FGL2=0,"",'Summary Clear'!FGL2)</f>
        <v/>
      </c>
      <c r="FFT13" s="172" t="str">
        <f>IF('Summary Clear'!FGM2=0,"",'Summary Clear'!FGM2)</f>
        <v/>
      </c>
      <c r="FFU13" s="172" t="str">
        <f>IF('Summary Clear'!FGN2=0,"",'Summary Clear'!FGN2)</f>
        <v/>
      </c>
      <c r="FFV13" s="172" t="str">
        <f>IF('Summary Clear'!FGO2=0,"",'Summary Clear'!FGO2)</f>
        <v/>
      </c>
      <c r="FFW13" s="172" t="str">
        <f>IF('Summary Clear'!FGP2=0,"",'Summary Clear'!FGP2)</f>
        <v/>
      </c>
      <c r="FFX13" s="172" t="str">
        <f>IF('Summary Clear'!FGQ2=0,"",'Summary Clear'!FGQ2)</f>
        <v/>
      </c>
      <c r="FFY13" s="172" t="str">
        <f>IF('Summary Clear'!FGR2=0,"",'Summary Clear'!FGR2)</f>
        <v/>
      </c>
      <c r="FFZ13" s="172" t="str">
        <f>IF('Summary Clear'!FGS2=0,"",'Summary Clear'!FGS2)</f>
        <v/>
      </c>
      <c r="FGA13" s="172" t="str">
        <f>IF('Summary Clear'!FGT2=0,"",'Summary Clear'!FGT2)</f>
        <v/>
      </c>
      <c r="FGB13" s="172" t="str">
        <f>IF('Summary Clear'!FGU2=0,"",'Summary Clear'!FGU2)</f>
        <v/>
      </c>
      <c r="FGC13" s="172" t="str">
        <f>IF('Summary Clear'!FGV2=0,"",'Summary Clear'!FGV2)</f>
        <v/>
      </c>
      <c r="FGD13" s="172" t="str">
        <f>IF('Summary Clear'!FGW2=0,"",'Summary Clear'!FGW2)</f>
        <v/>
      </c>
      <c r="FGE13" s="172" t="str">
        <f>IF('Summary Clear'!FGX2=0,"",'Summary Clear'!FGX2)</f>
        <v/>
      </c>
      <c r="FGF13" s="172" t="str">
        <f>IF('Summary Clear'!FGY2=0,"",'Summary Clear'!FGY2)</f>
        <v/>
      </c>
      <c r="FGG13" s="172" t="str">
        <f>IF('Summary Clear'!FGZ2=0,"",'Summary Clear'!FGZ2)</f>
        <v/>
      </c>
      <c r="FGH13" s="172" t="str">
        <f>IF('Summary Clear'!FHA2=0,"",'Summary Clear'!FHA2)</f>
        <v/>
      </c>
      <c r="FGI13" s="172" t="str">
        <f>IF('Summary Clear'!FHB2=0,"",'Summary Clear'!FHB2)</f>
        <v/>
      </c>
      <c r="FGJ13" s="172" t="str">
        <f>IF('Summary Clear'!FHC2=0,"",'Summary Clear'!FHC2)</f>
        <v/>
      </c>
      <c r="FGK13" s="172" t="str">
        <f>IF('Summary Clear'!FHD2=0,"",'Summary Clear'!FHD2)</f>
        <v/>
      </c>
      <c r="FGL13" s="172" t="str">
        <f>IF('Summary Clear'!FHE2=0,"",'Summary Clear'!FHE2)</f>
        <v/>
      </c>
      <c r="FGM13" s="172" t="str">
        <f>IF('Summary Clear'!FHF2=0,"",'Summary Clear'!FHF2)</f>
        <v/>
      </c>
      <c r="FGN13" s="172" t="str">
        <f>IF('Summary Clear'!FHG2=0,"",'Summary Clear'!FHG2)</f>
        <v/>
      </c>
      <c r="FGO13" s="172" t="str">
        <f>IF('Summary Clear'!FHH2=0,"",'Summary Clear'!FHH2)</f>
        <v/>
      </c>
      <c r="FGP13" s="172" t="str">
        <f>IF('Summary Clear'!FHI2=0,"",'Summary Clear'!FHI2)</f>
        <v/>
      </c>
      <c r="FGQ13" s="172" t="str">
        <f>IF('Summary Clear'!FHJ2=0,"",'Summary Clear'!FHJ2)</f>
        <v/>
      </c>
      <c r="FGR13" s="172" t="str">
        <f>IF('Summary Clear'!FHK2=0,"",'Summary Clear'!FHK2)</f>
        <v/>
      </c>
      <c r="FGS13" s="172" t="str">
        <f>IF('Summary Clear'!FHL2=0,"",'Summary Clear'!FHL2)</f>
        <v/>
      </c>
      <c r="FGT13" s="172" t="str">
        <f>IF('Summary Clear'!FHM2=0,"",'Summary Clear'!FHM2)</f>
        <v/>
      </c>
      <c r="FGU13" s="172" t="str">
        <f>IF('Summary Clear'!FHN2=0,"",'Summary Clear'!FHN2)</f>
        <v/>
      </c>
      <c r="FGV13" s="172" t="str">
        <f>IF('Summary Clear'!FHO2=0,"",'Summary Clear'!FHO2)</f>
        <v/>
      </c>
      <c r="FGW13" s="172" t="str">
        <f>IF('Summary Clear'!FHP2=0,"",'Summary Clear'!FHP2)</f>
        <v/>
      </c>
      <c r="FGX13" s="172" t="str">
        <f>IF('Summary Clear'!FHQ2=0,"",'Summary Clear'!FHQ2)</f>
        <v/>
      </c>
      <c r="FGY13" s="172" t="str">
        <f>IF('Summary Clear'!FHR2=0,"",'Summary Clear'!FHR2)</f>
        <v/>
      </c>
      <c r="FGZ13" s="172" t="str">
        <f>IF('Summary Clear'!FHS2=0,"",'Summary Clear'!FHS2)</f>
        <v/>
      </c>
      <c r="FHA13" s="172" t="str">
        <f>IF('Summary Clear'!FHT2=0,"",'Summary Clear'!FHT2)</f>
        <v/>
      </c>
      <c r="FHB13" s="172" t="str">
        <f>IF('Summary Clear'!FHU2=0,"",'Summary Clear'!FHU2)</f>
        <v/>
      </c>
      <c r="FHC13" s="172" t="str">
        <f>IF('Summary Clear'!FHV2=0,"",'Summary Clear'!FHV2)</f>
        <v/>
      </c>
      <c r="FHD13" s="172" t="str">
        <f>IF('Summary Clear'!FHW2=0,"",'Summary Clear'!FHW2)</f>
        <v/>
      </c>
      <c r="FHE13" s="172" t="str">
        <f>IF('Summary Clear'!FHX2=0,"",'Summary Clear'!FHX2)</f>
        <v/>
      </c>
      <c r="FHF13" s="172" t="str">
        <f>IF('Summary Clear'!FHY2=0,"",'Summary Clear'!FHY2)</f>
        <v/>
      </c>
      <c r="FHG13" s="172" t="str">
        <f>IF('Summary Clear'!FHZ2=0,"",'Summary Clear'!FHZ2)</f>
        <v/>
      </c>
      <c r="FHH13" s="172" t="str">
        <f>IF('Summary Clear'!FIA2=0,"",'Summary Clear'!FIA2)</f>
        <v/>
      </c>
      <c r="FHI13" s="172" t="str">
        <f>IF('Summary Clear'!FIB2=0,"",'Summary Clear'!FIB2)</f>
        <v/>
      </c>
      <c r="FHJ13" s="172" t="str">
        <f>IF('Summary Clear'!FIC2=0,"",'Summary Clear'!FIC2)</f>
        <v/>
      </c>
      <c r="FHK13" s="172" t="str">
        <f>IF('Summary Clear'!FID2=0,"",'Summary Clear'!FID2)</f>
        <v/>
      </c>
      <c r="FHL13" s="172" t="str">
        <f>IF('Summary Clear'!FIE2=0,"",'Summary Clear'!FIE2)</f>
        <v/>
      </c>
      <c r="FHM13" s="172" t="str">
        <f>IF('Summary Clear'!FIF2=0,"",'Summary Clear'!FIF2)</f>
        <v/>
      </c>
      <c r="FHN13" s="172" t="str">
        <f>IF('Summary Clear'!FIG2=0,"",'Summary Clear'!FIG2)</f>
        <v/>
      </c>
      <c r="FHO13" s="172" t="str">
        <f>IF('Summary Clear'!FIH2=0,"",'Summary Clear'!FIH2)</f>
        <v/>
      </c>
      <c r="FHP13" s="172" t="str">
        <f>IF('Summary Clear'!FII2=0,"",'Summary Clear'!FII2)</f>
        <v/>
      </c>
      <c r="FHQ13" s="172" t="str">
        <f>IF('Summary Clear'!FIJ2=0,"",'Summary Clear'!FIJ2)</f>
        <v/>
      </c>
      <c r="FHR13" s="172" t="str">
        <f>IF('Summary Clear'!FIK2=0,"",'Summary Clear'!FIK2)</f>
        <v/>
      </c>
      <c r="FHS13" s="172" t="str">
        <f>IF('Summary Clear'!FIL2=0,"",'Summary Clear'!FIL2)</f>
        <v/>
      </c>
      <c r="FHT13" s="172" t="str">
        <f>IF('Summary Clear'!FIM2=0,"",'Summary Clear'!FIM2)</f>
        <v/>
      </c>
      <c r="FHU13" s="172" t="str">
        <f>IF('Summary Clear'!FIN2=0,"",'Summary Clear'!FIN2)</f>
        <v/>
      </c>
      <c r="FHV13" s="172" t="str">
        <f>IF('Summary Clear'!FIO2=0,"",'Summary Clear'!FIO2)</f>
        <v/>
      </c>
      <c r="FHW13" s="172" t="str">
        <f>IF('Summary Clear'!FIP2=0,"",'Summary Clear'!FIP2)</f>
        <v/>
      </c>
      <c r="FHX13" s="172" t="str">
        <f>IF('Summary Clear'!FIQ2=0,"",'Summary Clear'!FIQ2)</f>
        <v/>
      </c>
      <c r="FHY13" s="172" t="str">
        <f>IF('Summary Clear'!FIR2=0,"",'Summary Clear'!FIR2)</f>
        <v/>
      </c>
      <c r="FHZ13" s="172" t="str">
        <f>IF('Summary Clear'!FIS2=0,"",'Summary Clear'!FIS2)</f>
        <v/>
      </c>
      <c r="FIA13" s="172" t="str">
        <f>IF('Summary Clear'!FIT2=0,"",'Summary Clear'!FIT2)</f>
        <v/>
      </c>
      <c r="FIB13" s="172" t="str">
        <f>IF('Summary Clear'!FIU2=0,"",'Summary Clear'!FIU2)</f>
        <v/>
      </c>
      <c r="FIC13" s="172" t="str">
        <f>IF('Summary Clear'!FIV2=0,"",'Summary Clear'!FIV2)</f>
        <v/>
      </c>
      <c r="FID13" s="172" t="str">
        <f>IF('Summary Clear'!FIW2=0,"",'Summary Clear'!FIW2)</f>
        <v/>
      </c>
      <c r="FIE13" s="172" t="str">
        <f>IF('Summary Clear'!FIX2=0,"",'Summary Clear'!FIX2)</f>
        <v/>
      </c>
      <c r="FIF13" s="172" t="str">
        <f>IF('Summary Clear'!FIY2=0,"",'Summary Clear'!FIY2)</f>
        <v/>
      </c>
      <c r="FIG13" s="172" t="str">
        <f>IF('Summary Clear'!FIZ2=0,"",'Summary Clear'!FIZ2)</f>
        <v/>
      </c>
      <c r="FIH13" s="172" t="str">
        <f>IF('Summary Clear'!FJA2=0,"",'Summary Clear'!FJA2)</f>
        <v/>
      </c>
      <c r="FII13" s="172" t="str">
        <f>IF('Summary Clear'!FJB2=0,"",'Summary Clear'!FJB2)</f>
        <v/>
      </c>
      <c r="FIJ13" s="172" t="str">
        <f>IF('Summary Clear'!FJC2=0,"",'Summary Clear'!FJC2)</f>
        <v/>
      </c>
      <c r="FIK13" s="172" t="str">
        <f>IF('Summary Clear'!FJD2=0,"",'Summary Clear'!FJD2)</f>
        <v/>
      </c>
      <c r="FIL13" s="172" t="str">
        <f>IF('Summary Clear'!FJE2=0,"",'Summary Clear'!FJE2)</f>
        <v/>
      </c>
      <c r="FIM13" s="172" t="str">
        <f>IF('Summary Clear'!FJF2=0,"",'Summary Clear'!FJF2)</f>
        <v/>
      </c>
      <c r="FIN13" s="172" t="str">
        <f>IF('Summary Clear'!FJG2=0,"",'Summary Clear'!FJG2)</f>
        <v/>
      </c>
      <c r="FIO13" s="172" t="str">
        <f>IF('Summary Clear'!FJH2=0,"",'Summary Clear'!FJH2)</f>
        <v/>
      </c>
      <c r="FIP13" s="172" t="str">
        <f>IF('Summary Clear'!FJI2=0,"",'Summary Clear'!FJI2)</f>
        <v/>
      </c>
      <c r="FIQ13" s="172" t="str">
        <f>IF('Summary Clear'!FJJ2=0,"",'Summary Clear'!FJJ2)</f>
        <v/>
      </c>
      <c r="FIR13" s="172" t="str">
        <f>IF('Summary Clear'!FJK2=0,"",'Summary Clear'!FJK2)</f>
        <v/>
      </c>
      <c r="FIS13" s="172" t="str">
        <f>IF('Summary Clear'!FJL2=0,"",'Summary Clear'!FJL2)</f>
        <v/>
      </c>
      <c r="FIT13" s="172" t="str">
        <f>IF('Summary Clear'!FJM2=0,"",'Summary Clear'!FJM2)</f>
        <v/>
      </c>
      <c r="FIU13" s="172" t="str">
        <f>IF('Summary Clear'!FJN2=0,"",'Summary Clear'!FJN2)</f>
        <v/>
      </c>
      <c r="FIV13" s="172" t="str">
        <f>IF('Summary Clear'!FJO2=0,"",'Summary Clear'!FJO2)</f>
        <v/>
      </c>
      <c r="FIW13" s="172" t="str">
        <f>IF('Summary Clear'!FJP2=0,"",'Summary Clear'!FJP2)</f>
        <v/>
      </c>
      <c r="FIX13" s="172" t="str">
        <f>IF('Summary Clear'!FJQ2=0,"",'Summary Clear'!FJQ2)</f>
        <v/>
      </c>
      <c r="FIY13" s="172" t="str">
        <f>IF('Summary Clear'!FJR2=0,"",'Summary Clear'!FJR2)</f>
        <v/>
      </c>
      <c r="FIZ13" s="172" t="str">
        <f>IF('Summary Clear'!FJS2=0,"",'Summary Clear'!FJS2)</f>
        <v/>
      </c>
      <c r="FJA13" s="172" t="str">
        <f>IF('Summary Clear'!FJT2=0,"",'Summary Clear'!FJT2)</f>
        <v/>
      </c>
      <c r="FJB13" s="172" t="str">
        <f>IF('Summary Clear'!FJU2=0,"",'Summary Clear'!FJU2)</f>
        <v/>
      </c>
      <c r="FJC13" s="172" t="str">
        <f>IF('Summary Clear'!FJV2=0,"",'Summary Clear'!FJV2)</f>
        <v/>
      </c>
      <c r="FJD13" s="172" t="str">
        <f>IF('Summary Clear'!FJW2=0,"",'Summary Clear'!FJW2)</f>
        <v/>
      </c>
      <c r="FJE13" s="172" t="str">
        <f>IF('Summary Clear'!FJX2=0,"",'Summary Clear'!FJX2)</f>
        <v/>
      </c>
      <c r="FJF13" s="172" t="str">
        <f>IF('Summary Clear'!FJY2=0,"",'Summary Clear'!FJY2)</f>
        <v/>
      </c>
      <c r="FJG13" s="172" t="str">
        <f>IF('Summary Clear'!FJZ2=0,"",'Summary Clear'!FJZ2)</f>
        <v/>
      </c>
      <c r="FJH13" s="172" t="str">
        <f>IF('Summary Clear'!FKA2=0,"",'Summary Clear'!FKA2)</f>
        <v/>
      </c>
      <c r="FJI13" s="172" t="str">
        <f>IF('Summary Clear'!FKB2=0,"",'Summary Clear'!FKB2)</f>
        <v/>
      </c>
      <c r="FJJ13" s="172" t="str">
        <f>IF('Summary Clear'!FKC2=0,"",'Summary Clear'!FKC2)</f>
        <v/>
      </c>
      <c r="FJK13" s="172" t="str">
        <f>IF('Summary Clear'!FKD2=0,"",'Summary Clear'!FKD2)</f>
        <v/>
      </c>
      <c r="FJL13" s="172" t="str">
        <f>IF('Summary Clear'!FKE2=0,"",'Summary Clear'!FKE2)</f>
        <v/>
      </c>
      <c r="FJM13" s="172" t="str">
        <f>IF('Summary Clear'!FKF2=0,"",'Summary Clear'!FKF2)</f>
        <v/>
      </c>
      <c r="FJN13" s="172" t="str">
        <f>IF('Summary Clear'!FKG2=0,"",'Summary Clear'!FKG2)</f>
        <v/>
      </c>
      <c r="FJO13" s="172" t="str">
        <f>IF('Summary Clear'!FKH2=0,"",'Summary Clear'!FKH2)</f>
        <v/>
      </c>
      <c r="FJP13" s="172" t="str">
        <f>IF('Summary Clear'!FKI2=0,"",'Summary Clear'!FKI2)</f>
        <v/>
      </c>
      <c r="FJQ13" s="172" t="str">
        <f>IF('Summary Clear'!FKJ2=0,"",'Summary Clear'!FKJ2)</f>
        <v/>
      </c>
      <c r="FJR13" s="172" t="str">
        <f>IF('Summary Clear'!FKK2=0,"",'Summary Clear'!FKK2)</f>
        <v/>
      </c>
      <c r="FJS13" s="172" t="str">
        <f>IF('Summary Clear'!FKL2=0,"",'Summary Clear'!FKL2)</f>
        <v/>
      </c>
      <c r="FJT13" s="172" t="str">
        <f>IF('Summary Clear'!FKM2=0,"",'Summary Clear'!FKM2)</f>
        <v/>
      </c>
      <c r="FJU13" s="172" t="str">
        <f>IF('Summary Clear'!FKN2=0,"",'Summary Clear'!FKN2)</f>
        <v/>
      </c>
      <c r="FJV13" s="172" t="str">
        <f>IF('Summary Clear'!FKO2=0,"",'Summary Clear'!FKO2)</f>
        <v/>
      </c>
      <c r="FJW13" s="172" t="str">
        <f>IF('Summary Clear'!FKP2=0,"",'Summary Clear'!FKP2)</f>
        <v/>
      </c>
      <c r="FJX13" s="172" t="str">
        <f>IF('Summary Clear'!FKQ2=0,"",'Summary Clear'!FKQ2)</f>
        <v/>
      </c>
      <c r="FJY13" s="172" t="str">
        <f>IF('Summary Clear'!FKR2=0,"",'Summary Clear'!FKR2)</f>
        <v/>
      </c>
      <c r="FJZ13" s="172" t="str">
        <f>IF('Summary Clear'!FKS2=0,"",'Summary Clear'!FKS2)</f>
        <v/>
      </c>
      <c r="FKA13" s="172" t="str">
        <f>IF('Summary Clear'!FKT2=0,"",'Summary Clear'!FKT2)</f>
        <v/>
      </c>
      <c r="FKB13" s="172" t="str">
        <f>IF('Summary Clear'!FKU2=0,"",'Summary Clear'!FKU2)</f>
        <v/>
      </c>
      <c r="FKC13" s="172" t="str">
        <f>IF('Summary Clear'!FKV2=0,"",'Summary Clear'!FKV2)</f>
        <v/>
      </c>
      <c r="FKD13" s="172" t="str">
        <f>IF('Summary Clear'!FKW2=0,"",'Summary Clear'!FKW2)</f>
        <v/>
      </c>
      <c r="FKE13" s="172" t="str">
        <f>IF('Summary Clear'!FKX2=0,"",'Summary Clear'!FKX2)</f>
        <v/>
      </c>
      <c r="FKF13" s="172" t="str">
        <f>IF('Summary Clear'!FKY2=0,"",'Summary Clear'!FKY2)</f>
        <v/>
      </c>
      <c r="FKG13" s="172" t="str">
        <f>IF('Summary Clear'!FKZ2=0,"",'Summary Clear'!FKZ2)</f>
        <v/>
      </c>
      <c r="FKH13" s="172" t="str">
        <f>IF('Summary Clear'!FLA2=0,"",'Summary Clear'!FLA2)</f>
        <v/>
      </c>
      <c r="FKI13" s="172" t="str">
        <f>IF('Summary Clear'!FLB2=0,"",'Summary Clear'!FLB2)</f>
        <v/>
      </c>
      <c r="FKJ13" s="172" t="str">
        <f>IF('Summary Clear'!FLC2=0,"",'Summary Clear'!FLC2)</f>
        <v/>
      </c>
      <c r="FKK13" s="172" t="str">
        <f>IF('Summary Clear'!FLD2=0,"",'Summary Clear'!FLD2)</f>
        <v/>
      </c>
      <c r="FKL13" s="172" t="str">
        <f>IF('Summary Clear'!FLE2=0,"",'Summary Clear'!FLE2)</f>
        <v/>
      </c>
      <c r="FKM13" s="172" t="str">
        <f>IF('Summary Clear'!FLF2=0,"",'Summary Clear'!FLF2)</f>
        <v/>
      </c>
      <c r="FKN13" s="172" t="str">
        <f>IF('Summary Clear'!FLG2=0,"",'Summary Clear'!FLG2)</f>
        <v/>
      </c>
      <c r="FKO13" s="172" t="str">
        <f>IF('Summary Clear'!FLH2=0,"",'Summary Clear'!FLH2)</f>
        <v/>
      </c>
      <c r="FKP13" s="172" t="str">
        <f>IF('Summary Clear'!FLI2=0,"",'Summary Clear'!FLI2)</f>
        <v/>
      </c>
      <c r="FKQ13" s="172" t="str">
        <f>IF('Summary Clear'!FLJ2=0,"",'Summary Clear'!FLJ2)</f>
        <v/>
      </c>
      <c r="FKR13" s="172" t="str">
        <f>IF('Summary Clear'!FLK2=0,"",'Summary Clear'!FLK2)</f>
        <v/>
      </c>
      <c r="FKS13" s="172" t="str">
        <f>IF('Summary Clear'!FLL2=0,"",'Summary Clear'!FLL2)</f>
        <v/>
      </c>
      <c r="FKT13" s="172" t="str">
        <f>IF('Summary Clear'!FLM2=0,"",'Summary Clear'!FLM2)</f>
        <v/>
      </c>
      <c r="FKU13" s="172" t="str">
        <f>IF('Summary Clear'!FLN2=0,"",'Summary Clear'!FLN2)</f>
        <v/>
      </c>
      <c r="FKV13" s="172" t="str">
        <f>IF('Summary Clear'!FLO2=0,"",'Summary Clear'!FLO2)</f>
        <v/>
      </c>
      <c r="FKW13" s="172" t="str">
        <f>IF('Summary Clear'!FLP2=0,"",'Summary Clear'!FLP2)</f>
        <v/>
      </c>
      <c r="FKX13" s="172" t="str">
        <f>IF('Summary Clear'!FLQ2=0,"",'Summary Clear'!FLQ2)</f>
        <v/>
      </c>
      <c r="FKY13" s="172" t="str">
        <f>IF('Summary Clear'!FLR2=0,"",'Summary Clear'!FLR2)</f>
        <v/>
      </c>
      <c r="FKZ13" s="172" t="str">
        <f>IF('Summary Clear'!FLS2=0,"",'Summary Clear'!FLS2)</f>
        <v/>
      </c>
      <c r="FLA13" s="172" t="str">
        <f>IF('Summary Clear'!FLT2=0,"",'Summary Clear'!FLT2)</f>
        <v/>
      </c>
      <c r="FLB13" s="172" t="str">
        <f>IF('Summary Clear'!FLU2=0,"",'Summary Clear'!FLU2)</f>
        <v/>
      </c>
      <c r="FLC13" s="172" t="str">
        <f>IF('Summary Clear'!FLV2=0,"",'Summary Clear'!FLV2)</f>
        <v/>
      </c>
      <c r="FLD13" s="172" t="str">
        <f>IF('Summary Clear'!FLW2=0,"",'Summary Clear'!FLW2)</f>
        <v/>
      </c>
      <c r="FLE13" s="172" t="str">
        <f>IF('Summary Clear'!FLX2=0,"",'Summary Clear'!FLX2)</f>
        <v/>
      </c>
      <c r="FLF13" s="172" t="str">
        <f>IF('Summary Clear'!FLY2=0,"",'Summary Clear'!FLY2)</f>
        <v/>
      </c>
      <c r="FLG13" s="172" t="str">
        <f>IF('Summary Clear'!FLZ2=0,"",'Summary Clear'!FLZ2)</f>
        <v/>
      </c>
      <c r="FLH13" s="172" t="str">
        <f>IF('Summary Clear'!FMA2=0,"",'Summary Clear'!FMA2)</f>
        <v/>
      </c>
      <c r="FLI13" s="172" t="str">
        <f>IF('Summary Clear'!FMB2=0,"",'Summary Clear'!FMB2)</f>
        <v/>
      </c>
      <c r="FLJ13" s="172" t="str">
        <f>IF('Summary Clear'!FMC2=0,"",'Summary Clear'!FMC2)</f>
        <v/>
      </c>
      <c r="FLK13" s="172" t="str">
        <f>IF('Summary Clear'!FMD2=0,"",'Summary Clear'!FMD2)</f>
        <v/>
      </c>
      <c r="FLL13" s="172" t="str">
        <f>IF('Summary Clear'!FME2=0,"",'Summary Clear'!FME2)</f>
        <v/>
      </c>
      <c r="FLM13" s="172" t="str">
        <f>IF('Summary Clear'!FMF2=0,"",'Summary Clear'!FMF2)</f>
        <v/>
      </c>
      <c r="FLN13" s="172" t="str">
        <f>IF('Summary Clear'!FMG2=0,"",'Summary Clear'!FMG2)</f>
        <v/>
      </c>
      <c r="FLO13" s="172" t="str">
        <f>IF('Summary Clear'!FMH2=0,"",'Summary Clear'!FMH2)</f>
        <v/>
      </c>
      <c r="FLP13" s="172" t="str">
        <f>IF('Summary Clear'!FMI2=0,"",'Summary Clear'!FMI2)</f>
        <v/>
      </c>
      <c r="FLQ13" s="172" t="str">
        <f>IF('Summary Clear'!FMJ2=0,"",'Summary Clear'!FMJ2)</f>
        <v/>
      </c>
      <c r="FLR13" s="172" t="str">
        <f>IF('Summary Clear'!FMK2=0,"",'Summary Clear'!FMK2)</f>
        <v/>
      </c>
      <c r="FLS13" s="172" t="str">
        <f>IF('Summary Clear'!FML2=0,"",'Summary Clear'!FML2)</f>
        <v/>
      </c>
      <c r="FLT13" s="172" t="str">
        <f>IF('Summary Clear'!FMM2=0,"",'Summary Clear'!FMM2)</f>
        <v/>
      </c>
      <c r="FLU13" s="172" t="str">
        <f>IF('Summary Clear'!FMN2=0,"",'Summary Clear'!FMN2)</f>
        <v/>
      </c>
      <c r="FLV13" s="172" t="str">
        <f>IF('Summary Clear'!FMO2=0,"",'Summary Clear'!FMO2)</f>
        <v/>
      </c>
      <c r="FLW13" s="172" t="str">
        <f>IF('Summary Clear'!FMP2=0,"",'Summary Clear'!FMP2)</f>
        <v/>
      </c>
      <c r="FLX13" s="172" t="str">
        <f>IF('Summary Clear'!FMQ2=0,"",'Summary Clear'!FMQ2)</f>
        <v/>
      </c>
      <c r="FLY13" s="172" t="str">
        <f>IF('Summary Clear'!FMR2=0,"",'Summary Clear'!FMR2)</f>
        <v/>
      </c>
      <c r="FLZ13" s="172" t="str">
        <f>IF('Summary Clear'!FMS2=0,"",'Summary Clear'!FMS2)</f>
        <v/>
      </c>
      <c r="FMA13" s="172" t="str">
        <f>IF('Summary Clear'!FMT2=0,"",'Summary Clear'!FMT2)</f>
        <v/>
      </c>
      <c r="FMB13" s="172" t="str">
        <f>IF('Summary Clear'!FMU2=0,"",'Summary Clear'!FMU2)</f>
        <v/>
      </c>
      <c r="FMC13" s="172" t="str">
        <f>IF('Summary Clear'!FMV2=0,"",'Summary Clear'!FMV2)</f>
        <v/>
      </c>
      <c r="FMD13" s="172" t="str">
        <f>IF('Summary Clear'!FMW2=0,"",'Summary Clear'!FMW2)</f>
        <v/>
      </c>
      <c r="FME13" s="172" t="str">
        <f>IF('Summary Clear'!FMX2=0,"",'Summary Clear'!FMX2)</f>
        <v/>
      </c>
      <c r="FMF13" s="172" t="str">
        <f>IF('Summary Clear'!FMY2=0,"",'Summary Clear'!FMY2)</f>
        <v/>
      </c>
      <c r="FMG13" s="172" t="str">
        <f>IF('Summary Clear'!FMZ2=0,"",'Summary Clear'!FMZ2)</f>
        <v/>
      </c>
      <c r="FMH13" s="172" t="str">
        <f>IF('Summary Clear'!FNA2=0,"",'Summary Clear'!FNA2)</f>
        <v/>
      </c>
      <c r="FMI13" s="172" t="str">
        <f>IF('Summary Clear'!FNB2=0,"",'Summary Clear'!FNB2)</f>
        <v/>
      </c>
      <c r="FMJ13" s="172" t="str">
        <f>IF('Summary Clear'!FNC2=0,"",'Summary Clear'!FNC2)</f>
        <v/>
      </c>
      <c r="FMK13" s="172" t="str">
        <f>IF('Summary Clear'!FND2=0,"",'Summary Clear'!FND2)</f>
        <v/>
      </c>
      <c r="FML13" s="172" t="str">
        <f>IF('Summary Clear'!FNE2=0,"",'Summary Clear'!FNE2)</f>
        <v/>
      </c>
      <c r="FMM13" s="172" t="str">
        <f>IF('Summary Clear'!FNF2=0,"",'Summary Clear'!FNF2)</f>
        <v/>
      </c>
      <c r="FMN13" s="172" t="str">
        <f>IF('Summary Clear'!FNG2=0,"",'Summary Clear'!FNG2)</f>
        <v/>
      </c>
      <c r="FMO13" s="172" t="str">
        <f>IF('Summary Clear'!FNH2=0,"",'Summary Clear'!FNH2)</f>
        <v/>
      </c>
      <c r="FMP13" s="172" t="str">
        <f>IF('Summary Clear'!FNI2=0,"",'Summary Clear'!FNI2)</f>
        <v/>
      </c>
      <c r="FMQ13" s="172" t="str">
        <f>IF('Summary Clear'!FNJ2=0,"",'Summary Clear'!FNJ2)</f>
        <v/>
      </c>
      <c r="FMR13" s="172" t="str">
        <f>IF('Summary Clear'!FNK2=0,"",'Summary Clear'!FNK2)</f>
        <v/>
      </c>
      <c r="FMS13" s="172" t="str">
        <f>IF('Summary Clear'!FNL2=0,"",'Summary Clear'!FNL2)</f>
        <v/>
      </c>
      <c r="FMT13" s="172" t="str">
        <f>IF('Summary Clear'!FNM2=0,"",'Summary Clear'!FNM2)</f>
        <v/>
      </c>
      <c r="FMU13" s="172" t="str">
        <f>IF('Summary Clear'!FNN2=0,"",'Summary Clear'!FNN2)</f>
        <v/>
      </c>
      <c r="FMV13" s="172" t="str">
        <f>IF('Summary Clear'!FNO2=0,"",'Summary Clear'!FNO2)</f>
        <v/>
      </c>
      <c r="FMW13" s="172" t="str">
        <f>IF('Summary Clear'!FNP2=0,"",'Summary Clear'!FNP2)</f>
        <v/>
      </c>
      <c r="FMX13" s="172" t="str">
        <f>IF('Summary Clear'!FNQ2=0,"",'Summary Clear'!FNQ2)</f>
        <v/>
      </c>
      <c r="FMY13" s="172" t="str">
        <f>IF('Summary Clear'!FNR2=0,"",'Summary Clear'!FNR2)</f>
        <v/>
      </c>
      <c r="FMZ13" s="172" t="str">
        <f>IF('Summary Clear'!FNS2=0,"",'Summary Clear'!FNS2)</f>
        <v/>
      </c>
      <c r="FNA13" s="172" t="str">
        <f>IF('Summary Clear'!FNT2=0,"",'Summary Clear'!FNT2)</f>
        <v/>
      </c>
      <c r="FNB13" s="172" t="str">
        <f>IF('Summary Clear'!FNU2=0,"",'Summary Clear'!FNU2)</f>
        <v/>
      </c>
      <c r="FNC13" s="172" t="str">
        <f>IF('Summary Clear'!FNV2=0,"",'Summary Clear'!FNV2)</f>
        <v/>
      </c>
      <c r="FND13" s="172" t="str">
        <f>IF('Summary Clear'!FNW2=0,"",'Summary Clear'!FNW2)</f>
        <v/>
      </c>
      <c r="FNE13" s="172" t="str">
        <f>IF('Summary Clear'!FNX2=0,"",'Summary Clear'!FNX2)</f>
        <v/>
      </c>
      <c r="FNF13" s="172" t="str">
        <f>IF('Summary Clear'!FNY2=0,"",'Summary Clear'!FNY2)</f>
        <v/>
      </c>
      <c r="FNG13" s="172" t="str">
        <f>IF('Summary Clear'!FNZ2=0,"",'Summary Clear'!FNZ2)</f>
        <v/>
      </c>
      <c r="FNH13" s="172" t="str">
        <f>IF('Summary Clear'!FOA2=0,"",'Summary Clear'!FOA2)</f>
        <v/>
      </c>
      <c r="FNI13" s="172" t="str">
        <f>IF('Summary Clear'!FOB2=0,"",'Summary Clear'!FOB2)</f>
        <v/>
      </c>
      <c r="FNJ13" s="172" t="str">
        <f>IF('Summary Clear'!FOC2=0,"",'Summary Clear'!FOC2)</f>
        <v/>
      </c>
      <c r="FNK13" s="172" t="str">
        <f>IF('Summary Clear'!FOD2=0,"",'Summary Clear'!FOD2)</f>
        <v/>
      </c>
      <c r="FNL13" s="172" t="str">
        <f>IF('Summary Clear'!FOE2=0,"",'Summary Clear'!FOE2)</f>
        <v/>
      </c>
      <c r="FNM13" s="172" t="str">
        <f>IF('Summary Clear'!FOF2=0,"",'Summary Clear'!FOF2)</f>
        <v/>
      </c>
      <c r="FNN13" s="172" t="str">
        <f>IF('Summary Clear'!FOG2=0,"",'Summary Clear'!FOG2)</f>
        <v/>
      </c>
      <c r="FNO13" s="172" t="str">
        <f>IF('Summary Clear'!FOH2=0,"",'Summary Clear'!FOH2)</f>
        <v/>
      </c>
      <c r="FNP13" s="172" t="str">
        <f>IF('Summary Clear'!FOI2=0,"",'Summary Clear'!FOI2)</f>
        <v/>
      </c>
      <c r="FNQ13" s="172" t="str">
        <f>IF('Summary Clear'!FOJ2=0,"",'Summary Clear'!FOJ2)</f>
        <v/>
      </c>
      <c r="FNR13" s="172" t="str">
        <f>IF('Summary Clear'!FOK2=0,"",'Summary Clear'!FOK2)</f>
        <v/>
      </c>
      <c r="FNS13" s="172" t="str">
        <f>IF('Summary Clear'!FOL2=0,"",'Summary Clear'!FOL2)</f>
        <v/>
      </c>
      <c r="FNT13" s="172" t="str">
        <f>IF('Summary Clear'!FOM2=0,"",'Summary Clear'!FOM2)</f>
        <v/>
      </c>
      <c r="FNU13" s="172" t="str">
        <f>IF('Summary Clear'!FON2=0,"",'Summary Clear'!FON2)</f>
        <v/>
      </c>
      <c r="FNV13" s="172" t="str">
        <f>IF('Summary Clear'!FOO2=0,"",'Summary Clear'!FOO2)</f>
        <v/>
      </c>
      <c r="FNW13" s="172" t="str">
        <f>IF('Summary Clear'!FOP2=0,"",'Summary Clear'!FOP2)</f>
        <v/>
      </c>
      <c r="FNX13" s="172" t="str">
        <f>IF('Summary Clear'!FOQ2=0,"",'Summary Clear'!FOQ2)</f>
        <v/>
      </c>
      <c r="FNY13" s="172" t="str">
        <f>IF('Summary Clear'!FOR2=0,"",'Summary Clear'!FOR2)</f>
        <v/>
      </c>
      <c r="FNZ13" s="172" t="str">
        <f>IF('Summary Clear'!FOS2=0,"",'Summary Clear'!FOS2)</f>
        <v/>
      </c>
      <c r="FOA13" s="172" t="str">
        <f>IF('Summary Clear'!FOT2=0,"",'Summary Clear'!FOT2)</f>
        <v/>
      </c>
      <c r="FOB13" s="172" t="str">
        <f>IF('Summary Clear'!FOU2=0,"",'Summary Clear'!FOU2)</f>
        <v/>
      </c>
      <c r="FOC13" s="172" t="str">
        <f>IF('Summary Clear'!FOV2=0,"",'Summary Clear'!FOV2)</f>
        <v/>
      </c>
      <c r="FOD13" s="172" t="str">
        <f>IF('Summary Clear'!FOW2=0,"",'Summary Clear'!FOW2)</f>
        <v/>
      </c>
      <c r="FOE13" s="172" t="str">
        <f>IF('Summary Clear'!FOX2=0,"",'Summary Clear'!FOX2)</f>
        <v/>
      </c>
      <c r="FOF13" s="172" t="str">
        <f>IF('Summary Clear'!FOY2=0,"",'Summary Clear'!FOY2)</f>
        <v/>
      </c>
      <c r="FOG13" s="172" t="str">
        <f>IF('Summary Clear'!FOZ2=0,"",'Summary Clear'!FOZ2)</f>
        <v/>
      </c>
      <c r="FOH13" s="172" t="str">
        <f>IF('Summary Clear'!FPA2=0,"",'Summary Clear'!FPA2)</f>
        <v/>
      </c>
      <c r="FOI13" s="172" t="str">
        <f>IF('Summary Clear'!FPB2=0,"",'Summary Clear'!FPB2)</f>
        <v/>
      </c>
      <c r="FOJ13" s="172" t="str">
        <f>IF('Summary Clear'!FPC2=0,"",'Summary Clear'!FPC2)</f>
        <v/>
      </c>
      <c r="FOK13" s="172" t="str">
        <f>IF('Summary Clear'!FPD2=0,"",'Summary Clear'!FPD2)</f>
        <v/>
      </c>
      <c r="FOL13" s="172" t="str">
        <f>IF('Summary Clear'!FPE2=0,"",'Summary Clear'!FPE2)</f>
        <v/>
      </c>
      <c r="FOM13" s="172" t="str">
        <f>IF('Summary Clear'!FPF2=0,"",'Summary Clear'!FPF2)</f>
        <v/>
      </c>
      <c r="FON13" s="172" t="str">
        <f>IF('Summary Clear'!FPG2=0,"",'Summary Clear'!FPG2)</f>
        <v/>
      </c>
      <c r="FOO13" s="172" t="str">
        <f>IF('Summary Clear'!FPH2=0,"",'Summary Clear'!FPH2)</f>
        <v/>
      </c>
      <c r="FOP13" s="172" t="str">
        <f>IF('Summary Clear'!FPI2=0,"",'Summary Clear'!FPI2)</f>
        <v/>
      </c>
      <c r="FOQ13" s="172" t="str">
        <f>IF('Summary Clear'!FPJ2=0,"",'Summary Clear'!FPJ2)</f>
        <v/>
      </c>
      <c r="FOR13" s="172" t="str">
        <f>IF('Summary Clear'!FPK2=0,"",'Summary Clear'!FPK2)</f>
        <v/>
      </c>
      <c r="FOS13" s="172" t="str">
        <f>IF('Summary Clear'!FPL2=0,"",'Summary Clear'!FPL2)</f>
        <v/>
      </c>
      <c r="FOT13" s="172" t="str">
        <f>IF('Summary Clear'!FPM2=0,"",'Summary Clear'!FPM2)</f>
        <v/>
      </c>
      <c r="FOU13" s="172" t="str">
        <f>IF('Summary Clear'!FPN2=0,"",'Summary Clear'!FPN2)</f>
        <v/>
      </c>
      <c r="FOV13" s="172" t="str">
        <f>IF('Summary Clear'!FPO2=0,"",'Summary Clear'!FPO2)</f>
        <v/>
      </c>
      <c r="FOW13" s="172" t="str">
        <f>IF('Summary Clear'!FPP2=0,"",'Summary Clear'!FPP2)</f>
        <v/>
      </c>
      <c r="FOX13" s="172" t="str">
        <f>IF('Summary Clear'!FPQ2=0,"",'Summary Clear'!FPQ2)</f>
        <v/>
      </c>
      <c r="FOY13" s="172" t="str">
        <f>IF('Summary Clear'!FPR2=0,"",'Summary Clear'!FPR2)</f>
        <v/>
      </c>
      <c r="FOZ13" s="172" t="str">
        <f>IF('Summary Clear'!FPS2=0,"",'Summary Clear'!FPS2)</f>
        <v/>
      </c>
      <c r="FPA13" s="172" t="str">
        <f>IF('Summary Clear'!FPT2=0,"",'Summary Clear'!FPT2)</f>
        <v/>
      </c>
      <c r="FPB13" s="172" t="str">
        <f>IF('Summary Clear'!FPU2=0,"",'Summary Clear'!FPU2)</f>
        <v/>
      </c>
      <c r="FPC13" s="172" t="str">
        <f>IF('Summary Clear'!FPV2=0,"",'Summary Clear'!FPV2)</f>
        <v/>
      </c>
      <c r="FPD13" s="172" t="str">
        <f>IF('Summary Clear'!FPW2=0,"",'Summary Clear'!FPW2)</f>
        <v/>
      </c>
      <c r="FPE13" s="172" t="str">
        <f>IF('Summary Clear'!FPX2=0,"",'Summary Clear'!FPX2)</f>
        <v/>
      </c>
      <c r="FPF13" s="172" t="str">
        <f>IF('Summary Clear'!FPY2=0,"",'Summary Clear'!FPY2)</f>
        <v/>
      </c>
      <c r="FPG13" s="172" t="str">
        <f>IF('Summary Clear'!FPZ2=0,"",'Summary Clear'!FPZ2)</f>
        <v/>
      </c>
      <c r="FPH13" s="172" t="str">
        <f>IF('Summary Clear'!FQA2=0,"",'Summary Clear'!FQA2)</f>
        <v/>
      </c>
      <c r="FPI13" s="172" t="str">
        <f>IF('Summary Clear'!FQB2=0,"",'Summary Clear'!FQB2)</f>
        <v/>
      </c>
      <c r="FPJ13" s="172" t="str">
        <f>IF('Summary Clear'!FQC2=0,"",'Summary Clear'!FQC2)</f>
        <v/>
      </c>
      <c r="FPK13" s="172" t="str">
        <f>IF('Summary Clear'!FQD2=0,"",'Summary Clear'!FQD2)</f>
        <v/>
      </c>
      <c r="FPL13" s="172" t="str">
        <f>IF('Summary Clear'!FQE2=0,"",'Summary Clear'!FQE2)</f>
        <v/>
      </c>
      <c r="FPM13" s="172" t="str">
        <f>IF('Summary Clear'!FQF2=0,"",'Summary Clear'!FQF2)</f>
        <v/>
      </c>
      <c r="FPN13" s="172" t="str">
        <f>IF('Summary Clear'!FQG2=0,"",'Summary Clear'!FQG2)</f>
        <v/>
      </c>
      <c r="FPO13" s="172" t="str">
        <f>IF('Summary Clear'!FQH2=0,"",'Summary Clear'!FQH2)</f>
        <v/>
      </c>
      <c r="FPP13" s="172" t="str">
        <f>IF('Summary Clear'!FQI2=0,"",'Summary Clear'!FQI2)</f>
        <v/>
      </c>
      <c r="FPQ13" s="172" t="str">
        <f>IF('Summary Clear'!FQJ2=0,"",'Summary Clear'!FQJ2)</f>
        <v/>
      </c>
      <c r="FPR13" s="172" t="str">
        <f>IF('Summary Clear'!FQK2=0,"",'Summary Clear'!FQK2)</f>
        <v/>
      </c>
      <c r="FPS13" s="172" t="str">
        <f>IF('Summary Clear'!FQL2=0,"",'Summary Clear'!FQL2)</f>
        <v/>
      </c>
      <c r="FPT13" s="172" t="str">
        <f>IF('Summary Clear'!FQM2=0,"",'Summary Clear'!FQM2)</f>
        <v/>
      </c>
      <c r="FPU13" s="172" t="str">
        <f>IF('Summary Clear'!FQN2=0,"",'Summary Clear'!FQN2)</f>
        <v/>
      </c>
      <c r="FPV13" s="172" t="str">
        <f>IF('Summary Clear'!FQO2=0,"",'Summary Clear'!FQO2)</f>
        <v/>
      </c>
      <c r="FPW13" s="172" t="str">
        <f>IF('Summary Clear'!FQP2=0,"",'Summary Clear'!FQP2)</f>
        <v/>
      </c>
      <c r="FPX13" s="172" t="str">
        <f>IF('Summary Clear'!FQQ2=0,"",'Summary Clear'!FQQ2)</f>
        <v/>
      </c>
      <c r="FPY13" s="172" t="str">
        <f>IF('Summary Clear'!FQR2=0,"",'Summary Clear'!FQR2)</f>
        <v/>
      </c>
      <c r="FPZ13" s="172" t="str">
        <f>IF('Summary Clear'!FQS2=0,"",'Summary Clear'!FQS2)</f>
        <v/>
      </c>
      <c r="FQA13" s="172" t="str">
        <f>IF('Summary Clear'!FQT2=0,"",'Summary Clear'!FQT2)</f>
        <v/>
      </c>
      <c r="FQB13" s="172" t="str">
        <f>IF('Summary Clear'!FQU2=0,"",'Summary Clear'!FQU2)</f>
        <v/>
      </c>
      <c r="FQC13" s="172" t="str">
        <f>IF('Summary Clear'!FQV2=0,"",'Summary Clear'!FQV2)</f>
        <v/>
      </c>
      <c r="FQD13" s="172" t="str">
        <f>IF('Summary Clear'!FQW2=0,"",'Summary Clear'!FQW2)</f>
        <v/>
      </c>
      <c r="FQE13" s="172" t="str">
        <f>IF('Summary Clear'!FQX2=0,"",'Summary Clear'!FQX2)</f>
        <v/>
      </c>
      <c r="FQF13" s="172" t="str">
        <f>IF('Summary Clear'!FQY2=0,"",'Summary Clear'!FQY2)</f>
        <v/>
      </c>
      <c r="FQG13" s="172" t="str">
        <f>IF('Summary Clear'!FQZ2=0,"",'Summary Clear'!FQZ2)</f>
        <v/>
      </c>
      <c r="FQH13" s="172" t="str">
        <f>IF('Summary Clear'!FRA2=0,"",'Summary Clear'!FRA2)</f>
        <v/>
      </c>
      <c r="FQI13" s="172" t="str">
        <f>IF('Summary Clear'!FRB2=0,"",'Summary Clear'!FRB2)</f>
        <v/>
      </c>
      <c r="FQJ13" s="172" t="str">
        <f>IF('Summary Clear'!FRC2=0,"",'Summary Clear'!FRC2)</f>
        <v/>
      </c>
      <c r="FQK13" s="172" t="str">
        <f>IF('Summary Clear'!FRD2=0,"",'Summary Clear'!FRD2)</f>
        <v/>
      </c>
      <c r="FQL13" s="172" t="str">
        <f>IF('Summary Clear'!FRE2=0,"",'Summary Clear'!FRE2)</f>
        <v/>
      </c>
      <c r="FQM13" s="172" t="str">
        <f>IF('Summary Clear'!FRF2=0,"",'Summary Clear'!FRF2)</f>
        <v/>
      </c>
      <c r="FQN13" s="172" t="str">
        <f>IF('Summary Clear'!FRG2=0,"",'Summary Clear'!FRG2)</f>
        <v/>
      </c>
      <c r="FQO13" s="172" t="str">
        <f>IF('Summary Clear'!FRH2=0,"",'Summary Clear'!FRH2)</f>
        <v/>
      </c>
      <c r="FQP13" s="172" t="str">
        <f>IF('Summary Clear'!FRI2=0,"",'Summary Clear'!FRI2)</f>
        <v/>
      </c>
      <c r="FQQ13" s="172" t="str">
        <f>IF('Summary Clear'!FRJ2=0,"",'Summary Clear'!FRJ2)</f>
        <v/>
      </c>
      <c r="FQR13" s="172" t="str">
        <f>IF('Summary Clear'!FRK2=0,"",'Summary Clear'!FRK2)</f>
        <v/>
      </c>
      <c r="FQS13" s="172" t="str">
        <f>IF('Summary Clear'!FRL2=0,"",'Summary Clear'!FRL2)</f>
        <v/>
      </c>
      <c r="FQT13" s="172" t="str">
        <f>IF('Summary Clear'!FRM2=0,"",'Summary Clear'!FRM2)</f>
        <v/>
      </c>
      <c r="FQU13" s="172" t="str">
        <f>IF('Summary Clear'!FRN2=0,"",'Summary Clear'!FRN2)</f>
        <v/>
      </c>
      <c r="FQV13" s="172" t="str">
        <f>IF('Summary Clear'!FRO2=0,"",'Summary Clear'!FRO2)</f>
        <v/>
      </c>
      <c r="FQW13" s="172" t="str">
        <f>IF('Summary Clear'!FRP2=0,"",'Summary Clear'!FRP2)</f>
        <v/>
      </c>
      <c r="FQX13" s="172" t="str">
        <f>IF('Summary Clear'!FRQ2=0,"",'Summary Clear'!FRQ2)</f>
        <v/>
      </c>
      <c r="FQY13" s="172" t="str">
        <f>IF('Summary Clear'!FRR2=0,"",'Summary Clear'!FRR2)</f>
        <v/>
      </c>
      <c r="FQZ13" s="172" t="str">
        <f>IF('Summary Clear'!FRS2=0,"",'Summary Clear'!FRS2)</f>
        <v/>
      </c>
      <c r="FRA13" s="172" t="str">
        <f>IF('Summary Clear'!FRT2=0,"",'Summary Clear'!FRT2)</f>
        <v/>
      </c>
      <c r="FRB13" s="172" t="str">
        <f>IF('Summary Clear'!FRU2=0,"",'Summary Clear'!FRU2)</f>
        <v/>
      </c>
      <c r="FRC13" s="172" t="str">
        <f>IF('Summary Clear'!FRV2=0,"",'Summary Clear'!FRV2)</f>
        <v/>
      </c>
      <c r="FRD13" s="172" t="str">
        <f>IF('Summary Clear'!FRW2=0,"",'Summary Clear'!FRW2)</f>
        <v/>
      </c>
      <c r="FRE13" s="172" t="str">
        <f>IF('Summary Clear'!FRX2=0,"",'Summary Clear'!FRX2)</f>
        <v/>
      </c>
      <c r="FRF13" s="172" t="str">
        <f>IF('Summary Clear'!FRY2=0,"",'Summary Clear'!FRY2)</f>
        <v/>
      </c>
      <c r="FRG13" s="172" t="str">
        <f>IF('Summary Clear'!FRZ2=0,"",'Summary Clear'!FRZ2)</f>
        <v/>
      </c>
      <c r="FRH13" s="172" t="str">
        <f>IF('Summary Clear'!FSA2=0,"",'Summary Clear'!FSA2)</f>
        <v/>
      </c>
      <c r="FRI13" s="172" t="str">
        <f>IF('Summary Clear'!FSB2=0,"",'Summary Clear'!FSB2)</f>
        <v/>
      </c>
      <c r="FRJ13" s="172" t="str">
        <f>IF('Summary Clear'!FSC2=0,"",'Summary Clear'!FSC2)</f>
        <v/>
      </c>
      <c r="FRK13" s="172" t="str">
        <f>IF('Summary Clear'!FSD2=0,"",'Summary Clear'!FSD2)</f>
        <v/>
      </c>
      <c r="FRL13" s="172" t="str">
        <f>IF('Summary Clear'!FSE2=0,"",'Summary Clear'!FSE2)</f>
        <v/>
      </c>
      <c r="FRM13" s="172" t="str">
        <f>IF('Summary Clear'!FSF2=0,"",'Summary Clear'!FSF2)</f>
        <v/>
      </c>
      <c r="FRN13" s="172" t="str">
        <f>IF('Summary Clear'!FSG2=0,"",'Summary Clear'!FSG2)</f>
        <v/>
      </c>
      <c r="FRO13" s="172" t="str">
        <f>IF('Summary Clear'!FSH2=0,"",'Summary Clear'!FSH2)</f>
        <v/>
      </c>
      <c r="FRP13" s="172" t="str">
        <f>IF('Summary Clear'!FSI2=0,"",'Summary Clear'!FSI2)</f>
        <v/>
      </c>
      <c r="FRQ13" s="172" t="str">
        <f>IF('Summary Clear'!FSJ2=0,"",'Summary Clear'!FSJ2)</f>
        <v/>
      </c>
      <c r="FRR13" s="172" t="str">
        <f>IF('Summary Clear'!FSK2=0,"",'Summary Clear'!FSK2)</f>
        <v/>
      </c>
      <c r="FRS13" s="172" t="str">
        <f>IF('Summary Clear'!FSL2=0,"",'Summary Clear'!FSL2)</f>
        <v/>
      </c>
      <c r="FRT13" s="172" t="str">
        <f>IF('Summary Clear'!FSM2=0,"",'Summary Clear'!FSM2)</f>
        <v/>
      </c>
      <c r="FRU13" s="172" t="str">
        <f>IF('Summary Clear'!FSN2=0,"",'Summary Clear'!FSN2)</f>
        <v/>
      </c>
      <c r="FRV13" s="172" t="str">
        <f>IF('Summary Clear'!FSO2=0,"",'Summary Clear'!FSO2)</f>
        <v/>
      </c>
      <c r="FRW13" s="172" t="str">
        <f>IF('Summary Clear'!FSP2=0,"",'Summary Clear'!FSP2)</f>
        <v/>
      </c>
      <c r="FRX13" s="172" t="str">
        <f>IF('Summary Clear'!FSQ2=0,"",'Summary Clear'!FSQ2)</f>
        <v/>
      </c>
      <c r="FRY13" s="172" t="str">
        <f>IF('Summary Clear'!FSR2=0,"",'Summary Clear'!FSR2)</f>
        <v/>
      </c>
      <c r="FRZ13" s="172" t="str">
        <f>IF('Summary Clear'!FSS2=0,"",'Summary Clear'!FSS2)</f>
        <v/>
      </c>
      <c r="FSA13" s="172" t="str">
        <f>IF('Summary Clear'!FST2=0,"",'Summary Clear'!FST2)</f>
        <v/>
      </c>
      <c r="FSB13" s="172" t="str">
        <f>IF('Summary Clear'!FSU2=0,"",'Summary Clear'!FSU2)</f>
        <v/>
      </c>
      <c r="FSC13" s="172" t="str">
        <f>IF('Summary Clear'!FSV2=0,"",'Summary Clear'!FSV2)</f>
        <v/>
      </c>
      <c r="FSD13" s="172" t="str">
        <f>IF('Summary Clear'!FSW2=0,"",'Summary Clear'!FSW2)</f>
        <v/>
      </c>
      <c r="FSE13" s="172" t="str">
        <f>IF('Summary Clear'!FSX2=0,"",'Summary Clear'!FSX2)</f>
        <v/>
      </c>
      <c r="FSF13" s="172" t="str">
        <f>IF('Summary Clear'!FSY2=0,"",'Summary Clear'!FSY2)</f>
        <v/>
      </c>
      <c r="FSG13" s="172" t="str">
        <f>IF('Summary Clear'!FSZ2=0,"",'Summary Clear'!FSZ2)</f>
        <v/>
      </c>
      <c r="FSH13" s="172" t="str">
        <f>IF('Summary Clear'!FTA2=0,"",'Summary Clear'!FTA2)</f>
        <v/>
      </c>
      <c r="FSI13" s="172" t="str">
        <f>IF('Summary Clear'!FTB2=0,"",'Summary Clear'!FTB2)</f>
        <v/>
      </c>
      <c r="FSJ13" s="172" t="str">
        <f>IF('Summary Clear'!FTC2=0,"",'Summary Clear'!FTC2)</f>
        <v/>
      </c>
      <c r="FSK13" s="172" t="str">
        <f>IF('Summary Clear'!FTD2=0,"",'Summary Clear'!FTD2)</f>
        <v/>
      </c>
      <c r="FSL13" s="172" t="str">
        <f>IF('Summary Clear'!FTE2=0,"",'Summary Clear'!FTE2)</f>
        <v/>
      </c>
      <c r="FSM13" s="172" t="str">
        <f>IF('Summary Clear'!FTF2=0,"",'Summary Clear'!FTF2)</f>
        <v/>
      </c>
      <c r="FSN13" s="172" t="str">
        <f>IF('Summary Clear'!FTG2=0,"",'Summary Clear'!FTG2)</f>
        <v/>
      </c>
      <c r="FSO13" s="172" t="str">
        <f>IF('Summary Clear'!FTH2=0,"",'Summary Clear'!FTH2)</f>
        <v/>
      </c>
      <c r="FSP13" s="172" t="str">
        <f>IF('Summary Clear'!FTI2=0,"",'Summary Clear'!FTI2)</f>
        <v/>
      </c>
      <c r="FSQ13" s="172" t="str">
        <f>IF('Summary Clear'!FTJ2=0,"",'Summary Clear'!FTJ2)</f>
        <v/>
      </c>
      <c r="FSR13" s="172" t="str">
        <f>IF('Summary Clear'!FTK2=0,"",'Summary Clear'!FTK2)</f>
        <v/>
      </c>
      <c r="FSS13" s="172" t="str">
        <f>IF('Summary Clear'!FTL2=0,"",'Summary Clear'!FTL2)</f>
        <v/>
      </c>
      <c r="FST13" s="172" t="str">
        <f>IF('Summary Clear'!FTM2=0,"",'Summary Clear'!FTM2)</f>
        <v/>
      </c>
      <c r="FSU13" s="172" t="str">
        <f>IF('Summary Clear'!FTN2=0,"",'Summary Clear'!FTN2)</f>
        <v/>
      </c>
      <c r="FSV13" s="172" t="str">
        <f>IF('Summary Clear'!FTO2=0,"",'Summary Clear'!FTO2)</f>
        <v/>
      </c>
      <c r="FSW13" s="172" t="str">
        <f>IF('Summary Clear'!FTP2=0,"",'Summary Clear'!FTP2)</f>
        <v/>
      </c>
      <c r="FSX13" s="172" t="str">
        <f>IF('Summary Clear'!FTQ2=0,"",'Summary Clear'!FTQ2)</f>
        <v/>
      </c>
      <c r="FSY13" s="172" t="str">
        <f>IF('Summary Clear'!FTR2=0,"",'Summary Clear'!FTR2)</f>
        <v/>
      </c>
      <c r="FSZ13" s="172" t="str">
        <f>IF('Summary Clear'!FTS2=0,"",'Summary Clear'!FTS2)</f>
        <v/>
      </c>
      <c r="FTA13" s="172" t="str">
        <f>IF('Summary Clear'!FTT2=0,"",'Summary Clear'!FTT2)</f>
        <v/>
      </c>
      <c r="FTB13" s="172" t="str">
        <f>IF('Summary Clear'!FTU2=0,"",'Summary Clear'!FTU2)</f>
        <v/>
      </c>
      <c r="FTC13" s="172" t="str">
        <f>IF('Summary Clear'!FTV2=0,"",'Summary Clear'!FTV2)</f>
        <v/>
      </c>
      <c r="FTD13" s="172" t="str">
        <f>IF('Summary Clear'!FTW2=0,"",'Summary Clear'!FTW2)</f>
        <v/>
      </c>
      <c r="FTE13" s="172" t="str">
        <f>IF('Summary Clear'!FTX2=0,"",'Summary Clear'!FTX2)</f>
        <v/>
      </c>
      <c r="FTF13" s="172" t="str">
        <f>IF('Summary Clear'!FTY2=0,"",'Summary Clear'!FTY2)</f>
        <v/>
      </c>
      <c r="FTG13" s="172" t="str">
        <f>IF('Summary Clear'!FTZ2=0,"",'Summary Clear'!FTZ2)</f>
        <v/>
      </c>
      <c r="FTH13" s="172" t="str">
        <f>IF('Summary Clear'!FUA2=0,"",'Summary Clear'!FUA2)</f>
        <v/>
      </c>
      <c r="FTI13" s="172" t="str">
        <f>IF('Summary Clear'!FUB2=0,"",'Summary Clear'!FUB2)</f>
        <v/>
      </c>
      <c r="FTJ13" s="172" t="str">
        <f>IF('Summary Clear'!FUC2=0,"",'Summary Clear'!FUC2)</f>
        <v/>
      </c>
      <c r="FTK13" s="172" t="str">
        <f>IF('Summary Clear'!FUD2=0,"",'Summary Clear'!FUD2)</f>
        <v/>
      </c>
      <c r="FTL13" s="172" t="str">
        <f>IF('Summary Clear'!FUE2=0,"",'Summary Clear'!FUE2)</f>
        <v/>
      </c>
      <c r="FTM13" s="172" t="str">
        <f>IF('Summary Clear'!FUF2=0,"",'Summary Clear'!FUF2)</f>
        <v/>
      </c>
      <c r="FTN13" s="172" t="str">
        <f>IF('Summary Clear'!FUG2=0,"",'Summary Clear'!FUG2)</f>
        <v/>
      </c>
      <c r="FTO13" s="172" t="str">
        <f>IF('Summary Clear'!FUH2=0,"",'Summary Clear'!FUH2)</f>
        <v/>
      </c>
      <c r="FTP13" s="172" t="str">
        <f>IF('Summary Clear'!FUI2=0,"",'Summary Clear'!FUI2)</f>
        <v/>
      </c>
      <c r="FTQ13" s="172" t="str">
        <f>IF('Summary Clear'!FUJ2=0,"",'Summary Clear'!FUJ2)</f>
        <v/>
      </c>
      <c r="FTR13" s="172" t="str">
        <f>IF('Summary Clear'!FUK2=0,"",'Summary Clear'!FUK2)</f>
        <v/>
      </c>
      <c r="FTS13" s="172" t="str">
        <f>IF('Summary Clear'!FUL2=0,"",'Summary Clear'!FUL2)</f>
        <v/>
      </c>
      <c r="FTT13" s="172" t="str">
        <f>IF('Summary Clear'!FUM2=0,"",'Summary Clear'!FUM2)</f>
        <v/>
      </c>
      <c r="FTU13" s="172" t="str">
        <f>IF('Summary Clear'!FUN2=0,"",'Summary Clear'!FUN2)</f>
        <v/>
      </c>
      <c r="FTV13" s="172" t="str">
        <f>IF('Summary Clear'!FUO2=0,"",'Summary Clear'!FUO2)</f>
        <v/>
      </c>
      <c r="FTW13" s="172" t="str">
        <f>IF('Summary Clear'!FUP2=0,"",'Summary Clear'!FUP2)</f>
        <v/>
      </c>
      <c r="FTX13" s="172" t="str">
        <f>IF('Summary Clear'!FUQ2=0,"",'Summary Clear'!FUQ2)</f>
        <v/>
      </c>
      <c r="FTY13" s="172" t="str">
        <f>IF('Summary Clear'!FUR2=0,"",'Summary Clear'!FUR2)</f>
        <v/>
      </c>
      <c r="FTZ13" s="172" t="str">
        <f>IF('Summary Clear'!FUS2=0,"",'Summary Clear'!FUS2)</f>
        <v/>
      </c>
      <c r="FUA13" s="172" t="str">
        <f>IF('Summary Clear'!FUT2=0,"",'Summary Clear'!FUT2)</f>
        <v/>
      </c>
      <c r="FUB13" s="172" t="str">
        <f>IF('Summary Clear'!FUU2=0,"",'Summary Clear'!FUU2)</f>
        <v/>
      </c>
      <c r="FUC13" s="172" t="str">
        <f>IF('Summary Clear'!FUV2=0,"",'Summary Clear'!FUV2)</f>
        <v/>
      </c>
      <c r="FUD13" s="172" t="str">
        <f>IF('Summary Clear'!FUW2=0,"",'Summary Clear'!FUW2)</f>
        <v/>
      </c>
      <c r="FUE13" s="172" t="str">
        <f>IF('Summary Clear'!FUX2=0,"",'Summary Clear'!FUX2)</f>
        <v/>
      </c>
      <c r="FUF13" s="172" t="str">
        <f>IF('Summary Clear'!FUY2=0,"",'Summary Clear'!FUY2)</f>
        <v/>
      </c>
      <c r="FUG13" s="172" t="str">
        <f>IF('Summary Clear'!FUZ2=0,"",'Summary Clear'!FUZ2)</f>
        <v/>
      </c>
      <c r="FUH13" s="172" t="str">
        <f>IF('Summary Clear'!FVA2=0,"",'Summary Clear'!FVA2)</f>
        <v/>
      </c>
      <c r="FUI13" s="172" t="str">
        <f>IF('Summary Clear'!FVB2=0,"",'Summary Clear'!FVB2)</f>
        <v/>
      </c>
      <c r="FUJ13" s="172" t="str">
        <f>IF('Summary Clear'!FVC2=0,"",'Summary Clear'!FVC2)</f>
        <v/>
      </c>
      <c r="FUK13" s="172" t="str">
        <f>IF('Summary Clear'!FVD2=0,"",'Summary Clear'!FVD2)</f>
        <v/>
      </c>
      <c r="FUL13" s="172" t="str">
        <f>IF('Summary Clear'!FVE2=0,"",'Summary Clear'!FVE2)</f>
        <v/>
      </c>
      <c r="FUM13" s="172" t="str">
        <f>IF('Summary Clear'!FVF2=0,"",'Summary Clear'!FVF2)</f>
        <v/>
      </c>
      <c r="FUN13" s="172" t="str">
        <f>IF('Summary Clear'!FVG2=0,"",'Summary Clear'!FVG2)</f>
        <v/>
      </c>
      <c r="FUO13" s="172" t="str">
        <f>IF('Summary Clear'!FVH2=0,"",'Summary Clear'!FVH2)</f>
        <v/>
      </c>
      <c r="FUP13" s="172" t="str">
        <f>IF('Summary Clear'!FVI2=0,"",'Summary Clear'!FVI2)</f>
        <v/>
      </c>
      <c r="FUQ13" s="172" t="str">
        <f>IF('Summary Clear'!FVJ2=0,"",'Summary Clear'!FVJ2)</f>
        <v/>
      </c>
      <c r="FUR13" s="172" t="str">
        <f>IF('Summary Clear'!FVK2=0,"",'Summary Clear'!FVK2)</f>
        <v/>
      </c>
      <c r="FUS13" s="172" t="str">
        <f>IF('Summary Clear'!FVL2=0,"",'Summary Clear'!FVL2)</f>
        <v/>
      </c>
      <c r="FUT13" s="172" t="str">
        <f>IF('Summary Clear'!FVM2=0,"",'Summary Clear'!FVM2)</f>
        <v/>
      </c>
      <c r="FUU13" s="172" t="str">
        <f>IF('Summary Clear'!FVN2=0,"",'Summary Clear'!FVN2)</f>
        <v/>
      </c>
      <c r="FUV13" s="172" t="str">
        <f>IF('Summary Clear'!FVO2=0,"",'Summary Clear'!FVO2)</f>
        <v/>
      </c>
      <c r="FUW13" s="172" t="str">
        <f>IF('Summary Clear'!FVP2=0,"",'Summary Clear'!FVP2)</f>
        <v/>
      </c>
      <c r="FUX13" s="172" t="str">
        <f>IF('Summary Clear'!FVQ2=0,"",'Summary Clear'!FVQ2)</f>
        <v/>
      </c>
      <c r="FUY13" s="172" t="str">
        <f>IF('Summary Clear'!FVR2=0,"",'Summary Clear'!FVR2)</f>
        <v/>
      </c>
      <c r="FUZ13" s="172" t="str">
        <f>IF('Summary Clear'!FVS2=0,"",'Summary Clear'!FVS2)</f>
        <v/>
      </c>
      <c r="FVA13" s="172" t="str">
        <f>IF('Summary Clear'!FVT2=0,"",'Summary Clear'!FVT2)</f>
        <v/>
      </c>
      <c r="FVB13" s="172" t="str">
        <f>IF('Summary Clear'!FVU2=0,"",'Summary Clear'!FVU2)</f>
        <v/>
      </c>
      <c r="FVC13" s="172" t="str">
        <f>IF('Summary Clear'!FVV2=0,"",'Summary Clear'!FVV2)</f>
        <v/>
      </c>
      <c r="FVD13" s="172" t="str">
        <f>IF('Summary Clear'!FVW2=0,"",'Summary Clear'!FVW2)</f>
        <v/>
      </c>
      <c r="FVE13" s="172" t="str">
        <f>IF('Summary Clear'!FVX2=0,"",'Summary Clear'!FVX2)</f>
        <v/>
      </c>
      <c r="FVF13" s="172" t="str">
        <f>IF('Summary Clear'!FVY2=0,"",'Summary Clear'!FVY2)</f>
        <v/>
      </c>
      <c r="FVG13" s="172" t="str">
        <f>IF('Summary Clear'!FVZ2=0,"",'Summary Clear'!FVZ2)</f>
        <v/>
      </c>
      <c r="FVH13" s="172" t="str">
        <f>IF('Summary Clear'!FWA2=0,"",'Summary Clear'!FWA2)</f>
        <v/>
      </c>
      <c r="FVI13" s="172" t="str">
        <f>IF('Summary Clear'!FWB2=0,"",'Summary Clear'!FWB2)</f>
        <v/>
      </c>
      <c r="FVJ13" s="172" t="str">
        <f>IF('Summary Clear'!FWC2=0,"",'Summary Clear'!FWC2)</f>
        <v/>
      </c>
      <c r="FVK13" s="172" t="str">
        <f>IF('Summary Clear'!FWD2=0,"",'Summary Clear'!FWD2)</f>
        <v/>
      </c>
      <c r="FVL13" s="172" t="str">
        <f>IF('Summary Clear'!FWE2=0,"",'Summary Clear'!FWE2)</f>
        <v/>
      </c>
      <c r="FVM13" s="172" t="str">
        <f>IF('Summary Clear'!FWF2=0,"",'Summary Clear'!FWF2)</f>
        <v/>
      </c>
      <c r="FVN13" s="172" t="str">
        <f>IF('Summary Clear'!FWG2=0,"",'Summary Clear'!FWG2)</f>
        <v/>
      </c>
      <c r="FVO13" s="172" t="str">
        <f>IF('Summary Clear'!FWH2=0,"",'Summary Clear'!FWH2)</f>
        <v/>
      </c>
      <c r="FVP13" s="172" t="str">
        <f>IF('Summary Clear'!FWI2=0,"",'Summary Clear'!FWI2)</f>
        <v/>
      </c>
      <c r="FVQ13" s="172" t="str">
        <f>IF('Summary Clear'!FWJ2=0,"",'Summary Clear'!FWJ2)</f>
        <v/>
      </c>
      <c r="FVR13" s="172" t="str">
        <f>IF('Summary Clear'!FWK2=0,"",'Summary Clear'!FWK2)</f>
        <v/>
      </c>
      <c r="FVS13" s="172" t="str">
        <f>IF('Summary Clear'!FWL2=0,"",'Summary Clear'!FWL2)</f>
        <v/>
      </c>
      <c r="FVT13" s="172" t="str">
        <f>IF('Summary Clear'!FWM2=0,"",'Summary Clear'!FWM2)</f>
        <v/>
      </c>
      <c r="FVU13" s="172" t="str">
        <f>IF('Summary Clear'!FWN2=0,"",'Summary Clear'!FWN2)</f>
        <v/>
      </c>
      <c r="FVV13" s="172" t="str">
        <f>IF('Summary Clear'!FWO2=0,"",'Summary Clear'!FWO2)</f>
        <v/>
      </c>
      <c r="FVW13" s="172" t="str">
        <f>IF('Summary Clear'!FWP2=0,"",'Summary Clear'!FWP2)</f>
        <v/>
      </c>
      <c r="FVX13" s="172" t="str">
        <f>IF('Summary Clear'!FWQ2=0,"",'Summary Clear'!FWQ2)</f>
        <v/>
      </c>
      <c r="FVY13" s="172" t="str">
        <f>IF('Summary Clear'!FWR2=0,"",'Summary Clear'!FWR2)</f>
        <v/>
      </c>
      <c r="FVZ13" s="172" t="str">
        <f>IF('Summary Clear'!FWS2=0,"",'Summary Clear'!FWS2)</f>
        <v/>
      </c>
      <c r="FWA13" s="172" t="str">
        <f>IF('Summary Clear'!FWT2=0,"",'Summary Clear'!FWT2)</f>
        <v/>
      </c>
      <c r="FWB13" s="172" t="str">
        <f>IF('Summary Clear'!FWU2=0,"",'Summary Clear'!FWU2)</f>
        <v/>
      </c>
      <c r="FWC13" s="172" t="str">
        <f>IF('Summary Clear'!FWV2=0,"",'Summary Clear'!FWV2)</f>
        <v/>
      </c>
      <c r="FWD13" s="172" t="str">
        <f>IF('Summary Clear'!FWW2=0,"",'Summary Clear'!FWW2)</f>
        <v/>
      </c>
      <c r="FWE13" s="172" t="str">
        <f>IF('Summary Clear'!FWX2=0,"",'Summary Clear'!FWX2)</f>
        <v/>
      </c>
      <c r="FWF13" s="172" t="str">
        <f>IF('Summary Clear'!FWY2=0,"",'Summary Clear'!FWY2)</f>
        <v/>
      </c>
      <c r="FWG13" s="172" t="str">
        <f>IF('Summary Clear'!FWZ2=0,"",'Summary Clear'!FWZ2)</f>
        <v/>
      </c>
      <c r="FWH13" s="172" t="str">
        <f>IF('Summary Clear'!FXA2=0,"",'Summary Clear'!FXA2)</f>
        <v/>
      </c>
      <c r="FWI13" s="172" t="str">
        <f>IF('Summary Clear'!FXB2=0,"",'Summary Clear'!FXB2)</f>
        <v/>
      </c>
      <c r="FWJ13" s="172" t="str">
        <f>IF('Summary Clear'!FXC2=0,"",'Summary Clear'!FXC2)</f>
        <v/>
      </c>
      <c r="FWK13" s="172" t="str">
        <f>IF('Summary Clear'!FXD2=0,"",'Summary Clear'!FXD2)</f>
        <v/>
      </c>
      <c r="FWL13" s="172" t="str">
        <f>IF('Summary Clear'!FXE2=0,"",'Summary Clear'!FXE2)</f>
        <v/>
      </c>
      <c r="FWM13" s="172" t="str">
        <f>IF('Summary Clear'!FXF2=0,"",'Summary Clear'!FXF2)</f>
        <v/>
      </c>
      <c r="FWN13" s="172" t="str">
        <f>IF('Summary Clear'!FXG2=0,"",'Summary Clear'!FXG2)</f>
        <v/>
      </c>
      <c r="FWO13" s="172" t="str">
        <f>IF('Summary Clear'!FXH2=0,"",'Summary Clear'!FXH2)</f>
        <v/>
      </c>
      <c r="FWP13" s="172" t="str">
        <f>IF('Summary Clear'!FXI2=0,"",'Summary Clear'!FXI2)</f>
        <v/>
      </c>
      <c r="FWQ13" s="172" t="str">
        <f>IF('Summary Clear'!FXJ2=0,"",'Summary Clear'!FXJ2)</f>
        <v/>
      </c>
      <c r="FWR13" s="172" t="str">
        <f>IF('Summary Clear'!FXK2=0,"",'Summary Clear'!FXK2)</f>
        <v/>
      </c>
      <c r="FWS13" s="172" t="str">
        <f>IF('Summary Clear'!FXL2=0,"",'Summary Clear'!FXL2)</f>
        <v/>
      </c>
      <c r="FWT13" s="172" t="str">
        <f>IF('Summary Clear'!FXM2=0,"",'Summary Clear'!FXM2)</f>
        <v/>
      </c>
      <c r="FWU13" s="172" t="str">
        <f>IF('Summary Clear'!FXN2=0,"",'Summary Clear'!FXN2)</f>
        <v/>
      </c>
      <c r="FWV13" s="172" t="str">
        <f>IF('Summary Clear'!FXO2=0,"",'Summary Clear'!FXO2)</f>
        <v/>
      </c>
      <c r="FWW13" s="172" t="str">
        <f>IF('Summary Clear'!FXP2=0,"",'Summary Clear'!FXP2)</f>
        <v/>
      </c>
      <c r="FWX13" s="172" t="str">
        <f>IF('Summary Clear'!FXQ2=0,"",'Summary Clear'!FXQ2)</f>
        <v/>
      </c>
      <c r="FWY13" s="172" t="str">
        <f>IF('Summary Clear'!FXR2=0,"",'Summary Clear'!FXR2)</f>
        <v/>
      </c>
      <c r="FWZ13" s="172" t="str">
        <f>IF('Summary Clear'!FXS2=0,"",'Summary Clear'!FXS2)</f>
        <v/>
      </c>
      <c r="FXA13" s="172" t="str">
        <f>IF('Summary Clear'!FXT2=0,"",'Summary Clear'!FXT2)</f>
        <v/>
      </c>
      <c r="FXB13" s="172" t="str">
        <f>IF('Summary Clear'!FXU2=0,"",'Summary Clear'!FXU2)</f>
        <v/>
      </c>
      <c r="FXC13" s="172" t="str">
        <f>IF('Summary Clear'!FXV2=0,"",'Summary Clear'!FXV2)</f>
        <v/>
      </c>
      <c r="FXD13" s="172" t="str">
        <f>IF('Summary Clear'!FXW2=0,"",'Summary Clear'!FXW2)</f>
        <v/>
      </c>
      <c r="FXE13" s="172" t="str">
        <f>IF('Summary Clear'!FXX2=0,"",'Summary Clear'!FXX2)</f>
        <v/>
      </c>
      <c r="FXF13" s="172" t="str">
        <f>IF('Summary Clear'!FXY2=0,"",'Summary Clear'!FXY2)</f>
        <v/>
      </c>
      <c r="FXG13" s="172" t="str">
        <f>IF('Summary Clear'!FXZ2=0,"",'Summary Clear'!FXZ2)</f>
        <v/>
      </c>
      <c r="FXH13" s="172" t="str">
        <f>IF('Summary Clear'!FYA2=0,"",'Summary Clear'!FYA2)</f>
        <v/>
      </c>
      <c r="FXI13" s="172" t="str">
        <f>IF('Summary Clear'!FYB2=0,"",'Summary Clear'!FYB2)</f>
        <v/>
      </c>
      <c r="FXJ13" s="172" t="str">
        <f>IF('Summary Clear'!FYC2=0,"",'Summary Clear'!FYC2)</f>
        <v/>
      </c>
      <c r="FXK13" s="172" t="str">
        <f>IF('Summary Clear'!FYD2=0,"",'Summary Clear'!FYD2)</f>
        <v/>
      </c>
      <c r="FXL13" s="172" t="str">
        <f>IF('Summary Clear'!FYE2=0,"",'Summary Clear'!FYE2)</f>
        <v/>
      </c>
      <c r="FXM13" s="172" t="str">
        <f>IF('Summary Clear'!FYF2=0,"",'Summary Clear'!FYF2)</f>
        <v/>
      </c>
      <c r="FXN13" s="172" t="str">
        <f>IF('Summary Clear'!FYG2=0,"",'Summary Clear'!FYG2)</f>
        <v/>
      </c>
      <c r="FXO13" s="172" t="str">
        <f>IF('Summary Clear'!FYH2=0,"",'Summary Clear'!FYH2)</f>
        <v/>
      </c>
      <c r="FXP13" s="172" t="str">
        <f>IF('Summary Clear'!FYI2=0,"",'Summary Clear'!FYI2)</f>
        <v/>
      </c>
      <c r="FXQ13" s="172" t="str">
        <f>IF('Summary Clear'!FYJ2=0,"",'Summary Clear'!FYJ2)</f>
        <v/>
      </c>
      <c r="FXR13" s="172" t="str">
        <f>IF('Summary Clear'!FYK2=0,"",'Summary Clear'!FYK2)</f>
        <v/>
      </c>
      <c r="FXS13" s="172" t="str">
        <f>IF('Summary Clear'!FYL2=0,"",'Summary Clear'!FYL2)</f>
        <v/>
      </c>
      <c r="FXT13" s="172" t="str">
        <f>IF('Summary Clear'!FYM2=0,"",'Summary Clear'!FYM2)</f>
        <v/>
      </c>
      <c r="FXU13" s="172" t="str">
        <f>IF('Summary Clear'!FYN2=0,"",'Summary Clear'!FYN2)</f>
        <v/>
      </c>
      <c r="FXV13" s="172" t="str">
        <f>IF('Summary Clear'!FYO2=0,"",'Summary Clear'!FYO2)</f>
        <v/>
      </c>
      <c r="FXW13" s="172" t="str">
        <f>IF('Summary Clear'!FYP2=0,"",'Summary Clear'!FYP2)</f>
        <v/>
      </c>
      <c r="FXX13" s="172" t="str">
        <f>IF('Summary Clear'!FYQ2=0,"",'Summary Clear'!FYQ2)</f>
        <v/>
      </c>
      <c r="FXY13" s="172" t="str">
        <f>IF('Summary Clear'!FYR2=0,"",'Summary Clear'!FYR2)</f>
        <v/>
      </c>
      <c r="FXZ13" s="172" t="str">
        <f>IF('Summary Clear'!FYS2=0,"",'Summary Clear'!FYS2)</f>
        <v/>
      </c>
      <c r="FYA13" s="172" t="str">
        <f>IF('Summary Clear'!FYT2=0,"",'Summary Clear'!FYT2)</f>
        <v/>
      </c>
      <c r="FYB13" s="172" t="str">
        <f>IF('Summary Clear'!FYU2=0,"",'Summary Clear'!FYU2)</f>
        <v/>
      </c>
      <c r="FYC13" s="172" t="str">
        <f>IF('Summary Clear'!FYV2=0,"",'Summary Clear'!FYV2)</f>
        <v/>
      </c>
      <c r="FYD13" s="172" t="str">
        <f>IF('Summary Clear'!FYW2=0,"",'Summary Clear'!FYW2)</f>
        <v/>
      </c>
      <c r="FYE13" s="172" t="str">
        <f>IF('Summary Clear'!FYX2=0,"",'Summary Clear'!FYX2)</f>
        <v/>
      </c>
      <c r="FYF13" s="172" t="str">
        <f>IF('Summary Clear'!FYY2=0,"",'Summary Clear'!FYY2)</f>
        <v/>
      </c>
      <c r="FYG13" s="172" t="str">
        <f>IF('Summary Clear'!FYZ2=0,"",'Summary Clear'!FYZ2)</f>
        <v/>
      </c>
      <c r="FYH13" s="172" t="str">
        <f>IF('Summary Clear'!FZA2=0,"",'Summary Clear'!FZA2)</f>
        <v/>
      </c>
      <c r="FYI13" s="172" t="str">
        <f>IF('Summary Clear'!FZB2=0,"",'Summary Clear'!FZB2)</f>
        <v/>
      </c>
      <c r="FYJ13" s="172" t="str">
        <f>IF('Summary Clear'!FZC2=0,"",'Summary Clear'!FZC2)</f>
        <v/>
      </c>
      <c r="FYK13" s="172" t="str">
        <f>IF('Summary Clear'!FZD2=0,"",'Summary Clear'!FZD2)</f>
        <v/>
      </c>
      <c r="FYL13" s="172" t="str">
        <f>IF('Summary Clear'!FZE2=0,"",'Summary Clear'!FZE2)</f>
        <v/>
      </c>
      <c r="FYM13" s="172" t="str">
        <f>IF('Summary Clear'!FZF2=0,"",'Summary Clear'!FZF2)</f>
        <v/>
      </c>
      <c r="FYN13" s="172" t="str">
        <f>IF('Summary Clear'!FZG2=0,"",'Summary Clear'!FZG2)</f>
        <v/>
      </c>
      <c r="FYO13" s="172" t="str">
        <f>IF('Summary Clear'!FZH2=0,"",'Summary Clear'!FZH2)</f>
        <v/>
      </c>
      <c r="FYP13" s="172" t="str">
        <f>IF('Summary Clear'!FZI2=0,"",'Summary Clear'!FZI2)</f>
        <v/>
      </c>
      <c r="FYQ13" s="172" t="str">
        <f>IF('Summary Clear'!FZJ2=0,"",'Summary Clear'!FZJ2)</f>
        <v/>
      </c>
      <c r="FYR13" s="172" t="str">
        <f>IF('Summary Clear'!FZK2=0,"",'Summary Clear'!FZK2)</f>
        <v/>
      </c>
      <c r="FYS13" s="172" t="str">
        <f>IF('Summary Clear'!FZL2=0,"",'Summary Clear'!FZL2)</f>
        <v/>
      </c>
      <c r="FYT13" s="172" t="str">
        <f>IF('Summary Clear'!FZM2=0,"",'Summary Clear'!FZM2)</f>
        <v/>
      </c>
      <c r="FYU13" s="172" t="str">
        <f>IF('Summary Clear'!FZN2=0,"",'Summary Clear'!FZN2)</f>
        <v/>
      </c>
      <c r="FYV13" s="172" t="str">
        <f>IF('Summary Clear'!FZO2=0,"",'Summary Clear'!FZO2)</f>
        <v/>
      </c>
      <c r="FYW13" s="172" t="str">
        <f>IF('Summary Clear'!FZP2=0,"",'Summary Clear'!FZP2)</f>
        <v/>
      </c>
      <c r="FYX13" s="172" t="str">
        <f>IF('Summary Clear'!FZQ2=0,"",'Summary Clear'!FZQ2)</f>
        <v/>
      </c>
      <c r="FYY13" s="172" t="str">
        <f>IF('Summary Clear'!FZR2=0,"",'Summary Clear'!FZR2)</f>
        <v/>
      </c>
      <c r="FYZ13" s="172" t="str">
        <f>IF('Summary Clear'!FZS2=0,"",'Summary Clear'!FZS2)</f>
        <v/>
      </c>
      <c r="FZA13" s="172" t="str">
        <f>IF('Summary Clear'!FZT2=0,"",'Summary Clear'!FZT2)</f>
        <v/>
      </c>
      <c r="FZB13" s="172" t="str">
        <f>IF('Summary Clear'!FZU2=0,"",'Summary Clear'!FZU2)</f>
        <v/>
      </c>
      <c r="FZC13" s="172" t="str">
        <f>IF('Summary Clear'!FZV2=0,"",'Summary Clear'!FZV2)</f>
        <v/>
      </c>
      <c r="FZD13" s="172" t="str">
        <f>IF('Summary Clear'!FZW2=0,"",'Summary Clear'!FZW2)</f>
        <v/>
      </c>
      <c r="FZE13" s="172" t="str">
        <f>IF('Summary Clear'!FZX2=0,"",'Summary Clear'!FZX2)</f>
        <v/>
      </c>
      <c r="FZF13" s="172" t="str">
        <f>IF('Summary Clear'!FZY2=0,"",'Summary Clear'!FZY2)</f>
        <v/>
      </c>
      <c r="FZG13" s="172" t="str">
        <f>IF('Summary Clear'!FZZ2=0,"",'Summary Clear'!FZZ2)</f>
        <v/>
      </c>
      <c r="FZH13" s="172" t="str">
        <f>IF('Summary Clear'!GAA2=0,"",'Summary Clear'!GAA2)</f>
        <v/>
      </c>
      <c r="FZI13" s="172" t="str">
        <f>IF('Summary Clear'!GAB2=0,"",'Summary Clear'!GAB2)</f>
        <v/>
      </c>
      <c r="FZJ13" s="172" t="str">
        <f>IF('Summary Clear'!GAC2=0,"",'Summary Clear'!GAC2)</f>
        <v/>
      </c>
      <c r="FZK13" s="172" t="str">
        <f>IF('Summary Clear'!GAD2=0,"",'Summary Clear'!GAD2)</f>
        <v/>
      </c>
      <c r="FZL13" s="172" t="str">
        <f>IF('Summary Clear'!GAE2=0,"",'Summary Clear'!GAE2)</f>
        <v/>
      </c>
      <c r="FZM13" s="172" t="str">
        <f>IF('Summary Clear'!GAF2=0,"",'Summary Clear'!GAF2)</f>
        <v/>
      </c>
      <c r="FZN13" s="172" t="str">
        <f>IF('Summary Clear'!GAG2=0,"",'Summary Clear'!GAG2)</f>
        <v/>
      </c>
      <c r="FZO13" s="172" t="str">
        <f>IF('Summary Clear'!GAH2=0,"",'Summary Clear'!GAH2)</f>
        <v/>
      </c>
      <c r="FZP13" s="172" t="str">
        <f>IF('Summary Clear'!GAI2=0,"",'Summary Clear'!GAI2)</f>
        <v/>
      </c>
      <c r="FZQ13" s="172" t="str">
        <f>IF('Summary Clear'!GAJ2=0,"",'Summary Clear'!GAJ2)</f>
        <v/>
      </c>
      <c r="FZR13" s="172" t="str">
        <f>IF('Summary Clear'!GAK2=0,"",'Summary Clear'!GAK2)</f>
        <v/>
      </c>
      <c r="FZS13" s="172" t="str">
        <f>IF('Summary Clear'!GAL2=0,"",'Summary Clear'!GAL2)</f>
        <v/>
      </c>
      <c r="FZT13" s="172" t="str">
        <f>IF('Summary Clear'!GAM2=0,"",'Summary Clear'!GAM2)</f>
        <v/>
      </c>
      <c r="FZU13" s="172" t="str">
        <f>IF('Summary Clear'!GAN2=0,"",'Summary Clear'!GAN2)</f>
        <v/>
      </c>
      <c r="FZV13" s="172" t="str">
        <f>IF('Summary Clear'!GAO2=0,"",'Summary Clear'!GAO2)</f>
        <v/>
      </c>
      <c r="FZW13" s="172" t="str">
        <f>IF('Summary Clear'!GAP2=0,"",'Summary Clear'!GAP2)</f>
        <v/>
      </c>
      <c r="FZX13" s="172" t="str">
        <f>IF('Summary Clear'!GAQ2=0,"",'Summary Clear'!GAQ2)</f>
        <v/>
      </c>
      <c r="FZY13" s="172" t="str">
        <f>IF('Summary Clear'!GAR2=0,"",'Summary Clear'!GAR2)</f>
        <v/>
      </c>
      <c r="FZZ13" s="172" t="str">
        <f>IF('Summary Clear'!GAS2=0,"",'Summary Clear'!GAS2)</f>
        <v/>
      </c>
      <c r="GAA13" s="172" t="str">
        <f>IF('Summary Clear'!GAT2=0,"",'Summary Clear'!GAT2)</f>
        <v/>
      </c>
      <c r="GAB13" s="172" t="str">
        <f>IF('Summary Clear'!GAU2=0,"",'Summary Clear'!GAU2)</f>
        <v/>
      </c>
      <c r="GAC13" s="172" t="str">
        <f>IF('Summary Clear'!GAV2=0,"",'Summary Clear'!GAV2)</f>
        <v/>
      </c>
      <c r="GAD13" s="172" t="str">
        <f>IF('Summary Clear'!GAW2=0,"",'Summary Clear'!GAW2)</f>
        <v/>
      </c>
      <c r="GAE13" s="172" t="str">
        <f>IF('Summary Clear'!GAX2=0,"",'Summary Clear'!GAX2)</f>
        <v/>
      </c>
      <c r="GAF13" s="172" t="str">
        <f>IF('Summary Clear'!GAY2=0,"",'Summary Clear'!GAY2)</f>
        <v/>
      </c>
      <c r="GAG13" s="172" t="str">
        <f>IF('Summary Clear'!GAZ2=0,"",'Summary Clear'!GAZ2)</f>
        <v/>
      </c>
      <c r="GAH13" s="172" t="str">
        <f>IF('Summary Clear'!GBA2=0,"",'Summary Clear'!GBA2)</f>
        <v/>
      </c>
      <c r="GAI13" s="172" t="str">
        <f>IF('Summary Clear'!GBB2=0,"",'Summary Clear'!GBB2)</f>
        <v/>
      </c>
      <c r="GAJ13" s="172" t="str">
        <f>IF('Summary Clear'!GBC2=0,"",'Summary Clear'!GBC2)</f>
        <v/>
      </c>
      <c r="GAK13" s="172" t="str">
        <f>IF('Summary Clear'!GBD2=0,"",'Summary Clear'!GBD2)</f>
        <v/>
      </c>
      <c r="GAL13" s="172" t="str">
        <f>IF('Summary Clear'!GBE2=0,"",'Summary Clear'!GBE2)</f>
        <v/>
      </c>
      <c r="GAM13" s="172" t="str">
        <f>IF('Summary Clear'!GBF2=0,"",'Summary Clear'!GBF2)</f>
        <v/>
      </c>
      <c r="GAN13" s="172" t="str">
        <f>IF('Summary Clear'!GBG2=0,"",'Summary Clear'!GBG2)</f>
        <v/>
      </c>
      <c r="GAO13" s="172" t="str">
        <f>IF('Summary Clear'!GBH2=0,"",'Summary Clear'!GBH2)</f>
        <v/>
      </c>
      <c r="GAP13" s="172" t="str">
        <f>IF('Summary Clear'!GBI2=0,"",'Summary Clear'!GBI2)</f>
        <v/>
      </c>
      <c r="GAQ13" s="172" t="str">
        <f>IF('Summary Clear'!GBJ2=0,"",'Summary Clear'!GBJ2)</f>
        <v/>
      </c>
      <c r="GAR13" s="172" t="str">
        <f>IF('Summary Clear'!GBK2=0,"",'Summary Clear'!GBK2)</f>
        <v/>
      </c>
      <c r="GAS13" s="172" t="str">
        <f>IF('Summary Clear'!GBL2=0,"",'Summary Clear'!GBL2)</f>
        <v/>
      </c>
      <c r="GAT13" s="172" t="str">
        <f>IF('Summary Clear'!GBM2=0,"",'Summary Clear'!GBM2)</f>
        <v/>
      </c>
      <c r="GAU13" s="172" t="str">
        <f>IF('Summary Clear'!GBN2=0,"",'Summary Clear'!GBN2)</f>
        <v/>
      </c>
      <c r="GAV13" s="172" t="str">
        <f>IF('Summary Clear'!GBO2=0,"",'Summary Clear'!GBO2)</f>
        <v/>
      </c>
      <c r="GAW13" s="172" t="str">
        <f>IF('Summary Clear'!GBP2=0,"",'Summary Clear'!GBP2)</f>
        <v/>
      </c>
      <c r="GAX13" s="172" t="str">
        <f>IF('Summary Clear'!GBQ2=0,"",'Summary Clear'!GBQ2)</f>
        <v/>
      </c>
      <c r="GAY13" s="172" t="str">
        <f>IF('Summary Clear'!GBR2=0,"",'Summary Clear'!GBR2)</f>
        <v/>
      </c>
      <c r="GAZ13" s="172" t="str">
        <f>IF('Summary Clear'!GBS2=0,"",'Summary Clear'!GBS2)</f>
        <v/>
      </c>
      <c r="GBA13" s="172" t="str">
        <f>IF('Summary Clear'!GBT2=0,"",'Summary Clear'!GBT2)</f>
        <v/>
      </c>
      <c r="GBB13" s="172" t="str">
        <f>IF('Summary Clear'!GBU2=0,"",'Summary Clear'!GBU2)</f>
        <v/>
      </c>
      <c r="GBC13" s="172" t="str">
        <f>IF('Summary Clear'!GBV2=0,"",'Summary Clear'!GBV2)</f>
        <v/>
      </c>
      <c r="GBD13" s="172" t="str">
        <f>IF('Summary Clear'!GBW2=0,"",'Summary Clear'!GBW2)</f>
        <v/>
      </c>
      <c r="GBE13" s="172" t="str">
        <f>IF('Summary Clear'!GBX2=0,"",'Summary Clear'!GBX2)</f>
        <v/>
      </c>
      <c r="GBF13" s="172" t="str">
        <f>IF('Summary Clear'!GBY2=0,"",'Summary Clear'!GBY2)</f>
        <v/>
      </c>
      <c r="GBG13" s="172" t="str">
        <f>IF('Summary Clear'!GBZ2=0,"",'Summary Clear'!GBZ2)</f>
        <v/>
      </c>
      <c r="GBH13" s="172" t="str">
        <f>IF('Summary Clear'!GCA2=0,"",'Summary Clear'!GCA2)</f>
        <v/>
      </c>
      <c r="GBI13" s="172" t="str">
        <f>IF('Summary Clear'!GCB2=0,"",'Summary Clear'!GCB2)</f>
        <v/>
      </c>
      <c r="GBJ13" s="172" t="str">
        <f>IF('Summary Clear'!GCC2=0,"",'Summary Clear'!GCC2)</f>
        <v/>
      </c>
      <c r="GBK13" s="172" t="str">
        <f>IF('Summary Clear'!GCD2=0,"",'Summary Clear'!GCD2)</f>
        <v/>
      </c>
      <c r="GBL13" s="172" t="str">
        <f>IF('Summary Clear'!GCE2=0,"",'Summary Clear'!GCE2)</f>
        <v/>
      </c>
      <c r="GBM13" s="172" t="str">
        <f>IF('Summary Clear'!GCF2=0,"",'Summary Clear'!GCF2)</f>
        <v/>
      </c>
      <c r="GBN13" s="172" t="str">
        <f>IF('Summary Clear'!GCG2=0,"",'Summary Clear'!GCG2)</f>
        <v/>
      </c>
      <c r="GBO13" s="172" t="str">
        <f>IF('Summary Clear'!GCH2=0,"",'Summary Clear'!GCH2)</f>
        <v/>
      </c>
      <c r="GBP13" s="172" t="str">
        <f>IF('Summary Clear'!GCI2=0,"",'Summary Clear'!GCI2)</f>
        <v/>
      </c>
      <c r="GBQ13" s="172" t="str">
        <f>IF('Summary Clear'!GCJ2=0,"",'Summary Clear'!GCJ2)</f>
        <v/>
      </c>
      <c r="GBR13" s="172" t="str">
        <f>IF('Summary Clear'!GCK2=0,"",'Summary Clear'!GCK2)</f>
        <v/>
      </c>
      <c r="GBS13" s="172" t="str">
        <f>IF('Summary Clear'!GCL2=0,"",'Summary Clear'!GCL2)</f>
        <v/>
      </c>
      <c r="GBT13" s="172" t="str">
        <f>IF('Summary Clear'!GCM2=0,"",'Summary Clear'!GCM2)</f>
        <v/>
      </c>
      <c r="GBU13" s="172" t="str">
        <f>IF('Summary Clear'!GCN2=0,"",'Summary Clear'!GCN2)</f>
        <v/>
      </c>
      <c r="GBV13" s="172" t="str">
        <f>IF('Summary Clear'!GCO2=0,"",'Summary Clear'!GCO2)</f>
        <v/>
      </c>
      <c r="GBW13" s="172" t="str">
        <f>IF('Summary Clear'!GCP2=0,"",'Summary Clear'!GCP2)</f>
        <v/>
      </c>
      <c r="GBX13" s="172" t="str">
        <f>IF('Summary Clear'!GCQ2=0,"",'Summary Clear'!GCQ2)</f>
        <v/>
      </c>
      <c r="GBY13" s="172" t="str">
        <f>IF('Summary Clear'!GCR2=0,"",'Summary Clear'!GCR2)</f>
        <v/>
      </c>
      <c r="GBZ13" s="172" t="str">
        <f>IF('Summary Clear'!GCS2=0,"",'Summary Clear'!GCS2)</f>
        <v/>
      </c>
      <c r="GCA13" s="172" t="str">
        <f>IF('Summary Clear'!GCT2=0,"",'Summary Clear'!GCT2)</f>
        <v/>
      </c>
      <c r="GCB13" s="172" t="str">
        <f>IF('Summary Clear'!GCU2=0,"",'Summary Clear'!GCU2)</f>
        <v/>
      </c>
      <c r="GCC13" s="172" t="str">
        <f>IF('Summary Clear'!GCV2=0,"",'Summary Clear'!GCV2)</f>
        <v/>
      </c>
      <c r="GCD13" s="172" t="str">
        <f>IF('Summary Clear'!GCW2=0,"",'Summary Clear'!GCW2)</f>
        <v/>
      </c>
      <c r="GCE13" s="172" t="str">
        <f>IF('Summary Clear'!GCX2=0,"",'Summary Clear'!GCX2)</f>
        <v/>
      </c>
      <c r="GCF13" s="172" t="str">
        <f>IF('Summary Clear'!GCY2=0,"",'Summary Clear'!GCY2)</f>
        <v/>
      </c>
      <c r="GCG13" s="172" t="str">
        <f>IF('Summary Clear'!GCZ2=0,"",'Summary Clear'!GCZ2)</f>
        <v/>
      </c>
      <c r="GCH13" s="172" t="str">
        <f>IF('Summary Clear'!GDA2=0,"",'Summary Clear'!GDA2)</f>
        <v/>
      </c>
      <c r="GCI13" s="172" t="str">
        <f>IF('Summary Clear'!GDB2=0,"",'Summary Clear'!GDB2)</f>
        <v/>
      </c>
      <c r="GCJ13" s="172" t="str">
        <f>IF('Summary Clear'!GDC2=0,"",'Summary Clear'!GDC2)</f>
        <v/>
      </c>
      <c r="GCK13" s="172" t="str">
        <f>IF('Summary Clear'!GDD2=0,"",'Summary Clear'!GDD2)</f>
        <v/>
      </c>
      <c r="GCL13" s="172" t="str">
        <f>IF('Summary Clear'!GDE2=0,"",'Summary Clear'!GDE2)</f>
        <v/>
      </c>
      <c r="GCM13" s="172" t="str">
        <f>IF('Summary Clear'!GDF2=0,"",'Summary Clear'!GDF2)</f>
        <v/>
      </c>
      <c r="GCN13" s="172" t="str">
        <f>IF('Summary Clear'!GDG2=0,"",'Summary Clear'!GDG2)</f>
        <v/>
      </c>
      <c r="GCO13" s="172" t="str">
        <f>IF('Summary Clear'!GDH2=0,"",'Summary Clear'!GDH2)</f>
        <v/>
      </c>
      <c r="GCP13" s="172" t="str">
        <f>IF('Summary Clear'!GDI2=0,"",'Summary Clear'!GDI2)</f>
        <v/>
      </c>
      <c r="GCQ13" s="172" t="str">
        <f>IF('Summary Clear'!GDJ2=0,"",'Summary Clear'!GDJ2)</f>
        <v/>
      </c>
      <c r="GCR13" s="172" t="str">
        <f>IF('Summary Clear'!GDK2=0,"",'Summary Clear'!GDK2)</f>
        <v/>
      </c>
      <c r="GCS13" s="172" t="str">
        <f>IF('Summary Clear'!GDL2=0,"",'Summary Clear'!GDL2)</f>
        <v/>
      </c>
      <c r="GCT13" s="172" t="str">
        <f>IF('Summary Clear'!GDM2=0,"",'Summary Clear'!GDM2)</f>
        <v/>
      </c>
      <c r="GCU13" s="172" t="str">
        <f>IF('Summary Clear'!GDN2=0,"",'Summary Clear'!GDN2)</f>
        <v/>
      </c>
      <c r="GCV13" s="172" t="str">
        <f>IF('Summary Clear'!GDO2=0,"",'Summary Clear'!GDO2)</f>
        <v/>
      </c>
      <c r="GCW13" s="172" t="str">
        <f>IF('Summary Clear'!GDP2=0,"",'Summary Clear'!GDP2)</f>
        <v/>
      </c>
      <c r="GCX13" s="172" t="str">
        <f>IF('Summary Clear'!GDQ2=0,"",'Summary Clear'!GDQ2)</f>
        <v/>
      </c>
      <c r="GCY13" s="172" t="str">
        <f>IF('Summary Clear'!GDR2=0,"",'Summary Clear'!GDR2)</f>
        <v/>
      </c>
      <c r="GCZ13" s="172" t="str">
        <f>IF('Summary Clear'!GDS2=0,"",'Summary Clear'!GDS2)</f>
        <v/>
      </c>
      <c r="GDA13" s="172" t="str">
        <f>IF('Summary Clear'!GDT2=0,"",'Summary Clear'!GDT2)</f>
        <v/>
      </c>
      <c r="GDB13" s="172" t="str">
        <f>IF('Summary Clear'!GDU2=0,"",'Summary Clear'!GDU2)</f>
        <v/>
      </c>
      <c r="GDC13" s="172" t="str">
        <f>IF('Summary Clear'!GDV2=0,"",'Summary Clear'!GDV2)</f>
        <v/>
      </c>
      <c r="GDD13" s="172" t="str">
        <f>IF('Summary Clear'!GDW2=0,"",'Summary Clear'!GDW2)</f>
        <v/>
      </c>
      <c r="GDE13" s="172" t="str">
        <f>IF('Summary Clear'!GDX2=0,"",'Summary Clear'!GDX2)</f>
        <v/>
      </c>
      <c r="GDF13" s="172" t="str">
        <f>IF('Summary Clear'!GDY2=0,"",'Summary Clear'!GDY2)</f>
        <v/>
      </c>
      <c r="GDG13" s="172" t="str">
        <f>IF('Summary Clear'!GDZ2=0,"",'Summary Clear'!GDZ2)</f>
        <v/>
      </c>
      <c r="GDH13" s="172" t="str">
        <f>IF('Summary Clear'!GEA2=0,"",'Summary Clear'!GEA2)</f>
        <v/>
      </c>
      <c r="GDI13" s="172" t="str">
        <f>IF('Summary Clear'!GEB2=0,"",'Summary Clear'!GEB2)</f>
        <v/>
      </c>
      <c r="GDJ13" s="172" t="str">
        <f>IF('Summary Clear'!GEC2=0,"",'Summary Clear'!GEC2)</f>
        <v/>
      </c>
      <c r="GDK13" s="172" t="str">
        <f>IF('Summary Clear'!GED2=0,"",'Summary Clear'!GED2)</f>
        <v/>
      </c>
      <c r="GDL13" s="172" t="str">
        <f>IF('Summary Clear'!GEE2=0,"",'Summary Clear'!GEE2)</f>
        <v/>
      </c>
      <c r="GDM13" s="172" t="str">
        <f>IF('Summary Clear'!GEF2=0,"",'Summary Clear'!GEF2)</f>
        <v/>
      </c>
      <c r="GDN13" s="172" t="str">
        <f>IF('Summary Clear'!GEG2=0,"",'Summary Clear'!GEG2)</f>
        <v/>
      </c>
      <c r="GDO13" s="172" t="str">
        <f>IF('Summary Clear'!GEH2=0,"",'Summary Clear'!GEH2)</f>
        <v/>
      </c>
      <c r="GDP13" s="172" t="str">
        <f>IF('Summary Clear'!GEI2=0,"",'Summary Clear'!GEI2)</f>
        <v/>
      </c>
      <c r="GDQ13" s="172" t="str">
        <f>IF('Summary Clear'!GEJ2=0,"",'Summary Clear'!GEJ2)</f>
        <v/>
      </c>
      <c r="GDR13" s="172" t="str">
        <f>IF('Summary Clear'!GEK2=0,"",'Summary Clear'!GEK2)</f>
        <v/>
      </c>
      <c r="GDS13" s="172" t="str">
        <f>IF('Summary Clear'!GEL2=0,"",'Summary Clear'!GEL2)</f>
        <v/>
      </c>
      <c r="GDT13" s="172" t="str">
        <f>IF('Summary Clear'!GEM2=0,"",'Summary Clear'!GEM2)</f>
        <v/>
      </c>
      <c r="GDU13" s="172" t="str">
        <f>IF('Summary Clear'!GEN2=0,"",'Summary Clear'!GEN2)</f>
        <v/>
      </c>
      <c r="GDV13" s="172" t="str">
        <f>IF('Summary Clear'!GEO2=0,"",'Summary Clear'!GEO2)</f>
        <v/>
      </c>
      <c r="GDW13" s="172" t="str">
        <f>IF('Summary Clear'!GEP2=0,"",'Summary Clear'!GEP2)</f>
        <v/>
      </c>
      <c r="GDX13" s="172" t="str">
        <f>IF('Summary Clear'!GEQ2=0,"",'Summary Clear'!GEQ2)</f>
        <v/>
      </c>
      <c r="GDY13" s="172" t="str">
        <f>IF('Summary Clear'!GER2=0,"",'Summary Clear'!GER2)</f>
        <v/>
      </c>
      <c r="GDZ13" s="172" t="str">
        <f>IF('Summary Clear'!GES2=0,"",'Summary Clear'!GES2)</f>
        <v/>
      </c>
      <c r="GEA13" s="172" t="str">
        <f>IF('Summary Clear'!GET2=0,"",'Summary Clear'!GET2)</f>
        <v/>
      </c>
      <c r="GEB13" s="172" t="str">
        <f>IF('Summary Clear'!GEU2=0,"",'Summary Clear'!GEU2)</f>
        <v/>
      </c>
      <c r="GEC13" s="172" t="str">
        <f>IF('Summary Clear'!GEV2=0,"",'Summary Clear'!GEV2)</f>
        <v/>
      </c>
      <c r="GED13" s="172" t="str">
        <f>IF('Summary Clear'!GEW2=0,"",'Summary Clear'!GEW2)</f>
        <v/>
      </c>
      <c r="GEE13" s="172" t="str">
        <f>IF('Summary Clear'!GEX2=0,"",'Summary Clear'!GEX2)</f>
        <v/>
      </c>
      <c r="GEF13" s="172" t="str">
        <f>IF('Summary Clear'!GEY2=0,"",'Summary Clear'!GEY2)</f>
        <v/>
      </c>
      <c r="GEG13" s="172" t="str">
        <f>IF('Summary Clear'!GEZ2=0,"",'Summary Clear'!GEZ2)</f>
        <v/>
      </c>
      <c r="GEH13" s="172" t="str">
        <f>IF('Summary Clear'!GFA2=0,"",'Summary Clear'!GFA2)</f>
        <v/>
      </c>
      <c r="GEI13" s="172" t="str">
        <f>IF('Summary Clear'!GFB2=0,"",'Summary Clear'!GFB2)</f>
        <v/>
      </c>
      <c r="GEJ13" s="172" t="str">
        <f>IF('Summary Clear'!GFC2=0,"",'Summary Clear'!GFC2)</f>
        <v/>
      </c>
      <c r="GEK13" s="172" t="str">
        <f>IF('Summary Clear'!GFD2=0,"",'Summary Clear'!GFD2)</f>
        <v/>
      </c>
      <c r="GEL13" s="172" t="str">
        <f>IF('Summary Clear'!GFE2=0,"",'Summary Clear'!GFE2)</f>
        <v/>
      </c>
      <c r="GEM13" s="172" t="str">
        <f>IF('Summary Clear'!GFF2=0,"",'Summary Clear'!GFF2)</f>
        <v/>
      </c>
      <c r="GEN13" s="172" t="str">
        <f>IF('Summary Clear'!GFG2=0,"",'Summary Clear'!GFG2)</f>
        <v/>
      </c>
      <c r="GEO13" s="172" t="str">
        <f>IF('Summary Clear'!GFH2=0,"",'Summary Clear'!GFH2)</f>
        <v/>
      </c>
      <c r="GEP13" s="172" t="str">
        <f>IF('Summary Clear'!GFI2=0,"",'Summary Clear'!GFI2)</f>
        <v/>
      </c>
      <c r="GEQ13" s="172" t="str">
        <f>IF('Summary Clear'!GFJ2=0,"",'Summary Clear'!GFJ2)</f>
        <v/>
      </c>
      <c r="GER13" s="172" t="str">
        <f>IF('Summary Clear'!GFK2=0,"",'Summary Clear'!GFK2)</f>
        <v/>
      </c>
      <c r="GES13" s="172" t="str">
        <f>IF('Summary Clear'!GFL2=0,"",'Summary Clear'!GFL2)</f>
        <v/>
      </c>
      <c r="GET13" s="172" t="str">
        <f>IF('Summary Clear'!GFM2=0,"",'Summary Clear'!GFM2)</f>
        <v/>
      </c>
      <c r="GEU13" s="172" t="str">
        <f>IF('Summary Clear'!GFN2=0,"",'Summary Clear'!GFN2)</f>
        <v/>
      </c>
      <c r="GEV13" s="172" t="str">
        <f>IF('Summary Clear'!GFO2=0,"",'Summary Clear'!GFO2)</f>
        <v/>
      </c>
      <c r="GEW13" s="172" t="str">
        <f>IF('Summary Clear'!GFP2=0,"",'Summary Clear'!GFP2)</f>
        <v/>
      </c>
      <c r="GEX13" s="172" t="str">
        <f>IF('Summary Clear'!GFQ2=0,"",'Summary Clear'!GFQ2)</f>
        <v/>
      </c>
      <c r="GEY13" s="172" t="str">
        <f>IF('Summary Clear'!GFR2=0,"",'Summary Clear'!GFR2)</f>
        <v/>
      </c>
      <c r="GEZ13" s="172" t="str">
        <f>IF('Summary Clear'!GFS2=0,"",'Summary Clear'!GFS2)</f>
        <v/>
      </c>
      <c r="GFA13" s="172" t="str">
        <f>IF('Summary Clear'!GFT2=0,"",'Summary Clear'!GFT2)</f>
        <v/>
      </c>
      <c r="GFB13" s="172" t="str">
        <f>IF('Summary Clear'!GFU2=0,"",'Summary Clear'!GFU2)</f>
        <v/>
      </c>
      <c r="GFC13" s="172" t="str">
        <f>IF('Summary Clear'!GFV2=0,"",'Summary Clear'!GFV2)</f>
        <v/>
      </c>
      <c r="GFD13" s="172" t="str">
        <f>IF('Summary Clear'!GFW2=0,"",'Summary Clear'!GFW2)</f>
        <v/>
      </c>
      <c r="GFE13" s="172" t="str">
        <f>IF('Summary Clear'!GFX2=0,"",'Summary Clear'!GFX2)</f>
        <v/>
      </c>
      <c r="GFF13" s="172" t="str">
        <f>IF('Summary Clear'!GFY2=0,"",'Summary Clear'!GFY2)</f>
        <v/>
      </c>
      <c r="GFG13" s="172" t="str">
        <f>IF('Summary Clear'!GFZ2=0,"",'Summary Clear'!GFZ2)</f>
        <v/>
      </c>
      <c r="GFH13" s="172" t="str">
        <f>IF('Summary Clear'!GGA2=0,"",'Summary Clear'!GGA2)</f>
        <v/>
      </c>
      <c r="GFI13" s="172" t="str">
        <f>IF('Summary Clear'!GGB2=0,"",'Summary Clear'!GGB2)</f>
        <v/>
      </c>
      <c r="GFJ13" s="172" t="str">
        <f>IF('Summary Clear'!GGC2=0,"",'Summary Clear'!GGC2)</f>
        <v/>
      </c>
      <c r="GFK13" s="172" t="str">
        <f>IF('Summary Clear'!GGD2=0,"",'Summary Clear'!GGD2)</f>
        <v/>
      </c>
      <c r="GFL13" s="172" t="str">
        <f>IF('Summary Clear'!GGE2=0,"",'Summary Clear'!GGE2)</f>
        <v/>
      </c>
      <c r="GFM13" s="172" t="str">
        <f>IF('Summary Clear'!GGF2=0,"",'Summary Clear'!GGF2)</f>
        <v/>
      </c>
      <c r="GFN13" s="172" t="str">
        <f>IF('Summary Clear'!GGG2=0,"",'Summary Clear'!GGG2)</f>
        <v/>
      </c>
      <c r="GFO13" s="172" t="str">
        <f>IF('Summary Clear'!GGH2=0,"",'Summary Clear'!GGH2)</f>
        <v/>
      </c>
      <c r="GFP13" s="172" t="str">
        <f>IF('Summary Clear'!GGI2=0,"",'Summary Clear'!GGI2)</f>
        <v/>
      </c>
      <c r="GFQ13" s="172" t="str">
        <f>IF('Summary Clear'!GGJ2=0,"",'Summary Clear'!GGJ2)</f>
        <v/>
      </c>
      <c r="GFR13" s="172" t="str">
        <f>IF('Summary Clear'!GGK2=0,"",'Summary Clear'!GGK2)</f>
        <v/>
      </c>
      <c r="GFS13" s="172" t="str">
        <f>IF('Summary Clear'!GGL2=0,"",'Summary Clear'!GGL2)</f>
        <v/>
      </c>
      <c r="GFT13" s="172" t="str">
        <f>IF('Summary Clear'!GGM2=0,"",'Summary Clear'!GGM2)</f>
        <v/>
      </c>
      <c r="GFU13" s="172" t="str">
        <f>IF('Summary Clear'!GGN2=0,"",'Summary Clear'!GGN2)</f>
        <v/>
      </c>
      <c r="GFV13" s="172" t="str">
        <f>IF('Summary Clear'!GGO2=0,"",'Summary Clear'!GGO2)</f>
        <v/>
      </c>
      <c r="GFW13" s="172" t="str">
        <f>IF('Summary Clear'!GGP2=0,"",'Summary Clear'!GGP2)</f>
        <v/>
      </c>
      <c r="GFX13" s="172" t="str">
        <f>IF('Summary Clear'!GGQ2=0,"",'Summary Clear'!GGQ2)</f>
        <v/>
      </c>
      <c r="GFY13" s="172" t="str">
        <f>IF('Summary Clear'!GGR2=0,"",'Summary Clear'!GGR2)</f>
        <v/>
      </c>
      <c r="GFZ13" s="172" t="str">
        <f>IF('Summary Clear'!GGS2=0,"",'Summary Clear'!GGS2)</f>
        <v/>
      </c>
      <c r="GGA13" s="172" t="str">
        <f>IF('Summary Clear'!GGT2=0,"",'Summary Clear'!GGT2)</f>
        <v/>
      </c>
      <c r="GGB13" s="172" t="str">
        <f>IF('Summary Clear'!GGU2=0,"",'Summary Clear'!GGU2)</f>
        <v/>
      </c>
      <c r="GGC13" s="172" t="str">
        <f>IF('Summary Clear'!GGV2=0,"",'Summary Clear'!GGV2)</f>
        <v/>
      </c>
      <c r="GGD13" s="172" t="str">
        <f>IF('Summary Clear'!GGW2=0,"",'Summary Clear'!GGW2)</f>
        <v/>
      </c>
      <c r="GGE13" s="172" t="str">
        <f>IF('Summary Clear'!GGX2=0,"",'Summary Clear'!GGX2)</f>
        <v/>
      </c>
      <c r="GGF13" s="172" t="str">
        <f>IF('Summary Clear'!GGY2=0,"",'Summary Clear'!GGY2)</f>
        <v/>
      </c>
      <c r="GGG13" s="172" t="str">
        <f>IF('Summary Clear'!GGZ2=0,"",'Summary Clear'!GGZ2)</f>
        <v/>
      </c>
      <c r="GGH13" s="172" t="str">
        <f>IF('Summary Clear'!GHA2=0,"",'Summary Clear'!GHA2)</f>
        <v/>
      </c>
      <c r="GGI13" s="172" t="str">
        <f>IF('Summary Clear'!GHB2=0,"",'Summary Clear'!GHB2)</f>
        <v/>
      </c>
      <c r="GGJ13" s="172" t="str">
        <f>IF('Summary Clear'!GHC2=0,"",'Summary Clear'!GHC2)</f>
        <v/>
      </c>
      <c r="GGK13" s="172" t="str">
        <f>IF('Summary Clear'!GHD2=0,"",'Summary Clear'!GHD2)</f>
        <v/>
      </c>
      <c r="GGL13" s="172" t="str">
        <f>IF('Summary Clear'!GHE2=0,"",'Summary Clear'!GHE2)</f>
        <v/>
      </c>
      <c r="GGM13" s="172" t="str">
        <f>IF('Summary Clear'!GHF2=0,"",'Summary Clear'!GHF2)</f>
        <v/>
      </c>
      <c r="GGN13" s="172" t="str">
        <f>IF('Summary Clear'!GHG2=0,"",'Summary Clear'!GHG2)</f>
        <v/>
      </c>
      <c r="GGO13" s="172" t="str">
        <f>IF('Summary Clear'!GHH2=0,"",'Summary Clear'!GHH2)</f>
        <v/>
      </c>
      <c r="GGP13" s="172" t="str">
        <f>IF('Summary Clear'!GHI2=0,"",'Summary Clear'!GHI2)</f>
        <v/>
      </c>
      <c r="GGQ13" s="172" t="str">
        <f>IF('Summary Clear'!GHJ2=0,"",'Summary Clear'!GHJ2)</f>
        <v/>
      </c>
      <c r="GGR13" s="172" t="str">
        <f>IF('Summary Clear'!GHK2=0,"",'Summary Clear'!GHK2)</f>
        <v/>
      </c>
      <c r="GGS13" s="172" t="str">
        <f>IF('Summary Clear'!GHL2=0,"",'Summary Clear'!GHL2)</f>
        <v/>
      </c>
      <c r="GGT13" s="172" t="str">
        <f>IF('Summary Clear'!GHM2=0,"",'Summary Clear'!GHM2)</f>
        <v/>
      </c>
      <c r="GGU13" s="172" t="str">
        <f>IF('Summary Clear'!GHN2=0,"",'Summary Clear'!GHN2)</f>
        <v/>
      </c>
      <c r="GGV13" s="172" t="str">
        <f>IF('Summary Clear'!GHO2=0,"",'Summary Clear'!GHO2)</f>
        <v/>
      </c>
      <c r="GGW13" s="172" t="str">
        <f>IF('Summary Clear'!GHP2=0,"",'Summary Clear'!GHP2)</f>
        <v/>
      </c>
      <c r="GGX13" s="172" t="str">
        <f>IF('Summary Clear'!GHQ2=0,"",'Summary Clear'!GHQ2)</f>
        <v/>
      </c>
      <c r="GGY13" s="172" t="str">
        <f>IF('Summary Clear'!GHR2=0,"",'Summary Clear'!GHR2)</f>
        <v/>
      </c>
      <c r="GGZ13" s="172" t="str">
        <f>IF('Summary Clear'!GHS2=0,"",'Summary Clear'!GHS2)</f>
        <v/>
      </c>
      <c r="GHA13" s="172" t="str">
        <f>IF('Summary Clear'!GHT2=0,"",'Summary Clear'!GHT2)</f>
        <v/>
      </c>
      <c r="GHB13" s="172" t="str">
        <f>IF('Summary Clear'!GHU2=0,"",'Summary Clear'!GHU2)</f>
        <v/>
      </c>
      <c r="GHC13" s="172" t="str">
        <f>IF('Summary Clear'!GHV2=0,"",'Summary Clear'!GHV2)</f>
        <v/>
      </c>
      <c r="GHD13" s="172" t="str">
        <f>IF('Summary Clear'!GHW2=0,"",'Summary Clear'!GHW2)</f>
        <v/>
      </c>
      <c r="GHE13" s="172" t="str">
        <f>IF('Summary Clear'!GHX2=0,"",'Summary Clear'!GHX2)</f>
        <v/>
      </c>
      <c r="GHF13" s="172" t="str">
        <f>IF('Summary Clear'!GHY2=0,"",'Summary Clear'!GHY2)</f>
        <v/>
      </c>
      <c r="GHG13" s="172" t="str">
        <f>IF('Summary Clear'!GHZ2=0,"",'Summary Clear'!GHZ2)</f>
        <v/>
      </c>
      <c r="GHH13" s="172" t="str">
        <f>IF('Summary Clear'!GIA2=0,"",'Summary Clear'!GIA2)</f>
        <v/>
      </c>
      <c r="GHI13" s="172" t="str">
        <f>IF('Summary Clear'!GIB2=0,"",'Summary Clear'!GIB2)</f>
        <v/>
      </c>
      <c r="GHJ13" s="172" t="str">
        <f>IF('Summary Clear'!GIC2=0,"",'Summary Clear'!GIC2)</f>
        <v/>
      </c>
      <c r="GHK13" s="172" t="str">
        <f>IF('Summary Clear'!GID2=0,"",'Summary Clear'!GID2)</f>
        <v/>
      </c>
      <c r="GHL13" s="172" t="str">
        <f>IF('Summary Clear'!GIE2=0,"",'Summary Clear'!GIE2)</f>
        <v/>
      </c>
      <c r="GHM13" s="172" t="str">
        <f>IF('Summary Clear'!GIF2=0,"",'Summary Clear'!GIF2)</f>
        <v/>
      </c>
      <c r="GHN13" s="172" t="str">
        <f>IF('Summary Clear'!GIG2=0,"",'Summary Clear'!GIG2)</f>
        <v/>
      </c>
      <c r="GHO13" s="172" t="str">
        <f>IF('Summary Clear'!GIH2=0,"",'Summary Clear'!GIH2)</f>
        <v/>
      </c>
      <c r="GHP13" s="172" t="str">
        <f>IF('Summary Clear'!GII2=0,"",'Summary Clear'!GII2)</f>
        <v/>
      </c>
      <c r="GHQ13" s="172" t="str">
        <f>IF('Summary Clear'!GIJ2=0,"",'Summary Clear'!GIJ2)</f>
        <v/>
      </c>
      <c r="GHR13" s="172" t="str">
        <f>IF('Summary Clear'!GIK2=0,"",'Summary Clear'!GIK2)</f>
        <v/>
      </c>
      <c r="GHS13" s="172" t="str">
        <f>IF('Summary Clear'!GIL2=0,"",'Summary Clear'!GIL2)</f>
        <v/>
      </c>
      <c r="GHT13" s="172" t="str">
        <f>IF('Summary Clear'!GIM2=0,"",'Summary Clear'!GIM2)</f>
        <v/>
      </c>
      <c r="GHU13" s="172" t="str">
        <f>IF('Summary Clear'!GIN2=0,"",'Summary Clear'!GIN2)</f>
        <v/>
      </c>
      <c r="GHV13" s="172" t="str">
        <f>IF('Summary Clear'!GIO2=0,"",'Summary Clear'!GIO2)</f>
        <v/>
      </c>
      <c r="GHW13" s="172" t="str">
        <f>IF('Summary Clear'!GIP2=0,"",'Summary Clear'!GIP2)</f>
        <v/>
      </c>
      <c r="GHX13" s="172" t="str">
        <f>IF('Summary Clear'!GIQ2=0,"",'Summary Clear'!GIQ2)</f>
        <v/>
      </c>
      <c r="GHY13" s="172" t="str">
        <f>IF('Summary Clear'!GIR2=0,"",'Summary Clear'!GIR2)</f>
        <v/>
      </c>
      <c r="GHZ13" s="172" t="str">
        <f>IF('Summary Clear'!GIS2=0,"",'Summary Clear'!GIS2)</f>
        <v/>
      </c>
      <c r="GIA13" s="172" t="str">
        <f>IF('Summary Clear'!GIT2=0,"",'Summary Clear'!GIT2)</f>
        <v/>
      </c>
      <c r="GIB13" s="172" t="str">
        <f>IF('Summary Clear'!GIU2=0,"",'Summary Clear'!GIU2)</f>
        <v/>
      </c>
      <c r="GIC13" s="172" t="str">
        <f>IF('Summary Clear'!GIV2=0,"",'Summary Clear'!GIV2)</f>
        <v/>
      </c>
      <c r="GID13" s="172" t="str">
        <f>IF('Summary Clear'!GIW2=0,"",'Summary Clear'!GIW2)</f>
        <v/>
      </c>
      <c r="GIE13" s="172" t="str">
        <f>IF('Summary Clear'!GIX2=0,"",'Summary Clear'!GIX2)</f>
        <v/>
      </c>
      <c r="GIF13" s="172" t="str">
        <f>IF('Summary Clear'!GIY2=0,"",'Summary Clear'!GIY2)</f>
        <v/>
      </c>
      <c r="GIG13" s="172" t="str">
        <f>IF('Summary Clear'!GIZ2=0,"",'Summary Clear'!GIZ2)</f>
        <v/>
      </c>
      <c r="GIH13" s="172" t="str">
        <f>IF('Summary Clear'!GJA2=0,"",'Summary Clear'!GJA2)</f>
        <v/>
      </c>
      <c r="GII13" s="172" t="str">
        <f>IF('Summary Clear'!GJB2=0,"",'Summary Clear'!GJB2)</f>
        <v/>
      </c>
      <c r="GIJ13" s="172" t="str">
        <f>IF('Summary Clear'!GJC2=0,"",'Summary Clear'!GJC2)</f>
        <v/>
      </c>
      <c r="GIK13" s="172" t="str">
        <f>IF('Summary Clear'!GJD2=0,"",'Summary Clear'!GJD2)</f>
        <v/>
      </c>
      <c r="GIL13" s="172" t="str">
        <f>IF('Summary Clear'!GJE2=0,"",'Summary Clear'!GJE2)</f>
        <v/>
      </c>
      <c r="GIM13" s="172" t="str">
        <f>IF('Summary Clear'!GJF2=0,"",'Summary Clear'!GJF2)</f>
        <v/>
      </c>
      <c r="GIN13" s="172" t="str">
        <f>IF('Summary Clear'!GJG2=0,"",'Summary Clear'!GJG2)</f>
        <v/>
      </c>
      <c r="GIO13" s="172" t="str">
        <f>IF('Summary Clear'!GJH2=0,"",'Summary Clear'!GJH2)</f>
        <v/>
      </c>
      <c r="GIP13" s="172" t="str">
        <f>IF('Summary Clear'!GJI2=0,"",'Summary Clear'!GJI2)</f>
        <v/>
      </c>
      <c r="GIQ13" s="172" t="str">
        <f>IF('Summary Clear'!GJJ2=0,"",'Summary Clear'!GJJ2)</f>
        <v/>
      </c>
      <c r="GIR13" s="172" t="str">
        <f>IF('Summary Clear'!GJK2=0,"",'Summary Clear'!GJK2)</f>
        <v/>
      </c>
      <c r="GIS13" s="172" t="str">
        <f>IF('Summary Clear'!GJL2=0,"",'Summary Clear'!GJL2)</f>
        <v/>
      </c>
      <c r="GIT13" s="172" t="str">
        <f>IF('Summary Clear'!GJM2=0,"",'Summary Clear'!GJM2)</f>
        <v/>
      </c>
      <c r="GIU13" s="172" t="str">
        <f>IF('Summary Clear'!GJN2=0,"",'Summary Clear'!GJN2)</f>
        <v/>
      </c>
      <c r="GIV13" s="172" t="str">
        <f>IF('Summary Clear'!GJO2=0,"",'Summary Clear'!GJO2)</f>
        <v/>
      </c>
      <c r="GIW13" s="172" t="str">
        <f>IF('Summary Clear'!GJP2=0,"",'Summary Clear'!GJP2)</f>
        <v/>
      </c>
      <c r="GIX13" s="172" t="str">
        <f>IF('Summary Clear'!GJQ2=0,"",'Summary Clear'!GJQ2)</f>
        <v/>
      </c>
      <c r="GIY13" s="172" t="str">
        <f>IF('Summary Clear'!GJR2=0,"",'Summary Clear'!GJR2)</f>
        <v/>
      </c>
      <c r="GIZ13" s="172" t="str">
        <f>IF('Summary Clear'!GJS2=0,"",'Summary Clear'!GJS2)</f>
        <v/>
      </c>
      <c r="GJA13" s="172" t="str">
        <f>IF('Summary Clear'!GJT2=0,"",'Summary Clear'!GJT2)</f>
        <v/>
      </c>
      <c r="GJB13" s="172" t="str">
        <f>IF('Summary Clear'!GJU2=0,"",'Summary Clear'!GJU2)</f>
        <v/>
      </c>
      <c r="GJC13" s="172" t="str">
        <f>IF('Summary Clear'!GJV2=0,"",'Summary Clear'!GJV2)</f>
        <v/>
      </c>
      <c r="GJD13" s="172" t="str">
        <f>IF('Summary Clear'!GJW2=0,"",'Summary Clear'!GJW2)</f>
        <v/>
      </c>
      <c r="GJE13" s="172" t="str">
        <f>IF('Summary Clear'!GJX2=0,"",'Summary Clear'!GJX2)</f>
        <v/>
      </c>
      <c r="GJF13" s="172" t="str">
        <f>IF('Summary Clear'!GJY2=0,"",'Summary Clear'!GJY2)</f>
        <v/>
      </c>
      <c r="GJG13" s="172" t="str">
        <f>IF('Summary Clear'!GJZ2=0,"",'Summary Clear'!GJZ2)</f>
        <v/>
      </c>
      <c r="GJH13" s="172" t="str">
        <f>IF('Summary Clear'!GKA2=0,"",'Summary Clear'!GKA2)</f>
        <v/>
      </c>
      <c r="GJI13" s="172" t="str">
        <f>IF('Summary Clear'!GKB2=0,"",'Summary Clear'!GKB2)</f>
        <v/>
      </c>
      <c r="GJJ13" s="172" t="str">
        <f>IF('Summary Clear'!GKC2=0,"",'Summary Clear'!GKC2)</f>
        <v/>
      </c>
      <c r="GJK13" s="172" t="str">
        <f>IF('Summary Clear'!GKD2=0,"",'Summary Clear'!GKD2)</f>
        <v/>
      </c>
      <c r="GJL13" s="172" t="str">
        <f>IF('Summary Clear'!GKE2=0,"",'Summary Clear'!GKE2)</f>
        <v/>
      </c>
      <c r="GJM13" s="172" t="str">
        <f>IF('Summary Clear'!GKF2=0,"",'Summary Clear'!GKF2)</f>
        <v/>
      </c>
      <c r="GJN13" s="172" t="str">
        <f>IF('Summary Clear'!GKG2=0,"",'Summary Clear'!GKG2)</f>
        <v/>
      </c>
      <c r="GJO13" s="172" t="str">
        <f>IF('Summary Clear'!GKH2=0,"",'Summary Clear'!GKH2)</f>
        <v/>
      </c>
      <c r="GJP13" s="172" t="str">
        <f>IF('Summary Clear'!GKI2=0,"",'Summary Clear'!GKI2)</f>
        <v/>
      </c>
      <c r="GJQ13" s="172" t="str">
        <f>IF('Summary Clear'!GKJ2=0,"",'Summary Clear'!GKJ2)</f>
        <v/>
      </c>
      <c r="GJR13" s="172" t="str">
        <f>IF('Summary Clear'!GKK2=0,"",'Summary Clear'!GKK2)</f>
        <v/>
      </c>
      <c r="GJS13" s="172" t="str">
        <f>IF('Summary Clear'!GKL2=0,"",'Summary Clear'!GKL2)</f>
        <v/>
      </c>
      <c r="GJT13" s="172" t="str">
        <f>IF('Summary Clear'!GKM2=0,"",'Summary Clear'!GKM2)</f>
        <v/>
      </c>
      <c r="GJU13" s="172" t="str">
        <f>IF('Summary Clear'!GKN2=0,"",'Summary Clear'!GKN2)</f>
        <v/>
      </c>
      <c r="GJV13" s="172" t="str">
        <f>IF('Summary Clear'!GKO2=0,"",'Summary Clear'!GKO2)</f>
        <v/>
      </c>
      <c r="GJW13" s="172" t="str">
        <f>IF('Summary Clear'!GKP2=0,"",'Summary Clear'!GKP2)</f>
        <v/>
      </c>
      <c r="GJX13" s="172" t="str">
        <f>IF('Summary Clear'!GKQ2=0,"",'Summary Clear'!GKQ2)</f>
        <v/>
      </c>
      <c r="GJY13" s="172" t="str">
        <f>IF('Summary Clear'!GKR2=0,"",'Summary Clear'!GKR2)</f>
        <v/>
      </c>
      <c r="GJZ13" s="172" t="str">
        <f>IF('Summary Clear'!GKS2=0,"",'Summary Clear'!GKS2)</f>
        <v/>
      </c>
      <c r="GKA13" s="172" t="str">
        <f>IF('Summary Clear'!GKT2=0,"",'Summary Clear'!GKT2)</f>
        <v/>
      </c>
      <c r="GKB13" s="172" t="str">
        <f>IF('Summary Clear'!GKU2=0,"",'Summary Clear'!GKU2)</f>
        <v/>
      </c>
      <c r="GKC13" s="172" t="str">
        <f>IF('Summary Clear'!GKV2=0,"",'Summary Clear'!GKV2)</f>
        <v/>
      </c>
      <c r="GKD13" s="172" t="str">
        <f>IF('Summary Clear'!GKW2=0,"",'Summary Clear'!GKW2)</f>
        <v/>
      </c>
      <c r="GKE13" s="172" t="str">
        <f>IF('Summary Clear'!GKX2=0,"",'Summary Clear'!GKX2)</f>
        <v/>
      </c>
      <c r="GKF13" s="172" t="str">
        <f>IF('Summary Clear'!GKY2=0,"",'Summary Clear'!GKY2)</f>
        <v/>
      </c>
      <c r="GKG13" s="172" t="str">
        <f>IF('Summary Clear'!GKZ2=0,"",'Summary Clear'!GKZ2)</f>
        <v/>
      </c>
      <c r="GKH13" s="172" t="str">
        <f>IF('Summary Clear'!GLA2=0,"",'Summary Clear'!GLA2)</f>
        <v/>
      </c>
      <c r="GKI13" s="172" t="str">
        <f>IF('Summary Clear'!GLB2=0,"",'Summary Clear'!GLB2)</f>
        <v/>
      </c>
      <c r="GKJ13" s="172" t="str">
        <f>IF('Summary Clear'!GLC2=0,"",'Summary Clear'!GLC2)</f>
        <v/>
      </c>
      <c r="GKK13" s="172" t="str">
        <f>IF('Summary Clear'!GLD2=0,"",'Summary Clear'!GLD2)</f>
        <v/>
      </c>
      <c r="GKL13" s="172" t="str">
        <f>IF('Summary Clear'!GLE2=0,"",'Summary Clear'!GLE2)</f>
        <v/>
      </c>
      <c r="GKM13" s="172" t="str">
        <f>IF('Summary Clear'!GLF2=0,"",'Summary Clear'!GLF2)</f>
        <v/>
      </c>
      <c r="GKN13" s="172" t="str">
        <f>IF('Summary Clear'!GLG2=0,"",'Summary Clear'!GLG2)</f>
        <v/>
      </c>
      <c r="GKO13" s="172" t="str">
        <f>IF('Summary Clear'!GLH2=0,"",'Summary Clear'!GLH2)</f>
        <v/>
      </c>
      <c r="GKP13" s="172" t="str">
        <f>IF('Summary Clear'!GLI2=0,"",'Summary Clear'!GLI2)</f>
        <v/>
      </c>
      <c r="GKQ13" s="172" t="str">
        <f>IF('Summary Clear'!GLJ2=0,"",'Summary Clear'!GLJ2)</f>
        <v/>
      </c>
      <c r="GKR13" s="172" t="str">
        <f>IF('Summary Clear'!GLK2=0,"",'Summary Clear'!GLK2)</f>
        <v/>
      </c>
      <c r="GKS13" s="172" t="str">
        <f>IF('Summary Clear'!GLL2=0,"",'Summary Clear'!GLL2)</f>
        <v/>
      </c>
      <c r="GKT13" s="172" t="str">
        <f>IF('Summary Clear'!GLM2=0,"",'Summary Clear'!GLM2)</f>
        <v/>
      </c>
      <c r="GKU13" s="172" t="str">
        <f>IF('Summary Clear'!GLN2=0,"",'Summary Clear'!GLN2)</f>
        <v/>
      </c>
      <c r="GKV13" s="172" t="str">
        <f>IF('Summary Clear'!GLO2=0,"",'Summary Clear'!GLO2)</f>
        <v/>
      </c>
      <c r="GKW13" s="172" t="str">
        <f>IF('Summary Clear'!GLP2=0,"",'Summary Clear'!GLP2)</f>
        <v/>
      </c>
      <c r="GKX13" s="172" t="str">
        <f>IF('Summary Clear'!GLQ2=0,"",'Summary Clear'!GLQ2)</f>
        <v/>
      </c>
      <c r="GKY13" s="172" t="str">
        <f>IF('Summary Clear'!GLR2=0,"",'Summary Clear'!GLR2)</f>
        <v/>
      </c>
      <c r="GKZ13" s="172" t="str">
        <f>IF('Summary Clear'!GLS2=0,"",'Summary Clear'!GLS2)</f>
        <v/>
      </c>
      <c r="GLA13" s="172" t="str">
        <f>IF('Summary Clear'!GLT2=0,"",'Summary Clear'!GLT2)</f>
        <v/>
      </c>
      <c r="GLB13" s="172" t="str">
        <f>IF('Summary Clear'!GLU2=0,"",'Summary Clear'!GLU2)</f>
        <v/>
      </c>
      <c r="GLC13" s="172" t="str">
        <f>IF('Summary Clear'!GLV2=0,"",'Summary Clear'!GLV2)</f>
        <v/>
      </c>
      <c r="GLD13" s="172" t="str">
        <f>IF('Summary Clear'!GLW2=0,"",'Summary Clear'!GLW2)</f>
        <v/>
      </c>
      <c r="GLE13" s="172" t="str">
        <f>IF('Summary Clear'!GLX2=0,"",'Summary Clear'!GLX2)</f>
        <v/>
      </c>
      <c r="GLF13" s="172" t="str">
        <f>IF('Summary Clear'!GLY2=0,"",'Summary Clear'!GLY2)</f>
        <v/>
      </c>
      <c r="GLG13" s="172" t="str">
        <f>IF('Summary Clear'!GLZ2=0,"",'Summary Clear'!GLZ2)</f>
        <v/>
      </c>
      <c r="GLH13" s="172" t="str">
        <f>IF('Summary Clear'!GMA2=0,"",'Summary Clear'!GMA2)</f>
        <v/>
      </c>
      <c r="GLI13" s="172" t="str">
        <f>IF('Summary Clear'!GMB2=0,"",'Summary Clear'!GMB2)</f>
        <v/>
      </c>
      <c r="GLJ13" s="172" t="str">
        <f>IF('Summary Clear'!GMC2=0,"",'Summary Clear'!GMC2)</f>
        <v/>
      </c>
      <c r="GLK13" s="172" t="str">
        <f>IF('Summary Clear'!GMD2=0,"",'Summary Clear'!GMD2)</f>
        <v/>
      </c>
      <c r="GLL13" s="172" t="str">
        <f>IF('Summary Clear'!GME2=0,"",'Summary Clear'!GME2)</f>
        <v/>
      </c>
      <c r="GLM13" s="172" t="str">
        <f>IF('Summary Clear'!GMF2=0,"",'Summary Clear'!GMF2)</f>
        <v/>
      </c>
      <c r="GLN13" s="172" t="str">
        <f>IF('Summary Clear'!GMG2=0,"",'Summary Clear'!GMG2)</f>
        <v/>
      </c>
      <c r="GLO13" s="172" t="str">
        <f>IF('Summary Clear'!GMH2=0,"",'Summary Clear'!GMH2)</f>
        <v/>
      </c>
      <c r="GLP13" s="172" t="str">
        <f>IF('Summary Clear'!GMI2=0,"",'Summary Clear'!GMI2)</f>
        <v/>
      </c>
      <c r="GLQ13" s="172" t="str">
        <f>IF('Summary Clear'!GMJ2=0,"",'Summary Clear'!GMJ2)</f>
        <v/>
      </c>
      <c r="GLR13" s="172" t="str">
        <f>IF('Summary Clear'!GMK2=0,"",'Summary Clear'!GMK2)</f>
        <v/>
      </c>
      <c r="GLS13" s="172" t="str">
        <f>IF('Summary Clear'!GML2=0,"",'Summary Clear'!GML2)</f>
        <v/>
      </c>
      <c r="GLT13" s="172" t="str">
        <f>IF('Summary Clear'!GMM2=0,"",'Summary Clear'!GMM2)</f>
        <v/>
      </c>
      <c r="GLU13" s="172" t="str">
        <f>IF('Summary Clear'!GMN2=0,"",'Summary Clear'!GMN2)</f>
        <v/>
      </c>
      <c r="GLV13" s="172" t="str">
        <f>IF('Summary Clear'!GMO2=0,"",'Summary Clear'!GMO2)</f>
        <v/>
      </c>
      <c r="GLW13" s="172" t="str">
        <f>IF('Summary Clear'!GMP2=0,"",'Summary Clear'!GMP2)</f>
        <v/>
      </c>
      <c r="GLX13" s="172" t="str">
        <f>IF('Summary Clear'!GMQ2=0,"",'Summary Clear'!GMQ2)</f>
        <v/>
      </c>
      <c r="GLY13" s="172" t="str">
        <f>IF('Summary Clear'!GMR2=0,"",'Summary Clear'!GMR2)</f>
        <v/>
      </c>
      <c r="GLZ13" s="172" t="str">
        <f>IF('Summary Clear'!GMS2=0,"",'Summary Clear'!GMS2)</f>
        <v/>
      </c>
      <c r="GMA13" s="172" t="str">
        <f>IF('Summary Clear'!GMT2=0,"",'Summary Clear'!GMT2)</f>
        <v/>
      </c>
      <c r="GMB13" s="172" t="str">
        <f>IF('Summary Clear'!GMU2=0,"",'Summary Clear'!GMU2)</f>
        <v/>
      </c>
      <c r="GMC13" s="172" t="str">
        <f>IF('Summary Clear'!GMV2=0,"",'Summary Clear'!GMV2)</f>
        <v/>
      </c>
      <c r="GMD13" s="172" t="str">
        <f>IF('Summary Clear'!GMW2=0,"",'Summary Clear'!GMW2)</f>
        <v/>
      </c>
      <c r="GME13" s="172" t="str">
        <f>IF('Summary Clear'!GMX2=0,"",'Summary Clear'!GMX2)</f>
        <v/>
      </c>
      <c r="GMF13" s="172" t="str">
        <f>IF('Summary Clear'!GMY2=0,"",'Summary Clear'!GMY2)</f>
        <v/>
      </c>
      <c r="GMG13" s="172" t="str">
        <f>IF('Summary Clear'!GMZ2=0,"",'Summary Clear'!GMZ2)</f>
        <v/>
      </c>
      <c r="GMH13" s="172" t="str">
        <f>IF('Summary Clear'!GNA2=0,"",'Summary Clear'!GNA2)</f>
        <v/>
      </c>
      <c r="GMI13" s="172" t="str">
        <f>IF('Summary Clear'!GNB2=0,"",'Summary Clear'!GNB2)</f>
        <v/>
      </c>
      <c r="GMJ13" s="172" t="str">
        <f>IF('Summary Clear'!GNC2=0,"",'Summary Clear'!GNC2)</f>
        <v/>
      </c>
      <c r="GMK13" s="172" t="str">
        <f>IF('Summary Clear'!GND2=0,"",'Summary Clear'!GND2)</f>
        <v/>
      </c>
      <c r="GML13" s="172" t="str">
        <f>IF('Summary Clear'!GNE2=0,"",'Summary Clear'!GNE2)</f>
        <v/>
      </c>
      <c r="GMM13" s="172" t="str">
        <f>IF('Summary Clear'!GNF2=0,"",'Summary Clear'!GNF2)</f>
        <v/>
      </c>
      <c r="GMN13" s="172" t="str">
        <f>IF('Summary Clear'!GNG2=0,"",'Summary Clear'!GNG2)</f>
        <v/>
      </c>
      <c r="GMO13" s="172" t="str">
        <f>IF('Summary Clear'!GNH2=0,"",'Summary Clear'!GNH2)</f>
        <v/>
      </c>
      <c r="GMP13" s="172" t="str">
        <f>IF('Summary Clear'!GNI2=0,"",'Summary Clear'!GNI2)</f>
        <v/>
      </c>
      <c r="GMQ13" s="172" t="str">
        <f>IF('Summary Clear'!GNJ2=0,"",'Summary Clear'!GNJ2)</f>
        <v/>
      </c>
      <c r="GMR13" s="172" t="str">
        <f>IF('Summary Clear'!GNK2=0,"",'Summary Clear'!GNK2)</f>
        <v/>
      </c>
      <c r="GMS13" s="172" t="str">
        <f>IF('Summary Clear'!GNL2=0,"",'Summary Clear'!GNL2)</f>
        <v/>
      </c>
      <c r="GMT13" s="172" t="str">
        <f>IF('Summary Clear'!GNM2=0,"",'Summary Clear'!GNM2)</f>
        <v/>
      </c>
      <c r="GMU13" s="172" t="str">
        <f>IF('Summary Clear'!GNN2=0,"",'Summary Clear'!GNN2)</f>
        <v/>
      </c>
      <c r="GMV13" s="172" t="str">
        <f>IF('Summary Clear'!GNO2=0,"",'Summary Clear'!GNO2)</f>
        <v/>
      </c>
      <c r="GMW13" s="172" t="str">
        <f>IF('Summary Clear'!GNP2=0,"",'Summary Clear'!GNP2)</f>
        <v/>
      </c>
      <c r="GMX13" s="172" t="str">
        <f>IF('Summary Clear'!GNQ2=0,"",'Summary Clear'!GNQ2)</f>
        <v/>
      </c>
      <c r="GMY13" s="172" t="str">
        <f>IF('Summary Clear'!GNR2=0,"",'Summary Clear'!GNR2)</f>
        <v/>
      </c>
      <c r="GMZ13" s="172" t="str">
        <f>IF('Summary Clear'!GNS2=0,"",'Summary Clear'!GNS2)</f>
        <v/>
      </c>
      <c r="GNA13" s="172" t="str">
        <f>IF('Summary Clear'!GNT2=0,"",'Summary Clear'!GNT2)</f>
        <v/>
      </c>
      <c r="GNB13" s="172" t="str">
        <f>IF('Summary Clear'!GNU2=0,"",'Summary Clear'!GNU2)</f>
        <v/>
      </c>
      <c r="GNC13" s="172" t="str">
        <f>IF('Summary Clear'!GNV2=0,"",'Summary Clear'!GNV2)</f>
        <v/>
      </c>
      <c r="GND13" s="172" t="str">
        <f>IF('Summary Clear'!GNW2=0,"",'Summary Clear'!GNW2)</f>
        <v/>
      </c>
      <c r="GNE13" s="172" t="str">
        <f>IF('Summary Clear'!GNX2=0,"",'Summary Clear'!GNX2)</f>
        <v/>
      </c>
      <c r="GNF13" s="172" t="str">
        <f>IF('Summary Clear'!GNY2=0,"",'Summary Clear'!GNY2)</f>
        <v/>
      </c>
      <c r="GNG13" s="172" t="str">
        <f>IF('Summary Clear'!GNZ2=0,"",'Summary Clear'!GNZ2)</f>
        <v/>
      </c>
      <c r="GNH13" s="172" t="str">
        <f>IF('Summary Clear'!GOA2=0,"",'Summary Clear'!GOA2)</f>
        <v/>
      </c>
      <c r="GNI13" s="172" t="str">
        <f>IF('Summary Clear'!GOB2=0,"",'Summary Clear'!GOB2)</f>
        <v/>
      </c>
      <c r="GNJ13" s="172" t="str">
        <f>IF('Summary Clear'!GOC2=0,"",'Summary Clear'!GOC2)</f>
        <v/>
      </c>
      <c r="GNK13" s="172" t="str">
        <f>IF('Summary Clear'!GOD2=0,"",'Summary Clear'!GOD2)</f>
        <v/>
      </c>
      <c r="GNL13" s="172" t="str">
        <f>IF('Summary Clear'!GOE2=0,"",'Summary Clear'!GOE2)</f>
        <v/>
      </c>
      <c r="GNM13" s="172" t="str">
        <f>IF('Summary Clear'!GOF2=0,"",'Summary Clear'!GOF2)</f>
        <v/>
      </c>
      <c r="GNN13" s="172" t="str">
        <f>IF('Summary Clear'!GOG2=0,"",'Summary Clear'!GOG2)</f>
        <v/>
      </c>
      <c r="GNO13" s="172" t="str">
        <f>IF('Summary Clear'!GOH2=0,"",'Summary Clear'!GOH2)</f>
        <v/>
      </c>
      <c r="GNP13" s="172" t="str">
        <f>IF('Summary Clear'!GOI2=0,"",'Summary Clear'!GOI2)</f>
        <v/>
      </c>
      <c r="GNQ13" s="172" t="str">
        <f>IF('Summary Clear'!GOJ2=0,"",'Summary Clear'!GOJ2)</f>
        <v/>
      </c>
      <c r="GNR13" s="172" t="str">
        <f>IF('Summary Clear'!GOK2=0,"",'Summary Clear'!GOK2)</f>
        <v/>
      </c>
      <c r="GNS13" s="172" t="str">
        <f>IF('Summary Clear'!GOL2=0,"",'Summary Clear'!GOL2)</f>
        <v/>
      </c>
      <c r="GNT13" s="172" t="str">
        <f>IF('Summary Clear'!GOM2=0,"",'Summary Clear'!GOM2)</f>
        <v/>
      </c>
      <c r="GNU13" s="172" t="str">
        <f>IF('Summary Clear'!GON2=0,"",'Summary Clear'!GON2)</f>
        <v/>
      </c>
      <c r="GNV13" s="172" t="str">
        <f>IF('Summary Clear'!GOO2=0,"",'Summary Clear'!GOO2)</f>
        <v/>
      </c>
      <c r="GNW13" s="172" t="str">
        <f>IF('Summary Clear'!GOP2=0,"",'Summary Clear'!GOP2)</f>
        <v/>
      </c>
      <c r="GNX13" s="172" t="str">
        <f>IF('Summary Clear'!GOQ2=0,"",'Summary Clear'!GOQ2)</f>
        <v/>
      </c>
      <c r="GNY13" s="172" t="str">
        <f>IF('Summary Clear'!GOR2=0,"",'Summary Clear'!GOR2)</f>
        <v/>
      </c>
      <c r="GNZ13" s="172" t="str">
        <f>IF('Summary Clear'!GOS2=0,"",'Summary Clear'!GOS2)</f>
        <v/>
      </c>
      <c r="GOA13" s="172" t="str">
        <f>IF('Summary Clear'!GOT2=0,"",'Summary Clear'!GOT2)</f>
        <v/>
      </c>
      <c r="GOB13" s="172" t="str">
        <f>IF('Summary Clear'!GOU2=0,"",'Summary Clear'!GOU2)</f>
        <v/>
      </c>
      <c r="GOC13" s="172" t="str">
        <f>IF('Summary Clear'!GOV2=0,"",'Summary Clear'!GOV2)</f>
        <v/>
      </c>
      <c r="GOD13" s="172" t="str">
        <f>IF('Summary Clear'!GOW2=0,"",'Summary Clear'!GOW2)</f>
        <v/>
      </c>
      <c r="GOE13" s="172" t="str">
        <f>IF('Summary Clear'!GOX2=0,"",'Summary Clear'!GOX2)</f>
        <v/>
      </c>
      <c r="GOF13" s="172" t="str">
        <f>IF('Summary Clear'!GOY2=0,"",'Summary Clear'!GOY2)</f>
        <v/>
      </c>
      <c r="GOG13" s="172" t="str">
        <f>IF('Summary Clear'!GOZ2=0,"",'Summary Clear'!GOZ2)</f>
        <v/>
      </c>
      <c r="GOH13" s="172" t="str">
        <f>IF('Summary Clear'!GPA2=0,"",'Summary Clear'!GPA2)</f>
        <v/>
      </c>
      <c r="GOI13" s="172" t="str">
        <f>IF('Summary Clear'!GPB2=0,"",'Summary Clear'!GPB2)</f>
        <v/>
      </c>
      <c r="GOJ13" s="172" t="str">
        <f>IF('Summary Clear'!GPC2=0,"",'Summary Clear'!GPC2)</f>
        <v/>
      </c>
      <c r="GOK13" s="172" t="str">
        <f>IF('Summary Clear'!GPD2=0,"",'Summary Clear'!GPD2)</f>
        <v/>
      </c>
      <c r="GOL13" s="172" t="str">
        <f>IF('Summary Clear'!GPE2=0,"",'Summary Clear'!GPE2)</f>
        <v/>
      </c>
      <c r="GOM13" s="172" t="str">
        <f>IF('Summary Clear'!GPF2=0,"",'Summary Clear'!GPF2)</f>
        <v/>
      </c>
      <c r="GON13" s="172" t="str">
        <f>IF('Summary Clear'!GPG2=0,"",'Summary Clear'!GPG2)</f>
        <v/>
      </c>
      <c r="GOO13" s="172" t="str">
        <f>IF('Summary Clear'!GPH2=0,"",'Summary Clear'!GPH2)</f>
        <v/>
      </c>
      <c r="GOP13" s="172" t="str">
        <f>IF('Summary Clear'!GPI2=0,"",'Summary Clear'!GPI2)</f>
        <v/>
      </c>
      <c r="GOQ13" s="172" t="str">
        <f>IF('Summary Clear'!GPJ2=0,"",'Summary Clear'!GPJ2)</f>
        <v/>
      </c>
      <c r="GOR13" s="172" t="str">
        <f>IF('Summary Clear'!GPK2=0,"",'Summary Clear'!GPK2)</f>
        <v/>
      </c>
      <c r="GOS13" s="172" t="str">
        <f>IF('Summary Clear'!GPL2=0,"",'Summary Clear'!GPL2)</f>
        <v/>
      </c>
      <c r="GOT13" s="172" t="str">
        <f>IF('Summary Clear'!GPM2=0,"",'Summary Clear'!GPM2)</f>
        <v/>
      </c>
      <c r="GOU13" s="172" t="str">
        <f>IF('Summary Clear'!GPN2=0,"",'Summary Clear'!GPN2)</f>
        <v/>
      </c>
      <c r="GOV13" s="172" t="str">
        <f>IF('Summary Clear'!GPO2=0,"",'Summary Clear'!GPO2)</f>
        <v/>
      </c>
      <c r="GOW13" s="172" t="str">
        <f>IF('Summary Clear'!GPP2=0,"",'Summary Clear'!GPP2)</f>
        <v/>
      </c>
      <c r="GOX13" s="172" t="str">
        <f>IF('Summary Clear'!GPQ2=0,"",'Summary Clear'!GPQ2)</f>
        <v/>
      </c>
      <c r="GOY13" s="172" t="str">
        <f>IF('Summary Clear'!GPR2=0,"",'Summary Clear'!GPR2)</f>
        <v/>
      </c>
      <c r="GOZ13" s="172" t="str">
        <f>IF('Summary Clear'!GPS2=0,"",'Summary Clear'!GPS2)</f>
        <v/>
      </c>
      <c r="GPA13" s="172" t="str">
        <f>IF('Summary Clear'!GPT2=0,"",'Summary Clear'!GPT2)</f>
        <v/>
      </c>
      <c r="GPB13" s="172" t="str">
        <f>IF('Summary Clear'!GPU2=0,"",'Summary Clear'!GPU2)</f>
        <v/>
      </c>
      <c r="GPC13" s="172" t="str">
        <f>IF('Summary Clear'!GPV2=0,"",'Summary Clear'!GPV2)</f>
        <v/>
      </c>
      <c r="GPD13" s="172" t="str">
        <f>IF('Summary Clear'!GPW2=0,"",'Summary Clear'!GPW2)</f>
        <v/>
      </c>
      <c r="GPE13" s="172" t="str">
        <f>IF('Summary Clear'!GPX2=0,"",'Summary Clear'!GPX2)</f>
        <v/>
      </c>
      <c r="GPF13" s="172" t="str">
        <f>IF('Summary Clear'!GPY2=0,"",'Summary Clear'!GPY2)</f>
        <v/>
      </c>
      <c r="GPG13" s="172" t="str">
        <f>IF('Summary Clear'!GPZ2=0,"",'Summary Clear'!GPZ2)</f>
        <v/>
      </c>
      <c r="GPH13" s="172" t="str">
        <f>IF('Summary Clear'!GQA2=0,"",'Summary Clear'!GQA2)</f>
        <v/>
      </c>
      <c r="GPI13" s="172" t="str">
        <f>IF('Summary Clear'!GQB2=0,"",'Summary Clear'!GQB2)</f>
        <v/>
      </c>
      <c r="GPJ13" s="172" t="str">
        <f>IF('Summary Clear'!GQC2=0,"",'Summary Clear'!GQC2)</f>
        <v/>
      </c>
      <c r="GPK13" s="172" t="str">
        <f>IF('Summary Clear'!GQD2=0,"",'Summary Clear'!GQD2)</f>
        <v/>
      </c>
      <c r="GPL13" s="172" t="str">
        <f>IF('Summary Clear'!GQE2=0,"",'Summary Clear'!GQE2)</f>
        <v/>
      </c>
      <c r="GPM13" s="172" t="str">
        <f>IF('Summary Clear'!GQF2=0,"",'Summary Clear'!GQF2)</f>
        <v/>
      </c>
      <c r="GPN13" s="172" t="str">
        <f>IF('Summary Clear'!GQG2=0,"",'Summary Clear'!GQG2)</f>
        <v/>
      </c>
      <c r="GPO13" s="172" t="str">
        <f>IF('Summary Clear'!GQH2=0,"",'Summary Clear'!GQH2)</f>
        <v/>
      </c>
      <c r="GPP13" s="172" t="str">
        <f>IF('Summary Clear'!GQI2=0,"",'Summary Clear'!GQI2)</f>
        <v/>
      </c>
      <c r="GPQ13" s="172" t="str">
        <f>IF('Summary Clear'!GQJ2=0,"",'Summary Clear'!GQJ2)</f>
        <v/>
      </c>
      <c r="GPR13" s="172" t="str">
        <f>IF('Summary Clear'!GQK2=0,"",'Summary Clear'!GQK2)</f>
        <v/>
      </c>
      <c r="GPS13" s="172" t="str">
        <f>IF('Summary Clear'!GQL2=0,"",'Summary Clear'!GQL2)</f>
        <v/>
      </c>
      <c r="GPT13" s="172" t="str">
        <f>IF('Summary Clear'!GQM2=0,"",'Summary Clear'!GQM2)</f>
        <v/>
      </c>
      <c r="GPU13" s="172" t="str">
        <f>IF('Summary Clear'!GQN2=0,"",'Summary Clear'!GQN2)</f>
        <v/>
      </c>
      <c r="GPV13" s="172" t="str">
        <f>IF('Summary Clear'!GQO2=0,"",'Summary Clear'!GQO2)</f>
        <v/>
      </c>
      <c r="GPW13" s="172" t="str">
        <f>IF('Summary Clear'!GQP2=0,"",'Summary Clear'!GQP2)</f>
        <v/>
      </c>
      <c r="GPX13" s="172" t="str">
        <f>IF('Summary Clear'!GQQ2=0,"",'Summary Clear'!GQQ2)</f>
        <v/>
      </c>
      <c r="GPY13" s="172" t="str">
        <f>IF('Summary Clear'!GQR2=0,"",'Summary Clear'!GQR2)</f>
        <v/>
      </c>
      <c r="GPZ13" s="172" t="str">
        <f>IF('Summary Clear'!GQS2=0,"",'Summary Clear'!GQS2)</f>
        <v/>
      </c>
      <c r="GQA13" s="172" t="str">
        <f>IF('Summary Clear'!GQT2=0,"",'Summary Clear'!GQT2)</f>
        <v/>
      </c>
      <c r="GQB13" s="172" t="str">
        <f>IF('Summary Clear'!GQU2=0,"",'Summary Clear'!GQU2)</f>
        <v/>
      </c>
      <c r="GQC13" s="172" t="str">
        <f>IF('Summary Clear'!GQV2=0,"",'Summary Clear'!GQV2)</f>
        <v/>
      </c>
      <c r="GQD13" s="172" t="str">
        <f>IF('Summary Clear'!GQW2=0,"",'Summary Clear'!GQW2)</f>
        <v/>
      </c>
      <c r="GQE13" s="172" t="str">
        <f>IF('Summary Clear'!GQX2=0,"",'Summary Clear'!GQX2)</f>
        <v/>
      </c>
      <c r="GQF13" s="172" t="str">
        <f>IF('Summary Clear'!GQY2=0,"",'Summary Clear'!GQY2)</f>
        <v/>
      </c>
      <c r="GQG13" s="172" t="str">
        <f>IF('Summary Clear'!GQZ2=0,"",'Summary Clear'!GQZ2)</f>
        <v/>
      </c>
      <c r="GQH13" s="172" t="str">
        <f>IF('Summary Clear'!GRA2=0,"",'Summary Clear'!GRA2)</f>
        <v/>
      </c>
      <c r="GQI13" s="172" t="str">
        <f>IF('Summary Clear'!GRB2=0,"",'Summary Clear'!GRB2)</f>
        <v/>
      </c>
      <c r="GQJ13" s="172" t="str">
        <f>IF('Summary Clear'!GRC2=0,"",'Summary Clear'!GRC2)</f>
        <v/>
      </c>
      <c r="GQK13" s="172" t="str">
        <f>IF('Summary Clear'!GRD2=0,"",'Summary Clear'!GRD2)</f>
        <v/>
      </c>
      <c r="GQL13" s="172" t="str">
        <f>IF('Summary Clear'!GRE2=0,"",'Summary Clear'!GRE2)</f>
        <v/>
      </c>
      <c r="GQM13" s="172" t="str">
        <f>IF('Summary Clear'!GRF2=0,"",'Summary Clear'!GRF2)</f>
        <v/>
      </c>
      <c r="GQN13" s="172" t="str">
        <f>IF('Summary Clear'!GRG2=0,"",'Summary Clear'!GRG2)</f>
        <v/>
      </c>
      <c r="GQO13" s="172" t="str">
        <f>IF('Summary Clear'!GRH2=0,"",'Summary Clear'!GRH2)</f>
        <v/>
      </c>
      <c r="GQP13" s="172" t="str">
        <f>IF('Summary Clear'!GRI2=0,"",'Summary Clear'!GRI2)</f>
        <v/>
      </c>
      <c r="GQQ13" s="172" t="str">
        <f>IF('Summary Clear'!GRJ2=0,"",'Summary Clear'!GRJ2)</f>
        <v/>
      </c>
      <c r="GQR13" s="172" t="str">
        <f>IF('Summary Clear'!GRK2=0,"",'Summary Clear'!GRK2)</f>
        <v/>
      </c>
      <c r="GQS13" s="172" t="str">
        <f>IF('Summary Clear'!GRL2=0,"",'Summary Clear'!GRL2)</f>
        <v/>
      </c>
      <c r="GQT13" s="172" t="str">
        <f>IF('Summary Clear'!GRM2=0,"",'Summary Clear'!GRM2)</f>
        <v/>
      </c>
      <c r="GQU13" s="172" t="str">
        <f>IF('Summary Clear'!GRN2=0,"",'Summary Clear'!GRN2)</f>
        <v/>
      </c>
      <c r="GQV13" s="172" t="str">
        <f>IF('Summary Clear'!GRO2=0,"",'Summary Clear'!GRO2)</f>
        <v/>
      </c>
      <c r="GQW13" s="172" t="str">
        <f>IF('Summary Clear'!GRP2=0,"",'Summary Clear'!GRP2)</f>
        <v/>
      </c>
      <c r="GQX13" s="172" t="str">
        <f>IF('Summary Clear'!GRQ2=0,"",'Summary Clear'!GRQ2)</f>
        <v/>
      </c>
      <c r="GQY13" s="172" t="str">
        <f>IF('Summary Clear'!GRR2=0,"",'Summary Clear'!GRR2)</f>
        <v/>
      </c>
      <c r="GQZ13" s="172" t="str">
        <f>IF('Summary Clear'!GRS2=0,"",'Summary Clear'!GRS2)</f>
        <v/>
      </c>
      <c r="GRA13" s="172" t="str">
        <f>IF('Summary Clear'!GRT2=0,"",'Summary Clear'!GRT2)</f>
        <v/>
      </c>
      <c r="GRB13" s="172" t="str">
        <f>IF('Summary Clear'!GRU2=0,"",'Summary Clear'!GRU2)</f>
        <v/>
      </c>
      <c r="GRC13" s="172" t="str">
        <f>IF('Summary Clear'!GRV2=0,"",'Summary Clear'!GRV2)</f>
        <v/>
      </c>
      <c r="GRD13" s="172" t="str">
        <f>IF('Summary Clear'!GRW2=0,"",'Summary Clear'!GRW2)</f>
        <v/>
      </c>
      <c r="GRE13" s="172" t="str">
        <f>IF('Summary Clear'!GRX2=0,"",'Summary Clear'!GRX2)</f>
        <v/>
      </c>
      <c r="GRF13" s="172" t="str">
        <f>IF('Summary Clear'!GRY2=0,"",'Summary Clear'!GRY2)</f>
        <v/>
      </c>
      <c r="GRG13" s="172" t="str">
        <f>IF('Summary Clear'!GRZ2=0,"",'Summary Clear'!GRZ2)</f>
        <v/>
      </c>
      <c r="GRH13" s="172" t="str">
        <f>IF('Summary Clear'!GSA2=0,"",'Summary Clear'!GSA2)</f>
        <v/>
      </c>
      <c r="GRI13" s="172" t="str">
        <f>IF('Summary Clear'!GSB2=0,"",'Summary Clear'!GSB2)</f>
        <v/>
      </c>
      <c r="GRJ13" s="172" t="str">
        <f>IF('Summary Clear'!GSC2=0,"",'Summary Clear'!GSC2)</f>
        <v/>
      </c>
      <c r="GRK13" s="172" t="str">
        <f>IF('Summary Clear'!GSD2=0,"",'Summary Clear'!GSD2)</f>
        <v/>
      </c>
      <c r="GRL13" s="172" t="str">
        <f>IF('Summary Clear'!GSE2=0,"",'Summary Clear'!GSE2)</f>
        <v/>
      </c>
      <c r="GRM13" s="172" t="str">
        <f>IF('Summary Clear'!GSF2=0,"",'Summary Clear'!GSF2)</f>
        <v/>
      </c>
      <c r="GRN13" s="172" t="str">
        <f>IF('Summary Clear'!GSG2=0,"",'Summary Clear'!GSG2)</f>
        <v/>
      </c>
      <c r="GRO13" s="172" t="str">
        <f>IF('Summary Clear'!GSH2=0,"",'Summary Clear'!GSH2)</f>
        <v/>
      </c>
      <c r="GRP13" s="172" t="str">
        <f>IF('Summary Clear'!GSI2=0,"",'Summary Clear'!GSI2)</f>
        <v/>
      </c>
      <c r="GRQ13" s="172" t="str">
        <f>IF('Summary Clear'!GSJ2=0,"",'Summary Clear'!GSJ2)</f>
        <v/>
      </c>
      <c r="GRR13" s="172" t="str">
        <f>IF('Summary Clear'!GSK2=0,"",'Summary Clear'!GSK2)</f>
        <v/>
      </c>
      <c r="GRS13" s="172" t="str">
        <f>IF('Summary Clear'!GSL2=0,"",'Summary Clear'!GSL2)</f>
        <v/>
      </c>
      <c r="GRT13" s="172" t="str">
        <f>IF('Summary Clear'!GSM2=0,"",'Summary Clear'!GSM2)</f>
        <v/>
      </c>
      <c r="GRU13" s="172" t="str">
        <f>IF('Summary Clear'!GSN2=0,"",'Summary Clear'!GSN2)</f>
        <v/>
      </c>
      <c r="GRV13" s="172" t="str">
        <f>IF('Summary Clear'!GSO2=0,"",'Summary Clear'!GSO2)</f>
        <v/>
      </c>
      <c r="GRW13" s="172" t="str">
        <f>IF('Summary Clear'!GSP2=0,"",'Summary Clear'!GSP2)</f>
        <v/>
      </c>
      <c r="GRX13" s="172" t="str">
        <f>IF('Summary Clear'!GSQ2=0,"",'Summary Clear'!GSQ2)</f>
        <v/>
      </c>
      <c r="GRY13" s="172" t="str">
        <f>IF('Summary Clear'!GSR2=0,"",'Summary Clear'!GSR2)</f>
        <v/>
      </c>
      <c r="GRZ13" s="172" t="str">
        <f>IF('Summary Clear'!GSS2=0,"",'Summary Clear'!GSS2)</f>
        <v/>
      </c>
      <c r="GSA13" s="172" t="str">
        <f>IF('Summary Clear'!GST2=0,"",'Summary Clear'!GST2)</f>
        <v/>
      </c>
      <c r="GSB13" s="172" t="str">
        <f>IF('Summary Clear'!GSU2=0,"",'Summary Clear'!GSU2)</f>
        <v/>
      </c>
      <c r="GSC13" s="172" t="str">
        <f>IF('Summary Clear'!GSV2=0,"",'Summary Clear'!GSV2)</f>
        <v/>
      </c>
      <c r="GSD13" s="172" t="str">
        <f>IF('Summary Clear'!GSW2=0,"",'Summary Clear'!GSW2)</f>
        <v/>
      </c>
      <c r="GSE13" s="172" t="str">
        <f>IF('Summary Clear'!GSX2=0,"",'Summary Clear'!GSX2)</f>
        <v/>
      </c>
      <c r="GSF13" s="172" t="str">
        <f>IF('Summary Clear'!GSY2=0,"",'Summary Clear'!GSY2)</f>
        <v/>
      </c>
      <c r="GSG13" s="172" t="str">
        <f>IF('Summary Clear'!GSZ2=0,"",'Summary Clear'!GSZ2)</f>
        <v/>
      </c>
      <c r="GSH13" s="172" t="str">
        <f>IF('Summary Clear'!GTA2=0,"",'Summary Clear'!GTA2)</f>
        <v/>
      </c>
      <c r="GSI13" s="172" t="str">
        <f>IF('Summary Clear'!GTB2=0,"",'Summary Clear'!GTB2)</f>
        <v/>
      </c>
      <c r="GSJ13" s="172" t="str">
        <f>IF('Summary Clear'!GTC2=0,"",'Summary Clear'!GTC2)</f>
        <v/>
      </c>
      <c r="GSK13" s="172" t="str">
        <f>IF('Summary Clear'!GTD2=0,"",'Summary Clear'!GTD2)</f>
        <v/>
      </c>
      <c r="GSL13" s="172" t="str">
        <f>IF('Summary Clear'!GTE2=0,"",'Summary Clear'!GTE2)</f>
        <v/>
      </c>
      <c r="GSM13" s="172" t="str">
        <f>IF('Summary Clear'!GTF2=0,"",'Summary Clear'!GTF2)</f>
        <v/>
      </c>
      <c r="GSN13" s="172" t="str">
        <f>IF('Summary Clear'!GTG2=0,"",'Summary Clear'!GTG2)</f>
        <v/>
      </c>
      <c r="GSO13" s="172" t="str">
        <f>IF('Summary Clear'!GTH2=0,"",'Summary Clear'!GTH2)</f>
        <v/>
      </c>
      <c r="GSP13" s="172" t="str">
        <f>IF('Summary Clear'!GTI2=0,"",'Summary Clear'!GTI2)</f>
        <v/>
      </c>
      <c r="GSQ13" s="172" t="str">
        <f>IF('Summary Clear'!GTJ2=0,"",'Summary Clear'!GTJ2)</f>
        <v/>
      </c>
      <c r="GSR13" s="172" t="str">
        <f>IF('Summary Clear'!GTK2=0,"",'Summary Clear'!GTK2)</f>
        <v/>
      </c>
      <c r="GSS13" s="172" t="str">
        <f>IF('Summary Clear'!GTL2=0,"",'Summary Clear'!GTL2)</f>
        <v/>
      </c>
      <c r="GST13" s="172" t="str">
        <f>IF('Summary Clear'!GTM2=0,"",'Summary Clear'!GTM2)</f>
        <v/>
      </c>
      <c r="GSU13" s="172" t="str">
        <f>IF('Summary Clear'!GTN2=0,"",'Summary Clear'!GTN2)</f>
        <v/>
      </c>
      <c r="GSV13" s="172" t="str">
        <f>IF('Summary Clear'!GTO2=0,"",'Summary Clear'!GTO2)</f>
        <v/>
      </c>
      <c r="GSW13" s="172" t="str">
        <f>IF('Summary Clear'!GTP2=0,"",'Summary Clear'!GTP2)</f>
        <v/>
      </c>
      <c r="GSX13" s="172" t="str">
        <f>IF('Summary Clear'!GTQ2=0,"",'Summary Clear'!GTQ2)</f>
        <v/>
      </c>
      <c r="GSY13" s="172" t="str">
        <f>IF('Summary Clear'!GTR2=0,"",'Summary Clear'!GTR2)</f>
        <v/>
      </c>
      <c r="GSZ13" s="172" t="str">
        <f>IF('Summary Clear'!GTS2=0,"",'Summary Clear'!GTS2)</f>
        <v/>
      </c>
      <c r="GTA13" s="172" t="str">
        <f>IF('Summary Clear'!GTT2=0,"",'Summary Clear'!GTT2)</f>
        <v/>
      </c>
      <c r="GTB13" s="172" t="str">
        <f>IF('Summary Clear'!GTU2=0,"",'Summary Clear'!GTU2)</f>
        <v/>
      </c>
      <c r="GTC13" s="172" t="str">
        <f>IF('Summary Clear'!GTV2=0,"",'Summary Clear'!GTV2)</f>
        <v/>
      </c>
      <c r="GTD13" s="172" t="str">
        <f>IF('Summary Clear'!GTW2=0,"",'Summary Clear'!GTW2)</f>
        <v/>
      </c>
      <c r="GTE13" s="172" t="str">
        <f>IF('Summary Clear'!GTX2=0,"",'Summary Clear'!GTX2)</f>
        <v/>
      </c>
      <c r="GTF13" s="172" t="str">
        <f>IF('Summary Clear'!GTY2=0,"",'Summary Clear'!GTY2)</f>
        <v/>
      </c>
      <c r="GTG13" s="172" t="str">
        <f>IF('Summary Clear'!GTZ2=0,"",'Summary Clear'!GTZ2)</f>
        <v/>
      </c>
      <c r="GTH13" s="172" t="str">
        <f>IF('Summary Clear'!GUA2=0,"",'Summary Clear'!GUA2)</f>
        <v/>
      </c>
      <c r="GTI13" s="172" t="str">
        <f>IF('Summary Clear'!GUB2=0,"",'Summary Clear'!GUB2)</f>
        <v/>
      </c>
      <c r="GTJ13" s="172" t="str">
        <f>IF('Summary Clear'!GUC2=0,"",'Summary Clear'!GUC2)</f>
        <v/>
      </c>
      <c r="GTK13" s="172" t="str">
        <f>IF('Summary Clear'!GUD2=0,"",'Summary Clear'!GUD2)</f>
        <v/>
      </c>
      <c r="GTL13" s="172" t="str">
        <f>IF('Summary Clear'!GUE2=0,"",'Summary Clear'!GUE2)</f>
        <v/>
      </c>
      <c r="GTM13" s="172" t="str">
        <f>IF('Summary Clear'!GUF2=0,"",'Summary Clear'!GUF2)</f>
        <v/>
      </c>
      <c r="GTN13" s="172" t="str">
        <f>IF('Summary Clear'!GUG2=0,"",'Summary Clear'!GUG2)</f>
        <v/>
      </c>
      <c r="GTO13" s="172" t="str">
        <f>IF('Summary Clear'!GUH2=0,"",'Summary Clear'!GUH2)</f>
        <v/>
      </c>
      <c r="GTP13" s="172" t="str">
        <f>IF('Summary Clear'!GUI2=0,"",'Summary Clear'!GUI2)</f>
        <v/>
      </c>
      <c r="GTQ13" s="172" t="str">
        <f>IF('Summary Clear'!GUJ2=0,"",'Summary Clear'!GUJ2)</f>
        <v/>
      </c>
      <c r="GTR13" s="172" t="str">
        <f>IF('Summary Clear'!GUK2=0,"",'Summary Clear'!GUK2)</f>
        <v/>
      </c>
      <c r="GTS13" s="172" t="str">
        <f>IF('Summary Clear'!GUL2=0,"",'Summary Clear'!GUL2)</f>
        <v/>
      </c>
      <c r="GTT13" s="172" t="str">
        <f>IF('Summary Clear'!GUM2=0,"",'Summary Clear'!GUM2)</f>
        <v/>
      </c>
      <c r="GTU13" s="172" t="str">
        <f>IF('Summary Clear'!GUN2=0,"",'Summary Clear'!GUN2)</f>
        <v/>
      </c>
      <c r="GTV13" s="172" t="str">
        <f>IF('Summary Clear'!GUO2=0,"",'Summary Clear'!GUO2)</f>
        <v/>
      </c>
      <c r="GTW13" s="172" t="str">
        <f>IF('Summary Clear'!GUP2=0,"",'Summary Clear'!GUP2)</f>
        <v/>
      </c>
      <c r="GTX13" s="172" t="str">
        <f>IF('Summary Clear'!GUQ2=0,"",'Summary Clear'!GUQ2)</f>
        <v/>
      </c>
      <c r="GTY13" s="172" t="str">
        <f>IF('Summary Clear'!GUR2=0,"",'Summary Clear'!GUR2)</f>
        <v/>
      </c>
      <c r="GTZ13" s="172" t="str">
        <f>IF('Summary Clear'!GUS2=0,"",'Summary Clear'!GUS2)</f>
        <v/>
      </c>
      <c r="GUA13" s="172" t="str">
        <f>IF('Summary Clear'!GUT2=0,"",'Summary Clear'!GUT2)</f>
        <v/>
      </c>
      <c r="GUB13" s="172" t="str">
        <f>IF('Summary Clear'!GUU2=0,"",'Summary Clear'!GUU2)</f>
        <v/>
      </c>
      <c r="GUC13" s="172" t="str">
        <f>IF('Summary Clear'!GUV2=0,"",'Summary Clear'!GUV2)</f>
        <v/>
      </c>
      <c r="GUD13" s="172" t="str">
        <f>IF('Summary Clear'!GUW2=0,"",'Summary Clear'!GUW2)</f>
        <v/>
      </c>
      <c r="GUE13" s="172" t="str">
        <f>IF('Summary Clear'!GUX2=0,"",'Summary Clear'!GUX2)</f>
        <v/>
      </c>
      <c r="GUF13" s="172" t="str">
        <f>IF('Summary Clear'!GUY2=0,"",'Summary Clear'!GUY2)</f>
        <v/>
      </c>
      <c r="GUG13" s="172" t="str">
        <f>IF('Summary Clear'!GUZ2=0,"",'Summary Clear'!GUZ2)</f>
        <v/>
      </c>
      <c r="GUH13" s="172" t="str">
        <f>IF('Summary Clear'!GVA2=0,"",'Summary Clear'!GVA2)</f>
        <v/>
      </c>
      <c r="GUI13" s="172" t="str">
        <f>IF('Summary Clear'!GVB2=0,"",'Summary Clear'!GVB2)</f>
        <v/>
      </c>
      <c r="GUJ13" s="172" t="str">
        <f>IF('Summary Clear'!GVC2=0,"",'Summary Clear'!GVC2)</f>
        <v/>
      </c>
      <c r="GUK13" s="172" t="str">
        <f>IF('Summary Clear'!GVD2=0,"",'Summary Clear'!GVD2)</f>
        <v/>
      </c>
      <c r="GUL13" s="172" t="str">
        <f>IF('Summary Clear'!GVE2=0,"",'Summary Clear'!GVE2)</f>
        <v/>
      </c>
      <c r="GUM13" s="172" t="str">
        <f>IF('Summary Clear'!GVF2=0,"",'Summary Clear'!GVF2)</f>
        <v/>
      </c>
      <c r="GUN13" s="172" t="str">
        <f>IF('Summary Clear'!GVG2=0,"",'Summary Clear'!GVG2)</f>
        <v/>
      </c>
      <c r="GUO13" s="172" t="str">
        <f>IF('Summary Clear'!GVH2=0,"",'Summary Clear'!GVH2)</f>
        <v/>
      </c>
      <c r="GUP13" s="172" t="str">
        <f>IF('Summary Clear'!GVI2=0,"",'Summary Clear'!GVI2)</f>
        <v/>
      </c>
      <c r="GUQ13" s="172" t="str">
        <f>IF('Summary Clear'!GVJ2=0,"",'Summary Clear'!GVJ2)</f>
        <v/>
      </c>
      <c r="GUR13" s="172" t="str">
        <f>IF('Summary Clear'!GVK2=0,"",'Summary Clear'!GVK2)</f>
        <v/>
      </c>
      <c r="GUS13" s="172" t="str">
        <f>IF('Summary Clear'!GVL2=0,"",'Summary Clear'!GVL2)</f>
        <v/>
      </c>
      <c r="GUT13" s="172" t="str">
        <f>IF('Summary Clear'!GVM2=0,"",'Summary Clear'!GVM2)</f>
        <v/>
      </c>
      <c r="GUU13" s="172" t="str">
        <f>IF('Summary Clear'!GVN2=0,"",'Summary Clear'!GVN2)</f>
        <v/>
      </c>
      <c r="GUV13" s="172" t="str">
        <f>IF('Summary Clear'!GVO2=0,"",'Summary Clear'!GVO2)</f>
        <v/>
      </c>
      <c r="GUW13" s="172" t="str">
        <f>IF('Summary Clear'!GVP2=0,"",'Summary Clear'!GVP2)</f>
        <v/>
      </c>
      <c r="GUX13" s="172" t="str">
        <f>IF('Summary Clear'!GVQ2=0,"",'Summary Clear'!GVQ2)</f>
        <v/>
      </c>
      <c r="GUY13" s="172" t="str">
        <f>IF('Summary Clear'!GVR2=0,"",'Summary Clear'!GVR2)</f>
        <v/>
      </c>
      <c r="GUZ13" s="172" t="str">
        <f>IF('Summary Clear'!GVS2=0,"",'Summary Clear'!GVS2)</f>
        <v/>
      </c>
      <c r="GVA13" s="172" t="str">
        <f>IF('Summary Clear'!GVT2=0,"",'Summary Clear'!GVT2)</f>
        <v/>
      </c>
      <c r="GVB13" s="172" t="str">
        <f>IF('Summary Clear'!GVU2=0,"",'Summary Clear'!GVU2)</f>
        <v/>
      </c>
      <c r="GVC13" s="172" t="str">
        <f>IF('Summary Clear'!GVV2=0,"",'Summary Clear'!GVV2)</f>
        <v/>
      </c>
      <c r="GVD13" s="172" t="str">
        <f>IF('Summary Clear'!GVW2=0,"",'Summary Clear'!GVW2)</f>
        <v/>
      </c>
      <c r="GVE13" s="172" t="str">
        <f>IF('Summary Clear'!GVX2=0,"",'Summary Clear'!GVX2)</f>
        <v/>
      </c>
      <c r="GVF13" s="172" t="str">
        <f>IF('Summary Clear'!GVY2=0,"",'Summary Clear'!GVY2)</f>
        <v/>
      </c>
      <c r="GVG13" s="172" t="str">
        <f>IF('Summary Clear'!GVZ2=0,"",'Summary Clear'!GVZ2)</f>
        <v/>
      </c>
      <c r="GVH13" s="172" t="str">
        <f>IF('Summary Clear'!GWA2=0,"",'Summary Clear'!GWA2)</f>
        <v/>
      </c>
      <c r="GVI13" s="172" t="str">
        <f>IF('Summary Clear'!GWB2=0,"",'Summary Clear'!GWB2)</f>
        <v/>
      </c>
      <c r="GVJ13" s="172" t="str">
        <f>IF('Summary Clear'!GWC2=0,"",'Summary Clear'!GWC2)</f>
        <v/>
      </c>
      <c r="GVK13" s="172" t="str">
        <f>IF('Summary Clear'!GWD2=0,"",'Summary Clear'!GWD2)</f>
        <v/>
      </c>
      <c r="GVL13" s="172" t="str">
        <f>IF('Summary Clear'!GWE2=0,"",'Summary Clear'!GWE2)</f>
        <v/>
      </c>
      <c r="GVM13" s="172" t="str">
        <f>IF('Summary Clear'!GWF2=0,"",'Summary Clear'!GWF2)</f>
        <v/>
      </c>
      <c r="GVN13" s="172" t="str">
        <f>IF('Summary Clear'!GWG2=0,"",'Summary Clear'!GWG2)</f>
        <v/>
      </c>
      <c r="GVO13" s="172" t="str">
        <f>IF('Summary Clear'!GWH2=0,"",'Summary Clear'!GWH2)</f>
        <v/>
      </c>
      <c r="GVP13" s="172" t="str">
        <f>IF('Summary Clear'!GWI2=0,"",'Summary Clear'!GWI2)</f>
        <v/>
      </c>
      <c r="GVQ13" s="172" t="str">
        <f>IF('Summary Clear'!GWJ2=0,"",'Summary Clear'!GWJ2)</f>
        <v/>
      </c>
      <c r="GVR13" s="172" t="str">
        <f>IF('Summary Clear'!GWK2=0,"",'Summary Clear'!GWK2)</f>
        <v/>
      </c>
      <c r="GVS13" s="172" t="str">
        <f>IF('Summary Clear'!GWL2=0,"",'Summary Clear'!GWL2)</f>
        <v/>
      </c>
      <c r="GVT13" s="172" t="str">
        <f>IF('Summary Clear'!GWM2=0,"",'Summary Clear'!GWM2)</f>
        <v/>
      </c>
      <c r="GVU13" s="172" t="str">
        <f>IF('Summary Clear'!GWN2=0,"",'Summary Clear'!GWN2)</f>
        <v/>
      </c>
      <c r="GVV13" s="172" t="str">
        <f>IF('Summary Clear'!GWO2=0,"",'Summary Clear'!GWO2)</f>
        <v/>
      </c>
      <c r="GVW13" s="172" t="str">
        <f>IF('Summary Clear'!GWP2=0,"",'Summary Clear'!GWP2)</f>
        <v/>
      </c>
      <c r="GVX13" s="172" t="str">
        <f>IF('Summary Clear'!GWQ2=0,"",'Summary Clear'!GWQ2)</f>
        <v/>
      </c>
      <c r="GVY13" s="172" t="str">
        <f>IF('Summary Clear'!GWR2=0,"",'Summary Clear'!GWR2)</f>
        <v/>
      </c>
      <c r="GVZ13" s="172" t="str">
        <f>IF('Summary Clear'!GWS2=0,"",'Summary Clear'!GWS2)</f>
        <v/>
      </c>
      <c r="GWA13" s="172" t="str">
        <f>IF('Summary Clear'!GWT2=0,"",'Summary Clear'!GWT2)</f>
        <v/>
      </c>
      <c r="GWB13" s="172" t="str">
        <f>IF('Summary Clear'!GWU2=0,"",'Summary Clear'!GWU2)</f>
        <v/>
      </c>
      <c r="GWC13" s="172" t="str">
        <f>IF('Summary Clear'!GWV2=0,"",'Summary Clear'!GWV2)</f>
        <v/>
      </c>
      <c r="GWD13" s="172" t="str">
        <f>IF('Summary Clear'!GWW2=0,"",'Summary Clear'!GWW2)</f>
        <v/>
      </c>
      <c r="GWE13" s="172" t="str">
        <f>IF('Summary Clear'!GWX2=0,"",'Summary Clear'!GWX2)</f>
        <v/>
      </c>
      <c r="GWF13" s="172" t="str">
        <f>IF('Summary Clear'!GWY2=0,"",'Summary Clear'!GWY2)</f>
        <v/>
      </c>
      <c r="GWG13" s="172" t="str">
        <f>IF('Summary Clear'!GWZ2=0,"",'Summary Clear'!GWZ2)</f>
        <v/>
      </c>
      <c r="GWH13" s="172" t="str">
        <f>IF('Summary Clear'!GXA2=0,"",'Summary Clear'!GXA2)</f>
        <v/>
      </c>
      <c r="GWI13" s="172" t="str">
        <f>IF('Summary Clear'!GXB2=0,"",'Summary Clear'!GXB2)</f>
        <v/>
      </c>
      <c r="GWJ13" s="172" t="str">
        <f>IF('Summary Clear'!GXC2=0,"",'Summary Clear'!GXC2)</f>
        <v/>
      </c>
      <c r="GWK13" s="172" t="str">
        <f>IF('Summary Clear'!GXD2=0,"",'Summary Clear'!GXD2)</f>
        <v/>
      </c>
      <c r="GWL13" s="172" t="str">
        <f>IF('Summary Clear'!GXE2=0,"",'Summary Clear'!GXE2)</f>
        <v/>
      </c>
      <c r="GWM13" s="172" t="str">
        <f>IF('Summary Clear'!GXF2=0,"",'Summary Clear'!GXF2)</f>
        <v/>
      </c>
      <c r="GWN13" s="172" t="str">
        <f>IF('Summary Clear'!GXG2=0,"",'Summary Clear'!GXG2)</f>
        <v/>
      </c>
      <c r="GWO13" s="172" t="str">
        <f>IF('Summary Clear'!GXH2=0,"",'Summary Clear'!GXH2)</f>
        <v/>
      </c>
      <c r="GWP13" s="172" t="str">
        <f>IF('Summary Clear'!GXI2=0,"",'Summary Clear'!GXI2)</f>
        <v/>
      </c>
      <c r="GWQ13" s="172" t="str">
        <f>IF('Summary Clear'!GXJ2=0,"",'Summary Clear'!GXJ2)</f>
        <v/>
      </c>
      <c r="GWR13" s="172" t="str">
        <f>IF('Summary Clear'!GXK2=0,"",'Summary Clear'!GXK2)</f>
        <v/>
      </c>
      <c r="GWS13" s="172" t="str">
        <f>IF('Summary Clear'!GXL2=0,"",'Summary Clear'!GXL2)</f>
        <v/>
      </c>
      <c r="GWT13" s="172" t="str">
        <f>IF('Summary Clear'!GXM2=0,"",'Summary Clear'!GXM2)</f>
        <v/>
      </c>
      <c r="GWU13" s="172" t="str">
        <f>IF('Summary Clear'!GXN2=0,"",'Summary Clear'!GXN2)</f>
        <v/>
      </c>
      <c r="GWV13" s="172" t="str">
        <f>IF('Summary Clear'!GXO2=0,"",'Summary Clear'!GXO2)</f>
        <v/>
      </c>
      <c r="GWW13" s="172" t="str">
        <f>IF('Summary Clear'!GXP2=0,"",'Summary Clear'!GXP2)</f>
        <v/>
      </c>
      <c r="GWX13" s="172" t="str">
        <f>IF('Summary Clear'!GXQ2=0,"",'Summary Clear'!GXQ2)</f>
        <v/>
      </c>
      <c r="GWY13" s="172" t="str">
        <f>IF('Summary Clear'!GXR2=0,"",'Summary Clear'!GXR2)</f>
        <v/>
      </c>
      <c r="GWZ13" s="172" t="str">
        <f>IF('Summary Clear'!GXS2=0,"",'Summary Clear'!GXS2)</f>
        <v/>
      </c>
      <c r="GXA13" s="172" t="str">
        <f>IF('Summary Clear'!GXT2=0,"",'Summary Clear'!GXT2)</f>
        <v/>
      </c>
      <c r="GXB13" s="172" t="str">
        <f>IF('Summary Clear'!GXU2=0,"",'Summary Clear'!GXU2)</f>
        <v/>
      </c>
      <c r="GXC13" s="172" t="str">
        <f>IF('Summary Clear'!GXV2=0,"",'Summary Clear'!GXV2)</f>
        <v/>
      </c>
      <c r="GXD13" s="172" t="str">
        <f>IF('Summary Clear'!GXW2=0,"",'Summary Clear'!GXW2)</f>
        <v/>
      </c>
      <c r="GXE13" s="172" t="str">
        <f>IF('Summary Clear'!GXX2=0,"",'Summary Clear'!GXX2)</f>
        <v/>
      </c>
      <c r="GXF13" s="172" t="str">
        <f>IF('Summary Clear'!GXY2=0,"",'Summary Clear'!GXY2)</f>
        <v/>
      </c>
      <c r="GXG13" s="172" t="str">
        <f>IF('Summary Clear'!GXZ2=0,"",'Summary Clear'!GXZ2)</f>
        <v/>
      </c>
      <c r="GXH13" s="172" t="str">
        <f>IF('Summary Clear'!GYA2=0,"",'Summary Clear'!GYA2)</f>
        <v/>
      </c>
      <c r="GXI13" s="172" t="str">
        <f>IF('Summary Clear'!GYB2=0,"",'Summary Clear'!GYB2)</f>
        <v/>
      </c>
      <c r="GXJ13" s="172" t="str">
        <f>IF('Summary Clear'!GYC2=0,"",'Summary Clear'!GYC2)</f>
        <v/>
      </c>
      <c r="GXK13" s="172" t="str">
        <f>IF('Summary Clear'!GYD2=0,"",'Summary Clear'!GYD2)</f>
        <v/>
      </c>
      <c r="GXL13" s="172" t="str">
        <f>IF('Summary Clear'!GYE2=0,"",'Summary Clear'!GYE2)</f>
        <v/>
      </c>
      <c r="GXM13" s="172" t="str">
        <f>IF('Summary Clear'!GYF2=0,"",'Summary Clear'!GYF2)</f>
        <v/>
      </c>
      <c r="GXN13" s="172" t="str">
        <f>IF('Summary Clear'!GYG2=0,"",'Summary Clear'!GYG2)</f>
        <v/>
      </c>
      <c r="GXO13" s="172" t="str">
        <f>IF('Summary Clear'!GYH2=0,"",'Summary Clear'!GYH2)</f>
        <v/>
      </c>
      <c r="GXP13" s="172" t="str">
        <f>IF('Summary Clear'!GYI2=0,"",'Summary Clear'!GYI2)</f>
        <v/>
      </c>
      <c r="GXQ13" s="172" t="str">
        <f>IF('Summary Clear'!GYJ2=0,"",'Summary Clear'!GYJ2)</f>
        <v/>
      </c>
      <c r="GXR13" s="172" t="str">
        <f>IF('Summary Clear'!GYK2=0,"",'Summary Clear'!GYK2)</f>
        <v/>
      </c>
      <c r="GXS13" s="172" t="str">
        <f>IF('Summary Clear'!GYL2=0,"",'Summary Clear'!GYL2)</f>
        <v/>
      </c>
      <c r="GXT13" s="172" t="str">
        <f>IF('Summary Clear'!GYM2=0,"",'Summary Clear'!GYM2)</f>
        <v/>
      </c>
      <c r="GXU13" s="172" t="str">
        <f>IF('Summary Clear'!GYN2=0,"",'Summary Clear'!GYN2)</f>
        <v/>
      </c>
      <c r="GXV13" s="172" t="str">
        <f>IF('Summary Clear'!GYO2=0,"",'Summary Clear'!GYO2)</f>
        <v/>
      </c>
      <c r="GXW13" s="172" t="str">
        <f>IF('Summary Clear'!GYP2=0,"",'Summary Clear'!GYP2)</f>
        <v/>
      </c>
      <c r="GXX13" s="172" t="str">
        <f>IF('Summary Clear'!GYQ2=0,"",'Summary Clear'!GYQ2)</f>
        <v/>
      </c>
      <c r="GXY13" s="172" t="str">
        <f>IF('Summary Clear'!GYR2=0,"",'Summary Clear'!GYR2)</f>
        <v/>
      </c>
      <c r="GXZ13" s="172" t="str">
        <f>IF('Summary Clear'!GYS2=0,"",'Summary Clear'!GYS2)</f>
        <v/>
      </c>
      <c r="GYA13" s="172" t="str">
        <f>IF('Summary Clear'!GYT2=0,"",'Summary Clear'!GYT2)</f>
        <v/>
      </c>
      <c r="GYB13" s="172" t="str">
        <f>IF('Summary Clear'!GYU2=0,"",'Summary Clear'!GYU2)</f>
        <v/>
      </c>
      <c r="GYC13" s="172" t="str">
        <f>IF('Summary Clear'!GYV2=0,"",'Summary Clear'!GYV2)</f>
        <v/>
      </c>
      <c r="GYD13" s="172" t="str">
        <f>IF('Summary Clear'!GYW2=0,"",'Summary Clear'!GYW2)</f>
        <v/>
      </c>
      <c r="GYE13" s="172" t="str">
        <f>IF('Summary Clear'!GYX2=0,"",'Summary Clear'!GYX2)</f>
        <v/>
      </c>
      <c r="GYF13" s="172" t="str">
        <f>IF('Summary Clear'!GYY2=0,"",'Summary Clear'!GYY2)</f>
        <v/>
      </c>
      <c r="GYG13" s="172" t="str">
        <f>IF('Summary Clear'!GYZ2=0,"",'Summary Clear'!GYZ2)</f>
        <v/>
      </c>
      <c r="GYH13" s="172" t="str">
        <f>IF('Summary Clear'!GZA2=0,"",'Summary Clear'!GZA2)</f>
        <v/>
      </c>
      <c r="GYI13" s="172" t="str">
        <f>IF('Summary Clear'!GZB2=0,"",'Summary Clear'!GZB2)</f>
        <v/>
      </c>
      <c r="GYJ13" s="172" t="str">
        <f>IF('Summary Clear'!GZC2=0,"",'Summary Clear'!GZC2)</f>
        <v/>
      </c>
      <c r="GYK13" s="172" t="str">
        <f>IF('Summary Clear'!GZD2=0,"",'Summary Clear'!GZD2)</f>
        <v/>
      </c>
      <c r="GYL13" s="172" t="str">
        <f>IF('Summary Clear'!GZE2=0,"",'Summary Clear'!GZE2)</f>
        <v/>
      </c>
      <c r="GYM13" s="172" t="str">
        <f>IF('Summary Clear'!GZF2=0,"",'Summary Clear'!GZF2)</f>
        <v/>
      </c>
      <c r="GYN13" s="172" t="str">
        <f>IF('Summary Clear'!GZG2=0,"",'Summary Clear'!GZG2)</f>
        <v/>
      </c>
      <c r="GYO13" s="172" t="str">
        <f>IF('Summary Clear'!GZH2=0,"",'Summary Clear'!GZH2)</f>
        <v/>
      </c>
      <c r="GYP13" s="172" t="str">
        <f>IF('Summary Clear'!GZI2=0,"",'Summary Clear'!GZI2)</f>
        <v/>
      </c>
      <c r="GYQ13" s="172" t="str">
        <f>IF('Summary Clear'!GZJ2=0,"",'Summary Clear'!GZJ2)</f>
        <v/>
      </c>
      <c r="GYR13" s="172" t="str">
        <f>IF('Summary Clear'!GZK2=0,"",'Summary Clear'!GZK2)</f>
        <v/>
      </c>
      <c r="GYS13" s="172" t="str">
        <f>IF('Summary Clear'!GZL2=0,"",'Summary Clear'!GZL2)</f>
        <v/>
      </c>
      <c r="GYT13" s="172" t="str">
        <f>IF('Summary Clear'!GZM2=0,"",'Summary Clear'!GZM2)</f>
        <v/>
      </c>
      <c r="GYU13" s="172" t="str">
        <f>IF('Summary Clear'!GZN2=0,"",'Summary Clear'!GZN2)</f>
        <v/>
      </c>
      <c r="GYV13" s="172" t="str">
        <f>IF('Summary Clear'!GZO2=0,"",'Summary Clear'!GZO2)</f>
        <v/>
      </c>
      <c r="GYW13" s="172" t="str">
        <f>IF('Summary Clear'!GZP2=0,"",'Summary Clear'!GZP2)</f>
        <v/>
      </c>
      <c r="GYX13" s="172" t="str">
        <f>IF('Summary Clear'!GZQ2=0,"",'Summary Clear'!GZQ2)</f>
        <v/>
      </c>
      <c r="GYY13" s="172" t="str">
        <f>IF('Summary Clear'!GZR2=0,"",'Summary Clear'!GZR2)</f>
        <v/>
      </c>
      <c r="GYZ13" s="172" t="str">
        <f>IF('Summary Clear'!GZS2=0,"",'Summary Clear'!GZS2)</f>
        <v/>
      </c>
      <c r="GZA13" s="172" t="str">
        <f>IF('Summary Clear'!GZT2=0,"",'Summary Clear'!GZT2)</f>
        <v/>
      </c>
      <c r="GZB13" s="172" t="str">
        <f>IF('Summary Clear'!GZU2=0,"",'Summary Clear'!GZU2)</f>
        <v/>
      </c>
      <c r="GZC13" s="172" t="str">
        <f>IF('Summary Clear'!GZV2=0,"",'Summary Clear'!GZV2)</f>
        <v/>
      </c>
      <c r="GZD13" s="172" t="str">
        <f>IF('Summary Clear'!GZW2=0,"",'Summary Clear'!GZW2)</f>
        <v/>
      </c>
      <c r="GZE13" s="172" t="str">
        <f>IF('Summary Clear'!GZX2=0,"",'Summary Clear'!GZX2)</f>
        <v/>
      </c>
      <c r="GZF13" s="172" t="str">
        <f>IF('Summary Clear'!GZY2=0,"",'Summary Clear'!GZY2)</f>
        <v/>
      </c>
      <c r="GZG13" s="172" t="str">
        <f>IF('Summary Clear'!GZZ2=0,"",'Summary Clear'!GZZ2)</f>
        <v/>
      </c>
      <c r="GZH13" s="172" t="str">
        <f>IF('Summary Clear'!HAA2=0,"",'Summary Clear'!HAA2)</f>
        <v/>
      </c>
      <c r="GZI13" s="172" t="str">
        <f>IF('Summary Clear'!HAB2=0,"",'Summary Clear'!HAB2)</f>
        <v/>
      </c>
      <c r="GZJ13" s="172" t="str">
        <f>IF('Summary Clear'!HAC2=0,"",'Summary Clear'!HAC2)</f>
        <v/>
      </c>
      <c r="GZK13" s="172" t="str">
        <f>IF('Summary Clear'!HAD2=0,"",'Summary Clear'!HAD2)</f>
        <v/>
      </c>
      <c r="GZL13" s="172" t="str">
        <f>IF('Summary Clear'!HAE2=0,"",'Summary Clear'!HAE2)</f>
        <v/>
      </c>
      <c r="GZM13" s="172" t="str">
        <f>IF('Summary Clear'!HAF2=0,"",'Summary Clear'!HAF2)</f>
        <v/>
      </c>
      <c r="GZN13" s="172" t="str">
        <f>IF('Summary Clear'!HAG2=0,"",'Summary Clear'!HAG2)</f>
        <v/>
      </c>
      <c r="GZO13" s="172" t="str">
        <f>IF('Summary Clear'!HAH2=0,"",'Summary Clear'!HAH2)</f>
        <v/>
      </c>
      <c r="GZP13" s="172" t="str">
        <f>IF('Summary Clear'!HAI2=0,"",'Summary Clear'!HAI2)</f>
        <v/>
      </c>
      <c r="GZQ13" s="172" t="str">
        <f>IF('Summary Clear'!HAJ2=0,"",'Summary Clear'!HAJ2)</f>
        <v/>
      </c>
      <c r="GZR13" s="172" t="str">
        <f>IF('Summary Clear'!HAK2=0,"",'Summary Clear'!HAK2)</f>
        <v/>
      </c>
      <c r="GZS13" s="172" t="str">
        <f>IF('Summary Clear'!HAL2=0,"",'Summary Clear'!HAL2)</f>
        <v/>
      </c>
      <c r="GZT13" s="172" t="str">
        <f>IF('Summary Clear'!HAM2=0,"",'Summary Clear'!HAM2)</f>
        <v/>
      </c>
      <c r="GZU13" s="172" t="str">
        <f>IF('Summary Clear'!HAN2=0,"",'Summary Clear'!HAN2)</f>
        <v/>
      </c>
      <c r="GZV13" s="172" t="str">
        <f>IF('Summary Clear'!HAO2=0,"",'Summary Clear'!HAO2)</f>
        <v/>
      </c>
      <c r="GZW13" s="172" t="str">
        <f>IF('Summary Clear'!HAP2=0,"",'Summary Clear'!HAP2)</f>
        <v/>
      </c>
      <c r="GZX13" s="172" t="str">
        <f>IF('Summary Clear'!HAQ2=0,"",'Summary Clear'!HAQ2)</f>
        <v/>
      </c>
      <c r="GZY13" s="172" t="str">
        <f>IF('Summary Clear'!HAR2=0,"",'Summary Clear'!HAR2)</f>
        <v/>
      </c>
      <c r="GZZ13" s="172" t="str">
        <f>IF('Summary Clear'!HAS2=0,"",'Summary Clear'!HAS2)</f>
        <v/>
      </c>
      <c r="HAA13" s="172" t="str">
        <f>IF('Summary Clear'!HAT2=0,"",'Summary Clear'!HAT2)</f>
        <v/>
      </c>
      <c r="HAB13" s="172" t="str">
        <f>IF('Summary Clear'!HAU2=0,"",'Summary Clear'!HAU2)</f>
        <v/>
      </c>
      <c r="HAC13" s="172" t="str">
        <f>IF('Summary Clear'!HAV2=0,"",'Summary Clear'!HAV2)</f>
        <v/>
      </c>
      <c r="HAD13" s="172" t="str">
        <f>IF('Summary Clear'!HAW2=0,"",'Summary Clear'!HAW2)</f>
        <v/>
      </c>
      <c r="HAE13" s="172" t="str">
        <f>IF('Summary Clear'!HAX2=0,"",'Summary Clear'!HAX2)</f>
        <v/>
      </c>
      <c r="HAF13" s="172" t="str">
        <f>IF('Summary Clear'!HAY2=0,"",'Summary Clear'!HAY2)</f>
        <v/>
      </c>
      <c r="HAG13" s="172" t="str">
        <f>IF('Summary Clear'!HAZ2=0,"",'Summary Clear'!HAZ2)</f>
        <v/>
      </c>
      <c r="HAH13" s="172" t="str">
        <f>IF('Summary Clear'!HBA2=0,"",'Summary Clear'!HBA2)</f>
        <v/>
      </c>
      <c r="HAI13" s="172" t="str">
        <f>IF('Summary Clear'!HBB2=0,"",'Summary Clear'!HBB2)</f>
        <v/>
      </c>
      <c r="HAJ13" s="172" t="str">
        <f>IF('Summary Clear'!HBC2=0,"",'Summary Clear'!HBC2)</f>
        <v/>
      </c>
      <c r="HAK13" s="172" t="str">
        <f>IF('Summary Clear'!HBD2=0,"",'Summary Clear'!HBD2)</f>
        <v/>
      </c>
      <c r="HAL13" s="172" t="str">
        <f>IF('Summary Clear'!HBE2=0,"",'Summary Clear'!HBE2)</f>
        <v/>
      </c>
      <c r="HAM13" s="172" t="str">
        <f>IF('Summary Clear'!HBF2=0,"",'Summary Clear'!HBF2)</f>
        <v/>
      </c>
      <c r="HAN13" s="172" t="str">
        <f>IF('Summary Clear'!HBG2=0,"",'Summary Clear'!HBG2)</f>
        <v/>
      </c>
      <c r="HAO13" s="172" t="str">
        <f>IF('Summary Clear'!HBH2=0,"",'Summary Clear'!HBH2)</f>
        <v/>
      </c>
      <c r="HAP13" s="172" t="str">
        <f>IF('Summary Clear'!HBI2=0,"",'Summary Clear'!HBI2)</f>
        <v/>
      </c>
      <c r="HAQ13" s="172" t="str">
        <f>IF('Summary Clear'!HBJ2=0,"",'Summary Clear'!HBJ2)</f>
        <v/>
      </c>
      <c r="HAR13" s="172" t="str">
        <f>IF('Summary Clear'!HBK2=0,"",'Summary Clear'!HBK2)</f>
        <v/>
      </c>
      <c r="HAS13" s="172" t="str">
        <f>IF('Summary Clear'!HBL2=0,"",'Summary Clear'!HBL2)</f>
        <v/>
      </c>
      <c r="HAT13" s="172" t="str">
        <f>IF('Summary Clear'!HBM2=0,"",'Summary Clear'!HBM2)</f>
        <v/>
      </c>
      <c r="HAU13" s="172" t="str">
        <f>IF('Summary Clear'!HBN2=0,"",'Summary Clear'!HBN2)</f>
        <v/>
      </c>
      <c r="HAV13" s="172" t="str">
        <f>IF('Summary Clear'!HBO2=0,"",'Summary Clear'!HBO2)</f>
        <v/>
      </c>
      <c r="HAW13" s="172" t="str">
        <f>IF('Summary Clear'!HBP2=0,"",'Summary Clear'!HBP2)</f>
        <v/>
      </c>
      <c r="HAX13" s="172" t="str">
        <f>IF('Summary Clear'!HBQ2=0,"",'Summary Clear'!HBQ2)</f>
        <v/>
      </c>
      <c r="HAY13" s="172" t="str">
        <f>IF('Summary Clear'!HBR2=0,"",'Summary Clear'!HBR2)</f>
        <v/>
      </c>
      <c r="HAZ13" s="172" t="str">
        <f>IF('Summary Clear'!HBS2=0,"",'Summary Clear'!HBS2)</f>
        <v/>
      </c>
      <c r="HBA13" s="172" t="str">
        <f>IF('Summary Clear'!HBT2=0,"",'Summary Clear'!HBT2)</f>
        <v/>
      </c>
      <c r="HBB13" s="172" t="str">
        <f>IF('Summary Clear'!HBU2=0,"",'Summary Clear'!HBU2)</f>
        <v/>
      </c>
      <c r="HBC13" s="172" t="str">
        <f>IF('Summary Clear'!HBV2=0,"",'Summary Clear'!HBV2)</f>
        <v/>
      </c>
      <c r="HBD13" s="172" t="str">
        <f>IF('Summary Clear'!HBW2=0,"",'Summary Clear'!HBW2)</f>
        <v/>
      </c>
      <c r="HBE13" s="172" t="str">
        <f>IF('Summary Clear'!HBX2=0,"",'Summary Clear'!HBX2)</f>
        <v/>
      </c>
      <c r="HBF13" s="172" t="str">
        <f>IF('Summary Clear'!HBY2=0,"",'Summary Clear'!HBY2)</f>
        <v/>
      </c>
      <c r="HBG13" s="172" t="str">
        <f>IF('Summary Clear'!HBZ2=0,"",'Summary Clear'!HBZ2)</f>
        <v/>
      </c>
      <c r="HBH13" s="172" t="str">
        <f>IF('Summary Clear'!HCA2=0,"",'Summary Clear'!HCA2)</f>
        <v/>
      </c>
      <c r="HBI13" s="172" t="str">
        <f>IF('Summary Clear'!HCB2=0,"",'Summary Clear'!HCB2)</f>
        <v/>
      </c>
      <c r="HBJ13" s="172" t="str">
        <f>IF('Summary Clear'!HCC2=0,"",'Summary Clear'!HCC2)</f>
        <v/>
      </c>
      <c r="HBK13" s="172" t="str">
        <f>IF('Summary Clear'!HCD2=0,"",'Summary Clear'!HCD2)</f>
        <v/>
      </c>
      <c r="HBL13" s="172" t="str">
        <f>IF('Summary Clear'!HCE2=0,"",'Summary Clear'!HCE2)</f>
        <v/>
      </c>
      <c r="HBM13" s="172" t="str">
        <f>IF('Summary Clear'!HCF2=0,"",'Summary Clear'!HCF2)</f>
        <v/>
      </c>
      <c r="HBN13" s="172" t="str">
        <f>IF('Summary Clear'!HCG2=0,"",'Summary Clear'!HCG2)</f>
        <v/>
      </c>
      <c r="HBO13" s="172" t="str">
        <f>IF('Summary Clear'!HCH2=0,"",'Summary Clear'!HCH2)</f>
        <v/>
      </c>
      <c r="HBP13" s="172" t="str">
        <f>IF('Summary Clear'!HCI2=0,"",'Summary Clear'!HCI2)</f>
        <v/>
      </c>
      <c r="HBQ13" s="172" t="str">
        <f>IF('Summary Clear'!HCJ2=0,"",'Summary Clear'!HCJ2)</f>
        <v/>
      </c>
      <c r="HBR13" s="172" t="str">
        <f>IF('Summary Clear'!HCK2=0,"",'Summary Clear'!HCK2)</f>
        <v/>
      </c>
      <c r="HBS13" s="172" t="str">
        <f>IF('Summary Clear'!HCL2=0,"",'Summary Clear'!HCL2)</f>
        <v/>
      </c>
      <c r="HBT13" s="172" t="str">
        <f>IF('Summary Clear'!HCM2=0,"",'Summary Clear'!HCM2)</f>
        <v/>
      </c>
      <c r="HBU13" s="172" t="str">
        <f>IF('Summary Clear'!HCN2=0,"",'Summary Clear'!HCN2)</f>
        <v/>
      </c>
      <c r="HBV13" s="172" t="str">
        <f>IF('Summary Clear'!HCO2=0,"",'Summary Clear'!HCO2)</f>
        <v/>
      </c>
      <c r="HBW13" s="172" t="str">
        <f>IF('Summary Clear'!HCP2=0,"",'Summary Clear'!HCP2)</f>
        <v/>
      </c>
      <c r="HBX13" s="172" t="str">
        <f>IF('Summary Clear'!HCQ2=0,"",'Summary Clear'!HCQ2)</f>
        <v/>
      </c>
      <c r="HBY13" s="172" t="str">
        <f>IF('Summary Clear'!HCR2=0,"",'Summary Clear'!HCR2)</f>
        <v/>
      </c>
      <c r="HBZ13" s="172" t="str">
        <f>IF('Summary Clear'!HCS2=0,"",'Summary Clear'!HCS2)</f>
        <v/>
      </c>
      <c r="HCA13" s="172" t="str">
        <f>IF('Summary Clear'!HCT2=0,"",'Summary Clear'!HCT2)</f>
        <v/>
      </c>
      <c r="HCB13" s="172" t="str">
        <f>IF('Summary Clear'!HCU2=0,"",'Summary Clear'!HCU2)</f>
        <v/>
      </c>
      <c r="HCC13" s="172" t="str">
        <f>IF('Summary Clear'!HCV2=0,"",'Summary Clear'!HCV2)</f>
        <v/>
      </c>
      <c r="HCD13" s="172" t="str">
        <f>IF('Summary Clear'!HCW2=0,"",'Summary Clear'!HCW2)</f>
        <v/>
      </c>
      <c r="HCE13" s="172" t="str">
        <f>IF('Summary Clear'!HCX2=0,"",'Summary Clear'!HCX2)</f>
        <v/>
      </c>
      <c r="HCF13" s="172" t="str">
        <f>IF('Summary Clear'!HCY2=0,"",'Summary Clear'!HCY2)</f>
        <v/>
      </c>
      <c r="HCG13" s="172" t="str">
        <f>IF('Summary Clear'!HCZ2=0,"",'Summary Clear'!HCZ2)</f>
        <v/>
      </c>
      <c r="HCH13" s="172" t="str">
        <f>IF('Summary Clear'!HDA2=0,"",'Summary Clear'!HDA2)</f>
        <v/>
      </c>
      <c r="HCI13" s="172" t="str">
        <f>IF('Summary Clear'!HDB2=0,"",'Summary Clear'!HDB2)</f>
        <v/>
      </c>
      <c r="HCJ13" s="172" t="str">
        <f>IF('Summary Clear'!HDC2=0,"",'Summary Clear'!HDC2)</f>
        <v/>
      </c>
      <c r="HCK13" s="172" t="str">
        <f>IF('Summary Clear'!HDD2=0,"",'Summary Clear'!HDD2)</f>
        <v/>
      </c>
      <c r="HCL13" s="172" t="str">
        <f>IF('Summary Clear'!HDE2=0,"",'Summary Clear'!HDE2)</f>
        <v/>
      </c>
      <c r="HCM13" s="172" t="str">
        <f>IF('Summary Clear'!HDF2=0,"",'Summary Clear'!HDF2)</f>
        <v/>
      </c>
      <c r="HCN13" s="172" t="str">
        <f>IF('Summary Clear'!HDG2=0,"",'Summary Clear'!HDG2)</f>
        <v/>
      </c>
      <c r="HCO13" s="172" t="str">
        <f>IF('Summary Clear'!HDH2=0,"",'Summary Clear'!HDH2)</f>
        <v/>
      </c>
      <c r="HCP13" s="172" t="str">
        <f>IF('Summary Clear'!HDI2=0,"",'Summary Clear'!HDI2)</f>
        <v/>
      </c>
      <c r="HCQ13" s="172" t="str">
        <f>IF('Summary Clear'!HDJ2=0,"",'Summary Clear'!HDJ2)</f>
        <v/>
      </c>
      <c r="HCR13" s="172" t="str">
        <f>IF('Summary Clear'!HDK2=0,"",'Summary Clear'!HDK2)</f>
        <v/>
      </c>
      <c r="HCS13" s="172" t="str">
        <f>IF('Summary Clear'!HDL2=0,"",'Summary Clear'!HDL2)</f>
        <v/>
      </c>
      <c r="HCT13" s="172" t="str">
        <f>IF('Summary Clear'!HDM2=0,"",'Summary Clear'!HDM2)</f>
        <v/>
      </c>
      <c r="HCU13" s="172" t="str">
        <f>IF('Summary Clear'!HDN2=0,"",'Summary Clear'!HDN2)</f>
        <v/>
      </c>
      <c r="HCV13" s="172" t="str">
        <f>IF('Summary Clear'!HDO2=0,"",'Summary Clear'!HDO2)</f>
        <v/>
      </c>
      <c r="HCW13" s="172" t="str">
        <f>IF('Summary Clear'!HDP2=0,"",'Summary Clear'!HDP2)</f>
        <v/>
      </c>
      <c r="HCX13" s="172" t="str">
        <f>IF('Summary Clear'!HDQ2=0,"",'Summary Clear'!HDQ2)</f>
        <v/>
      </c>
      <c r="HCY13" s="172" t="str">
        <f>IF('Summary Clear'!HDR2=0,"",'Summary Clear'!HDR2)</f>
        <v/>
      </c>
      <c r="HCZ13" s="172" t="str">
        <f>IF('Summary Clear'!HDS2=0,"",'Summary Clear'!HDS2)</f>
        <v/>
      </c>
      <c r="HDA13" s="172" t="str">
        <f>IF('Summary Clear'!HDT2=0,"",'Summary Clear'!HDT2)</f>
        <v/>
      </c>
      <c r="HDB13" s="172" t="str">
        <f>IF('Summary Clear'!HDU2=0,"",'Summary Clear'!HDU2)</f>
        <v/>
      </c>
      <c r="HDC13" s="172" t="str">
        <f>IF('Summary Clear'!HDV2=0,"",'Summary Clear'!HDV2)</f>
        <v/>
      </c>
      <c r="HDD13" s="172" t="str">
        <f>IF('Summary Clear'!HDW2=0,"",'Summary Clear'!HDW2)</f>
        <v/>
      </c>
      <c r="HDE13" s="172" t="str">
        <f>IF('Summary Clear'!HDX2=0,"",'Summary Clear'!HDX2)</f>
        <v/>
      </c>
      <c r="HDF13" s="172" t="str">
        <f>IF('Summary Clear'!HDY2=0,"",'Summary Clear'!HDY2)</f>
        <v/>
      </c>
      <c r="HDG13" s="172" t="str">
        <f>IF('Summary Clear'!HDZ2=0,"",'Summary Clear'!HDZ2)</f>
        <v/>
      </c>
      <c r="HDH13" s="172" t="str">
        <f>IF('Summary Clear'!HEA2=0,"",'Summary Clear'!HEA2)</f>
        <v/>
      </c>
      <c r="HDI13" s="172" t="str">
        <f>IF('Summary Clear'!HEB2=0,"",'Summary Clear'!HEB2)</f>
        <v/>
      </c>
      <c r="HDJ13" s="172" t="str">
        <f>IF('Summary Clear'!HEC2=0,"",'Summary Clear'!HEC2)</f>
        <v/>
      </c>
      <c r="HDK13" s="172" t="str">
        <f>IF('Summary Clear'!HED2=0,"",'Summary Clear'!HED2)</f>
        <v/>
      </c>
      <c r="HDL13" s="172" t="str">
        <f>IF('Summary Clear'!HEE2=0,"",'Summary Clear'!HEE2)</f>
        <v/>
      </c>
      <c r="HDM13" s="172" t="str">
        <f>IF('Summary Clear'!HEF2=0,"",'Summary Clear'!HEF2)</f>
        <v/>
      </c>
      <c r="HDN13" s="172" t="str">
        <f>IF('Summary Clear'!HEG2=0,"",'Summary Clear'!HEG2)</f>
        <v/>
      </c>
      <c r="HDO13" s="172" t="str">
        <f>IF('Summary Clear'!HEH2=0,"",'Summary Clear'!HEH2)</f>
        <v/>
      </c>
      <c r="HDP13" s="172" t="str">
        <f>IF('Summary Clear'!HEI2=0,"",'Summary Clear'!HEI2)</f>
        <v/>
      </c>
      <c r="HDQ13" s="172" t="str">
        <f>IF('Summary Clear'!HEJ2=0,"",'Summary Clear'!HEJ2)</f>
        <v/>
      </c>
      <c r="HDR13" s="172" t="str">
        <f>IF('Summary Clear'!HEK2=0,"",'Summary Clear'!HEK2)</f>
        <v/>
      </c>
      <c r="HDS13" s="172" t="str">
        <f>IF('Summary Clear'!HEL2=0,"",'Summary Clear'!HEL2)</f>
        <v/>
      </c>
      <c r="HDT13" s="172" t="str">
        <f>IF('Summary Clear'!HEM2=0,"",'Summary Clear'!HEM2)</f>
        <v/>
      </c>
      <c r="HDU13" s="172" t="str">
        <f>IF('Summary Clear'!HEN2=0,"",'Summary Clear'!HEN2)</f>
        <v/>
      </c>
      <c r="HDV13" s="172" t="str">
        <f>IF('Summary Clear'!HEO2=0,"",'Summary Clear'!HEO2)</f>
        <v/>
      </c>
      <c r="HDW13" s="172" t="str">
        <f>IF('Summary Clear'!HEP2=0,"",'Summary Clear'!HEP2)</f>
        <v/>
      </c>
      <c r="HDX13" s="172" t="str">
        <f>IF('Summary Clear'!HEQ2=0,"",'Summary Clear'!HEQ2)</f>
        <v/>
      </c>
      <c r="HDY13" s="172" t="str">
        <f>IF('Summary Clear'!HER2=0,"",'Summary Clear'!HER2)</f>
        <v/>
      </c>
      <c r="HDZ13" s="172" t="str">
        <f>IF('Summary Clear'!HES2=0,"",'Summary Clear'!HES2)</f>
        <v/>
      </c>
      <c r="HEA13" s="172" t="str">
        <f>IF('Summary Clear'!HET2=0,"",'Summary Clear'!HET2)</f>
        <v/>
      </c>
      <c r="HEB13" s="172" t="str">
        <f>IF('Summary Clear'!HEU2=0,"",'Summary Clear'!HEU2)</f>
        <v/>
      </c>
      <c r="HEC13" s="172" t="str">
        <f>IF('Summary Clear'!HEV2=0,"",'Summary Clear'!HEV2)</f>
        <v/>
      </c>
      <c r="HED13" s="172" t="str">
        <f>IF('Summary Clear'!HEW2=0,"",'Summary Clear'!HEW2)</f>
        <v/>
      </c>
      <c r="HEE13" s="172" t="str">
        <f>IF('Summary Clear'!HEX2=0,"",'Summary Clear'!HEX2)</f>
        <v/>
      </c>
      <c r="HEF13" s="172" t="str">
        <f>IF('Summary Clear'!HEY2=0,"",'Summary Clear'!HEY2)</f>
        <v/>
      </c>
      <c r="HEG13" s="172" t="str">
        <f>IF('Summary Clear'!HEZ2=0,"",'Summary Clear'!HEZ2)</f>
        <v/>
      </c>
      <c r="HEH13" s="172" t="str">
        <f>IF('Summary Clear'!HFA2=0,"",'Summary Clear'!HFA2)</f>
        <v/>
      </c>
      <c r="HEI13" s="172" t="str">
        <f>IF('Summary Clear'!HFB2=0,"",'Summary Clear'!HFB2)</f>
        <v/>
      </c>
      <c r="HEJ13" s="172" t="str">
        <f>IF('Summary Clear'!HFC2=0,"",'Summary Clear'!HFC2)</f>
        <v/>
      </c>
      <c r="HEK13" s="172" t="str">
        <f>IF('Summary Clear'!HFD2=0,"",'Summary Clear'!HFD2)</f>
        <v/>
      </c>
      <c r="HEL13" s="172" t="str">
        <f>IF('Summary Clear'!HFE2=0,"",'Summary Clear'!HFE2)</f>
        <v/>
      </c>
      <c r="HEM13" s="172" t="str">
        <f>IF('Summary Clear'!HFF2=0,"",'Summary Clear'!HFF2)</f>
        <v/>
      </c>
      <c r="HEN13" s="172" t="str">
        <f>IF('Summary Clear'!HFG2=0,"",'Summary Clear'!HFG2)</f>
        <v/>
      </c>
      <c r="HEO13" s="172" t="str">
        <f>IF('Summary Clear'!HFH2=0,"",'Summary Clear'!HFH2)</f>
        <v/>
      </c>
      <c r="HEP13" s="172" t="str">
        <f>IF('Summary Clear'!HFI2=0,"",'Summary Clear'!HFI2)</f>
        <v/>
      </c>
      <c r="HEQ13" s="172" t="str">
        <f>IF('Summary Clear'!HFJ2=0,"",'Summary Clear'!HFJ2)</f>
        <v/>
      </c>
      <c r="HER13" s="172" t="str">
        <f>IF('Summary Clear'!HFK2=0,"",'Summary Clear'!HFK2)</f>
        <v/>
      </c>
      <c r="HES13" s="172" t="str">
        <f>IF('Summary Clear'!HFL2=0,"",'Summary Clear'!HFL2)</f>
        <v/>
      </c>
      <c r="HET13" s="172" t="str">
        <f>IF('Summary Clear'!HFM2=0,"",'Summary Clear'!HFM2)</f>
        <v/>
      </c>
      <c r="HEU13" s="172" t="str">
        <f>IF('Summary Clear'!HFN2=0,"",'Summary Clear'!HFN2)</f>
        <v/>
      </c>
      <c r="HEV13" s="172" t="str">
        <f>IF('Summary Clear'!HFO2=0,"",'Summary Clear'!HFO2)</f>
        <v/>
      </c>
      <c r="HEW13" s="172" t="str">
        <f>IF('Summary Clear'!HFP2=0,"",'Summary Clear'!HFP2)</f>
        <v/>
      </c>
      <c r="HEX13" s="172" t="str">
        <f>IF('Summary Clear'!HFQ2=0,"",'Summary Clear'!HFQ2)</f>
        <v/>
      </c>
      <c r="HEY13" s="172" t="str">
        <f>IF('Summary Clear'!HFR2=0,"",'Summary Clear'!HFR2)</f>
        <v/>
      </c>
      <c r="HEZ13" s="172" t="str">
        <f>IF('Summary Clear'!HFS2=0,"",'Summary Clear'!HFS2)</f>
        <v/>
      </c>
      <c r="HFA13" s="172" t="str">
        <f>IF('Summary Clear'!HFT2=0,"",'Summary Clear'!HFT2)</f>
        <v/>
      </c>
      <c r="HFB13" s="172" t="str">
        <f>IF('Summary Clear'!HFU2=0,"",'Summary Clear'!HFU2)</f>
        <v/>
      </c>
      <c r="HFC13" s="172" t="str">
        <f>IF('Summary Clear'!HFV2=0,"",'Summary Clear'!HFV2)</f>
        <v/>
      </c>
      <c r="HFD13" s="172" t="str">
        <f>IF('Summary Clear'!HFW2=0,"",'Summary Clear'!HFW2)</f>
        <v/>
      </c>
      <c r="HFE13" s="172" t="str">
        <f>IF('Summary Clear'!HFX2=0,"",'Summary Clear'!HFX2)</f>
        <v/>
      </c>
      <c r="HFF13" s="172" t="str">
        <f>IF('Summary Clear'!HFY2=0,"",'Summary Clear'!HFY2)</f>
        <v/>
      </c>
      <c r="HFG13" s="172" t="str">
        <f>IF('Summary Clear'!HFZ2=0,"",'Summary Clear'!HFZ2)</f>
        <v/>
      </c>
      <c r="HFH13" s="172" t="str">
        <f>IF('Summary Clear'!HGA2=0,"",'Summary Clear'!HGA2)</f>
        <v/>
      </c>
      <c r="HFI13" s="172" t="str">
        <f>IF('Summary Clear'!HGB2=0,"",'Summary Clear'!HGB2)</f>
        <v/>
      </c>
      <c r="HFJ13" s="172" t="str">
        <f>IF('Summary Clear'!HGC2=0,"",'Summary Clear'!HGC2)</f>
        <v/>
      </c>
      <c r="HFK13" s="172" t="str">
        <f>IF('Summary Clear'!HGD2=0,"",'Summary Clear'!HGD2)</f>
        <v/>
      </c>
      <c r="HFL13" s="172" t="str">
        <f>IF('Summary Clear'!HGE2=0,"",'Summary Clear'!HGE2)</f>
        <v/>
      </c>
      <c r="HFM13" s="172" t="str">
        <f>IF('Summary Clear'!HGF2=0,"",'Summary Clear'!HGF2)</f>
        <v/>
      </c>
      <c r="HFN13" s="172" t="str">
        <f>IF('Summary Clear'!HGG2=0,"",'Summary Clear'!HGG2)</f>
        <v/>
      </c>
      <c r="HFO13" s="172" t="str">
        <f>IF('Summary Clear'!HGH2=0,"",'Summary Clear'!HGH2)</f>
        <v/>
      </c>
      <c r="HFP13" s="172" t="str">
        <f>IF('Summary Clear'!HGI2=0,"",'Summary Clear'!HGI2)</f>
        <v/>
      </c>
      <c r="HFQ13" s="172" t="str">
        <f>IF('Summary Clear'!HGJ2=0,"",'Summary Clear'!HGJ2)</f>
        <v/>
      </c>
      <c r="HFR13" s="172" t="str">
        <f>IF('Summary Clear'!HGK2=0,"",'Summary Clear'!HGK2)</f>
        <v/>
      </c>
      <c r="HFS13" s="172" t="str">
        <f>IF('Summary Clear'!HGL2=0,"",'Summary Clear'!HGL2)</f>
        <v/>
      </c>
      <c r="HFT13" s="172" t="str">
        <f>IF('Summary Clear'!HGM2=0,"",'Summary Clear'!HGM2)</f>
        <v/>
      </c>
      <c r="HFU13" s="172" t="str">
        <f>IF('Summary Clear'!HGN2=0,"",'Summary Clear'!HGN2)</f>
        <v/>
      </c>
      <c r="HFV13" s="172" t="str">
        <f>IF('Summary Clear'!HGO2=0,"",'Summary Clear'!HGO2)</f>
        <v/>
      </c>
      <c r="HFW13" s="172" t="str">
        <f>IF('Summary Clear'!HGP2=0,"",'Summary Clear'!HGP2)</f>
        <v/>
      </c>
      <c r="HFX13" s="172" t="str">
        <f>IF('Summary Clear'!HGQ2=0,"",'Summary Clear'!HGQ2)</f>
        <v/>
      </c>
      <c r="HFY13" s="172" t="str">
        <f>IF('Summary Clear'!HGR2=0,"",'Summary Clear'!HGR2)</f>
        <v/>
      </c>
      <c r="HFZ13" s="172" t="str">
        <f>IF('Summary Clear'!HGS2=0,"",'Summary Clear'!HGS2)</f>
        <v/>
      </c>
      <c r="HGA13" s="172" t="str">
        <f>IF('Summary Clear'!HGT2=0,"",'Summary Clear'!HGT2)</f>
        <v/>
      </c>
      <c r="HGB13" s="172" t="str">
        <f>IF('Summary Clear'!HGU2=0,"",'Summary Clear'!HGU2)</f>
        <v/>
      </c>
      <c r="HGC13" s="172" t="str">
        <f>IF('Summary Clear'!HGV2=0,"",'Summary Clear'!HGV2)</f>
        <v/>
      </c>
      <c r="HGD13" s="172" t="str">
        <f>IF('Summary Clear'!HGW2=0,"",'Summary Clear'!HGW2)</f>
        <v/>
      </c>
      <c r="HGE13" s="172" t="str">
        <f>IF('Summary Clear'!HGX2=0,"",'Summary Clear'!HGX2)</f>
        <v/>
      </c>
      <c r="HGF13" s="172" t="str">
        <f>IF('Summary Clear'!HGY2=0,"",'Summary Clear'!HGY2)</f>
        <v/>
      </c>
      <c r="HGG13" s="172" t="str">
        <f>IF('Summary Clear'!HGZ2=0,"",'Summary Clear'!HGZ2)</f>
        <v/>
      </c>
      <c r="HGH13" s="172" t="str">
        <f>IF('Summary Clear'!HHA2=0,"",'Summary Clear'!HHA2)</f>
        <v/>
      </c>
      <c r="HGI13" s="172" t="str">
        <f>IF('Summary Clear'!HHB2=0,"",'Summary Clear'!HHB2)</f>
        <v/>
      </c>
      <c r="HGJ13" s="172" t="str">
        <f>IF('Summary Clear'!HHC2=0,"",'Summary Clear'!HHC2)</f>
        <v/>
      </c>
      <c r="HGK13" s="172" t="str">
        <f>IF('Summary Clear'!HHD2=0,"",'Summary Clear'!HHD2)</f>
        <v/>
      </c>
      <c r="HGL13" s="172" t="str">
        <f>IF('Summary Clear'!HHE2=0,"",'Summary Clear'!HHE2)</f>
        <v/>
      </c>
      <c r="HGM13" s="172" t="str">
        <f>IF('Summary Clear'!HHF2=0,"",'Summary Clear'!HHF2)</f>
        <v/>
      </c>
      <c r="HGN13" s="172" t="str">
        <f>IF('Summary Clear'!HHG2=0,"",'Summary Clear'!HHG2)</f>
        <v/>
      </c>
      <c r="HGO13" s="172" t="str">
        <f>IF('Summary Clear'!HHH2=0,"",'Summary Clear'!HHH2)</f>
        <v/>
      </c>
      <c r="HGP13" s="172" t="str">
        <f>IF('Summary Clear'!HHI2=0,"",'Summary Clear'!HHI2)</f>
        <v/>
      </c>
      <c r="HGQ13" s="172" t="str">
        <f>IF('Summary Clear'!HHJ2=0,"",'Summary Clear'!HHJ2)</f>
        <v/>
      </c>
      <c r="HGR13" s="172" t="str">
        <f>IF('Summary Clear'!HHK2=0,"",'Summary Clear'!HHK2)</f>
        <v/>
      </c>
      <c r="HGS13" s="172" t="str">
        <f>IF('Summary Clear'!HHL2=0,"",'Summary Clear'!HHL2)</f>
        <v/>
      </c>
      <c r="HGT13" s="172" t="str">
        <f>IF('Summary Clear'!HHM2=0,"",'Summary Clear'!HHM2)</f>
        <v/>
      </c>
      <c r="HGU13" s="172" t="str">
        <f>IF('Summary Clear'!HHN2=0,"",'Summary Clear'!HHN2)</f>
        <v/>
      </c>
      <c r="HGV13" s="172" t="str">
        <f>IF('Summary Clear'!HHO2=0,"",'Summary Clear'!HHO2)</f>
        <v/>
      </c>
      <c r="HGW13" s="172" t="str">
        <f>IF('Summary Clear'!HHP2=0,"",'Summary Clear'!HHP2)</f>
        <v/>
      </c>
      <c r="HGX13" s="172" t="str">
        <f>IF('Summary Clear'!HHQ2=0,"",'Summary Clear'!HHQ2)</f>
        <v/>
      </c>
      <c r="HGY13" s="172" t="str">
        <f>IF('Summary Clear'!HHR2=0,"",'Summary Clear'!HHR2)</f>
        <v/>
      </c>
      <c r="HGZ13" s="172" t="str">
        <f>IF('Summary Clear'!HHS2=0,"",'Summary Clear'!HHS2)</f>
        <v/>
      </c>
      <c r="HHA13" s="172" t="str">
        <f>IF('Summary Clear'!HHT2=0,"",'Summary Clear'!HHT2)</f>
        <v/>
      </c>
      <c r="HHB13" s="172" t="str">
        <f>IF('Summary Clear'!HHU2=0,"",'Summary Clear'!HHU2)</f>
        <v/>
      </c>
      <c r="HHC13" s="172" t="str">
        <f>IF('Summary Clear'!HHV2=0,"",'Summary Clear'!HHV2)</f>
        <v/>
      </c>
      <c r="HHD13" s="172" t="str">
        <f>IF('Summary Clear'!HHW2=0,"",'Summary Clear'!HHW2)</f>
        <v/>
      </c>
      <c r="HHE13" s="172" t="str">
        <f>IF('Summary Clear'!HHX2=0,"",'Summary Clear'!HHX2)</f>
        <v/>
      </c>
      <c r="HHF13" s="172" t="str">
        <f>IF('Summary Clear'!HHY2=0,"",'Summary Clear'!HHY2)</f>
        <v/>
      </c>
      <c r="HHG13" s="172" t="str">
        <f>IF('Summary Clear'!HHZ2=0,"",'Summary Clear'!HHZ2)</f>
        <v/>
      </c>
      <c r="HHH13" s="172" t="str">
        <f>IF('Summary Clear'!HIA2=0,"",'Summary Clear'!HIA2)</f>
        <v/>
      </c>
      <c r="HHI13" s="172" t="str">
        <f>IF('Summary Clear'!HIB2=0,"",'Summary Clear'!HIB2)</f>
        <v/>
      </c>
      <c r="HHJ13" s="172" t="str">
        <f>IF('Summary Clear'!HIC2=0,"",'Summary Clear'!HIC2)</f>
        <v/>
      </c>
      <c r="HHK13" s="172" t="str">
        <f>IF('Summary Clear'!HID2=0,"",'Summary Clear'!HID2)</f>
        <v/>
      </c>
      <c r="HHL13" s="172" t="str">
        <f>IF('Summary Clear'!HIE2=0,"",'Summary Clear'!HIE2)</f>
        <v/>
      </c>
      <c r="HHM13" s="172" t="str">
        <f>IF('Summary Clear'!HIF2=0,"",'Summary Clear'!HIF2)</f>
        <v/>
      </c>
      <c r="HHN13" s="172" t="str">
        <f>IF('Summary Clear'!HIG2=0,"",'Summary Clear'!HIG2)</f>
        <v/>
      </c>
      <c r="HHO13" s="172" t="str">
        <f>IF('Summary Clear'!HIH2=0,"",'Summary Clear'!HIH2)</f>
        <v/>
      </c>
      <c r="HHP13" s="172" t="str">
        <f>IF('Summary Clear'!HII2=0,"",'Summary Clear'!HII2)</f>
        <v/>
      </c>
      <c r="HHQ13" s="172" t="str">
        <f>IF('Summary Clear'!HIJ2=0,"",'Summary Clear'!HIJ2)</f>
        <v/>
      </c>
      <c r="HHR13" s="172" t="str">
        <f>IF('Summary Clear'!HIK2=0,"",'Summary Clear'!HIK2)</f>
        <v/>
      </c>
      <c r="HHS13" s="172" t="str">
        <f>IF('Summary Clear'!HIL2=0,"",'Summary Clear'!HIL2)</f>
        <v/>
      </c>
      <c r="HHT13" s="172" t="str">
        <f>IF('Summary Clear'!HIM2=0,"",'Summary Clear'!HIM2)</f>
        <v/>
      </c>
      <c r="HHU13" s="172" t="str">
        <f>IF('Summary Clear'!HIN2=0,"",'Summary Clear'!HIN2)</f>
        <v/>
      </c>
      <c r="HHV13" s="172" t="str">
        <f>IF('Summary Clear'!HIO2=0,"",'Summary Clear'!HIO2)</f>
        <v/>
      </c>
      <c r="HHW13" s="172" t="str">
        <f>IF('Summary Clear'!HIP2=0,"",'Summary Clear'!HIP2)</f>
        <v/>
      </c>
      <c r="HHX13" s="172" t="str">
        <f>IF('Summary Clear'!HIQ2=0,"",'Summary Clear'!HIQ2)</f>
        <v/>
      </c>
      <c r="HHY13" s="172" t="str">
        <f>IF('Summary Clear'!HIR2=0,"",'Summary Clear'!HIR2)</f>
        <v/>
      </c>
      <c r="HHZ13" s="172" t="str">
        <f>IF('Summary Clear'!HIS2=0,"",'Summary Clear'!HIS2)</f>
        <v/>
      </c>
      <c r="HIA13" s="172" t="str">
        <f>IF('Summary Clear'!HIT2=0,"",'Summary Clear'!HIT2)</f>
        <v/>
      </c>
      <c r="HIB13" s="172" t="str">
        <f>IF('Summary Clear'!HIU2=0,"",'Summary Clear'!HIU2)</f>
        <v/>
      </c>
      <c r="HIC13" s="172" t="str">
        <f>IF('Summary Clear'!HIV2=0,"",'Summary Clear'!HIV2)</f>
        <v/>
      </c>
      <c r="HID13" s="172" t="str">
        <f>IF('Summary Clear'!HIW2=0,"",'Summary Clear'!HIW2)</f>
        <v/>
      </c>
      <c r="HIE13" s="172" t="str">
        <f>IF('Summary Clear'!HIX2=0,"",'Summary Clear'!HIX2)</f>
        <v/>
      </c>
      <c r="HIF13" s="172" t="str">
        <f>IF('Summary Clear'!HIY2=0,"",'Summary Clear'!HIY2)</f>
        <v/>
      </c>
      <c r="HIG13" s="172" t="str">
        <f>IF('Summary Clear'!HIZ2=0,"",'Summary Clear'!HIZ2)</f>
        <v/>
      </c>
      <c r="HIH13" s="172" t="str">
        <f>IF('Summary Clear'!HJA2=0,"",'Summary Clear'!HJA2)</f>
        <v/>
      </c>
      <c r="HII13" s="172" t="str">
        <f>IF('Summary Clear'!HJB2=0,"",'Summary Clear'!HJB2)</f>
        <v/>
      </c>
      <c r="HIJ13" s="172" t="str">
        <f>IF('Summary Clear'!HJC2=0,"",'Summary Clear'!HJC2)</f>
        <v/>
      </c>
      <c r="HIK13" s="172" t="str">
        <f>IF('Summary Clear'!HJD2=0,"",'Summary Clear'!HJD2)</f>
        <v/>
      </c>
      <c r="HIL13" s="172" t="str">
        <f>IF('Summary Clear'!HJE2=0,"",'Summary Clear'!HJE2)</f>
        <v/>
      </c>
      <c r="HIM13" s="172" t="str">
        <f>IF('Summary Clear'!HJF2=0,"",'Summary Clear'!HJF2)</f>
        <v/>
      </c>
      <c r="HIN13" s="172" t="str">
        <f>IF('Summary Clear'!HJG2=0,"",'Summary Clear'!HJG2)</f>
        <v/>
      </c>
      <c r="HIO13" s="172" t="str">
        <f>IF('Summary Clear'!HJH2=0,"",'Summary Clear'!HJH2)</f>
        <v/>
      </c>
      <c r="HIP13" s="172" t="str">
        <f>IF('Summary Clear'!HJI2=0,"",'Summary Clear'!HJI2)</f>
        <v/>
      </c>
      <c r="HIQ13" s="172" t="str">
        <f>IF('Summary Clear'!HJJ2=0,"",'Summary Clear'!HJJ2)</f>
        <v/>
      </c>
      <c r="HIR13" s="172" t="str">
        <f>IF('Summary Clear'!HJK2=0,"",'Summary Clear'!HJK2)</f>
        <v/>
      </c>
      <c r="HIS13" s="172" t="str">
        <f>IF('Summary Clear'!HJL2=0,"",'Summary Clear'!HJL2)</f>
        <v/>
      </c>
      <c r="HIT13" s="172" t="str">
        <f>IF('Summary Clear'!HJM2=0,"",'Summary Clear'!HJM2)</f>
        <v/>
      </c>
      <c r="HIU13" s="172" t="str">
        <f>IF('Summary Clear'!HJN2=0,"",'Summary Clear'!HJN2)</f>
        <v/>
      </c>
      <c r="HIV13" s="172" t="str">
        <f>IF('Summary Clear'!HJO2=0,"",'Summary Clear'!HJO2)</f>
        <v/>
      </c>
      <c r="HIW13" s="172" t="str">
        <f>IF('Summary Clear'!HJP2=0,"",'Summary Clear'!HJP2)</f>
        <v/>
      </c>
      <c r="HIX13" s="172" t="str">
        <f>IF('Summary Clear'!HJQ2=0,"",'Summary Clear'!HJQ2)</f>
        <v/>
      </c>
      <c r="HIY13" s="172" t="str">
        <f>IF('Summary Clear'!HJR2=0,"",'Summary Clear'!HJR2)</f>
        <v/>
      </c>
      <c r="HIZ13" s="172" t="str">
        <f>IF('Summary Clear'!HJS2=0,"",'Summary Clear'!HJS2)</f>
        <v/>
      </c>
      <c r="HJA13" s="172" t="str">
        <f>IF('Summary Clear'!HJT2=0,"",'Summary Clear'!HJT2)</f>
        <v/>
      </c>
      <c r="HJB13" s="172" t="str">
        <f>IF('Summary Clear'!HJU2=0,"",'Summary Clear'!HJU2)</f>
        <v/>
      </c>
      <c r="HJC13" s="172" t="str">
        <f>IF('Summary Clear'!HJV2=0,"",'Summary Clear'!HJV2)</f>
        <v/>
      </c>
      <c r="HJD13" s="172" t="str">
        <f>IF('Summary Clear'!HJW2=0,"",'Summary Clear'!HJW2)</f>
        <v/>
      </c>
      <c r="HJE13" s="172" t="str">
        <f>IF('Summary Clear'!HJX2=0,"",'Summary Clear'!HJX2)</f>
        <v/>
      </c>
      <c r="HJF13" s="172" t="str">
        <f>IF('Summary Clear'!HJY2=0,"",'Summary Clear'!HJY2)</f>
        <v/>
      </c>
      <c r="HJG13" s="172" t="str">
        <f>IF('Summary Clear'!HJZ2=0,"",'Summary Clear'!HJZ2)</f>
        <v/>
      </c>
      <c r="HJH13" s="172" t="str">
        <f>IF('Summary Clear'!HKA2=0,"",'Summary Clear'!HKA2)</f>
        <v/>
      </c>
      <c r="HJI13" s="172" t="str">
        <f>IF('Summary Clear'!HKB2=0,"",'Summary Clear'!HKB2)</f>
        <v/>
      </c>
      <c r="HJJ13" s="172" t="str">
        <f>IF('Summary Clear'!HKC2=0,"",'Summary Clear'!HKC2)</f>
        <v/>
      </c>
      <c r="HJK13" s="172" t="str">
        <f>IF('Summary Clear'!HKD2=0,"",'Summary Clear'!HKD2)</f>
        <v/>
      </c>
      <c r="HJL13" s="172" t="str">
        <f>IF('Summary Clear'!HKE2=0,"",'Summary Clear'!HKE2)</f>
        <v/>
      </c>
      <c r="HJM13" s="172" t="str">
        <f>IF('Summary Clear'!HKF2=0,"",'Summary Clear'!HKF2)</f>
        <v/>
      </c>
      <c r="HJN13" s="172" t="str">
        <f>IF('Summary Clear'!HKG2=0,"",'Summary Clear'!HKG2)</f>
        <v/>
      </c>
      <c r="HJO13" s="172" t="str">
        <f>IF('Summary Clear'!HKH2=0,"",'Summary Clear'!HKH2)</f>
        <v/>
      </c>
      <c r="HJP13" s="172" t="str">
        <f>IF('Summary Clear'!HKI2=0,"",'Summary Clear'!HKI2)</f>
        <v/>
      </c>
      <c r="HJQ13" s="172" t="str">
        <f>IF('Summary Clear'!HKJ2=0,"",'Summary Clear'!HKJ2)</f>
        <v/>
      </c>
      <c r="HJR13" s="172" t="str">
        <f>IF('Summary Clear'!HKK2=0,"",'Summary Clear'!HKK2)</f>
        <v/>
      </c>
      <c r="HJS13" s="172" t="str">
        <f>IF('Summary Clear'!HKL2=0,"",'Summary Clear'!HKL2)</f>
        <v/>
      </c>
      <c r="HJT13" s="172" t="str">
        <f>IF('Summary Clear'!HKM2=0,"",'Summary Clear'!HKM2)</f>
        <v/>
      </c>
      <c r="HJU13" s="172" t="str">
        <f>IF('Summary Clear'!HKN2=0,"",'Summary Clear'!HKN2)</f>
        <v/>
      </c>
      <c r="HJV13" s="172" t="str">
        <f>IF('Summary Clear'!HKO2=0,"",'Summary Clear'!HKO2)</f>
        <v/>
      </c>
      <c r="HJW13" s="172" t="str">
        <f>IF('Summary Clear'!HKP2=0,"",'Summary Clear'!HKP2)</f>
        <v/>
      </c>
      <c r="HJX13" s="172" t="str">
        <f>IF('Summary Clear'!HKQ2=0,"",'Summary Clear'!HKQ2)</f>
        <v/>
      </c>
      <c r="HJY13" s="172" t="str">
        <f>IF('Summary Clear'!HKR2=0,"",'Summary Clear'!HKR2)</f>
        <v/>
      </c>
      <c r="HJZ13" s="172" t="str">
        <f>IF('Summary Clear'!HKS2=0,"",'Summary Clear'!HKS2)</f>
        <v/>
      </c>
      <c r="HKA13" s="172" t="str">
        <f>IF('Summary Clear'!HKT2=0,"",'Summary Clear'!HKT2)</f>
        <v/>
      </c>
      <c r="HKB13" s="172" t="str">
        <f>IF('Summary Clear'!HKU2=0,"",'Summary Clear'!HKU2)</f>
        <v/>
      </c>
      <c r="HKC13" s="172" t="str">
        <f>IF('Summary Clear'!HKV2=0,"",'Summary Clear'!HKV2)</f>
        <v/>
      </c>
      <c r="HKD13" s="172" t="str">
        <f>IF('Summary Clear'!HKW2=0,"",'Summary Clear'!HKW2)</f>
        <v/>
      </c>
      <c r="HKE13" s="172" t="str">
        <f>IF('Summary Clear'!HKX2=0,"",'Summary Clear'!HKX2)</f>
        <v/>
      </c>
      <c r="HKF13" s="172" t="str">
        <f>IF('Summary Clear'!HKY2=0,"",'Summary Clear'!HKY2)</f>
        <v/>
      </c>
      <c r="HKG13" s="172" t="str">
        <f>IF('Summary Clear'!HKZ2=0,"",'Summary Clear'!HKZ2)</f>
        <v/>
      </c>
      <c r="HKH13" s="172" t="str">
        <f>IF('Summary Clear'!HLA2=0,"",'Summary Clear'!HLA2)</f>
        <v/>
      </c>
      <c r="HKI13" s="172" t="str">
        <f>IF('Summary Clear'!HLB2=0,"",'Summary Clear'!HLB2)</f>
        <v/>
      </c>
      <c r="HKJ13" s="172" t="str">
        <f>IF('Summary Clear'!HLC2=0,"",'Summary Clear'!HLC2)</f>
        <v/>
      </c>
      <c r="HKK13" s="172" t="str">
        <f>IF('Summary Clear'!HLD2=0,"",'Summary Clear'!HLD2)</f>
        <v/>
      </c>
      <c r="HKL13" s="172" t="str">
        <f>IF('Summary Clear'!HLE2=0,"",'Summary Clear'!HLE2)</f>
        <v/>
      </c>
      <c r="HKM13" s="172" t="str">
        <f>IF('Summary Clear'!HLF2=0,"",'Summary Clear'!HLF2)</f>
        <v/>
      </c>
      <c r="HKN13" s="172" t="str">
        <f>IF('Summary Clear'!HLG2=0,"",'Summary Clear'!HLG2)</f>
        <v/>
      </c>
      <c r="HKO13" s="172" t="str">
        <f>IF('Summary Clear'!HLH2=0,"",'Summary Clear'!HLH2)</f>
        <v/>
      </c>
      <c r="HKP13" s="172" t="str">
        <f>IF('Summary Clear'!HLI2=0,"",'Summary Clear'!HLI2)</f>
        <v/>
      </c>
      <c r="HKQ13" s="172" t="str">
        <f>IF('Summary Clear'!HLJ2=0,"",'Summary Clear'!HLJ2)</f>
        <v/>
      </c>
      <c r="HKR13" s="172" t="str">
        <f>IF('Summary Clear'!HLK2=0,"",'Summary Clear'!HLK2)</f>
        <v/>
      </c>
      <c r="HKS13" s="172" t="str">
        <f>IF('Summary Clear'!HLL2=0,"",'Summary Clear'!HLL2)</f>
        <v/>
      </c>
      <c r="HKT13" s="172" t="str">
        <f>IF('Summary Clear'!HLM2=0,"",'Summary Clear'!HLM2)</f>
        <v/>
      </c>
      <c r="HKU13" s="172" t="str">
        <f>IF('Summary Clear'!HLN2=0,"",'Summary Clear'!HLN2)</f>
        <v/>
      </c>
      <c r="HKV13" s="172" t="str">
        <f>IF('Summary Clear'!HLO2=0,"",'Summary Clear'!HLO2)</f>
        <v/>
      </c>
      <c r="HKW13" s="172" t="str">
        <f>IF('Summary Clear'!HLP2=0,"",'Summary Clear'!HLP2)</f>
        <v/>
      </c>
      <c r="HKX13" s="172" t="str">
        <f>IF('Summary Clear'!HLQ2=0,"",'Summary Clear'!HLQ2)</f>
        <v/>
      </c>
      <c r="HKY13" s="172" t="str">
        <f>IF('Summary Clear'!HLR2=0,"",'Summary Clear'!HLR2)</f>
        <v/>
      </c>
      <c r="HKZ13" s="172" t="str">
        <f>IF('Summary Clear'!HLS2=0,"",'Summary Clear'!HLS2)</f>
        <v/>
      </c>
      <c r="HLA13" s="172" t="str">
        <f>IF('Summary Clear'!HLT2=0,"",'Summary Clear'!HLT2)</f>
        <v/>
      </c>
      <c r="HLB13" s="172" t="str">
        <f>IF('Summary Clear'!HLU2=0,"",'Summary Clear'!HLU2)</f>
        <v/>
      </c>
      <c r="HLC13" s="172" t="str">
        <f>IF('Summary Clear'!HLV2=0,"",'Summary Clear'!HLV2)</f>
        <v/>
      </c>
      <c r="HLD13" s="172" t="str">
        <f>IF('Summary Clear'!HLW2=0,"",'Summary Clear'!HLW2)</f>
        <v/>
      </c>
      <c r="HLE13" s="172" t="str">
        <f>IF('Summary Clear'!HLX2=0,"",'Summary Clear'!HLX2)</f>
        <v/>
      </c>
      <c r="HLF13" s="172" t="str">
        <f>IF('Summary Clear'!HLY2=0,"",'Summary Clear'!HLY2)</f>
        <v/>
      </c>
      <c r="HLG13" s="172" t="str">
        <f>IF('Summary Clear'!HLZ2=0,"",'Summary Clear'!HLZ2)</f>
        <v/>
      </c>
      <c r="HLH13" s="172" t="str">
        <f>IF('Summary Clear'!HMA2=0,"",'Summary Clear'!HMA2)</f>
        <v/>
      </c>
      <c r="HLI13" s="172" t="str">
        <f>IF('Summary Clear'!HMB2=0,"",'Summary Clear'!HMB2)</f>
        <v/>
      </c>
      <c r="HLJ13" s="172" t="str">
        <f>IF('Summary Clear'!HMC2=0,"",'Summary Clear'!HMC2)</f>
        <v/>
      </c>
      <c r="HLK13" s="172" t="str">
        <f>IF('Summary Clear'!HMD2=0,"",'Summary Clear'!HMD2)</f>
        <v/>
      </c>
      <c r="HLL13" s="172" t="str">
        <f>IF('Summary Clear'!HME2=0,"",'Summary Clear'!HME2)</f>
        <v/>
      </c>
      <c r="HLM13" s="172" t="str">
        <f>IF('Summary Clear'!HMF2=0,"",'Summary Clear'!HMF2)</f>
        <v/>
      </c>
      <c r="HLN13" s="172" t="str">
        <f>IF('Summary Clear'!HMG2=0,"",'Summary Clear'!HMG2)</f>
        <v/>
      </c>
      <c r="HLO13" s="172" t="str">
        <f>IF('Summary Clear'!HMH2=0,"",'Summary Clear'!HMH2)</f>
        <v/>
      </c>
      <c r="HLP13" s="172" t="str">
        <f>IF('Summary Clear'!HMI2=0,"",'Summary Clear'!HMI2)</f>
        <v/>
      </c>
      <c r="HLQ13" s="172" t="str">
        <f>IF('Summary Clear'!HMJ2=0,"",'Summary Clear'!HMJ2)</f>
        <v/>
      </c>
      <c r="HLR13" s="172" t="str">
        <f>IF('Summary Clear'!HMK2=0,"",'Summary Clear'!HMK2)</f>
        <v/>
      </c>
      <c r="HLS13" s="172" t="str">
        <f>IF('Summary Clear'!HML2=0,"",'Summary Clear'!HML2)</f>
        <v/>
      </c>
      <c r="HLT13" s="172" t="str">
        <f>IF('Summary Clear'!HMM2=0,"",'Summary Clear'!HMM2)</f>
        <v/>
      </c>
      <c r="HLU13" s="172" t="str">
        <f>IF('Summary Clear'!HMN2=0,"",'Summary Clear'!HMN2)</f>
        <v/>
      </c>
      <c r="HLV13" s="172" t="str">
        <f>IF('Summary Clear'!HMO2=0,"",'Summary Clear'!HMO2)</f>
        <v/>
      </c>
      <c r="HLW13" s="172" t="str">
        <f>IF('Summary Clear'!HMP2=0,"",'Summary Clear'!HMP2)</f>
        <v/>
      </c>
      <c r="HLX13" s="172" t="str">
        <f>IF('Summary Clear'!HMQ2=0,"",'Summary Clear'!HMQ2)</f>
        <v/>
      </c>
      <c r="HLY13" s="172" t="str">
        <f>IF('Summary Clear'!HMR2=0,"",'Summary Clear'!HMR2)</f>
        <v/>
      </c>
      <c r="HLZ13" s="172" t="str">
        <f>IF('Summary Clear'!HMS2=0,"",'Summary Clear'!HMS2)</f>
        <v/>
      </c>
      <c r="HMA13" s="172" t="str">
        <f>IF('Summary Clear'!HMT2=0,"",'Summary Clear'!HMT2)</f>
        <v/>
      </c>
      <c r="HMB13" s="172" t="str">
        <f>IF('Summary Clear'!HMU2=0,"",'Summary Clear'!HMU2)</f>
        <v/>
      </c>
      <c r="HMC13" s="172" t="str">
        <f>IF('Summary Clear'!HMV2=0,"",'Summary Clear'!HMV2)</f>
        <v/>
      </c>
      <c r="HMD13" s="172" t="str">
        <f>IF('Summary Clear'!HMW2=0,"",'Summary Clear'!HMW2)</f>
        <v/>
      </c>
      <c r="HME13" s="172" t="str">
        <f>IF('Summary Clear'!HMX2=0,"",'Summary Clear'!HMX2)</f>
        <v/>
      </c>
      <c r="HMF13" s="172" t="str">
        <f>IF('Summary Clear'!HMY2=0,"",'Summary Clear'!HMY2)</f>
        <v/>
      </c>
      <c r="HMG13" s="172" t="str">
        <f>IF('Summary Clear'!HMZ2=0,"",'Summary Clear'!HMZ2)</f>
        <v/>
      </c>
      <c r="HMH13" s="172" t="str">
        <f>IF('Summary Clear'!HNA2=0,"",'Summary Clear'!HNA2)</f>
        <v/>
      </c>
      <c r="HMI13" s="172" t="str">
        <f>IF('Summary Clear'!HNB2=0,"",'Summary Clear'!HNB2)</f>
        <v/>
      </c>
      <c r="HMJ13" s="172" t="str">
        <f>IF('Summary Clear'!HNC2=0,"",'Summary Clear'!HNC2)</f>
        <v/>
      </c>
      <c r="HMK13" s="172" t="str">
        <f>IF('Summary Clear'!HND2=0,"",'Summary Clear'!HND2)</f>
        <v/>
      </c>
      <c r="HML13" s="172" t="str">
        <f>IF('Summary Clear'!HNE2=0,"",'Summary Clear'!HNE2)</f>
        <v/>
      </c>
      <c r="HMM13" s="172" t="str">
        <f>IF('Summary Clear'!HNF2=0,"",'Summary Clear'!HNF2)</f>
        <v/>
      </c>
      <c r="HMN13" s="172" t="str">
        <f>IF('Summary Clear'!HNG2=0,"",'Summary Clear'!HNG2)</f>
        <v/>
      </c>
      <c r="HMO13" s="172" t="str">
        <f>IF('Summary Clear'!HNH2=0,"",'Summary Clear'!HNH2)</f>
        <v/>
      </c>
      <c r="HMP13" s="172" t="str">
        <f>IF('Summary Clear'!HNI2=0,"",'Summary Clear'!HNI2)</f>
        <v/>
      </c>
      <c r="HMQ13" s="172" t="str">
        <f>IF('Summary Clear'!HNJ2=0,"",'Summary Clear'!HNJ2)</f>
        <v/>
      </c>
      <c r="HMR13" s="172" t="str">
        <f>IF('Summary Clear'!HNK2=0,"",'Summary Clear'!HNK2)</f>
        <v/>
      </c>
      <c r="HMS13" s="172" t="str">
        <f>IF('Summary Clear'!HNL2=0,"",'Summary Clear'!HNL2)</f>
        <v/>
      </c>
      <c r="HMT13" s="172" t="str">
        <f>IF('Summary Clear'!HNM2=0,"",'Summary Clear'!HNM2)</f>
        <v/>
      </c>
      <c r="HMU13" s="172" t="str">
        <f>IF('Summary Clear'!HNN2=0,"",'Summary Clear'!HNN2)</f>
        <v/>
      </c>
      <c r="HMV13" s="172" t="str">
        <f>IF('Summary Clear'!HNO2=0,"",'Summary Clear'!HNO2)</f>
        <v/>
      </c>
      <c r="HMW13" s="172" t="str">
        <f>IF('Summary Clear'!HNP2=0,"",'Summary Clear'!HNP2)</f>
        <v/>
      </c>
      <c r="HMX13" s="172" t="str">
        <f>IF('Summary Clear'!HNQ2=0,"",'Summary Clear'!HNQ2)</f>
        <v/>
      </c>
      <c r="HMY13" s="172" t="str">
        <f>IF('Summary Clear'!HNR2=0,"",'Summary Clear'!HNR2)</f>
        <v/>
      </c>
      <c r="HMZ13" s="172" t="str">
        <f>IF('Summary Clear'!HNS2=0,"",'Summary Clear'!HNS2)</f>
        <v/>
      </c>
      <c r="HNA13" s="172" t="str">
        <f>IF('Summary Clear'!HNT2=0,"",'Summary Clear'!HNT2)</f>
        <v/>
      </c>
      <c r="HNB13" s="172" t="str">
        <f>IF('Summary Clear'!HNU2=0,"",'Summary Clear'!HNU2)</f>
        <v/>
      </c>
      <c r="HNC13" s="172" t="str">
        <f>IF('Summary Clear'!HNV2=0,"",'Summary Clear'!HNV2)</f>
        <v/>
      </c>
      <c r="HND13" s="172" t="str">
        <f>IF('Summary Clear'!HNW2=0,"",'Summary Clear'!HNW2)</f>
        <v/>
      </c>
      <c r="HNE13" s="172" t="str">
        <f>IF('Summary Clear'!HNX2=0,"",'Summary Clear'!HNX2)</f>
        <v/>
      </c>
      <c r="HNF13" s="172" t="str">
        <f>IF('Summary Clear'!HNY2=0,"",'Summary Clear'!HNY2)</f>
        <v/>
      </c>
      <c r="HNG13" s="172" t="str">
        <f>IF('Summary Clear'!HNZ2=0,"",'Summary Clear'!HNZ2)</f>
        <v/>
      </c>
      <c r="HNH13" s="172" t="str">
        <f>IF('Summary Clear'!HOA2=0,"",'Summary Clear'!HOA2)</f>
        <v/>
      </c>
      <c r="HNI13" s="172" t="str">
        <f>IF('Summary Clear'!HOB2=0,"",'Summary Clear'!HOB2)</f>
        <v/>
      </c>
      <c r="HNJ13" s="172" t="str">
        <f>IF('Summary Clear'!HOC2=0,"",'Summary Clear'!HOC2)</f>
        <v/>
      </c>
      <c r="HNK13" s="172" t="str">
        <f>IF('Summary Clear'!HOD2=0,"",'Summary Clear'!HOD2)</f>
        <v/>
      </c>
      <c r="HNL13" s="172" t="str">
        <f>IF('Summary Clear'!HOE2=0,"",'Summary Clear'!HOE2)</f>
        <v/>
      </c>
      <c r="HNM13" s="172" t="str">
        <f>IF('Summary Clear'!HOF2=0,"",'Summary Clear'!HOF2)</f>
        <v/>
      </c>
      <c r="HNN13" s="172" t="str">
        <f>IF('Summary Clear'!HOG2=0,"",'Summary Clear'!HOG2)</f>
        <v/>
      </c>
      <c r="HNO13" s="172" t="str">
        <f>IF('Summary Clear'!HOH2=0,"",'Summary Clear'!HOH2)</f>
        <v/>
      </c>
      <c r="HNP13" s="172" t="str">
        <f>IF('Summary Clear'!HOI2=0,"",'Summary Clear'!HOI2)</f>
        <v/>
      </c>
      <c r="HNQ13" s="172" t="str">
        <f>IF('Summary Clear'!HOJ2=0,"",'Summary Clear'!HOJ2)</f>
        <v/>
      </c>
      <c r="HNR13" s="172" t="str">
        <f>IF('Summary Clear'!HOK2=0,"",'Summary Clear'!HOK2)</f>
        <v/>
      </c>
      <c r="HNS13" s="172" t="str">
        <f>IF('Summary Clear'!HOL2=0,"",'Summary Clear'!HOL2)</f>
        <v/>
      </c>
      <c r="HNT13" s="172" t="str">
        <f>IF('Summary Clear'!HOM2=0,"",'Summary Clear'!HOM2)</f>
        <v/>
      </c>
      <c r="HNU13" s="172" t="str">
        <f>IF('Summary Clear'!HON2=0,"",'Summary Clear'!HON2)</f>
        <v/>
      </c>
      <c r="HNV13" s="172" t="str">
        <f>IF('Summary Clear'!HOO2=0,"",'Summary Clear'!HOO2)</f>
        <v/>
      </c>
      <c r="HNW13" s="172" t="str">
        <f>IF('Summary Clear'!HOP2=0,"",'Summary Clear'!HOP2)</f>
        <v/>
      </c>
      <c r="HNX13" s="172" t="str">
        <f>IF('Summary Clear'!HOQ2=0,"",'Summary Clear'!HOQ2)</f>
        <v/>
      </c>
      <c r="HNY13" s="172" t="str">
        <f>IF('Summary Clear'!HOR2=0,"",'Summary Clear'!HOR2)</f>
        <v/>
      </c>
      <c r="HNZ13" s="172" t="str">
        <f>IF('Summary Clear'!HOS2=0,"",'Summary Clear'!HOS2)</f>
        <v/>
      </c>
      <c r="HOA13" s="172" t="str">
        <f>IF('Summary Clear'!HOT2=0,"",'Summary Clear'!HOT2)</f>
        <v/>
      </c>
      <c r="HOB13" s="172" t="str">
        <f>IF('Summary Clear'!HOU2=0,"",'Summary Clear'!HOU2)</f>
        <v/>
      </c>
      <c r="HOC13" s="172" t="str">
        <f>IF('Summary Clear'!HOV2=0,"",'Summary Clear'!HOV2)</f>
        <v/>
      </c>
      <c r="HOD13" s="172" t="str">
        <f>IF('Summary Clear'!HOW2=0,"",'Summary Clear'!HOW2)</f>
        <v/>
      </c>
      <c r="HOE13" s="172" t="str">
        <f>IF('Summary Clear'!HOX2=0,"",'Summary Clear'!HOX2)</f>
        <v/>
      </c>
      <c r="HOF13" s="172" t="str">
        <f>IF('Summary Clear'!HOY2=0,"",'Summary Clear'!HOY2)</f>
        <v/>
      </c>
      <c r="HOG13" s="172" t="str">
        <f>IF('Summary Clear'!HOZ2=0,"",'Summary Clear'!HOZ2)</f>
        <v/>
      </c>
      <c r="HOH13" s="172" t="str">
        <f>IF('Summary Clear'!HPA2=0,"",'Summary Clear'!HPA2)</f>
        <v/>
      </c>
      <c r="HOI13" s="172" t="str">
        <f>IF('Summary Clear'!HPB2=0,"",'Summary Clear'!HPB2)</f>
        <v/>
      </c>
      <c r="HOJ13" s="172" t="str">
        <f>IF('Summary Clear'!HPC2=0,"",'Summary Clear'!HPC2)</f>
        <v/>
      </c>
      <c r="HOK13" s="172" t="str">
        <f>IF('Summary Clear'!HPD2=0,"",'Summary Clear'!HPD2)</f>
        <v/>
      </c>
      <c r="HOL13" s="172" t="str">
        <f>IF('Summary Clear'!HPE2=0,"",'Summary Clear'!HPE2)</f>
        <v/>
      </c>
      <c r="HOM13" s="172" t="str">
        <f>IF('Summary Clear'!HPF2=0,"",'Summary Clear'!HPF2)</f>
        <v/>
      </c>
      <c r="HON13" s="172" t="str">
        <f>IF('Summary Clear'!HPG2=0,"",'Summary Clear'!HPG2)</f>
        <v/>
      </c>
      <c r="HOO13" s="172" t="str">
        <f>IF('Summary Clear'!HPH2=0,"",'Summary Clear'!HPH2)</f>
        <v/>
      </c>
      <c r="HOP13" s="172" t="str">
        <f>IF('Summary Clear'!HPI2=0,"",'Summary Clear'!HPI2)</f>
        <v/>
      </c>
      <c r="HOQ13" s="172" t="str">
        <f>IF('Summary Clear'!HPJ2=0,"",'Summary Clear'!HPJ2)</f>
        <v/>
      </c>
      <c r="HOR13" s="172" t="str">
        <f>IF('Summary Clear'!HPK2=0,"",'Summary Clear'!HPK2)</f>
        <v/>
      </c>
      <c r="HOS13" s="172" t="str">
        <f>IF('Summary Clear'!HPL2=0,"",'Summary Clear'!HPL2)</f>
        <v/>
      </c>
      <c r="HOT13" s="172" t="str">
        <f>IF('Summary Clear'!HPM2=0,"",'Summary Clear'!HPM2)</f>
        <v/>
      </c>
      <c r="HOU13" s="172" t="str">
        <f>IF('Summary Clear'!HPN2=0,"",'Summary Clear'!HPN2)</f>
        <v/>
      </c>
      <c r="HOV13" s="172" t="str">
        <f>IF('Summary Clear'!HPO2=0,"",'Summary Clear'!HPO2)</f>
        <v/>
      </c>
      <c r="HOW13" s="172" t="str">
        <f>IF('Summary Clear'!HPP2=0,"",'Summary Clear'!HPP2)</f>
        <v/>
      </c>
      <c r="HOX13" s="172" t="str">
        <f>IF('Summary Clear'!HPQ2=0,"",'Summary Clear'!HPQ2)</f>
        <v/>
      </c>
      <c r="HOY13" s="172" t="str">
        <f>IF('Summary Clear'!HPR2=0,"",'Summary Clear'!HPR2)</f>
        <v/>
      </c>
      <c r="HOZ13" s="172" t="str">
        <f>IF('Summary Clear'!HPS2=0,"",'Summary Clear'!HPS2)</f>
        <v/>
      </c>
      <c r="HPA13" s="172" t="str">
        <f>IF('Summary Clear'!HPT2=0,"",'Summary Clear'!HPT2)</f>
        <v/>
      </c>
      <c r="HPB13" s="172" t="str">
        <f>IF('Summary Clear'!HPU2=0,"",'Summary Clear'!HPU2)</f>
        <v/>
      </c>
      <c r="HPC13" s="172" t="str">
        <f>IF('Summary Clear'!HPV2=0,"",'Summary Clear'!HPV2)</f>
        <v/>
      </c>
      <c r="HPD13" s="172" t="str">
        <f>IF('Summary Clear'!HPW2=0,"",'Summary Clear'!HPW2)</f>
        <v/>
      </c>
      <c r="HPE13" s="172" t="str">
        <f>IF('Summary Clear'!HPX2=0,"",'Summary Clear'!HPX2)</f>
        <v/>
      </c>
      <c r="HPF13" s="172" t="str">
        <f>IF('Summary Clear'!HPY2=0,"",'Summary Clear'!HPY2)</f>
        <v/>
      </c>
      <c r="HPG13" s="172" t="str">
        <f>IF('Summary Clear'!HPZ2=0,"",'Summary Clear'!HPZ2)</f>
        <v/>
      </c>
      <c r="HPH13" s="172" t="str">
        <f>IF('Summary Clear'!HQA2=0,"",'Summary Clear'!HQA2)</f>
        <v/>
      </c>
      <c r="HPI13" s="172" t="str">
        <f>IF('Summary Clear'!HQB2=0,"",'Summary Clear'!HQB2)</f>
        <v/>
      </c>
      <c r="HPJ13" s="172" t="str">
        <f>IF('Summary Clear'!HQC2=0,"",'Summary Clear'!HQC2)</f>
        <v/>
      </c>
      <c r="HPK13" s="172" t="str">
        <f>IF('Summary Clear'!HQD2=0,"",'Summary Clear'!HQD2)</f>
        <v/>
      </c>
      <c r="HPL13" s="172" t="str">
        <f>IF('Summary Clear'!HQE2=0,"",'Summary Clear'!HQE2)</f>
        <v/>
      </c>
      <c r="HPM13" s="172" t="str">
        <f>IF('Summary Clear'!HQF2=0,"",'Summary Clear'!HQF2)</f>
        <v/>
      </c>
      <c r="HPN13" s="172" t="str">
        <f>IF('Summary Clear'!HQG2=0,"",'Summary Clear'!HQG2)</f>
        <v/>
      </c>
      <c r="HPO13" s="172" t="str">
        <f>IF('Summary Clear'!HQH2=0,"",'Summary Clear'!HQH2)</f>
        <v/>
      </c>
      <c r="HPP13" s="172" t="str">
        <f>IF('Summary Clear'!HQI2=0,"",'Summary Clear'!HQI2)</f>
        <v/>
      </c>
      <c r="HPQ13" s="172" t="str">
        <f>IF('Summary Clear'!HQJ2=0,"",'Summary Clear'!HQJ2)</f>
        <v/>
      </c>
      <c r="HPR13" s="172" t="str">
        <f>IF('Summary Clear'!HQK2=0,"",'Summary Clear'!HQK2)</f>
        <v/>
      </c>
      <c r="HPS13" s="172" t="str">
        <f>IF('Summary Clear'!HQL2=0,"",'Summary Clear'!HQL2)</f>
        <v/>
      </c>
      <c r="HPT13" s="172" t="str">
        <f>IF('Summary Clear'!HQM2=0,"",'Summary Clear'!HQM2)</f>
        <v/>
      </c>
      <c r="HPU13" s="172" t="str">
        <f>IF('Summary Clear'!HQN2=0,"",'Summary Clear'!HQN2)</f>
        <v/>
      </c>
      <c r="HPV13" s="172" t="str">
        <f>IF('Summary Clear'!HQO2=0,"",'Summary Clear'!HQO2)</f>
        <v/>
      </c>
      <c r="HPW13" s="172" t="str">
        <f>IF('Summary Clear'!HQP2=0,"",'Summary Clear'!HQP2)</f>
        <v/>
      </c>
      <c r="HPX13" s="172" t="str">
        <f>IF('Summary Clear'!HQQ2=0,"",'Summary Clear'!HQQ2)</f>
        <v/>
      </c>
      <c r="HPY13" s="172" t="str">
        <f>IF('Summary Clear'!HQR2=0,"",'Summary Clear'!HQR2)</f>
        <v/>
      </c>
      <c r="HPZ13" s="172" t="str">
        <f>IF('Summary Clear'!HQS2=0,"",'Summary Clear'!HQS2)</f>
        <v/>
      </c>
      <c r="HQA13" s="172" t="str">
        <f>IF('Summary Clear'!HQT2=0,"",'Summary Clear'!HQT2)</f>
        <v/>
      </c>
      <c r="HQB13" s="172" t="str">
        <f>IF('Summary Clear'!HQU2=0,"",'Summary Clear'!HQU2)</f>
        <v/>
      </c>
      <c r="HQC13" s="172" t="str">
        <f>IF('Summary Clear'!HQV2=0,"",'Summary Clear'!HQV2)</f>
        <v/>
      </c>
      <c r="HQD13" s="172" t="str">
        <f>IF('Summary Clear'!HQW2=0,"",'Summary Clear'!HQW2)</f>
        <v/>
      </c>
      <c r="HQE13" s="172" t="str">
        <f>IF('Summary Clear'!HQX2=0,"",'Summary Clear'!HQX2)</f>
        <v/>
      </c>
      <c r="HQF13" s="172" t="str">
        <f>IF('Summary Clear'!HQY2=0,"",'Summary Clear'!HQY2)</f>
        <v/>
      </c>
      <c r="HQG13" s="172" t="str">
        <f>IF('Summary Clear'!HQZ2=0,"",'Summary Clear'!HQZ2)</f>
        <v/>
      </c>
      <c r="HQH13" s="172" t="str">
        <f>IF('Summary Clear'!HRA2=0,"",'Summary Clear'!HRA2)</f>
        <v/>
      </c>
      <c r="HQI13" s="172" t="str">
        <f>IF('Summary Clear'!HRB2=0,"",'Summary Clear'!HRB2)</f>
        <v/>
      </c>
      <c r="HQJ13" s="172" t="str">
        <f>IF('Summary Clear'!HRC2=0,"",'Summary Clear'!HRC2)</f>
        <v/>
      </c>
      <c r="HQK13" s="172" t="str">
        <f>IF('Summary Clear'!HRD2=0,"",'Summary Clear'!HRD2)</f>
        <v/>
      </c>
      <c r="HQL13" s="172" t="str">
        <f>IF('Summary Clear'!HRE2=0,"",'Summary Clear'!HRE2)</f>
        <v/>
      </c>
      <c r="HQM13" s="172" t="str">
        <f>IF('Summary Clear'!HRF2=0,"",'Summary Clear'!HRF2)</f>
        <v/>
      </c>
      <c r="HQN13" s="172" t="str">
        <f>IF('Summary Clear'!HRG2=0,"",'Summary Clear'!HRG2)</f>
        <v/>
      </c>
      <c r="HQO13" s="172" t="str">
        <f>IF('Summary Clear'!HRH2=0,"",'Summary Clear'!HRH2)</f>
        <v/>
      </c>
      <c r="HQP13" s="172" t="str">
        <f>IF('Summary Clear'!HRI2=0,"",'Summary Clear'!HRI2)</f>
        <v/>
      </c>
      <c r="HQQ13" s="172" t="str">
        <f>IF('Summary Clear'!HRJ2=0,"",'Summary Clear'!HRJ2)</f>
        <v/>
      </c>
      <c r="HQR13" s="172" t="str">
        <f>IF('Summary Clear'!HRK2=0,"",'Summary Clear'!HRK2)</f>
        <v/>
      </c>
      <c r="HQS13" s="172" t="str">
        <f>IF('Summary Clear'!HRL2=0,"",'Summary Clear'!HRL2)</f>
        <v/>
      </c>
      <c r="HQT13" s="172" t="str">
        <f>IF('Summary Clear'!HRM2=0,"",'Summary Clear'!HRM2)</f>
        <v/>
      </c>
      <c r="HQU13" s="172" t="str">
        <f>IF('Summary Clear'!HRN2=0,"",'Summary Clear'!HRN2)</f>
        <v/>
      </c>
      <c r="HQV13" s="172" t="str">
        <f>IF('Summary Clear'!HRO2=0,"",'Summary Clear'!HRO2)</f>
        <v/>
      </c>
      <c r="HQW13" s="172" t="str">
        <f>IF('Summary Clear'!HRP2=0,"",'Summary Clear'!HRP2)</f>
        <v/>
      </c>
      <c r="HQX13" s="172" t="str">
        <f>IF('Summary Clear'!HRQ2=0,"",'Summary Clear'!HRQ2)</f>
        <v/>
      </c>
      <c r="HQY13" s="172" t="str">
        <f>IF('Summary Clear'!HRR2=0,"",'Summary Clear'!HRR2)</f>
        <v/>
      </c>
      <c r="HQZ13" s="172" t="str">
        <f>IF('Summary Clear'!HRS2=0,"",'Summary Clear'!HRS2)</f>
        <v/>
      </c>
      <c r="HRA13" s="172" t="str">
        <f>IF('Summary Clear'!HRT2=0,"",'Summary Clear'!HRT2)</f>
        <v/>
      </c>
      <c r="HRB13" s="172" t="str">
        <f>IF('Summary Clear'!HRU2=0,"",'Summary Clear'!HRU2)</f>
        <v/>
      </c>
      <c r="HRC13" s="172" t="str">
        <f>IF('Summary Clear'!HRV2=0,"",'Summary Clear'!HRV2)</f>
        <v/>
      </c>
      <c r="HRD13" s="172" t="str">
        <f>IF('Summary Clear'!HRW2=0,"",'Summary Clear'!HRW2)</f>
        <v/>
      </c>
      <c r="HRE13" s="172" t="str">
        <f>IF('Summary Clear'!HRX2=0,"",'Summary Clear'!HRX2)</f>
        <v/>
      </c>
      <c r="HRF13" s="172" t="str">
        <f>IF('Summary Clear'!HRY2=0,"",'Summary Clear'!HRY2)</f>
        <v/>
      </c>
      <c r="HRG13" s="172" t="str">
        <f>IF('Summary Clear'!HRZ2=0,"",'Summary Clear'!HRZ2)</f>
        <v/>
      </c>
      <c r="HRH13" s="172" t="str">
        <f>IF('Summary Clear'!HSA2=0,"",'Summary Clear'!HSA2)</f>
        <v/>
      </c>
      <c r="HRI13" s="172" t="str">
        <f>IF('Summary Clear'!HSB2=0,"",'Summary Clear'!HSB2)</f>
        <v/>
      </c>
      <c r="HRJ13" s="172" t="str">
        <f>IF('Summary Clear'!HSC2=0,"",'Summary Clear'!HSC2)</f>
        <v/>
      </c>
      <c r="HRK13" s="172" t="str">
        <f>IF('Summary Clear'!HSD2=0,"",'Summary Clear'!HSD2)</f>
        <v/>
      </c>
      <c r="HRL13" s="172" t="str">
        <f>IF('Summary Clear'!HSE2=0,"",'Summary Clear'!HSE2)</f>
        <v/>
      </c>
      <c r="HRM13" s="172" t="str">
        <f>IF('Summary Clear'!HSF2=0,"",'Summary Clear'!HSF2)</f>
        <v/>
      </c>
      <c r="HRN13" s="172" t="str">
        <f>IF('Summary Clear'!HSG2=0,"",'Summary Clear'!HSG2)</f>
        <v/>
      </c>
      <c r="HRO13" s="172" t="str">
        <f>IF('Summary Clear'!HSH2=0,"",'Summary Clear'!HSH2)</f>
        <v/>
      </c>
      <c r="HRP13" s="172" t="str">
        <f>IF('Summary Clear'!HSI2=0,"",'Summary Clear'!HSI2)</f>
        <v/>
      </c>
      <c r="HRQ13" s="172" t="str">
        <f>IF('Summary Clear'!HSJ2=0,"",'Summary Clear'!HSJ2)</f>
        <v/>
      </c>
      <c r="HRR13" s="172" t="str">
        <f>IF('Summary Clear'!HSK2=0,"",'Summary Clear'!HSK2)</f>
        <v/>
      </c>
      <c r="HRS13" s="172" t="str">
        <f>IF('Summary Clear'!HSL2=0,"",'Summary Clear'!HSL2)</f>
        <v/>
      </c>
      <c r="HRT13" s="172" t="str">
        <f>IF('Summary Clear'!HSM2=0,"",'Summary Clear'!HSM2)</f>
        <v/>
      </c>
      <c r="HRU13" s="172" t="str">
        <f>IF('Summary Clear'!HSN2=0,"",'Summary Clear'!HSN2)</f>
        <v/>
      </c>
      <c r="HRV13" s="172" t="str">
        <f>IF('Summary Clear'!HSO2=0,"",'Summary Clear'!HSO2)</f>
        <v/>
      </c>
      <c r="HRW13" s="172" t="str">
        <f>IF('Summary Clear'!HSP2=0,"",'Summary Clear'!HSP2)</f>
        <v/>
      </c>
      <c r="HRX13" s="172" t="str">
        <f>IF('Summary Clear'!HSQ2=0,"",'Summary Clear'!HSQ2)</f>
        <v/>
      </c>
      <c r="HRY13" s="172" t="str">
        <f>IF('Summary Clear'!HSR2=0,"",'Summary Clear'!HSR2)</f>
        <v/>
      </c>
      <c r="HRZ13" s="172" t="str">
        <f>IF('Summary Clear'!HSS2=0,"",'Summary Clear'!HSS2)</f>
        <v/>
      </c>
      <c r="HSA13" s="172" t="str">
        <f>IF('Summary Clear'!HST2=0,"",'Summary Clear'!HST2)</f>
        <v/>
      </c>
      <c r="HSB13" s="172" t="str">
        <f>IF('Summary Clear'!HSU2=0,"",'Summary Clear'!HSU2)</f>
        <v/>
      </c>
      <c r="HSC13" s="172" t="str">
        <f>IF('Summary Clear'!HSV2=0,"",'Summary Clear'!HSV2)</f>
        <v/>
      </c>
      <c r="HSD13" s="172" t="str">
        <f>IF('Summary Clear'!HSW2=0,"",'Summary Clear'!HSW2)</f>
        <v/>
      </c>
      <c r="HSE13" s="172" t="str">
        <f>IF('Summary Clear'!HSX2=0,"",'Summary Clear'!HSX2)</f>
        <v/>
      </c>
      <c r="HSF13" s="172" t="str">
        <f>IF('Summary Clear'!HSY2=0,"",'Summary Clear'!HSY2)</f>
        <v/>
      </c>
      <c r="HSG13" s="172" t="str">
        <f>IF('Summary Clear'!HSZ2=0,"",'Summary Clear'!HSZ2)</f>
        <v/>
      </c>
      <c r="HSH13" s="172" t="str">
        <f>IF('Summary Clear'!HTA2=0,"",'Summary Clear'!HTA2)</f>
        <v/>
      </c>
      <c r="HSI13" s="172" t="str">
        <f>IF('Summary Clear'!HTB2=0,"",'Summary Clear'!HTB2)</f>
        <v/>
      </c>
      <c r="HSJ13" s="172" t="str">
        <f>IF('Summary Clear'!HTC2=0,"",'Summary Clear'!HTC2)</f>
        <v/>
      </c>
      <c r="HSK13" s="172" t="str">
        <f>IF('Summary Clear'!HTD2=0,"",'Summary Clear'!HTD2)</f>
        <v/>
      </c>
      <c r="HSL13" s="172" t="str">
        <f>IF('Summary Clear'!HTE2=0,"",'Summary Clear'!HTE2)</f>
        <v/>
      </c>
      <c r="HSM13" s="172" t="str">
        <f>IF('Summary Clear'!HTF2=0,"",'Summary Clear'!HTF2)</f>
        <v/>
      </c>
      <c r="HSN13" s="172" t="str">
        <f>IF('Summary Clear'!HTG2=0,"",'Summary Clear'!HTG2)</f>
        <v/>
      </c>
      <c r="HSO13" s="172" t="str">
        <f>IF('Summary Clear'!HTH2=0,"",'Summary Clear'!HTH2)</f>
        <v/>
      </c>
      <c r="HSP13" s="172" t="str">
        <f>IF('Summary Clear'!HTI2=0,"",'Summary Clear'!HTI2)</f>
        <v/>
      </c>
      <c r="HSQ13" s="172" t="str">
        <f>IF('Summary Clear'!HTJ2=0,"",'Summary Clear'!HTJ2)</f>
        <v/>
      </c>
      <c r="HSR13" s="172" t="str">
        <f>IF('Summary Clear'!HTK2=0,"",'Summary Clear'!HTK2)</f>
        <v/>
      </c>
      <c r="HSS13" s="172" t="str">
        <f>IF('Summary Clear'!HTL2=0,"",'Summary Clear'!HTL2)</f>
        <v/>
      </c>
      <c r="HST13" s="172" t="str">
        <f>IF('Summary Clear'!HTM2=0,"",'Summary Clear'!HTM2)</f>
        <v/>
      </c>
      <c r="HSU13" s="172" t="str">
        <f>IF('Summary Clear'!HTN2=0,"",'Summary Clear'!HTN2)</f>
        <v/>
      </c>
      <c r="HSV13" s="172" t="str">
        <f>IF('Summary Clear'!HTO2=0,"",'Summary Clear'!HTO2)</f>
        <v/>
      </c>
      <c r="HSW13" s="172" t="str">
        <f>IF('Summary Clear'!HTP2=0,"",'Summary Clear'!HTP2)</f>
        <v/>
      </c>
      <c r="HSX13" s="172" t="str">
        <f>IF('Summary Clear'!HTQ2=0,"",'Summary Clear'!HTQ2)</f>
        <v/>
      </c>
      <c r="HSY13" s="172" t="str">
        <f>IF('Summary Clear'!HTR2=0,"",'Summary Clear'!HTR2)</f>
        <v/>
      </c>
      <c r="HSZ13" s="172" t="str">
        <f>IF('Summary Clear'!HTS2=0,"",'Summary Clear'!HTS2)</f>
        <v/>
      </c>
      <c r="HTA13" s="172" t="str">
        <f>IF('Summary Clear'!HTT2=0,"",'Summary Clear'!HTT2)</f>
        <v/>
      </c>
      <c r="HTB13" s="172" t="str">
        <f>IF('Summary Clear'!HTU2=0,"",'Summary Clear'!HTU2)</f>
        <v/>
      </c>
      <c r="HTC13" s="172" t="str">
        <f>IF('Summary Clear'!HTV2=0,"",'Summary Clear'!HTV2)</f>
        <v/>
      </c>
      <c r="HTD13" s="172" t="str">
        <f>IF('Summary Clear'!HTW2=0,"",'Summary Clear'!HTW2)</f>
        <v/>
      </c>
      <c r="HTE13" s="172" t="str">
        <f>IF('Summary Clear'!HTX2=0,"",'Summary Clear'!HTX2)</f>
        <v/>
      </c>
      <c r="HTF13" s="172" t="str">
        <f>IF('Summary Clear'!HTY2=0,"",'Summary Clear'!HTY2)</f>
        <v/>
      </c>
      <c r="HTG13" s="172" t="str">
        <f>IF('Summary Clear'!HTZ2=0,"",'Summary Clear'!HTZ2)</f>
        <v/>
      </c>
      <c r="HTH13" s="172" t="str">
        <f>IF('Summary Clear'!HUA2=0,"",'Summary Clear'!HUA2)</f>
        <v/>
      </c>
      <c r="HTI13" s="172" t="str">
        <f>IF('Summary Clear'!HUB2=0,"",'Summary Clear'!HUB2)</f>
        <v/>
      </c>
      <c r="HTJ13" s="172" t="str">
        <f>IF('Summary Clear'!HUC2=0,"",'Summary Clear'!HUC2)</f>
        <v/>
      </c>
      <c r="HTK13" s="172" t="str">
        <f>IF('Summary Clear'!HUD2=0,"",'Summary Clear'!HUD2)</f>
        <v/>
      </c>
      <c r="HTL13" s="172" t="str">
        <f>IF('Summary Clear'!HUE2=0,"",'Summary Clear'!HUE2)</f>
        <v/>
      </c>
      <c r="HTM13" s="172" t="str">
        <f>IF('Summary Clear'!HUF2=0,"",'Summary Clear'!HUF2)</f>
        <v/>
      </c>
      <c r="HTN13" s="172" t="str">
        <f>IF('Summary Clear'!HUG2=0,"",'Summary Clear'!HUG2)</f>
        <v/>
      </c>
      <c r="HTO13" s="172" t="str">
        <f>IF('Summary Clear'!HUH2=0,"",'Summary Clear'!HUH2)</f>
        <v/>
      </c>
      <c r="HTP13" s="172" t="str">
        <f>IF('Summary Clear'!HUI2=0,"",'Summary Clear'!HUI2)</f>
        <v/>
      </c>
      <c r="HTQ13" s="172" t="str">
        <f>IF('Summary Clear'!HUJ2=0,"",'Summary Clear'!HUJ2)</f>
        <v/>
      </c>
      <c r="HTR13" s="172" t="str">
        <f>IF('Summary Clear'!HUK2=0,"",'Summary Clear'!HUK2)</f>
        <v/>
      </c>
      <c r="HTS13" s="172" t="str">
        <f>IF('Summary Clear'!HUL2=0,"",'Summary Clear'!HUL2)</f>
        <v/>
      </c>
      <c r="HTT13" s="172" t="str">
        <f>IF('Summary Clear'!HUM2=0,"",'Summary Clear'!HUM2)</f>
        <v/>
      </c>
      <c r="HTU13" s="172" t="str">
        <f>IF('Summary Clear'!HUN2=0,"",'Summary Clear'!HUN2)</f>
        <v/>
      </c>
      <c r="HTV13" s="172" t="str">
        <f>IF('Summary Clear'!HUO2=0,"",'Summary Clear'!HUO2)</f>
        <v/>
      </c>
      <c r="HTW13" s="172" t="str">
        <f>IF('Summary Clear'!HUP2=0,"",'Summary Clear'!HUP2)</f>
        <v/>
      </c>
      <c r="HTX13" s="172" t="str">
        <f>IF('Summary Clear'!HUQ2=0,"",'Summary Clear'!HUQ2)</f>
        <v/>
      </c>
      <c r="HTY13" s="172" t="str">
        <f>IF('Summary Clear'!HUR2=0,"",'Summary Clear'!HUR2)</f>
        <v/>
      </c>
      <c r="HTZ13" s="172" t="str">
        <f>IF('Summary Clear'!HUS2=0,"",'Summary Clear'!HUS2)</f>
        <v/>
      </c>
      <c r="HUA13" s="172" t="str">
        <f>IF('Summary Clear'!HUT2=0,"",'Summary Clear'!HUT2)</f>
        <v/>
      </c>
      <c r="HUB13" s="172" t="str">
        <f>IF('Summary Clear'!HUU2=0,"",'Summary Clear'!HUU2)</f>
        <v/>
      </c>
      <c r="HUC13" s="172" t="str">
        <f>IF('Summary Clear'!HUV2=0,"",'Summary Clear'!HUV2)</f>
        <v/>
      </c>
      <c r="HUD13" s="172" t="str">
        <f>IF('Summary Clear'!HUW2=0,"",'Summary Clear'!HUW2)</f>
        <v/>
      </c>
      <c r="HUE13" s="172" t="str">
        <f>IF('Summary Clear'!HUX2=0,"",'Summary Clear'!HUX2)</f>
        <v/>
      </c>
      <c r="HUF13" s="172" t="str">
        <f>IF('Summary Clear'!HUY2=0,"",'Summary Clear'!HUY2)</f>
        <v/>
      </c>
      <c r="HUG13" s="172" t="str">
        <f>IF('Summary Clear'!HUZ2=0,"",'Summary Clear'!HUZ2)</f>
        <v/>
      </c>
      <c r="HUH13" s="172" t="str">
        <f>IF('Summary Clear'!HVA2=0,"",'Summary Clear'!HVA2)</f>
        <v/>
      </c>
      <c r="HUI13" s="172" t="str">
        <f>IF('Summary Clear'!HVB2=0,"",'Summary Clear'!HVB2)</f>
        <v/>
      </c>
      <c r="HUJ13" s="172" t="str">
        <f>IF('Summary Clear'!HVC2=0,"",'Summary Clear'!HVC2)</f>
        <v/>
      </c>
      <c r="HUK13" s="172" t="str">
        <f>IF('Summary Clear'!HVD2=0,"",'Summary Clear'!HVD2)</f>
        <v/>
      </c>
      <c r="HUL13" s="172" t="str">
        <f>IF('Summary Clear'!HVE2=0,"",'Summary Clear'!HVE2)</f>
        <v/>
      </c>
      <c r="HUM13" s="172" t="str">
        <f>IF('Summary Clear'!HVF2=0,"",'Summary Clear'!HVF2)</f>
        <v/>
      </c>
      <c r="HUN13" s="172" t="str">
        <f>IF('Summary Clear'!HVG2=0,"",'Summary Clear'!HVG2)</f>
        <v/>
      </c>
      <c r="HUO13" s="172" t="str">
        <f>IF('Summary Clear'!HVH2=0,"",'Summary Clear'!HVH2)</f>
        <v/>
      </c>
      <c r="HUP13" s="172" t="str">
        <f>IF('Summary Clear'!HVI2=0,"",'Summary Clear'!HVI2)</f>
        <v/>
      </c>
      <c r="HUQ13" s="172" t="str">
        <f>IF('Summary Clear'!HVJ2=0,"",'Summary Clear'!HVJ2)</f>
        <v/>
      </c>
      <c r="HUR13" s="172" t="str">
        <f>IF('Summary Clear'!HVK2=0,"",'Summary Clear'!HVK2)</f>
        <v/>
      </c>
      <c r="HUS13" s="172" t="str">
        <f>IF('Summary Clear'!HVL2=0,"",'Summary Clear'!HVL2)</f>
        <v/>
      </c>
      <c r="HUT13" s="172" t="str">
        <f>IF('Summary Clear'!HVM2=0,"",'Summary Clear'!HVM2)</f>
        <v/>
      </c>
      <c r="HUU13" s="172" t="str">
        <f>IF('Summary Clear'!HVN2=0,"",'Summary Clear'!HVN2)</f>
        <v/>
      </c>
      <c r="HUV13" s="172" t="str">
        <f>IF('Summary Clear'!HVO2=0,"",'Summary Clear'!HVO2)</f>
        <v/>
      </c>
      <c r="HUW13" s="172" t="str">
        <f>IF('Summary Clear'!HVP2=0,"",'Summary Clear'!HVP2)</f>
        <v/>
      </c>
      <c r="HUX13" s="172" t="str">
        <f>IF('Summary Clear'!HVQ2=0,"",'Summary Clear'!HVQ2)</f>
        <v/>
      </c>
      <c r="HUY13" s="172" t="str">
        <f>IF('Summary Clear'!HVR2=0,"",'Summary Clear'!HVR2)</f>
        <v/>
      </c>
      <c r="HUZ13" s="172" t="str">
        <f>IF('Summary Clear'!HVS2=0,"",'Summary Clear'!HVS2)</f>
        <v/>
      </c>
      <c r="HVA13" s="172" t="str">
        <f>IF('Summary Clear'!HVT2=0,"",'Summary Clear'!HVT2)</f>
        <v/>
      </c>
      <c r="HVB13" s="172" t="str">
        <f>IF('Summary Clear'!HVU2=0,"",'Summary Clear'!HVU2)</f>
        <v/>
      </c>
      <c r="HVC13" s="172" t="str">
        <f>IF('Summary Clear'!HVV2=0,"",'Summary Clear'!HVV2)</f>
        <v/>
      </c>
      <c r="HVD13" s="172" t="str">
        <f>IF('Summary Clear'!HVW2=0,"",'Summary Clear'!HVW2)</f>
        <v/>
      </c>
      <c r="HVE13" s="172" t="str">
        <f>IF('Summary Clear'!HVX2=0,"",'Summary Clear'!HVX2)</f>
        <v/>
      </c>
      <c r="HVF13" s="172" t="str">
        <f>IF('Summary Clear'!HVY2=0,"",'Summary Clear'!HVY2)</f>
        <v/>
      </c>
      <c r="HVG13" s="172" t="str">
        <f>IF('Summary Clear'!HVZ2=0,"",'Summary Clear'!HVZ2)</f>
        <v/>
      </c>
      <c r="HVH13" s="172" t="str">
        <f>IF('Summary Clear'!HWA2=0,"",'Summary Clear'!HWA2)</f>
        <v/>
      </c>
      <c r="HVI13" s="172" t="str">
        <f>IF('Summary Clear'!HWB2=0,"",'Summary Clear'!HWB2)</f>
        <v/>
      </c>
      <c r="HVJ13" s="172" t="str">
        <f>IF('Summary Clear'!HWC2=0,"",'Summary Clear'!HWC2)</f>
        <v/>
      </c>
      <c r="HVK13" s="172" t="str">
        <f>IF('Summary Clear'!HWD2=0,"",'Summary Clear'!HWD2)</f>
        <v/>
      </c>
      <c r="HVL13" s="172" t="str">
        <f>IF('Summary Clear'!HWE2=0,"",'Summary Clear'!HWE2)</f>
        <v/>
      </c>
      <c r="HVM13" s="172" t="str">
        <f>IF('Summary Clear'!HWF2=0,"",'Summary Clear'!HWF2)</f>
        <v/>
      </c>
      <c r="HVN13" s="172" t="str">
        <f>IF('Summary Clear'!HWG2=0,"",'Summary Clear'!HWG2)</f>
        <v/>
      </c>
      <c r="HVO13" s="172" t="str">
        <f>IF('Summary Clear'!HWH2=0,"",'Summary Clear'!HWH2)</f>
        <v/>
      </c>
      <c r="HVP13" s="172" t="str">
        <f>IF('Summary Clear'!HWI2=0,"",'Summary Clear'!HWI2)</f>
        <v/>
      </c>
      <c r="HVQ13" s="172" t="str">
        <f>IF('Summary Clear'!HWJ2=0,"",'Summary Clear'!HWJ2)</f>
        <v/>
      </c>
      <c r="HVR13" s="172" t="str">
        <f>IF('Summary Clear'!HWK2=0,"",'Summary Clear'!HWK2)</f>
        <v/>
      </c>
      <c r="HVS13" s="172" t="str">
        <f>IF('Summary Clear'!HWL2=0,"",'Summary Clear'!HWL2)</f>
        <v/>
      </c>
      <c r="HVT13" s="172" t="str">
        <f>IF('Summary Clear'!HWM2=0,"",'Summary Clear'!HWM2)</f>
        <v/>
      </c>
      <c r="HVU13" s="172" t="str">
        <f>IF('Summary Clear'!HWN2=0,"",'Summary Clear'!HWN2)</f>
        <v/>
      </c>
      <c r="HVV13" s="172" t="str">
        <f>IF('Summary Clear'!HWO2=0,"",'Summary Clear'!HWO2)</f>
        <v/>
      </c>
      <c r="HVW13" s="172" t="str">
        <f>IF('Summary Clear'!HWP2=0,"",'Summary Clear'!HWP2)</f>
        <v/>
      </c>
      <c r="HVX13" s="172" t="str">
        <f>IF('Summary Clear'!HWQ2=0,"",'Summary Clear'!HWQ2)</f>
        <v/>
      </c>
      <c r="HVY13" s="172" t="str">
        <f>IF('Summary Clear'!HWR2=0,"",'Summary Clear'!HWR2)</f>
        <v/>
      </c>
      <c r="HVZ13" s="172" t="str">
        <f>IF('Summary Clear'!HWS2=0,"",'Summary Clear'!HWS2)</f>
        <v/>
      </c>
      <c r="HWA13" s="172" t="str">
        <f>IF('Summary Clear'!HWT2=0,"",'Summary Clear'!HWT2)</f>
        <v/>
      </c>
      <c r="HWB13" s="172" t="str">
        <f>IF('Summary Clear'!HWU2=0,"",'Summary Clear'!HWU2)</f>
        <v/>
      </c>
      <c r="HWC13" s="172" t="str">
        <f>IF('Summary Clear'!HWV2=0,"",'Summary Clear'!HWV2)</f>
        <v/>
      </c>
      <c r="HWD13" s="172" t="str">
        <f>IF('Summary Clear'!HWW2=0,"",'Summary Clear'!HWW2)</f>
        <v/>
      </c>
      <c r="HWE13" s="172" t="str">
        <f>IF('Summary Clear'!HWX2=0,"",'Summary Clear'!HWX2)</f>
        <v/>
      </c>
      <c r="HWF13" s="172" t="str">
        <f>IF('Summary Clear'!HWY2=0,"",'Summary Clear'!HWY2)</f>
        <v/>
      </c>
      <c r="HWG13" s="172" t="str">
        <f>IF('Summary Clear'!HWZ2=0,"",'Summary Clear'!HWZ2)</f>
        <v/>
      </c>
      <c r="HWH13" s="172" t="str">
        <f>IF('Summary Clear'!HXA2=0,"",'Summary Clear'!HXA2)</f>
        <v/>
      </c>
      <c r="HWI13" s="172" t="str">
        <f>IF('Summary Clear'!HXB2=0,"",'Summary Clear'!HXB2)</f>
        <v/>
      </c>
      <c r="HWJ13" s="172" t="str">
        <f>IF('Summary Clear'!HXC2=0,"",'Summary Clear'!HXC2)</f>
        <v/>
      </c>
      <c r="HWK13" s="172" t="str">
        <f>IF('Summary Clear'!HXD2=0,"",'Summary Clear'!HXD2)</f>
        <v/>
      </c>
      <c r="HWL13" s="172" t="str">
        <f>IF('Summary Clear'!HXE2=0,"",'Summary Clear'!HXE2)</f>
        <v/>
      </c>
      <c r="HWM13" s="172" t="str">
        <f>IF('Summary Clear'!HXF2=0,"",'Summary Clear'!HXF2)</f>
        <v/>
      </c>
      <c r="HWN13" s="172" t="str">
        <f>IF('Summary Clear'!HXG2=0,"",'Summary Clear'!HXG2)</f>
        <v/>
      </c>
      <c r="HWO13" s="172" t="str">
        <f>IF('Summary Clear'!HXH2=0,"",'Summary Clear'!HXH2)</f>
        <v/>
      </c>
      <c r="HWP13" s="172" t="str">
        <f>IF('Summary Clear'!HXI2=0,"",'Summary Clear'!HXI2)</f>
        <v/>
      </c>
      <c r="HWQ13" s="172" t="str">
        <f>IF('Summary Clear'!HXJ2=0,"",'Summary Clear'!HXJ2)</f>
        <v/>
      </c>
      <c r="HWR13" s="172" t="str">
        <f>IF('Summary Clear'!HXK2=0,"",'Summary Clear'!HXK2)</f>
        <v/>
      </c>
      <c r="HWS13" s="172" t="str">
        <f>IF('Summary Clear'!HXL2=0,"",'Summary Clear'!HXL2)</f>
        <v/>
      </c>
      <c r="HWT13" s="172" t="str">
        <f>IF('Summary Clear'!HXM2=0,"",'Summary Clear'!HXM2)</f>
        <v/>
      </c>
      <c r="HWU13" s="172" t="str">
        <f>IF('Summary Clear'!HXN2=0,"",'Summary Clear'!HXN2)</f>
        <v/>
      </c>
      <c r="HWV13" s="172" t="str">
        <f>IF('Summary Clear'!HXO2=0,"",'Summary Clear'!HXO2)</f>
        <v/>
      </c>
      <c r="HWW13" s="172" t="str">
        <f>IF('Summary Clear'!HXP2=0,"",'Summary Clear'!HXP2)</f>
        <v/>
      </c>
      <c r="HWX13" s="172" t="str">
        <f>IF('Summary Clear'!HXQ2=0,"",'Summary Clear'!HXQ2)</f>
        <v/>
      </c>
      <c r="HWY13" s="172" t="str">
        <f>IF('Summary Clear'!HXR2=0,"",'Summary Clear'!HXR2)</f>
        <v/>
      </c>
      <c r="HWZ13" s="172" t="str">
        <f>IF('Summary Clear'!HXS2=0,"",'Summary Clear'!HXS2)</f>
        <v/>
      </c>
      <c r="HXA13" s="172" t="str">
        <f>IF('Summary Clear'!HXT2=0,"",'Summary Clear'!HXT2)</f>
        <v/>
      </c>
      <c r="HXB13" s="172" t="str">
        <f>IF('Summary Clear'!HXU2=0,"",'Summary Clear'!HXU2)</f>
        <v/>
      </c>
      <c r="HXC13" s="172" t="str">
        <f>IF('Summary Clear'!HXV2=0,"",'Summary Clear'!HXV2)</f>
        <v/>
      </c>
      <c r="HXD13" s="172" t="str">
        <f>IF('Summary Clear'!HXW2=0,"",'Summary Clear'!HXW2)</f>
        <v/>
      </c>
      <c r="HXE13" s="172" t="str">
        <f>IF('Summary Clear'!HXX2=0,"",'Summary Clear'!HXX2)</f>
        <v/>
      </c>
      <c r="HXF13" s="172" t="str">
        <f>IF('Summary Clear'!HXY2=0,"",'Summary Clear'!HXY2)</f>
        <v/>
      </c>
      <c r="HXG13" s="172" t="str">
        <f>IF('Summary Clear'!HXZ2=0,"",'Summary Clear'!HXZ2)</f>
        <v/>
      </c>
      <c r="HXH13" s="172" t="str">
        <f>IF('Summary Clear'!HYA2=0,"",'Summary Clear'!HYA2)</f>
        <v/>
      </c>
      <c r="HXI13" s="172" t="str">
        <f>IF('Summary Clear'!HYB2=0,"",'Summary Clear'!HYB2)</f>
        <v/>
      </c>
      <c r="HXJ13" s="172" t="str">
        <f>IF('Summary Clear'!HYC2=0,"",'Summary Clear'!HYC2)</f>
        <v/>
      </c>
      <c r="HXK13" s="172" t="str">
        <f>IF('Summary Clear'!HYD2=0,"",'Summary Clear'!HYD2)</f>
        <v/>
      </c>
      <c r="HXL13" s="172" t="str">
        <f>IF('Summary Clear'!HYE2=0,"",'Summary Clear'!HYE2)</f>
        <v/>
      </c>
      <c r="HXM13" s="172" t="str">
        <f>IF('Summary Clear'!HYF2=0,"",'Summary Clear'!HYF2)</f>
        <v/>
      </c>
      <c r="HXN13" s="172" t="str">
        <f>IF('Summary Clear'!HYG2=0,"",'Summary Clear'!HYG2)</f>
        <v/>
      </c>
      <c r="HXO13" s="172" t="str">
        <f>IF('Summary Clear'!HYH2=0,"",'Summary Clear'!HYH2)</f>
        <v/>
      </c>
      <c r="HXP13" s="172" t="str">
        <f>IF('Summary Clear'!HYI2=0,"",'Summary Clear'!HYI2)</f>
        <v/>
      </c>
      <c r="HXQ13" s="172" t="str">
        <f>IF('Summary Clear'!HYJ2=0,"",'Summary Clear'!HYJ2)</f>
        <v/>
      </c>
      <c r="HXR13" s="172" t="str">
        <f>IF('Summary Clear'!HYK2=0,"",'Summary Clear'!HYK2)</f>
        <v/>
      </c>
      <c r="HXS13" s="172" t="str">
        <f>IF('Summary Clear'!HYL2=0,"",'Summary Clear'!HYL2)</f>
        <v/>
      </c>
      <c r="HXT13" s="172" t="str">
        <f>IF('Summary Clear'!HYM2=0,"",'Summary Clear'!HYM2)</f>
        <v/>
      </c>
      <c r="HXU13" s="172" t="str">
        <f>IF('Summary Clear'!HYN2=0,"",'Summary Clear'!HYN2)</f>
        <v/>
      </c>
      <c r="HXV13" s="172" t="str">
        <f>IF('Summary Clear'!HYO2=0,"",'Summary Clear'!HYO2)</f>
        <v/>
      </c>
      <c r="HXW13" s="172" t="str">
        <f>IF('Summary Clear'!HYP2=0,"",'Summary Clear'!HYP2)</f>
        <v/>
      </c>
      <c r="HXX13" s="172" t="str">
        <f>IF('Summary Clear'!HYQ2=0,"",'Summary Clear'!HYQ2)</f>
        <v/>
      </c>
      <c r="HXY13" s="172" t="str">
        <f>IF('Summary Clear'!HYR2=0,"",'Summary Clear'!HYR2)</f>
        <v/>
      </c>
      <c r="HXZ13" s="172" t="str">
        <f>IF('Summary Clear'!HYS2=0,"",'Summary Clear'!HYS2)</f>
        <v/>
      </c>
      <c r="HYA13" s="172" t="str">
        <f>IF('Summary Clear'!HYT2=0,"",'Summary Clear'!HYT2)</f>
        <v/>
      </c>
      <c r="HYB13" s="172" t="str">
        <f>IF('Summary Clear'!HYU2=0,"",'Summary Clear'!HYU2)</f>
        <v/>
      </c>
      <c r="HYC13" s="172" t="str">
        <f>IF('Summary Clear'!HYV2=0,"",'Summary Clear'!HYV2)</f>
        <v/>
      </c>
      <c r="HYD13" s="172" t="str">
        <f>IF('Summary Clear'!HYW2=0,"",'Summary Clear'!HYW2)</f>
        <v/>
      </c>
      <c r="HYE13" s="172" t="str">
        <f>IF('Summary Clear'!HYX2=0,"",'Summary Clear'!HYX2)</f>
        <v/>
      </c>
      <c r="HYF13" s="172" t="str">
        <f>IF('Summary Clear'!HYY2=0,"",'Summary Clear'!HYY2)</f>
        <v/>
      </c>
      <c r="HYG13" s="172" t="str">
        <f>IF('Summary Clear'!HYZ2=0,"",'Summary Clear'!HYZ2)</f>
        <v/>
      </c>
      <c r="HYH13" s="172" t="str">
        <f>IF('Summary Clear'!HZA2=0,"",'Summary Clear'!HZA2)</f>
        <v/>
      </c>
      <c r="HYI13" s="172" t="str">
        <f>IF('Summary Clear'!HZB2=0,"",'Summary Clear'!HZB2)</f>
        <v/>
      </c>
      <c r="HYJ13" s="172" t="str">
        <f>IF('Summary Clear'!HZC2=0,"",'Summary Clear'!HZC2)</f>
        <v/>
      </c>
      <c r="HYK13" s="172" t="str">
        <f>IF('Summary Clear'!HZD2=0,"",'Summary Clear'!HZD2)</f>
        <v/>
      </c>
      <c r="HYL13" s="172" t="str">
        <f>IF('Summary Clear'!HZE2=0,"",'Summary Clear'!HZE2)</f>
        <v/>
      </c>
      <c r="HYM13" s="172" t="str">
        <f>IF('Summary Clear'!HZF2=0,"",'Summary Clear'!HZF2)</f>
        <v/>
      </c>
      <c r="HYN13" s="172" t="str">
        <f>IF('Summary Clear'!HZG2=0,"",'Summary Clear'!HZG2)</f>
        <v/>
      </c>
      <c r="HYO13" s="172" t="str">
        <f>IF('Summary Clear'!HZH2=0,"",'Summary Clear'!HZH2)</f>
        <v/>
      </c>
      <c r="HYP13" s="172" t="str">
        <f>IF('Summary Clear'!HZI2=0,"",'Summary Clear'!HZI2)</f>
        <v/>
      </c>
      <c r="HYQ13" s="172" t="str">
        <f>IF('Summary Clear'!HZJ2=0,"",'Summary Clear'!HZJ2)</f>
        <v/>
      </c>
      <c r="HYR13" s="172" t="str">
        <f>IF('Summary Clear'!HZK2=0,"",'Summary Clear'!HZK2)</f>
        <v/>
      </c>
      <c r="HYS13" s="172" t="str">
        <f>IF('Summary Clear'!HZL2=0,"",'Summary Clear'!HZL2)</f>
        <v/>
      </c>
      <c r="HYT13" s="172" t="str">
        <f>IF('Summary Clear'!HZM2=0,"",'Summary Clear'!HZM2)</f>
        <v/>
      </c>
      <c r="HYU13" s="172" t="str">
        <f>IF('Summary Clear'!HZN2=0,"",'Summary Clear'!HZN2)</f>
        <v/>
      </c>
      <c r="HYV13" s="172" t="str">
        <f>IF('Summary Clear'!HZO2=0,"",'Summary Clear'!HZO2)</f>
        <v/>
      </c>
      <c r="HYW13" s="172" t="str">
        <f>IF('Summary Clear'!HZP2=0,"",'Summary Clear'!HZP2)</f>
        <v/>
      </c>
      <c r="HYX13" s="172" t="str">
        <f>IF('Summary Clear'!HZQ2=0,"",'Summary Clear'!HZQ2)</f>
        <v/>
      </c>
      <c r="HYY13" s="172" t="str">
        <f>IF('Summary Clear'!HZR2=0,"",'Summary Clear'!HZR2)</f>
        <v/>
      </c>
      <c r="HYZ13" s="172" t="str">
        <f>IF('Summary Clear'!HZS2=0,"",'Summary Clear'!HZS2)</f>
        <v/>
      </c>
      <c r="HZA13" s="172" t="str">
        <f>IF('Summary Clear'!HZT2=0,"",'Summary Clear'!HZT2)</f>
        <v/>
      </c>
      <c r="HZB13" s="172" t="str">
        <f>IF('Summary Clear'!HZU2=0,"",'Summary Clear'!HZU2)</f>
        <v/>
      </c>
      <c r="HZC13" s="172" t="str">
        <f>IF('Summary Clear'!HZV2=0,"",'Summary Clear'!HZV2)</f>
        <v/>
      </c>
      <c r="HZD13" s="172" t="str">
        <f>IF('Summary Clear'!HZW2=0,"",'Summary Clear'!HZW2)</f>
        <v/>
      </c>
      <c r="HZE13" s="172" t="str">
        <f>IF('Summary Clear'!HZX2=0,"",'Summary Clear'!HZX2)</f>
        <v/>
      </c>
      <c r="HZF13" s="172" t="str">
        <f>IF('Summary Clear'!HZY2=0,"",'Summary Clear'!HZY2)</f>
        <v/>
      </c>
      <c r="HZG13" s="172" t="str">
        <f>IF('Summary Clear'!HZZ2=0,"",'Summary Clear'!HZZ2)</f>
        <v/>
      </c>
      <c r="HZH13" s="172" t="str">
        <f>IF('Summary Clear'!IAA2=0,"",'Summary Clear'!IAA2)</f>
        <v/>
      </c>
      <c r="HZI13" s="172" t="str">
        <f>IF('Summary Clear'!IAB2=0,"",'Summary Clear'!IAB2)</f>
        <v/>
      </c>
      <c r="HZJ13" s="172" t="str">
        <f>IF('Summary Clear'!IAC2=0,"",'Summary Clear'!IAC2)</f>
        <v/>
      </c>
      <c r="HZK13" s="172" t="str">
        <f>IF('Summary Clear'!IAD2=0,"",'Summary Clear'!IAD2)</f>
        <v/>
      </c>
      <c r="HZL13" s="172" t="str">
        <f>IF('Summary Clear'!IAE2=0,"",'Summary Clear'!IAE2)</f>
        <v/>
      </c>
      <c r="HZM13" s="172" t="str">
        <f>IF('Summary Clear'!IAF2=0,"",'Summary Clear'!IAF2)</f>
        <v/>
      </c>
      <c r="HZN13" s="172" t="str">
        <f>IF('Summary Clear'!IAG2=0,"",'Summary Clear'!IAG2)</f>
        <v/>
      </c>
      <c r="HZO13" s="172" t="str">
        <f>IF('Summary Clear'!IAH2=0,"",'Summary Clear'!IAH2)</f>
        <v/>
      </c>
      <c r="HZP13" s="172" t="str">
        <f>IF('Summary Clear'!IAI2=0,"",'Summary Clear'!IAI2)</f>
        <v/>
      </c>
      <c r="HZQ13" s="172" t="str">
        <f>IF('Summary Clear'!IAJ2=0,"",'Summary Clear'!IAJ2)</f>
        <v/>
      </c>
      <c r="HZR13" s="172" t="str">
        <f>IF('Summary Clear'!IAK2=0,"",'Summary Clear'!IAK2)</f>
        <v/>
      </c>
      <c r="HZS13" s="172" t="str">
        <f>IF('Summary Clear'!IAL2=0,"",'Summary Clear'!IAL2)</f>
        <v/>
      </c>
      <c r="HZT13" s="172" t="str">
        <f>IF('Summary Clear'!IAM2=0,"",'Summary Clear'!IAM2)</f>
        <v/>
      </c>
      <c r="HZU13" s="172" t="str">
        <f>IF('Summary Clear'!IAN2=0,"",'Summary Clear'!IAN2)</f>
        <v/>
      </c>
      <c r="HZV13" s="172" t="str">
        <f>IF('Summary Clear'!IAO2=0,"",'Summary Clear'!IAO2)</f>
        <v/>
      </c>
      <c r="HZW13" s="172" t="str">
        <f>IF('Summary Clear'!IAP2=0,"",'Summary Clear'!IAP2)</f>
        <v/>
      </c>
      <c r="HZX13" s="172" t="str">
        <f>IF('Summary Clear'!IAQ2=0,"",'Summary Clear'!IAQ2)</f>
        <v/>
      </c>
      <c r="HZY13" s="172" t="str">
        <f>IF('Summary Clear'!IAR2=0,"",'Summary Clear'!IAR2)</f>
        <v/>
      </c>
      <c r="HZZ13" s="172" t="str">
        <f>IF('Summary Clear'!IAS2=0,"",'Summary Clear'!IAS2)</f>
        <v/>
      </c>
      <c r="IAA13" s="172" t="str">
        <f>IF('Summary Clear'!IAT2=0,"",'Summary Clear'!IAT2)</f>
        <v/>
      </c>
      <c r="IAB13" s="172" t="str">
        <f>IF('Summary Clear'!IAU2=0,"",'Summary Clear'!IAU2)</f>
        <v/>
      </c>
      <c r="IAC13" s="172" t="str">
        <f>IF('Summary Clear'!IAV2=0,"",'Summary Clear'!IAV2)</f>
        <v/>
      </c>
      <c r="IAD13" s="172" t="str">
        <f>IF('Summary Clear'!IAW2=0,"",'Summary Clear'!IAW2)</f>
        <v/>
      </c>
      <c r="IAE13" s="172" t="str">
        <f>IF('Summary Clear'!IAX2=0,"",'Summary Clear'!IAX2)</f>
        <v/>
      </c>
      <c r="IAF13" s="172" t="str">
        <f>IF('Summary Clear'!IAY2=0,"",'Summary Clear'!IAY2)</f>
        <v/>
      </c>
      <c r="IAG13" s="172" t="str">
        <f>IF('Summary Clear'!IAZ2=0,"",'Summary Clear'!IAZ2)</f>
        <v/>
      </c>
      <c r="IAH13" s="172" t="str">
        <f>IF('Summary Clear'!IBA2=0,"",'Summary Clear'!IBA2)</f>
        <v/>
      </c>
      <c r="IAI13" s="172" t="str">
        <f>IF('Summary Clear'!IBB2=0,"",'Summary Clear'!IBB2)</f>
        <v/>
      </c>
      <c r="IAJ13" s="172" t="str">
        <f>IF('Summary Clear'!IBC2=0,"",'Summary Clear'!IBC2)</f>
        <v/>
      </c>
      <c r="IAK13" s="172" t="str">
        <f>IF('Summary Clear'!IBD2=0,"",'Summary Clear'!IBD2)</f>
        <v/>
      </c>
      <c r="IAL13" s="172" t="str">
        <f>IF('Summary Clear'!IBE2=0,"",'Summary Clear'!IBE2)</f>
        <v/>
      </c>
      <c r="IAM13" s="172" t="str">
        <f>IF('Summary Clear'!IBF2=0,"",'Summary Clear'!IBF2)</f>
        <v/>
      </c>
      <c r="IAN13" s="172" t="str">
        <f>IF('Summary Clear'!IBG2=0,"",'Summary Clear'!IBG2)</f>
        <v/>
      </c>
      <c r="IAO13" s="172" t="str">
        <f>IF('Summary Clear'!IBH2=0,"",'Summary Clear'!IBH2)</f>
        <v/>
      </c>
      <c r="IAP13" s="172" t="str">
        <f>IF('Summary Clear'!IBI2=0,"",'Summary Clear'!IBI2)</f>
        <v/>
      </c>
      <c r="IAQ13" s="172" t="str">
        <f>IF('Summary Clear'!IBJ2=0,"",'Summary Clear'!IBJ2)</f>
        <v/>
      </c>
      <c r="IAR13" s="172" t="str">
        <f>IF('Summary Clear'!IBK2=0,"",'Summary Clear'!IBK2)</f>
        <v/>
      </c>
      <c r="IAS13" s="172" t="str">
        <f>IF('Summary Clear'!IBL2=0,"",'Summary Clear'!IBL2)</f>
        <v/>
      </c>
      <c r="IAT13" s="172" t="str">
        <f>IF('Summary Clear'!IBM2=0,"",'Summary Clear'!IBM2)</f>
        <v/>
      </c>
      <c r="IAU13" s="172" t="str">
        <f>IF('Summary Clear'!IBN2=0,"",'Summary Clear'!IBN2)</f>
        <v/>
      </c>
      <c r="IAV13" s="172" t="str">
        <f>IF('Summary Clear'!IBO2=0,"",'Summary Clear'!IBO2)</f>
        <v/>
      </c>
      <c r="IAW13" s="172" t="str">
        <f>IF('Summary Clear'!IBP2=0,"",'Summary Clear'!IBP2)</f>
        <v/>
      </c>
      <c r="IAX13" s="172" t="str">
        <f>IF('Summary Clear'!IBQ2=0,"",'Summary Clear'!IBQ2)</f>
        <v/>
      </c>
      <c r="IAY13" s="172" t="str">
        <f>IF('Summary Clear'!IBR2=0,"",'Summary Clear'!IBR2)</f>
        <v/>
      </c>
      <c r="IAZ13" s="172" t="str">
        <f>IF('Summary Clear'!IBS2=0,"",'Summary Clear'!IBS2)</f>
        <v/>
      </c>
      <c r="IBA13" s="172" t="str">
        <f>IF('Summary Clear'!IBT2=0,"",'Summary Clear'!IBT2)</f>
        <v/>
      </c>
      <c r="IBB13" s="172" t="str">
        <f>IF('Summary Clear'!IBU2=0,"",'Summary Clear'!IBU2)</f>
        <v/>
      </c>
      <c r="IBC13" s="172" t="str">
        <f>IF('Summary Clear'!IBV2=0,"",'Summary Clear'!IBV2)</f>
        <v/>
      </c>
      <c r="IBD13" s="172" t="str">
        <f>IF('Summary Clear'!IBW2=0,"",'Summary Clear'!IBW2)</f>
        <v/>
      </c>
      <c r="IBE13" s="172" t="str">
        <f>IF('Summary Clear'!IBX2=0,"",'Summary Clear'!IBX2)</f>
        <v/>
      </c>
      <c r="IBF13" s="172" t="str">
        <f>IF('Summary Clear'!IBY2=0,"",'Summary Clear'!IBY2)</f>
        <v/>
      </c>
      <c r="IBG13" s="172" t="str">
        <f>IF('Summary Clear'!IBZ2=0,"",'Summary Clear'!IBZ2)</f>
        <v/>
      </c>
      <c r="IBH13" s="172" t="str">
        <f>IF('Summary Clear'!ICA2=0,"",'Summary Clear'!ICA2)</f>
        <v/>
      </c>
      <c r="IBI13" s="172" t="str">
        <f>IF('Summary Clear'!ICB2=0,"",'Summary Clear'!ICB2)</f>
        <v/>
      </c>
      <c r="IBJ13" s="172" t="str">
        <f>IF('Summary Clear'!ICC2=0,"",'Summary Clear'!ICC2)</f>
        <v/>
      </c>
      <c r="IBK13" s="172" t="str">
        <f>IF('Summary Clear'!ICD2=0,"",'Summary Clear'!ICD2)</f>
        <v/>
      </c>
      <c r="IBL13" s="172" t="str">
        <f>IF('Summary Clear'!ICE2=0,"",'Summary Clear'!ICE2)</f>
        <v/>
      </c>
      <c r="IBM13" s="172" t="str">
        <f>IF('Summary Clear'!ICF2=0,"",'Summary Clear'!ICF2)</f>
        <v/>
      </c>
      <c r="IBN13" s="172" t="str">
        <f>IF('Summary Clear'!ICG2=0,"",'Summary Clear'!ICG2)</f>
        <v/>
      </c>
      <c r="IBO13" s="172" t="str">
        <f>IF('Summary Clear'!ICH2=0,"",'Summary Clear'!ICH2)</f>
        <v/>
      </c>
      <c r="IBP13" s="172" t="str">
        <f>IF('Summary Clear'!ICI2=0,"",'Summary Clear'!ICI2)</f>
        <v/>
      </c>
      <c r="IBQ13" s="172" t="str">
        <f>IF('Summary Clear'!ICJ2=0,"",'Summary Clear'!ICJ2)</f>
        <v/>
      </c>
      <c r="IBR13" s="172" t="str">
        <f>IF('Summary Clear'!ICK2=0,"",'Summary Clear'!ICK2)</f>
        <v/>
      </c>
      <c r="IBS13" s="172" t="str">
        <f>IF('Summary Clear'!ICL2=0,"",'Summary Clear'!ICL2)</f>
        <v/>
      </c>
      <c r="IBT13" s="172" t="str">
        <f>IF('Summary Clear'!ICM2=0,"",'Summary Clear'!ICM2)</f>
        <v/>
      </c>
      <c r="IBU13" s="172" t="str">
        <f>IF('Summary Clear'!ICN2=0,"",'Summary Clear'!ICN2)</f>
        <v/>
      </c>
      <c r="IBV13" s="172" t="str">
        <f>IF('Summary Clear'!ICO2=0,"",'Summary Clear'!ICO2)</f>
        <v/>
      </c>
      <c r="IBW13" s="172" t="str">
        <f>IF('Summary Clear'!ICP2=0,"",'Summary Clear'!ICP2)</f>
        <v/>
      </c>
      <c r="IBX13" s="172" t="str">
        <f>IF('Summary Clear'!ICQ2=0,"",'Summary Clear'!ICQ2)</f>
        <v/>
      </c>
      <c r="IBY13" s="172" t="str">
        <f>IF('Summary Clear'!ICR2=0,"",'Summary Clear'!ICR2)</f>
        <v/>
      </c>
      <c r="IBZ13" s="172" t="str">
        <f>IF('Summary Clear'!ICS2=0,"",'Summary Clear'!ICS2)</f>
        <v/>
      </c>
      <c r="ICA13" s="172" t="str">
        <f>IF('Summary Clear'!ICT2=0,"",'Summary Clear'!ICT2)</f>
        <v/>
      </c>
      <c r="ICB13" s="172" t="str">
        <f>IF('Summary Clear'!ICU2=0,"",'Summary Clear'!ICU2)</f>
        <v/>
      </c>
      <c r="ICC13" s="172" t="str">
        <f>IF('Summary Clear'!ICV2=0,"",'Summary Clear'!ICV2)</f>
        <v/>
      </c>
      <c r="ICD13" s="172" t="str">
        <f>IF('Summary Clear'!ICW2=0,"",'Summary Clear'!ICW2)</f>
        <v/>
      </c>
      <c r="ICE13" s="172" t="str">
        <f>IF('Summary Clear'!ICX2=0,"",'Summary Clear'!ICX2)</f>
        <v/>
      </c>
      <c r="ICF13" s="172" t="str">
        <f>IF('Summary Clear'!ICY2=0,"",'Summary Clear'!ICY2)</f>
        <v/>
      </c>
      <c r="ICG13" s="172" t="str">
        <f>IF('Summary Clear'!ICZ2=0,"",'Summary Clear'!ICZ2)</f>
        <v/>
      </c>
      <c r="ICH13" s="172" t="str">
        <f>IF('Summary Clear'!IDA2=0,"",'Summary Clear'!IDA2)</f>
        <v/>
      </c>
      <c r="ICI13" s="172" t="str">
        <f>IF('Summary Clear'!IDB2=0,"",'Summary Clear'!IDB2)</f>
        <v/>
      </c>
      <c r="ICJ13" s="172" t="str">
        <f>IF('Summary Clear'!IDC2=0,"",'Summary Clear'!IDC2)</f>
        <v/>
      </c>
      <c r="ICK13" s="172" t="str">
        <f>IF('Summary Clear'!IDD2=0,"",'Summary Clear'!IDD2)</f>
        <v/>
      </c>
      <c r="ICL13" s="172" t="str">
        <f>IF('Summary Clear'!IDE2=0,"",'Summary Clear'!IDE2)</f>
        <v/>
      </c>
      <c r="ICM13" s="172" t="str">
        <f>IF('Summary Clear'!IDF2=0,"",'Summary Clear'!IDF2)</f>
        <v/>
      </c>
      <c r="ICN13" s="172" t="str">
        <f>IF('Summary Clear'!IDG2=0,"",'Summary Clear'!IDG2)</f>
        <v/>
      </c>
      <c r="ICO13" s="172" t="str">
        <f>IF('Summary Clear'!IDH2=0,"",'Summary Clear'!IDH2)</f>
        <v/>
      </c>
      <c r="ICP13" s="172" t="str">
        <f>IF('Summary Clear'!IDI2=0,"",'Summary Clear'!IDI2)</f>
        <v/>
      </c>
      <c r="ICQ13" s="172" t="str">
        <f>IF('Summary Clear'!IDJ2=0,"",'Summary Clear'!IDJ2)</f>
        <v/>
      </c>
      <c r="ICR13" s="172" t="str">
        <f>IF('Summary Clear'!IDK2=0,"",'Summary Clear'!IDK2)</f>
        <v/>
      </c>
      <c r="ICS13" s="172" t="str">
        <f>IF('Summary Clear'!IDL2=0,"",'Summary Clear'!IDL2)</f>
        <v/>
      </c>
      <c r="ICT13" s="172" t="str">
        <f>IF('Summary Clear'!IDM2=0,"",'Summary Clear'!IDM2)</f>
        <v/>
      </c>
      <c r="ICU13" s="172" t="str">
        <f>IF('Summary Clear'!IDN2=0,"",'Summary Clear'!IDN2)</f>
        <v/>
      </c>
      <c r="ICV13" s="172" t="str">
        <f>IF('Summary Clear'!IDO2=0,"",'Summary Clear'!IDO2)</f>
        <v/>
      </c>
      <c r="ICW13" s="172" t="str">
        <f>IF('Summary Clear'!IDP2=0,"",'Summary Clear'!IDP2)</f>
        <v/>
      </c>
      <c r="ICX13" s="172" t="str">
        <f>IF('Summary Clear'!IDQ2=0,"",'Summary Clear'!IDQ2)</f>
        <v/>
      </c>
      <c r="ICY13" s="172" t="str">
        <f>IF('Summary Clear'!IDR2=0,"",'Summary Clear'!IDR2)</f>
        <v/>
      </c>
      <c r="ICZ13" s="172" t="str">
        <f>IF('Summary Clear'!IDS2=0,"",'Summary Clear'!IDS2)</f>
        <v/>
      </c>
      <c r="IDA13" s="172" t="str">
        <f>IF('Summary Clear'!IDT2=0,"",'Summary Clear'!IDT2)</f>
        <v/>
      </c>
      <c r="IDB13" s="172" t="str">
        <f>IF('Summary Clear'!IDU2=0,"",'Summary Clear'!IDU2)</f>
        <v/>
      </c>
      <c r="IDC13" s="172" t="str">
        <f>IF('Summary Clear'!IDV2=0,"",'Summary Clear'!IDV2)</f>
        <v/>
      </c>
      <c r="IDD13" s="172" t="str">
        <f>IF('Summary Clear'!IDW2=0,"",'Summary Clear'!IDW2)</f>
        <v/>
      </c>
      <c r="IDE13" s="172" t="str">
        <f>IF('Summary Clear'!IDX2=0,"",'Summary Clear'!IDX2)</f>
        <v/>
      </c>
      <c r="IDF13" s="172" t="str">
        <f>IF('Summary Clear'!IDY2=0,"",'Summary Clear'!IDY2)</f>
        <v/>
      </c>
      <c r="IDG13" s="172" t="str">
        <f>IF('Summary Clear'!IDZ2=0,"",'Summary Clear'!IDZ2)</f>
        <v/>
      </c>
      <c r="IDH13" s="172" t="str">
        <f>IF('Summary Clear'!IEA2=0,"",'Summary Clear'!IEA2)</f>
        <v/>
      </c>
      <c r="IDI13" s="172" t="str">
        <f>IF('Summary Clear'!IEB2=0,"",'Summary Clear'!IEB2)</f>
        <v/>
      </c>
      <c r="IDJ13" s="172" t="str">
        <f>IF('Summary Clear'!IEC2=0,"",'Summary Clear'!IEC2)</f>
        <v/>
      </c>
      <c r="IDK13" s="172" t="str">
        <f>IF('Summary Clear'!IED2=0,"",'Summary Clear'!IED2)</f>
        <v/>
      </c>
      <c r="IDL13" s="172" t="str">
        <f>IF('Summary Clear'!IEE2=0,"",'Summary Clear'!IEE2)</f>
        <v/>
      </c>
      <c r="IDM13" s="172" t="str">
        <f>IF('Summary Clear'!IEF2=0,"",'Summary Clear'!IEF2)</f>
        <v/>
      </c>
      <c r="IDN13" s="172" t="str">
        <f>IF('Summary Clear'!IEG2=0,"",'Summary Clear'!IEG2)</f>
        <v/>
      </c>
      <c r="IDO13" s="172" t="str">
        <f>IF('Summary Clear'!IEH2=0,"",'Summary Clear'!IEH2)</f>
        <v/>
      </c>
      <c r="IDP13" s="172" t="str">
        <f>IF('Summary Clear'!IEI2=0,"",'Summary Clear'!IEI2)</f>
        <v/>
      </c>
      <c r="IDQ13" s="172" t="str">
        <f>IF('Summary Clear'!IEJ2=0,"",'Summary Clear'!IEJ2)</f>
        <v/>
      </c>
      <c r="IDR13" s="172" t="str">
        <f>IF('Summary Clear'!IEK2=0,"",'Summary Clear'!IEK2)</f>
        <v/>
      </c>
      <c r="IDS13" s="172" t="str">
        <f>IF('Summary Clear'!IEL2=0,"",'Summary Clear'!IEL2)</f>
        <v/>
      </c>
      <c r="IDT13" s="172" t="str">
        <f>IF('Summary Clear'!IEM2=0,"",'Summary Clear'!IEM2)</f>
        <v/>
      </c>
      <c r="IDU13" s="172" t="str">
        <f>IF('Summary Clear'!IEN2=0,"",'Summary Clear'!IEN2)</f>
        <v/>
      </c>
      <c r="IDV13" s="172" t="str">
        <f>IF('Summary Clear'!IEO2=0,"",'Summary Clear'!IEO2)</f>
        <v/>
      </c>
      <c r="IDW13" s="172" t="str">
        <f>IF('Summary Clear'!IEP2=0,"",'Summary Clear'!IEP2)</f>
        <v/>
      </c>
      <c r="IDX13" s="172" t="str">
        <f>IF('Summary Clear'!IEQ2=0,"",'Summary Clear'!IEQ2)</f>
        <v/>
      </c>
      <c r="IDY13" s="172" t="str">
        <f>IF('Summary Clear'!IER2=0,"",'Summary Clear'!IER2)</f>
        <v/>
      </c>
      <c r="IDZ13" s="172" t="str">
        <f>IF('Summary Clear'!IES2=0,"",'Summary Clear'!IES2)</f>
        <v/>
      </c>
      <c r="IEA13" s="172" t="str">
        <f>IF('Summary Clear'!IET2=0,"",'Summary Clear'!IET2)</f>
        <v/>
      </c>
      <c r="IEB13" s="172" t="str">
        <f>IF('Summary Clear'!IEU2=0,"",'Summary Clear'!IEU2)</f>
        <v/>
      </c>
      <c r="IEC13" s="172" t="str">
        <f>IF('Summary Clear'!IEV2=0,"",'Summary Clear'!IEV2)</f>
        <v/>
      </c>
      <c r="IED13" s="172" t="str">
        <f>IF('Summary Clear'!IEW2=0,"",'Summary Clear'!IEW2)</f>
        <v/>
      </c>
      <c r="IEE13" s="172" t="str">
        <f>IF('Summary Clear'!IEX2=0,"",'Summary Clear'!IEX2)</f>
        <v/>
      </c>
      <c r="IEF13" s="172" t="str">
        <f>IF('Summary Clear'!IEY2=0,"",'Summary Clear'!IEY2)</f>
        <v/>
      </c>
      <c r="IEG13" s="172" t="str">
        <f>IF('Summary Clear'!IEZ2=0,"",'Summary Clear'!IEZ2)</f>
        <v/>
      </c>
      <c r="IEH13" s="172" t="str">
        <f>IF('Summary Clear'!IFA2=0,"",'Summary Clear'!IFA2)</f>
        <v/>
      </c>
      <c r="IEI13" s="172" t="str">
        <f>IF('Summary Clear'!IFB2=0,"",'Summary Clear'!IFB2)</f>
        <v/>
      </c>
      <c r="IEJ13" s="172" t="str">
        <f>IF('Summary Clear'!IFC2=0,"",'Summary Clear'!IFC2)</f>
        <v/>
      </c>
      <c r="IEK13" s="172" t="str">
        <f>IF('Summary Clear'!IFD2=0,"",'Summary Clear'!IFD2)</f>
        <v/>
      </c>
      <c r="IEL13" s="172" t="str">
        <f>IF('Summary Clear'!IFE2=0,"",'Summary Clear'!IFE2)</f>
        <v/>
      </c>
      <c r="IEM13" s="172" t="str">
        <f>IF('Summary Clear'!IFF2=0,"",'Summary Clear'!IFF2)</f>
        <v/>
      </c>
      <c r="IEN13" s="172" t="str">
        <f>IF('Summary Clear'!IFG2=0,"",'Summary Clear'!IFG2)</f>
        <v/>
      </c>
      <c r="IEO13" s="172" t="str">
        <f>IF('Summary Clear'!IFH2=0,"",'Summary Clear'!IFH2)</f>
        <v/>
      </c>
      <c r="IEP13" s="172" t="str">
        <f>IF('Summary Clear'!IFI2=0,"",'Summary Clear'!IFI2)</f>
        <v/>
      </c>
      <c r="IEQ13" s="172" t="str">
        <f>IF('Summary Clear'!IFJ2=0,"",'Summary Clear'!IFJ2)</f>
        <v/>
      </c>
      <c r="IER13" s="172" t="str">
        <f>IF('Summary Clear'!IFK2=0,"",'Summary Clear'!IFK2)</f>
        <v/>
      </c>
      <c r="IES13" s="172" t="str">
        <f>IF('Summary Clear'!IFL2=0,"",'Summary Clear'!IFL2)</f>
        <v/>
      </c>
      <c r="IET13" s="172" t="str">
        <f>IF('Summary Clear'!IFM2=0,"",'Summary Clear'!IFM2)</f>
        <v/>
      </c>
      <c r="IEU13" s="172" t="str">
        <f>IF('Summary Clear'!IFN2=0,"",'Summary Clear'!IFN2)</f>
        <v/>
      </c>
      <c r="IEV13" s="172" t="str">
        <f>IF('Summary Clear'!IFO2=0,"",'Summary Clear'!IFO2)</f>
        <v/>
      </c>
      <c r="IEW13" s="172" t="str">
        <f>IF('Summary Clear'!IFP2=0,"",'Summary Clear'!IFP2)</f>
        <v/>
      </c>
      <c r="IEX13" s="172" t="str">
        <f>IF('Summary Clear'!IFQ2=0,"",'Summary Clear'!IFQ2)</f>
        <v/>
      </c>
      <c r="IEY13" s="172" t="str">
        <f>IF('Summary Clear'!IFR2=0,"",'Summary Clear'!IFR2)</f>
        <v/>
      </c>
      <c r="IEZ13" s="172" t="str">
        <f>IF('Summary Clear'!IFS2=0,"",'Summary Clear'!IFS2)</f>
        <v/>
      </c>
      <c r="IFA13" s="172" t="str">
        <f>IF('Summary Clear'!IFT2=0,"",'Summary Clear'!IFT2)</f>
        <v/>
      </c>
      <c r="IFB13" s="172" t="str">
        <f>IF('Summary Clear'!IFU2=0,"",'Summary Clear'!IFU2)</f>
        <v/>
      </c>
      <c r="IFC13" s="172" t="str">
        <f>IF('Summary Clear'!IFV2=0,"",'Summary Clear'!IFV2)</f>
        <v/>
      </c>
      <c r="IFD13" s="172" t="str">
        <f>IF('Summary Clear'!IFW2=0,"",'Summary Clear'!IFW2)</f>
        <v/>
      </c>
      <c r="IFE13" s="172" t="str">
        <f>IF('Summary Clear'!IFX2=0,"",'Summary Clear'!IFX2)</f>
        <v/>
      </c>
      <c r="IFF13" s="172" t="str">
        <f>IF('Summary Clear'!IFY2=0,"",'Summary Clear'!IFY2)</f>
        <v/>
      </c>
      <c r="IFG13" s="172" t="str">
        <f>IF('Summary Clear'!IFZ2=0,"",'Summary Clear'!IFZ2)</f>
        <v/>
      </c>
      <c r="IFH13" s="172" t="str">
        <f>IF('Summary Clear'!IGA2=0,"",'Summary Clear'!IGA2)</f>
        <v/>
      </c>
      <c r="IFI13" s="172" t="str">
        <f>IF('Summary Clear'!IGB2=0,"",'Summary Clear'!IGB2)</f>
        <v/>
      </c>
      <c r="IFJ13" s="172" t="str">
        <f>IF('Summary Clear'!IGC2=0,"",'Summary Clear'!IGC2)</f>
        <v/>
      </c>
      <c r="IFK13" s="172" t="str">
        <f>IF('Summary Clear'!IGD2=0,"",'Summary Clear'!IGD2)</f>
        <v/>
      </c>
      <c r="IFL13" s="172" t="str">
        <f>IF('Summary Clear'!IGE2=0,"",'Summary Clear'!IGE2)</f>
        <v/>
      </c>
      <c r="IFM13" s="172" t="str">
        <f>IF('Summary Clear'!IGF2=0,"",'Summary Clear'!IGF2)</f>
        <v/>
      </c>
      <c r="IFN13" s="172" t="str">
        <f>IF('Summary Clear'!IGG2=0,"",'Summary Clear'!IGG2)</f>
        <v/>
      </c>
      <c r="IFO13" s="172" t="str">
        <f>IF('Summary Clear'!IGH2=0,"",'Summary Clear'!IGH2)</f>
        <v/>
      </c>
      <c r="IFP13" s="172" t="str">
        <f>IF('Summary Clear'!IGI2=0,"",'Summary Clear'!IGI2)</f>
        <v/>
      </c>
      <c r="IFQ13" s="172" t="str">
        <f>IF('Summary Clear'!IGJ2=0,"",'Summary Clear'!IGJ2)</f>
        <v/>
      </c>
      <c r="IFR13" s="172" t="str">
        <f>IF('Summary Clear'!IGK2=0,"",'Summary Clear'!IGK2)</f>
        <v/>
      </c>
      <c r="IFS13" s="172" t="str">
        <f>IF('Summary Clear'!IGL2=0,"",'Summary Clear'!IGL2)</f>
        <v/>
      </c>
      <c r="IFT13" s="172" t="str">
        <f>IF('Summary Clear'!IGM2=0,"",'Summary Clear'!IGM2)</f>
        <v/>
      </c>
      <c r="IFU13" s="172" t="str">
        <f>IF('Summary Clear'!IGN2=0,"",'Summary Clear'!IGN2)</f>
        <v/>
      </c>
      <c r="IFV13" s="172" t="str">
        <f>IF('Summary Clear'!IGO2=0,"",'Summary Clear'!IGO2)</f>
        <v/>
      </c>
      <c r="IFW13" s="172" t="str">
        <f>IF('Summary Clear'!IGP2=0,"",'Summary Clear'!IGP2)</f>
        <v/>
      </c>
      <c r="IFX13" s="172" t="str">
        <f>IF('Summary Clear'!IGQ2=0,"",'Summary Clear'!IGQ2)</f>
        <v/>
      </c>
      <c r="IFY13" s="172" t="str">
        <f>IF('Summary Clear'!IGR2=0,"",'Summary Clear'!IGR2)</f>
        <v/>
      </c>
      <c r="IFZ13" s="172" t="str">
        <f>IF('Summary Clear'!IGS2=0,"",'Summary Clear'!IGS2)</f>
        <v/>
      </c>
      <c r="IGA13" s="172" t="str">
        <f>IF('Summary Clear'!IGT2=0,"",'Summary Clear'!IGT2)</f>
        <v/>
      </c>
      <c r="IGB13" s="172" t="str">
        <f>IF('Summary Clear'!IGU2=0,"",'Summary Clear'!IGU2)</f>
        <v/>
      </c>
      <c r="IGC13" s="172" t="str">
        <f>IF('Summary Clear'!IGV2=0,"",'Summary Clear'!IGV2)</f>
        <v/>
      </c>
      <c r="IGD13" s="172" t="str">
        <f>IF('Summary Clear'!IGW2=0,"",'Summary Clear'!IGW2)</f>
        <v/>
      </c>
      <c r="IGE13" s="172" t="str">
        <f>IF('Summary Clear'!IGX2=0,"",'Summary Clear'!IGX2)</f>
        <v/>
      </c>
      <c r="IGF13" s="172" t="str">
        <f>IF('Summary Clear'!IGY2=0,"",'Summary Clear'!IGY2)</f>
        <v/>
      </c>
      <c r="IGG13" s="172" t="str">
        <f>IF('Summary Clear'!IGZ2=0,"",'Summary Clear'!IGZ2)</f>
        <v/>
      </c>
      <c r="IGH13" s="172" t="str">
        <f>IF('Summary Clear'!IHA2=0,"",'Summary Clear'!IHA2)</f>
        <v/>
      </c>
      <c r="IGI13" s="172" t="str">
        <f>IF('Summary Clear'!IHB2=0,"",'Summary Clear'!IHB2)</f>
        <v/>
      </c>
      <c r="IGJ13" s="172" t="str">
        <f>IF('Summary Clear'!IHC2=0,"",'Summary Clear'!IHC2)</f>
        <v/>
      </c>
      <c r="IGK13" s="172" t="str">
        <f>IF('Summary Clear'!IHD2=0,"",'Summary Clear'!IHD2)</f>
        <v/>
      </c>
      <c r="IGL13" s="172" t="str">
        <f>IF('Summary Clear'!IHE2=0,"",'Summary Clear'!IHE2)</f>
        <v/>
      </c>
      <c r="IGM13" s="172" t="str">
        <f>IF('Summary Clear'!IHF2=0,"",'Summary Clear'!IHF2)</f>
        <v/>
      </c>
      <c r="IGN13" s="172" t="str">
        <f>IF('Summary Clear'!IHG2=0,"",'Summary Clear'!IHG2)</f>
        <v/>
      </c>
      <c r="IGO13" s="172" t="str">
        <f>IF('Summary Clear'!IHH2=0,"",'Summary Clear'!IHH2)</f>
        <v/>
      </c>
      <c r="IGP13" s="172" t="str">
        <f>IF('Summary Clear'!IHI2=0,"",'Summary Clear'!IHI2)</f>
        <v/>
      </c>
      <c r="IGQ13" s="172" t="str">
        <f>IF('Summary Clear'!IHJ2=0,"",'Summary Clear'!IHJ2)</f>
        <v/>
      </c>
      <c r="IGR13" s="172" t="str">
        <f>IF('Summary Clear'!IHK2=0,"",'Summary Clear'!IHK2)</f>
        <v/>
      </c>
      <c r="IGS13" s="172" t="str">
        <f>IF('Summary Clear'!IHL2=0,"",'Summary Clear'!IHL2)</f>
        <v/>
      </c>
      <c r="IGT13" s="172" t="str">
        <f>IF('Summary Clear'!IHM2=0,"",'Summary Clear'!IHM2)</f>
        <v/>
      </c>
      <c r="IGU13" s="172" t="str">
        <f>IF('Summary Clear'!IHN2=0,"",'Summary Clear'!IHN2)</f>
        <v/>
      </c>
      <c r="IGV13" s="172" t="str">
        <f>IF('Summary Clear'!IHO2=0,"",'Summary Clear'!IHO2)</f>
        <v/>
      </c>
      <c r="IGW13" s="172" t="str">
        <f>IF('Summary Clear'!IHP2=0,"",'Summary Clear'!IHP2)</f>
        <v/>
      </c>
      <c r="IGX13" s="172" t="str">
        <f>IF('Summary Clear'!IHQ2=0,"",'Summary Clear'!IHQ2)</f>
        <v/>
      </c>
      <c r="IGY13" s="172" t="str">
        <f>IF('Summary Clear'!IHR2=0,"",'Summary Clear'!IHR2)</f>
        <v/>
      </c>
      <c r="IGZ13" s="172" t="str">
        <f>IF('Summary Clear'!IHS2=0,"",'Summary Clear'!IHS2)</f>
        <v/>
      </c>
      <c r="IHA13" s="172" t="str">
        <f>IF('Summary Clear'!IHT2=0,"",'Summary Clear'!IHT2)</f>
        <v/>
      </c>
      <c r="IHB13" s="172" t="str">
        <f>IF('Summary Clear'!IHU2=0,"",'Summary Clear'!IHU2)</f>
        <v/>
      </c>
      <c r="IHC13" s="172" t="str">
        <f>IF('Summary Clear'!IHV2=0,"",'Summary Clear'!IHV2)</f>
        <v/>
      </c>
      <c r="IHD13" s="172" t="str">
        <f>IF('Summary Clear'!IHW2=0,"",'Summary Clear'!IHW2)</f>
        <v/>
      </c>
      <c r="IHE13" s="172" t="str">
        <f>IF('Summary Clear'!IHX2=0,"",'Summary Clear'!IHX2)</f>
        <v/>
      </c>
      <c r="IHF13" s="172" t="str">
        <f>IF('Summary Clear'!IHY2=0,"",'Summary Clear'!IHY2)</f>
        <v/>
      </c>
      <c r="IHG13" s="172" t="str">
        <f>IF('Summary Clear'!IHZ2=0,"",'Summary Clear'!IHZ2)</f>
        <v/>
      </c>
      <c r="IHH13" s="172" t="str">
        <f>IF('Summary Clear'!IIA2=0,"",'Summary Clear'!IIA2)</f>
        <v/>
      </c>
      <c r="IHI13" s="172" t="str">
        <f>IF('Summary Clear'!IIB2=0,"",'Summary Clear'!IIB2)</f>
        <v/>
      </c>
      <c r="IHJ13" s="172" t="str">
        <f>IF('Summary Clear'!IIC2=0,"",'Summary Clear'!IIC2)</f>
        <v/>
      </c>
      <c r="IHK13" s="172" t="str">
        <f>IF('Summary Clear'!IID2=0,"",'Summary Clear'!IID2)</f>
        <v/>
      </c>
      <c r="IHL13" s="172" t="str">
        <f>IF('Summary Clear'!IIE2=0,"",'Summary Clear'!IIE2)</f>
        <v/>
      </c>
      <c r="IHM13" s="172" t="str">
        <f>IF('Summary Clear'!IIF2=0,"",'Summary Clear'!IIF2)</f>
        <v/>
      </c>
      <c r="IHN13" s="172" t="str">
        <f>IF('Summary Clear'!IIG2=0,"",'Summary Clear'!IIG2)</f>
        <v/>
      </c>
      <c r="IHO13" s="172" t="str">
        <f>IF('Summary Clear'!IIH2=0,"",'Summary Clear'!IIH2)</f>
        <v/>
      </c>
      <c r="IHP13" s="172" t="str">
        <f>IF('Summary Clear'!III2=0,"",'Summary Clear'!III2)</f>
        <v/>
      </c>
      <c r="IHQ13" s="172" t="str">
        <f>IF('Summary Clear'!IIJ2=0,"",'Summary Clear'!IIJ2)</f>
        <v/>
      </c>
      <c r="IHR13" s="172" t="str">
        <f>IF('Summary Clear'!IIK2=0,"",'Summary Clear'!IIK2)</f>
        <v/>
      </c>
      <c r="IHS13" s="172" t="str">
        <f>IF('Summary Clear'!IIL2=0,"",'Summary Clear'!IIL2)</f>
        <v/>
      </c>
      <c r="IHT13" s="172" t="str">
        <f>IF('Summary Clear'!IIM2=0,"",'Summary Clear'!IIM2)</f>
        <v/>
      </c>
      <c r="IHU13" s="172" t="str">
        <f>IF('Summary Clear'!IIN2=0,"",'Summary Clear'!IIN2)</f>
        <v/>
      </c>
      <c r="IHV13" s="172" t="str">
        <f>IF('Summary Clear'!IIO2=0,"",'Summary Clear'!IIO2)</f>
        <v/>
      </c>
      <c r="IHW13" s="172" t="str">
        <f>IF('Summary Clear'!IIP2=0,"",'Summary Clear'!IIP2)</f>
        <v/>
      </c>
      <c r="IHX13" s="172" t="str">
        <f>IF('Summary Clear'!IIQ2=0,"",'Summary Clear'!IIQ2)</f>
        <v/>
      </c>
      <c r="IHY13" s="172" t="str">
        <f>IF('Summary Clear'!IIR2=0,"",'Summary Clear'!IIR2)</f>
        <v/>
      </c>
      <c r="IHZ13" s="172" t="str">
        <f>IF('Summary Clear'!IIS2=0,"",'Summary Clear'!IIS2)</f>
        <v/>
      </c>
      <c r="IIA13" s="172" t="str">
        <f>IF('Summary Clear'!IIT2=0,"",'Summary Clear'!IIT2)</f>
        <v/>
      </c>
      <c r="IIB13" s="172" t="str">
        <f>IF('Summary Clear'!IIU2=0,"",'Summary Clear'!IIU2)</f>
        <v/>
      </c>
      <c r="IIC13" s="172" t="str">
        <f>IF('Summary Clear'!IIV2=0,"",'Summary Clear'!IIV2)</f>
        <v/>
      </c>
      <c r="IID13" s="172" t="str">
        <f>IF('Summary Clear'!IIW2=0,"",'Summary Clear'!IIW2)</f>
        <v/>
      </c>
      <c r="IIE13" s="172" t="str">
        <f>IF('Summary Clear'!IIX2=0,"",'Summary Clear'!IIX2)</f>
        <v/>
      </c>
      <c r="IIF13" s="172" t="str">
        <f>IF('Summary Clear'!IIY2=0,"",'Summary Clear'!IIY2)</f>
        <v/>
      </c>
      <c r="IIG13" s="172" t="str">
        <f>IF('Summary Clear'!IIZ2=0,"",'Summary Clear'!IIZ2)</f>
        <v/>
      </c>
      <c r="IIH13" s="172" t="str">
        <f>IF('Summary Clear'!IJA2=0,"",'Summary Clear'!IJA2)</f>
        <v/>
      </c>
      <c r="III13" s="172" t="str">
        <f>IF('Summary Clear'!IJB2=0,"",'Summary Clear'!IJB2)</f>
        <v/>
      </c>
      <c r="IIJ13" s="172" t="str">
        <f>IF('Summary Clear'!IJC2=0,"",'Summary Clear'!IJC2)</f>
        <v/>
      </c>
      <c r="IIK13" s="172" t="str">
        <f>IF('Summary Clear'!IJD2=0,"",'Summary Clear'!IJD2)</f>
        <v/>
      </c>
      <c r="IIL13" s="172" t="str">
        <f>IF('Summary Clear'!IJE2=0,"",'Summary Clear'!IJE2)</f>
        <v/>
      </c>
      <c r="IIM13" s="172" t="str">
        <f>IF('Summary Clear'!IJF2=0,"",'Summary Clear'!IJF2)</f>
        <v/>
      </c>
      <c r="IIN13" s="172" t="str">
        <f>IF('Summary Clear'!IJG2=0,"",'Summary Clear'!IJG2)</f>
        <v/>
      </c>
      <c r="IIO13" s="172" t="str">
        <f>IF('Summary Clear'!IJH2=0,"",'Summary Clear'!IJH2)</f>
        <v/>
      </c>
      <c r="IIP13" s="172" t="str">
        <f>IF('Summary Clear'!IJI2=0,"",'Summary Clear'!IJI2)</f>
        <v/>
      </c>
      <c r="IIQ13" s="172" t="str">
        <f>IF('Summary Clear'!IJJ2=0,"",'Summary Clear'!IJJ2)</f>
        <v/>
      </c>
      <c r="IIR13" s="172" t="str">
        <f>IF('Summary Clear'!IJK2=0,"",'Summary Clear'!IJK2)</f>
        <v/>
      </c>
      <c r="IIS13" s="172" t="str">
        <f>IF('Summary Clear'!IJL2=0,"",'Summary Clear'!IJL2)</f>
        <v/>
      </c>
      <c r="IIT13" s="172" t="str">
        <f>IF('Summary Clear'!IJM2=0,"",'Summary Clear'!IJM2)</f>
        <v/>
      </c>
      <c r="IIU13" s="172" t="str">
        <f>IF('Summary Clear'!IJN2=0,"",'Summary Clear'!IJN2)</f>
        <v/>
      </c>
      <c r="IIV13" s="172" t="str">
        <f>IF('Summary Clear'!IJO2=0,"",'Summary Clear'!IJO2)</f>
        <v/>
      </c>
      <c r="IIW13" s="172" t="str">
        <f>IF('Summary Clear'!IJP2=0,"",'Summary Clear'!IJP2)</f>
        <v/>
      </c>
      <c r="IIX13" s="172" t="str">
        <f>IF('Summary Clear'!IJQ2=0,"",'Summary Clear'!IJQ2)</f>
        <v/>
      </c>
      <c r="IIY13" s="172" t="str">
        <f>IF('Summary Clear'!IJR2=0,"",'Summary Clear'!IJR2)</f>
        <v/>
      </c>
      <c r="IIZ13" s="172" t="str">
        <f>IF('Summary Clear'!IJS2=0,"",'Summary Clear'!IJS2)</f>
        <v/>
      </c>
      <c r="IJA13" s="172" t="str">
        <f>IF('Summary Clear'!IJT2=0,"",'Summary Clear'!IJT2)</f>
        <v/>
      </c>
      <c r="IJB13" s="172" t="str">
        <f>IF('Summary Clear'!IJU2=0,"",'Summary Clear'!IJU2)</f>
        <v/>
      </c>
      <c r="IJC13" s="172" t="str">
        <f>IF('Summary Clear'!IJV2=0,"",'Summary Clear'!IJV2)</f>
        <v/>
      </c>
      <c r="IJD13" s="172" t="str">
        <f>IF('Summary Clear'!IJW2=0,"",'Summary Clear'!IJW2)</f>
        <v/>
      </c>
      <c r="IJE13" s="172" t="str">
        <f>IF('Summary Clear'!IJX2=0,"",'Summary Clear'!IJX2)</f>
        <v/>
      </c>
      <c r="IJF13" s="172" t="str">
        <f>IF('Summary Clear'!IJY2=0,"",'Summary Clear'!IJY2)</f>
        <v/>
      </c>
      <c r="IJG13" s="172" t="str">
        <f>IF('Summary Clear'!IJZ2=0,"",'Summary Clear'!IJZ2)</f>
        <v/>
      </c>
      <c r="IJH13" s="172" t="str">
        <f>IF('Summary Clear'!IKA2=0,"",'Summary Clear'!IKA2)</f>
        <v/>
      </c>
      <c r="IJI13" s="172" t="str">
        <f>IF('Summary Clear'!IKB2=0,"",'Summary Clear'!IKB2)</f>
        <v/>
      </c>
      <c r="IJJ13" s="172" t="str">
        <f>IF('Summary Clear'!IKC2=0,"",'Summary Clear'!IKC2)</f>
        <v/>
      </c>
      <c r="IJK13" s="172" t="str">
        <f>IF('Summary Clear'!IKD2=0,"",'Summary Clear'!IKD2)</f>
        <v/>
      </c>
      <c r="IJL13" s="172" t="str">
        <f>IF('Summary Clear'!IKE2=0,"",'Summary Clear'!IKE2)</f>
        <v/>
      </c>
      <c r="IJM13" s="172" t="str">
        <f>IF('Summary Clear'!IKF2=0,"",'Summary Clear'!IKF2)</f>
        <v/>
      </c>
      <c r="IJN13" s="172" t="str">
        <f>IF('Summary Clear'!IKG2=0,"",'Summary Clear'!IKG2)</f>
        <v/>
      </c>
      <c r="IJO13" s="172" t="str">
        <f>IF('Summary Clear'!IKH2=0,"",'Summary Clear'!IKH2)</f>
        <v/>
      </c>
      <c r="IJP13" s="172" t="str">
        <f>IF('Summary Clear'!IKI2=0,"",'Summary Clear'!IKI2)</f>
        <v/>
      </c>
      <c r="IJQ13" s="172" t="str">
        <f>IF('Summary Clear'!IKJ2=0,"",'Summary Clear'!IKJ2)</f>
        <v/>
      </c>
      <c r="IJR13" s="172" t="str">
        <f>IF('Summary Clear'!IKK2=0,"",'Summary Clear'!IKK2)</f>
        <v/>
      </c>
      <c r="IJS13" s="172" t="str">
        <f>IF('Summary Clear'!IKL2=0,"",'Summary Clear'!IKL2)</f>
        <v/>
      </c>
      <c r="IJT13" s="172" t="str">
        <f>IF('Summary Clear'!IKM2=0,"",'Summary Clear'!IKM2)</f>
        <v/>
      </c>
      <c r="IJU13" s="172" t="str">
        <f>IF('Summary Clear'!IKN2=0,"",'Summary Clear'!IKN2)</f>
        <v/>
      </c>
      <c r="IJV13" s="172" t="str">
        <f>IF('Summary Clear'!IKO2=0,"",'Summary Clear'!IKO2)</f>
        <v/>
      </c>
      <c r="IJW13" s="172" t="str">
        <f>IF('Summary Clear'!IKP2=0,"",'Summary Clear'!IKP2)</f>
        <v/>
      </c>
      <c r="IJX13" s="172" t="str">
        <f>IF('Summary Clear'!IKQ2=0,"",'Summary Clear'!IKQ2)</f>
        <v/>
      </c>
      <c r="IJY13" s="172" t="str">
        <f>IF('Summary Clear'!IKR2=0,"",'Summary Clear'!IKR2)</f>
        <v/>
      </c>
      <c r="IJZ13" s="172" t="str">
        <f>IF('Summary Clear'!IKS2=0,"",'Summary Clear'!IKS2)</f>
        <v/>
      </c>
      <c r="IKA13" s="172" t="str">
        <f>IF('Summary Clear'!IKT2=0,"",'Summary Clear'!IKT2)</f>
        <v/>
      </c>
      <c r="IKB13" s="172" t="str">
        <f>IF('Summary Clear'!IKU2=0,"",'Summary Clear'!IKU2)</f>
        <v/>
      </c>
      <c r="IKC13" s="172" t="str">
        <f>IF('Summary Clear'!IKV2=0,"",'Summary Clear'!IKV2)</f>
        <v/>
      </c>
      <c r="IKD13" s="172" t="str">
        <f>IF('Summary Clear'!IKW2=0,"",'Summary Clear'!IKW2)</f>
        <v/>
      </c>
      <c r="IKE13" s="172" t="str">
        <f>IF('Summary Clear'!IKX2=0,"",'Summary Clear'!IKX2)</f>
        <v/>
      </c>
      <c r="IKF13" s="172" t="str">
        <f>IF('Summary Clear'!IKY2=0,"",'Summary Clear'!IKY2)</f>
        <v/>
      </c>
      <c r="IKG13" s="172" t="str">
        <f>IF('Summary Clear'!IKZ2=0,"",'Summary Clear'!IKZ2)</f>
        <v/>
      </c>
      <c r="IKH13" s="172" t="str">
        <f>IF('Summary Clear'!ILA2=0,"",'Summary Clear'!ILA2)</f>
        <v/>
      </c>
      <c r="IKI13" s="172" t="str">
        <f>IF('Summary Clear'!ILB2=0,"",'Summary Clear'!ILB2)</f>
        <v/>
      </c>
      <c r="IKJ13" s="172" t="str">
        <f>IF('Summary Clear'!ILC2=0,"",'Summary Clear'!ILC2)</f>
        <v/>
      </c>
      <c r="IKK13" s="172" t="str">
        <f>IF('Summary Clear'!ILD2=0,"",'Summary Clear'!ILD2)</f>
        <v/>
      </c>
      <c r="IKL13" s="172" t="str">
        <f>IF('Summary Clear'!ILE2=0,"",'Summary Clear'!ILE2)</f>
        <v/>
      </c>
      <c r="IKM13" s="172" t="str">
        <f>IF('Summary Clear'!ILF2=0,"",'Summary Clear'!ILF2)</f>
        <v/>
      </c>
      <c r="IKN13" s="172" t="str">
        <f>IF('Summary Clear'!ILG2=0,"",'Summary Clear'!ILG2)</f>
        <v/>
      </c>
      <c r="IKO13" s="172" t="str">
        <f>IF('Summary Clear'!ILH2=0,"",'Summary Clear'!ILH2)</f>
        <v/>
      </c>
      <c r="IKP13" s="172" t="str">
        <f>IF('Summary Clear'!ILI2=0,"",'Summary Clear'!ILI2)</f>
        <v/>
      </c>
      <c r="IKQ13" s="172" t="str">
        <f>IF('Summary Clear'!ILJ2=0,"",'Summary Clear'!ILJ2)</f>
        <v/>
      </c>
      <c r="IKR13" s="172" t="str">
        <f>IF('Summary Clear'!ILK2=0,"",'Summary Clear'!ILK2)</f>
        <v/>
      </c>
      <c r="IKS13" s="172" t="str">
        <f>IF('Summary Clear'!ILL2=0,"",'Summary Clear'!ILL2)</f>
        <v/>
      </c>
      <c r="IKT13" s="172" t="str">
        <f>IF('Summary Clear'!ILM2=0,"",'Summary Clear'!ILM2)</f>
        <v/>
      </c>
      <c r="IKU13" s="172" t="str">
        <f>IF('Summary Clear'!ILN2=0,"",'Summary Clear'!ILN2)</f>
        <v/>
      </c>
      <c r="IKV13" s="172" t="str">
        <f>IF('Summary Clear'!ILO2=0,"",'Summary Clear'!ILO2)</f>
        <v/>
      </c>
      <c r="IKW13" s="172" t="str">
        <f>IF('Summary Clear'!ILP2=0,"",'Summary Clear'!ILP2)</f>
        <v/>
      </c>
      <c r="IKX13" s="172" t="str">
        <f>IF('Summary Clear'!ILQ2=0,"",'Summary Clear'!ILQ2)</f>
        <v/>
      </c>
      <c r="IKY13" s="172" t="str">
        <f>IF('Summary Clear'!ILR2=0,"",'Summary Clear'!ILR2)</f>
        <v/>
      </c>
      <c r="IKZ13" s="172" t="str">
        <f>IF('Summary Clear'!ILS2=0,"",'Summary Clear'!ILS2)</f>
        <v/>
      </c>
      <c r="ILA13" s="172" t="str">
        <f>IF('Summary Clear'!ILT2=0,"",'Summary Clear'!ILT2)</f>
        <v/>
      </c>
      <c r="ILB13" s="172" t="str">
        <f>IF('Summary Clear'!ILU2=0,"",'Summary Clear'!ILU2)</f>
        <v/>
      </c>
      <c r="ILC13" s="172" t="str">
        <f>IF('Summary Clear'!ILV2=0,"",'Summary Clear'!ILV2)</f>
        <v/>
      </c>
      <c r="ILD13" s="172" t="str">
        <f>IF('Summary Clear'!ILW2=0,"",'Summary Clear'!ILW2)</f>
        <v/>
      </c>
      <c r="ILE13" s="172" t="str">
        <f>IF('Summary Clear'!ILX2=0,"",'Summary Clear'!ILX2)</f>
        <v/>
      </c>
      <c r="ILF13" s="172" t="str">
        <f>IF('Summary Clear'!ILY2=0,"",'Summary Clear'!ILY2)</f>
        <v/>
      </c>
      <c r="ILG13" s="172" t="str">
        <f>IF('Summary Clear'!ILZ2=0,"",'Summary Clear'!ILZ2)</f>
        <v/>
      </c>
      <c r="ILH13" s="172" t="str">
        <f>IF('Summary Clear'!IMA2=0,"",'Summary Clear'!IMA2)</f>
        <v/>
      </c>
      <c r="ILI13" s="172" t="str">
        <f>IF('Summary Clear'!IMB2=0,"",'Summary Clear'!IMB2)</f>
        <v/>
      </c>
      <c r="ILJ13" s="172" t="str">
        <f>IF('Summary Clear'!IMC2=0,"",'Summary Clear'!IMC2)</f>
        <v/>
      </c>
      <c r="ILK13" s="172" t="str">
        <f>IF('Summary Clear'!IMD2=0,"",'Summary Clear'!IMD2)</f>
        <v/>
      </c>
      <c r="ILL13" s="172" t="str">
        <f>IF('Summary Clear'!IME2=0,"",'Summary Clear'!IME2)</f>
        <v/>
      </c>
      <c r="ILM13" s="172" t="str">
        <f>IF('Summary Clear'!IMF2=0,"",'Summary Clear'!IMF2)</f>
        <v/>
      </c>
      <c r="ILN13" s="172" t="str">
        <f>IF('Summary Clear'!IMG2=0,"",'Summary Clear'!IMG2)</f>
        <v/>
      </c>
      <c r="ILO13" s="172" t="str">
        <f>IF('Summary Clear'!IMH2=0,"",'Summary Clear'!IMH2)</f>
        <v/>
      </c>
      <c r="ILP13" s="172" t="str">
        <f>IF('Summary Clear'!IMI2=0,"",'Summary Clear'!IMI2)</f>
        <v/>
      </c>
      <c r="ILQ13" s="172" t="str">
        <f>IF('Summary Clear'!IMJ2=0,"",'Summary Clear'!IMJ2)</f>
        <v/>
      </c>
      <c r="ILR13" s="172" t="str">
        <f>IF('Summary Clear'!IMK2=0,"",'Summary Clear'!IMK2)</f>
        <v/>
      </c>
      <c r="ILS13" s="172" t="str">
        <f>IF('Summary Clear'!IML2=0,"",'Summary Clear'!IML2)</f>
        <v/>
      </c>
      <c r="ILT13" s="172" t="str">
        <f>IF('Summary Clear'!IMM2=0,"",'Summary Clear'!IMM2)</f>
        <v/>
      </c>
      <c r="ILU13" s="172" t="str">
        <f>IF('Summary Clear'!IMN2=0,"",'Summary Clear'!IMN2)</f>
        <v/>
      </c>
      <c r="ILV13" s="172" t="str">
        <f>IF('Summary Clear'!IMO2=0,"",'Summary Clear'!IMO2)</f>
        <v/>
      </c>
      <c r="ILW13" s="172" t="str">
        <f>IF('Summary Clear'!IMP2=0,"",'Summary Clear'!IMP2)</f>
        <v/>
      </c>
      <c r="ILX13" s="172" t="str">
        <f>IF('Summary Clear'!IMQ2=0,"",'Summary Clear'!IMQ2)</f>
        <v/>
      </c>
      <c r="ILY13" s="172" t="str">
        <f>IF('Summary Clear'!IMR2=0,"",'Summary Clear'!IMR2)</f>
        <v/>
      </c>
      <c r="ILZ13" s="172" t="str">
        <f>IF('Summary Clear'!IMS2=0,"",'Summary Clear'!IMS2)</f>
        <v/>
      </c>
      <c r="IMA13" s="172" t="str">
        <f>IF('Summary Clear'!IMT2=0,"",'Summary Clear'!IMT2)</f>
        <v/>
      </c>
      <c r="IMB13" s="172" t="str">
        <f>IF('Summary Clear'!IMU2=0,"",'Summary Clear'!IMU2)</f>
        <v/>
      </c>
      <c r="IMC13" s="172" t="str">
        <f>IF('Summary Clear'!IMV2=0,"",'Summary Clear'!IMV2)</f>
        <v/>
      </c>
      <c r="IMD13" s="172" t="str">
        <f>IF('Summary Clear'!IMW2=0,"",'Summary Clear'!IMW2)</f>
        <v/>
      </c>
      <c r="IME13" s="172" t="str">
        <f>IF('Summary Clear'!IMX2=0,"",'Summary Clear'!IMX2)</f>
        <v/>
      </c>
      <c r="IMF13" s="172" t="str">
        <f>IF('Summary Clear'!IMY2=0,"",'Summary Clear'!IMY2)</f>
        <v/>
      </c>
      <c r="IMG13" s="172" t="str">
        <f>IF('Summary Clear'!IMZ2=0,"",'Summary Clear'!IMZ2)</f>
        <v/>
      </c>
      <c r="IMH13" s="172" t="str">
        <f>IF('Summary Clear'!INA2=0,"",'Summary Clear'!INA2)</f>
        <v/>
      </c>
      <c r="IMI13" s="172" t="str">
        <f>IF('Summary Clear'!INB2=0,"",'Summary Clear'!INB2)</f>
        <v/>
      </c>
      <c r="IMJ13" s="172" t="str">
        <f>IF('Summary Clear'!INC2=0,"",'Summary Clear'!INC2)</f>
        <v/>
      </c>
      <c r="IMK13" s="172" t="str">
        <f>IF('Summary Clear'!IND2=0,"",'Summary Clear'!IND2)</f>
        <v/>
      </c>
      <c r="IML13" s="172" t="str">
        <f>IF('Summary Clear'!INE2=0,"",'Summary Clear'!INE2)</f>
        <v/>
      </c>
      <c r="IMM13" s="172" t="str">
        <f>IF('Summary Clear'!INF2=0,"",'Summary Clear'!INF2)</f>
        <v/>
      </c>
      <c r="IMN13" s="172" t="str">
        <f>IF('Summary Clear'!ING2=0,"",'Summary Clear'!ING2)</f>
        <v/>
      </c>
      <c r="IMO13" s="172" t="str">
        <f>IF('Summary Clear'!INH2=0,"",'Summary Clear'!INH2)</f>
        <v/>
      </c>
      <c r="IMP13" s="172" t="str">
        <f>IF('Summary Clear'!INI2=0,"",'Summary Clear'!INI2)</f>
        <v/>
      </c>
      <c r="IMQ13" s="172" t="str">
        <f>IF('Summary Clear'!INJ2=0,"",'Summary Clear'!INJ2)</f>
        <v/>
      </c>
      <c r="IMR13" s="172" t="str">
        <f>IF('Summary Clear'!INK2=0,"",'Summary Clear'!INK2)</f>
        <v/>
      </c>
      <c r="IMS13" s="172" t="str">
        <f>IF('Summary Clear'!INL2=0,"",'Summary Clear'!INL2)</f>
        <v/>
      </c>
      <c r="IMT13" s="172" t="str">
        <f>IF('Summary Clear'!INM2=0,"",'Summary Clear'!INM2)</f>
        <v/>
      </c>
      <c r="IMU13" s="172" t="str">
        <f>IF('Summary Clear'!INN2=0,"",'Summary Clear'!INN2)</f>
        <v/>
      </c>
      <c r="IMV13" s="172" t="str">
        <f>IF('Summary Clear'!INO2=0,"",'Summary Clear'!INO2)</f>
        <v/>
      </c>
      <c r="IMW13" s="172" t="str">
        <f>IF('Summary Clear'!INP2=0,"",'Summary Clear'!INP2)</f>
        <v/>
      </c>
      <c r="IMX13" s="172" t="str">
        <f>IF('Summary Clear'!INQ2=0,"",'Summary Clear'!INQ2)</f>
        <v/>
      </c>
      <c r="IMY13" s="172" t="str">
        <f>IF('Summary Clear'!INR2=0,"",'Summary Clear'!INR2)</f>
        <v/>
      </c>
      <c r="IMZ13" s="172" t="str">
        <f>IF('Summary Clear'!INS2=0,"",'Summary Clear'!INS2)</f>
        <v/>
      </c>
      <c r="INA13" s="172" t="str">
        <f>IF('Summary Clear'!INT2=0,"",'Summary Clear'!INT2)</f>
        <v/>
      </c>
      <c r="INB13" s="172" t="str">
        <f>IF('Summary Clear'!INU2=0,"",'Summary Clear'!INU2)</f>
        <v/>
      </c>
      <c r="INC13" s="172" t="str">
        <f>IF('Summary Clear'!INV2=0,"",'Summary Clear'!INV2)</f>
        <v/>
      </c>
      <c r="IND13" s="172" t="str">
        <f>IF('Summary Clear'!INW2=0,"",'Summary Clear'!INW2)</f>
        <v/>
      </c>
      <c r="INE13" s="172" t="str">
        <f>IF('Summary Clear'!INX2=0,"",'Summary Clear'!INX2)</f>
        <v/>
      </c>
      <c r="INF13" s="172" t="str">
        <f>IF('Summary Clear'!INY2=0,"",'Summary Clear'!INY2)</f>
        <v/>
      </c>
      <c r="ING13" s="172" t="str">
        <f>IF('Summary Clear'!INZ2=0,"",'Summary Clear'!INZ2)</f>
        <v/>
      </c>
      <c r="INH13" s="172" t="str">
        <f>IF('Summary Clear'!IOA2=0,"",'Summary Clear'!IOA2)</f>
        <v/>
      </c>
      <c r="INI13" s="172" t="str">
        <f>IF('Summary Clear'!IOB2=0,"",'Summary Clear'!IOB2)</f>
        <v/>
      </c>
      <c r="INJ13" s="172" t="str">
        <f>IF('Summary Clear'!IOC2=0,"",'Summary Clear'!IOC2)</f>
        <v/>
      </c>
      <c r="INK13" s="172" t="str">
        <f>IF('Summary Clear'!IOD2=0,"",'Summary Clear'!IOD2)</f>
        <v/>
      </c>
      <c r="INL13" s="172" t="str">
        <f>IF('Summary Clear'!IOE2=0,"",'Summary Clear'!IOE2)</f>
        <v/>
      </c>
      <c r="INM13" s="172" t="str">
        <f>IF('Summary Clear'!IOF2=0,"",'Summary Clear'!IOF2)</f>
        <v/>
      </c>
      <c r="INN13" s="172" t="str">
        <f>IF('Summary Clear'!IOG2=0,"",'Summary Clear'!IOG2)</f>
        <v/>
      </c>
      <c r="INO13" s="172" t="str">
        <f>IF('Summary Clear'!IOH2=0,"",'Summary Clear'!IOH2)</f>
        <v/>
      </c>
      <c r="INP13" s="172" t="str">
        <f>IF('Summary Clear'!IOI2=0,"",'Summary Clear'!IOI2)</f>
        <v/>
      </c>
      <c r="INQ13" s="172" t="str">
        <f>IF('Summary Clear'!IOJ2=0,"",'Summary Clear'!IOJ2)</f>
        <v/>
      </c>
      <c r="INR13" s="172" t="str">
        <f>IF('Summary Clear'!IOK2=0,"",'Summary Clear'!IOK2)</f>
        <v/>
      </c>
      <c r="INS13" s="172" t="str">
        <f>IF('Summary Clear'!IOL2=0,"",'Summary Clear'!IOL2)</f>
        <v/>
      </c>
      <c r="INT13" s="172" t="str">
        <f>IF('Summary Clear'!IOM2=0,"",'Summary Clear'!IOM2)</f>
        <v/>
      </c>
      <c r="INU13" s="172" t="str">
        <f>IF('Summary Clear'!ION2=0,"",'Summary Clear'!ION2)</f>
        <v/>
      </c>
      <c r="INV13" s="172" t="str">
        <f>IF('Summary Clear'!IOO2=0,"",'Summary Clear'!IOO2)</f>
        <v/>
      </c>
      <c r="INW13" s="172" t="str">
        <f>IF('Summary Clear'!IOP2=0,"",'Summary Clear'!IOP2)</f>
        <v/>
      </c>
      <c r="INX13" s="172" t="str">
        <f>IF('Summary Clear'!IOQ2=0,"",'Summary Clear'!IOQ2)</f>
        <v/>
      </c>
      <c r="INY13" s="172" t="str">
        <f>IF('Summary Clear'!IOR2=0,"",'Summary Clear'!IOR2)</f>
        <v/>
      </c>
      <c r="INZ13" s="172" t="str">
        <f>IF('Summary Clear'!IOS2=0,"",'Summary Clear'!IOS2)</f>
        <v/>
      </c>
      <c r="IOA13" s="172" t="str">
        <f>IF('Summary Clear'!IOT2=0,"",'Summary Clear'!IOT2)</f>
        <v/>
      </c>
      <c r="IOB13" s="172" t="str">
        <f>IF('Summary Clear'!IOU2=0,"",'Summary Clear'!IOU2)</f>
        <v/>
      </c>
      <c r="IOC13" s="172" t="str">
        <f>IF('Summary Clear'!IOV2=0,"",'Summary Clear'!IOV2)</f>
        <v/>
      </c>
      <c r="IOD13" s="172" t="str">
        <f>IF('Summary Clear'!IOW2=0,"",'Summary Clear'!IOW2)</f>
        <v/>
      </c>
      <c r="IOE13" s="172" t="str">
        <f>IF('Summary Clear'!IOX2=0,"",'Summary Clear'!IOX2)</f>
        <v/>
      </c>
      <c r="IOF13" s="172" t="str">
        <f>IF('Summary Clear'!IOY2=0,"",'Summary Clear'!IOY2)</f>
        <v/>
      </c>
      <c r="IOG13" s="172" t="str">
        <f>IF('Summary Clear'!IOZ2=0,"",'Summary Clear'!IOZ2)</f>
        <v/>
      </c>
      <c r="IOH13" s="172" t="str">
        <f>IF('Summary Clear'!IPA2=0,"",'Summary Clear'!IPA2)</f>
        <v/>
      </c>
      <c r="IOI13" s="172" t="str">
        <f>IF('Summary Clear'!IPB2=0,"",'Summary Clear'!IPB2)</f>
        <v/>
      </c>
      <c r="IOJ13" s="172" t="str">
        <f>IF('Summary Clear'!IPC2=0,"",'Summary Clear'!IPC2)</f>
        <v/>
      </c>
      <c r="IOK13" s="172" t="str">
        <f>IF('Summary Clear'!IPD2=0,"",'Summary Clear'!IPD2)</f>
        <v/>
      </c>
      <c r="IOL13" s="172" t="str">
        <f>IF('Summary Clear'!IPE2=0,"",'Summary Clear'!IPE2)</f>
        <v/>
      </c>
      <c r="IOM13" s="172" t="str">
        <f>IF('Summary Clear'!IPF2=0,"",'Summary Clear'!IPF2)</f>
        <v/>
      </c>
      <c r="ION13" s="172" t="str">
        <f>IF('Summary Clear'!IPG2=0,"",'Summary Clear'!IPG2)</f>
        <v/>
      </c>
      <c r="IOO13" s="172" t="str">
        <f>IF('Summary Clear'!IPH2=0,"",'Summary Clear'!IPH2)</f>
        <v/>
      </c>
      <c r="IOP13" s="172" t="str">
        <f>IF('Summary Clear'!IPI2=0,"",'Summary Clear'!IPI2)</f>
        <v/>
      </c>
      <c r="IOQ13" s="172" t="str">
        <f>IF('Summary Clear'!IPJ2=0,"",'Summary Clear'!IPJ2)</f>
        <v/>
      </c>
      <c r="IOR13" s="172" t="str">
        <f>IF('Summary Clear'!IPK2=0,"",'Summary Clear'!IPK2)</f>
        <v/>
      </c>
      <c r="IOS13" s="172" t="str">
        <f>IF('Summary Clear'!IPL2=0,"",'Summary Clear'!IPL2)</f>
        <v/>
      </c>
      <c r="IOT13" s="172" t="str">
        <f>IF('Summary Clear'!IPM2=0,"",'Summary Clear'!IPM2)</f>
        <v/>
      </c>
      <c r="IOU13" s="172" t="str">
        <f>IF('Summary Clear'!IPN2=0,"",'Summary Clear'!IPN2)</f>
        <v/>
      </c>
      <c r="IOV13" s="172" t="str">
        <f>IF('Summary Clear'!IPO2=0,"",'Summary Clear'!IPO2)</f>
        <v/>
      </c>
      <c r="IOW13" s="172" t="str">
        <f>IF('Summary Clear'!IPP2=0,"",'Summary Clear'!IPP2)</f>
        <v/>
      </c>
      <c r="IOX13" s="172" t="str">
        <f>IF('Summary Clear'!IPQ2=0,"",'Summary Clear'!IPQ2)</f>
        <v/>
      </c>
      <c r="IOY13" s="172" t="str">
        <f>IF('Summary Clear'!IPR2=0,"",'Summary Clear'!IPR2)</f>
        <v/>
      </c>
      <c r="IOZ13" s="172" t="str">
        <f>IF('Summary Clear'!IPS2=0,"",'Summary Clear'!IPS2)</f>
        <v/>
      </c>
      <c r="IPA13" s="172" t="str">
        <f>IF('Summary Clear'!IPT2=0,"",'Summary Clear'!IPT2)</f>
        <v/>
      </c>
      <c r="IPB13" s="172" t="str">
        <f>IF('Summary Clear'!IPU2=0,"",'Summary Clear'!IPU2)</f>
        <v/>
      </c>
      <c r="IPC13" s="172" t="str">
        <f>IF('Summary Clear'!IPV2=0,"",'Summary Clear'!IPV2)</f>
        <v/>
      </c>
      <c r="IPD13" s="172" t="str">
        <f>IF('Summary Clear'!IPW2=0,"",'Summary Clear'!IPW2)</f>
        <v/>
      </c>
      <c r="IPE13" s="172" t="str">
        <f>IF('Summary Clear'!IPX2=0,"",'Summary Clear'!IPX2)</f>
        <v/>
      </c>
      <c r="IPF13" s="172" t="str">
        <f>IF('Summary Clear'!IPY2=0,"",'Summary Clear'!IPY2)</f>
        <v/>
      </c>
      <c r="IPG13" s="172" t="str">
        <f>IF('Summary Clear'!IPZ2=0,"",'Summary Clear'!IPZ2)</f>
        <v/>
      </c>
      <c r="IPH13" s="172" t="str">
        <f>IF('Summary Clear'!IQA2=0,"",'Summary Clear'!IQA2)</f>
        <v/>
      </c>
      <c r="IPI13" s="172" t="str">
        <f>IF('Summary Clear'!IQB2=0,"",'Summary Clear'!IQB2)</f>
        <v/>
      </c>
      <c r="IPJ13" s="172" t="str">
        <f>IF('Summary Clear'!IQC2=0,"",'Summary Clear'!IQC2)</f>
        <v/>
      </c>
      <c r="IPK13" s="172" t="str">
        <f>IF('Summary Clear'!IQD2=0,"",'Summary Clear'!IQD2)</f>
        <v/>
      </c>
      <c r="IPL13" s="172" t="str">
        <f>IF('Summary Clear'!IQE2=0,"",'Summary Clear'!IQE2)</f>
        <v/>
      </c>
      <c r="IPM13" s="172" t="str">
        <f>IF('Summary Clear'!IQF2=0,"",'Summary Clear'!IQF2)</f>
        <v/>
      </c>
      <c r="IPN13" s="172" t="str">
        <f>IF('Summary Clear'!IQG2=0,"",'Summary Clear'!IQG2)</f>
        <v/>
      </c>
      <c r="IPO13" s="172" t="str">
        <f>IF('Summary Clear'!IQH2=0,"",'Summary Clear'!IQH2)</f>
        <v/>
      </c>
      <c r="IPP13" s="172" t="str">
        <f>IF('Summary Clear'!IQI2=0,"",'Summary Clear'!IQI2)</f>
        <v/>
      </c>
      <c r="IPQ13" s="172" t="str">
        <f>IF('Summary Clear'!IQJ2=0,"",'Summary Clear'!IQJ2)</f>
        <v/>
      </c>
      <c r="IPR13" s="172" t="str">
        <f>IF('Summary Clear'!IQK2=0,"",'Summary Clear'!IQK2)</f>
        <v/>
      </c>
      <c r="IPS13" s="172" t="str">
        <f>IF('Summary Clear'!IQL2=0,"",'Summary Clear'!IQL2)</f>
        <v/>
      </c>
      <c r="IPT13" s="172" t="str">
        <f>IF('Summary Clear'!IQM2=0,"",'Summary Clear'!IQM2)</f>
        <v/>
      </c>
      <c r="IPU13" s="172" t="str">
        <f>IF('Summary Clear'!IQN2=0,"",'Summary Clear'!IQN2)</f>
        <v/>
      </c>
      <c r="IPV13" s="172" t="str">
        <f>IF('Summary Clear'!IQO2=0,"",'Summary Clear'!IQO2)</f>
        <v/>
      </c>
      <c r="IPW13" s="172" t="str">
        <f>IF('Summary Clear'!IQP2=0,"",'Summary Clear'!IQP2)</f>
        <v/>
      </c>
      <c r="IPX13" s="172" t="str">
        <f>IF('Summary Clear'!IQQ2=0,"",'Summary Clear'!IQQ2)</f>
        <v/>
      </c>
      <c r="IPY13" s="172" t="str">
        <f>IF('Summary Clear'!IQR2=0,"",'Summary Clear'!IQR2)</f>
        <v/>
      </c>
      <c r="IPZ13" s="172" t="str">
        <f>IF('Summary Clear'!IQS2=0,"",'Summary Clear'!IQS2)</f>
        <v/>
      </c>
      <c r="IQA13" s="172" t="str">
        <f>IF('Summary Clear'!IQT2=0,"",'Summary Clear'!IQT2)</f>
        <v/>
      </c>
      <c r="IQB13" s="172" t="str">
        <f>IF('Summary Clear'!IQU2=0,"",'Summary Clear'!IQU2)</f>
        <v/>
      </c>
      <c r="IQC13" s="172" t="str">
        <f>IF('Summary Clear'!IQV2=0,"",'Summary Clear'!IQV2)</f>
        <v/>
      </c>
      <c r="IQD13" s="172" t="str">
        <f>IF('Summary Clear'!IQW2=0,"",'Summary Clear'!IQW2)</f>
        <v/>
      </c>
      <c r="IQE13" s="172" t="str">
        <f>IF('Summary Clear'!IQX2=0,"",'Summary Clear'!IQX2)</f>
        <v/>
      </c>
      <c r="IQF13" s="172" t="str">
        <f>IF('Summary Clear'!IQY2=0,"",'Summary Clear'!IQY2)</f>
        <v/>
      </c>
      <c r="IQG13" s="172" t="str">
        <f>IF('Summary Clear'!IQZ2=0,"",'Summary Clear'!IQZ2)</f>
        <v/>
      </c>
      <c r="IQH13" s="172" t="str">
        <f>IF('Summary Clear'!IRA2=0,"",'Summary Clear'!IRA2)</f>
        <v/>
      </c>
      <c r="IQI13" s="172" t="str">
        <f>IF('Summary Clear'!IRB2=0,"",'Summary Clear'!IRB2)</f>
        <v/>
      </c>
      <c r="IQJ13" s="172" t="str">
        <f>IF('Summary Clear'!IRC2=0,"",'Summary Clear'!IRC2)</f>
        <v/>
      </c>
      <c r="IQK13" s="172" t="str">
        <f>IF('Summary Clear'!IRD2=0,"",'Summary Clear'!IRD2)</f>
        <v/>
      </c>
      <c r="IQL13" s="172" t="str">
        <f>IF('Summary Clear'!IRE2=0,"",'Summary Clear'!IRE2)</f>
        <v/>
      </c>
      <c r="IQM13" s="172" t="str">
        <f>IF('Summary Clear'!IRF2=0,"",'Summary Clear'!IRF2)</f>
        <v/>
      </c>
      <c r="IQN13" s="172" t="str">
        <f>IF('Summary Clear'!IRG2=0,"",'Summary Clear'!IRG2)</f>
        <v/>
      </c>
      <c r="IQO13" s="172" t="str">
        <f>IF('Summary Clear'!IRH2=0,"",'Summary Clear'!IRH2)</f>
        <v/>
      </c>
      <c r="IQP13" s="172" t="str">
        <f>IF('Summary Clear'!IRI2=0,"",'Summary Clear'!IRI2)</f>
        <v/>
      </c>
      <c r="IQQ13" s="172" t="str">
        <f>IF('Summary Clear'!IRJ2=0,"",'Summary Clear'!IRJ2)</f>
        <v/>
      </c>
      <c r="IQR13" s="172" t="str">
        <f>IF('Summary Clear'!IRK2=0,"",'Summary Clear'!IRK2)</f>
        <v/>
      </c>
      <c r="IQS13" s="172" t="str">
        <f>IF('Summary Clear'!IRL2=0,"",'Summary Clear'!IRL2)</f>
        <v/>
      </c>
      <c r="IQT13" s="172" t="str">
        <f>IF('Summary Clear'!IRM2=0,"",'Summary Clear'!IRM2)</f>
        <v/>
      </c>
      <c r="IQU13" s="172" t="str">
        <f>IF('Summary Clear'!IRN2=0,"",'Summary Clear'!IRN2)</f>
        <v/>
      </c>
      <c r="IQV13" s="172" t="str">
        <f>IF('Summary Clear'!IRO2=0,"",'Summary Clear'!IRO2)</f>
        <v/>
      </c>
      <c r="IQW13" s="172" t="str">
        <f>IF('Summary Clear'!IRP2=0,"",'Summary Clear'!IRP2)</f>
        <v/>
      </c>
      <c r="IQX13" s="172" t="str">
        <f>IF('Summary Clear'!IRQ2=0,"",'Summary Clear'!IRQ2)</f>
        <v/>
      </c>
      <c r="IQY13" s="172" t="str">
        <f>IF('Summary Clear'!IRR2=0,"",'Summary Clear'!IRR2)</f>
        <v/>
      </c>
      <c r="IQZ13" s="172" t="str">
        <f>IF('Summary Clear'!IRS2=0,"",'Summary Clear'!IRS2)</f>
        <v/>
      </c>
      <c r="IRA13" s="172" t="str">
        <f>IF('Summary Clear'!IRT2=0,"",'Summary Clear'!IRT2)</f>
        <v/>
      </c>
      <c r="IRB13" s="172" t="str">
        <f>IF('Summary Clear'!IRU2=0,"",'Summary Clear'!IRU2)</f>
        <v/>
      </c>
      <c r="IRC13" s="172" t="str">
        <f>IF('Summary Clear'!IRV2=0,"",'Summary Clear'!IRV2)</f>
        <v/>
      </c>
      <c r="IRD13" s="172" t="str">
        <f>IF('Summary Clear'!IRW2=0,"",'Summary Clear'!IRW2)</f>
        <v/>
      </c>
      <c r="IRE13" s="172" t="str">
        <f>IF('Summary Clear'!IRX2=0,"",'Summary Clear'!IRX2)</f>
        <v/>
      </c>
      <c r="IRF13" s="172" t="str">
        <f>IF('Summary Clear'!IRY2=0,"",'Summary Clear'!IRY2)</f>
        <v/>
      </c>
      <c r="IRG13" s="172" t="str">
        <f>IF('Summary Clear'!IRZ2=0,"",'Summary Clear'!IRZ2)</f>
        <v/>
      </c>
      <c r="IRH13" s="172" t="str">
        <f>IF('Summary Clear'!ISA2=0,"",'Summary Clear'!ISA2)</f>
        <v/>
      </c>
      <c r="IRI13" s="172" t="str">
        <f>IF('Summary Clear'!ISB2=0,"",'Summary Clear'!ISB2)</f>
        <v/>
      </c>
      <c r="IRJ13" s="172" t="str">
        <f>IF('Summary Clear'!ISC2=0,"",'Summary Clear'!ISC2)</f>
        <v/>
      </c>
      <c r="IRK13" s="172" t="str">
        <f>IF('Summary Clear'!ISD2=0,"",'Summary Clear'!ISD2)</f>
        <v/>
      </c>
      <c r="IRL13" s="172" t="str">
        <f>IF('Summary Clear'!ISE2=0,"",'Summary Clear'!ISE2)</f>
        <v/>
      </c>
      <c r="IRM13" s="172" t="str">
        <f>IF('Summary Clear'!ISF2=0,"",'Summary Clear'!ISF2)</f>
        <v/>
      </c>
      <c r="IRN13" s="172" t="str">
        <f>IF('Summary Clear'!ISG2=0,"",'Summary Clear'!ISG2)</f>
        <v/>
      </c>
      <c r="IRO13" s="172" t="str">
        <f>IF('Summary Clear'!ISH2=0,"",'Summary Clear'!ISH2)</f>
        <v/>
      </c>
      <c r="IRP13" s="172" t="str">
        <f>IF('Summary Clear'!ISI2=0,"",'Summary Clear'!ISI2)</f>
        <v/>
      </c>
      <c r="IRQ13" s="172" t="str">
        <f>IF('Summary Clear'!ISJ2=0,"",'Summary Clear'!ISJ2)</f>
        <v/>
      </c>
      <c r="IRR13" s="172" t="str">
        <f>IF('Summary Clear'!ISK2=0,"",'Summary Clear'!ISK2)</f>
        <v/>
      </c>
      <c r="IRS13" s="172" t="str">
        <f>IF('Summary Clear'!ISL2=0,"",'Summary Clear'!ISL2)</f>
        <v/>
      </c>
      <c r="IRT13" s="172" t="str">
        <f>IF('Summary Clear'!ISM2=0,"",'Summary Clear'!ISM2)</f>
        <v/>
      </c>
      <c r="IRU13" s="172" t="str">
        <f>IF('Summary Clear'!ISN2=0,"",'Summary Clear'!ISN2)</f>
        <v/>
      </c>
      <c r="IRV13" s="172" t="str">
        <f>IF('Summary Clear'!ISO2=0,"",'Summary Clear'!ISO2)</f>
        <v/>
      </c>
      <c r="IRW13" s="172" t="str">
        <f>IF('Summary Clear'!ISP2=0,"",'Summary Clear'!ISP2)</f>
        <v/>
      </c>
      <c r="IRX13" s="172" t="str">
        <f>IF('Summary Clear'!ISQ2=0,"",'Summary Clear'!ISQ2)</f>
        <v/>
      </c>
      <c r="IRY13" s="172" t="str">
        <f>IF('Summary Clear'!ISR2=0,"",'Summary Clear'!ISR2)</f>
        <v/>
      </c>
      <c r="IRZ13" s="172" t="str">
        <f>IF('Summary Clear'!ISS2=0,"",'Summary Clear'!ISS2)</f>
        <v/>
      </c>
      <c r="ISA13" s="172" t="str">
        <f>IF('Summary Clear'!IST2=0,"",'Summary Clear'!IST2)</f>
        <v/>
      </c>
      <c r="ISB13" s="172" t="str">
        <f>IF('Summary Clear'!ISU2=0,"",'Summary Clear'!ISU2)</f>
        <v/>
      </c>
      <c r="ISC13" s="172" t="str">
        <f>IF('Summary Clear'!ISV2=0,"",'Summary Clear'!ISV2)</f>
        <v/>
      </c>
      <c r="ISD13" s="172" t="str">
        <f>IF('Summary Clear'!ISW2=0,"",'Summary Clear'!ISW2)</f>
        <v/>
      </c>
      <c r="ISE13" s="172" t="str">
        <f>IF('Summary Clear'!ISX2=0,"",'Summary Clear'!ISX2)</f>
        <v/>
      </c>
      <c r="ISF13" s="172" t="str">
        <f>IF('Summary Clear'!ISY2=0,"",'Summary Clear'!ISY2)</f>
        <v/>
      </c>
      <c r="ISG13" s="172" t="str">
        <f>IF('Summary Clear'!ISZ2=0,"",'Summary Clear'!ISZ2)</f>
        <v/>
      </c>
      <c r="ISH13" s="172" t="str">
        <f>IF('Summary Clear'!ITA2=0,"",'Summary Clear'!ITA2)</f>
        <v/>
      </c>
      <c r="ISI13" s="172" t="str">
        <f>IF('Summary Clear'!ITB2=0,"",'Summary Clear'!ITB2)</f>
        <v/>
      </c>
      <c r="ISJ13" s="172" t="str">
        <f>IF('Summary Clear'!ITC2=0,"",'Summary Clear'!ITC2)</f>
        <v/>
      </c>
      <c r="ISK13" s="172" t="str">
        <f>IF('Summary Clear'!ITD2=0,"",'Summary Clear'!ITD2)</f>
        <v/>
      </c>
      <c r="ISL13" s="172" t="str">
        <f>IF('Summary Clear'!ITE2=0,"",'Summary Clear'!ITE2)</f>
        <v/>
      </c>
      <c r="ISM13" s="172" t="str">
        <f>IF('Summary Clear'!ITF2=0,"",'Summary Clear'!ITF2)</f>
        <v/>
      </c>
      <c r="ISN13" s="172" t="str">
        <f>IF('Summary Clear'!ITG2=0,"",'Summary Clear'!ITG2)</f>
        <v/>
      </c>
      <c r="ISO13" s="172" t="str">
        <f>IF('Summary Clear'!ITH2=0,"",'Summary Clear'!ITH2)</f>
        <v/>
      </c>
      <c r="ISP13" s="172" t="str">
        <f>IF('Summary Clear'!ITI2=0,"",'Summary Clear'!ITI2)</f>
        <v/>
      </c>
      <c r="ISQ13" s="172" t="str">
        <f>IF('Summary Clear'!ITJ2=0,"",'Summary Clear'!ITJ2)</f>
        <v/>
      </c>
      <c r="ISR13" s="172" t="str">
        <f>IF('Summary Clear'!ITK2=0,"",'Summary Clear'!ITK2)</f>
        <v/>
      </c>
      <c r="ISS13" s="172" t="str">
        <f>IF('Summary Clear'!ITL2=0,"",'Summary Clear'!ITL2)</f>
        <v/>
      </c>
      <c r="IST13" s="172" t="str">
        <f>IF('Summary Clear'!ITM2=0,"",'Summary Clear'!ITM2)</f>
        <v/>
      </c>
      <c r="ISU13" s="172" t="str">
        <f>IF('Summary Clear'!ITN2=0,"",'Summary Clear'!ITN2)</f>
        <v/>
      </c>
      <c r="ISV13" s="172" t="str">
        <f>IF('Summary Clear'!ITO2=0,"",'Summary Clear'!ITO2)</f>
        <v/>
      </c>
      <c r="ISW13" s="172" t="str">
        <f>IF('Summary Clear'!ITP2=0,"",'Summary Clear'!ITP2)</f>
        <v/>
      </c>
      <c r="ISX13" s="172" t="str">
        <f>IF('Summary Clear'!ITQ2=0,"",'Summary Clear'!ITQ2)</f>
        <v/>
      </c>
      <c r="ISY13" s="172" t="str">
        <f>IF('Summary Clear'!ITR2=0,"",'Summary Clear'!ITR2)</f>
        <v/>
      </c>
      <c r="ISZ13" s="172" t="str">
        <f>IF('Summary Clear'!ITS2=0,"",'Summary Clear'!ITS2)</f>
        <v/>
      </c>
      <c r="ITA13" s="172" t="str">
        <f>IF('Summary Clear'!ITT2=0,"",'Summary Clear'!ITT2)</f>
        <v/>
      </c>
      <c r="ITB13" s="172" t="str">
        <f>IF('Summary Clear'!ITU2=0,"",'Summary Clear'!ITU2)</f>
        <v/>
      </c>
      <c r="ITC13" s="172" t="str">
        <f>IF('Summary Clear'!ITV2=0,"",'Summary Clear'!ITV2)</f>
        <v/>
      </c>
      <c r="ITD13" s="172" t="str">
        <f>IF('Summary Clear'!ITW2=0,"",'Summary Clear'!ITW2)</f>
        <v/>
      </c>
      <c r="ITE13" s="172" t="str">
        <f>IF('Summary Clear'!ITX2=0,"",'Summary Clear'!ITX2)</f>
        <v/>
      </c>
      <c r="ITF13" s="172" t="str">
        <f>IF('Summary Clear'!ITY2=0,"",'Summary Clear'!ITY2)</f>
        <v/>
      </c>
      <c r="ITG13" s="172" t="str">
        <f>IF('Summary Clear'!ITZ2=0,"",'Summary Clear'!ITZ2)</f>
        <v/>
      </c>
      <c r="ITH13" s="172" t="str">
        <f>IF('Summary Clear'!IUA2=0,"",'Summary Clear'!IUA2)</f>
        <v/>
      </c>
      <c r="ITI13" s="172" t="str">
        <f>IF('Summary Clear'!IUB2=0,"",'Summary Clear'!IUB2)</f>
        <v/>
      </c>
      <c r="ITJ13" s="172" t="str">
        <f>IF('Summary Clear'!IUC2=0,"",'Summary Clear'!IUC2)</f>
        <v/>
      </c>
      <c r="ITK13" s="172" t="str">
        <f>IF('Summary Clear'!IUD2=0,"",'Summary Clear'!IUD2)</f>
        <v/>
      </c>
      <c r="ITL13" s="172" t="str">
        <f>IF('Summary Clear'!IUE2=0,"",'Summary Clear'!IUE2)</f>
        <v/>
      </c>
      <c r="ITM13" s="172" t="str">
        <f>IF('Summary Clear'!IUF2=0,"",'Summary Clear'!IUF2)</f>
        <v/>
      </c>
      <c r="ITN13" s="172" t="str">
        <f>IF('Summary Clear'!IUG2=0,"",'Summary Clear'!IUG2)</f>
        <v/>
      </c>
      <c r="ITO13" s="172" t="str">
        <f>IF('Summary Clear'!IUH2=0,"",'Summary Clear'!IUH2)</f>
        <v/>
      </c>
      <c r="ITP13" s="172" t="str">
        <f>IF('Summary Clear'!IUI2=0,"",'Summary Clear'!IUI2)</f>
        <v/>
      </c>
      <c r="ITQ13" s="172" t="str">
        <f>IF('Summary Clear'!IUJ2=0,"",'Summary Clear'!IUJ2)</f>
        <v/>
      </c>
      <c r="ITR13" s="172" t="str">
        <f>IF('Summary Clear'!IUK2=0,"",'Summary Clear'!IUK2)</f>
        <v/>
      </c>
      <c r="ITS13" s="172" t="str">
        <f>IF('Summary Clear'!IUL2=0,"",'Summary Clear'!IUL2)</f>
        <v/>
      </c>
      <c r="ITT13" s="172" t="str">
        <f>IF('Summary Clear'!IUM2=0,"",'Summary Clear'!IUM2)</f>
        <v/>
      </c>
      <c r="ITU13" s="172" t="str">
        <f>IF('Summary Clear'!IUN2=0,"",'Summary Clear'!IUN2)</f>
        <v/>
      </c>
      <c r="ITV13" s="172" t="str">
        <f>IF('Summary Clear'!IUO2=0,"",'Summary Clear'!IUO2)</f>
        <v/>
      </c>
      <c r="ITW13" s="172" t="str">
        <f>IF('Summary Clear'!IUP2=0,"",'Summary Clear'!IUP2)</f>
        <v/>
      </c>
      <c r="ITX13" s="172" t="str">
        <f>IF('Summary Clear'!IUQ2=0,"",'Summary Clear'!IUQ2)</f>
        <v/>
      </c>
      <c r="ITY13" s="172" t="str">
        <f>IF('Summary Clear'!IUR2=0,"",'Summary Clear'!IUR2)</f>
        <v/>
      </c>
      <c r="ITZ13" s="172" t="str">
        <f>IF('Summary Clear'!IUS2=0,"",'Summary Clear'!IUS2)</f>
        <v/>
      </c>
      <c r="IUA13" s="172" t="str">
        <f>IF('Summary Clear'!IUT2=0,"",'Summary Clear'!IUT2)</f>
        <v/>
      </c>
      <c r="IUB13" s="172" t="str">
        <f>IF('Summary Clear'!IUU2=0,"",'Summary Clear'!IUU2)</f>
        <v/>
      </c>
      <c r="IUC13" s="172" t="str">
        <f>IF('Summary Clear'!IUV2=0,"",'Summary Clear'!IUV2)</f>
        <v/>
      </c>
      <c r="IUD13" s="172" t="str">
        <f>IF('Summary Clear'!IUW2=0,"",'Summary Clear'!IUW2)</f>
        <v/>
      </c>
      <c r="IUE13" s="172" t="str">
        <f>IF('Summary Clear'!IUX2=0,"",'Summary Clear'!IUX2)</f>
        <v/>
      </c>
      <c r="IUF13" s="172" t="str">
        <f>IF('Summary Clear'!IUY2=0,"",'Summary Clear'!IUY2)</f>
        <v/>
      </c>
      <c r="IUG13" s="172" t="str">
        <f>IF('Summary Clear'!IUZ2=0,"",'Summary Clear'!IUZ2)</f>
        <v/>
      </c>
      <c r="IUH13" s="172" t="str">
        <f>IF('Summary Clear'!IVA2=0,"",'Summary Clear'!IVA2)</f>
        <v/>
      </c>
      <c r="IUI13" s="172" t="str">
        <f>IF('Summary Clear'!IVB2=0,"",'Summary Clear'!IVB2)</f>
        <v/>
      </c>
      <c r="IUJ13" s="172" t="str">
        <f>IF('Summary Clear'!IVC2=0,"",'Summary Clear'!IVC2)</f>
        <v/>
      </c>
      <c r="IUK13" s="172" t="str">
        <f>IF('Summary Clear'!IVD2=0,"",'Summary Clear'!IVD2)</f>
        <v/>
      </c>
      <c r="IUL13" s="172" t="str">
        <f>IF('Summary Clear'!IVE2=0,"",'Summary Clear'!IVE2)</f>
        <v/>
      </c>
      <c r="IUM13" s="172" t="str">
        <f>IF('Summary Clear'!IVF2=0,"",'Summary Clear'!IVF2)</f>
        <v/>
      </c>
      <c r="IUN13" s="172" t="str">
        <f>IF('Summary Clear'!IVG2=0,"",'Summary Clear'!IVG2)</f>
        <v/>
      </c>
      <c r="IUO13" s="172" t="str">
        <f>IF('Summary Clear'!IVH2=0,"",'Summary Clear'!IVH2)</f>
        <v/>
      </c>
      <c r="IUP13" s="172" t="str">
        <f>IF('Summary Clear'!IVI2=0,"",'Summary Clear'!IVI2)</f>
        <v/>
      </c>
      <c r="IUQ13" s="172" t="str">
        <f>IF('Summary Clear'!IVJ2=0,"",'Summary Clear'!IVJ2)</f>
        <v/>
      </c>
      <c r="IUR13" s="172" t="str">
        <f>IF('Summary Clear'!IVK2=0,"",'Summary Clear'!IVK2)</f>
        <v/>
      </c>
      <c r="IUS13" s="172" t="str">
        <f>IF('Summary Clear'!IVL2=0,"",'Summary Clear'!IVL2)</f>
        <v/>
      </c>
      <c r="IUT13" s="172" t="str">
        <f>IF('Summary Clear'!IVM2=0,"",'Summary Clear'!IVM2)</f>
        <v/>
      </c>
      <c r="IUU13" s="172" t="str">
        <f>IF('Summary Clear'!IVN2=0,"",'Summary Clear'!IVN2)</f>
        <v/>
      </c>
      <c r="IUV13" s="172" t="str">
        <f>IF('Summary Clear'!IVO2=0,"",'Summary Clear'!IVO2)</f>
        <v/>
      </c>
      <c r="IUW13" s="172" t="str">
        <f>IF('Summary Clear'!IVP2=0,"",'Summary Clear'!IVP2)</f>
        <v/>
      </c>
      <c r="IUX13" s="172" t="str">
        <f>IF('Summary Clear'!IVQ2=0,"",'Summary Clear'!IVQ2)</f>
        <v/>
      </c>
      <c r="IUY13" s="172" t="str">
        <f>IF('Summary Clear'!IVR2=0,"",'Summary Clear'!IVR2)</f>
        <v/>
      </c>
      <c r="IUZ13" s="172" t="str">
        <f>IF('Summary Clear'!IVS2=0,"",'Summary Clear'!IVS2)</f>
        <v/>
      </c>
      <c r="IVA13" s="172" t="str">
        <f>IF('Summary Clear'!IVT2=0,"",'Summary Clear'!IVT2)</f>
        <v/>
      </c>
      <c r="IVB13" s="172" t="str">
        <f>IF('Summary Clear'!IVU2=0,"",'Summary Clear'!IVU2)</f>
        <v/>
      </c>
      <c r="IVC13" s="172" t="str">
        <f>IF('Summary Clear'!IVV2=0,"",'Summary Clear'!IVV2)</f>
        <v/>
      </c>
      <c r="IVD13" s="172" t="str">
        <f>IF('Summary Clear'!IVW2=0,"",'Summary Clear'!IVW2)</f>
        <v/>
      </c>
      <c r="IVE13" s="172" t="str">
        <f>IF('Summary Clear'!IVX2=0,"",'Summary Clear'!IVX2)</f>
        <v/>
      </c>
      <c r="IVF13" s="172" t="str">
        <f>IF('Summary Clear'!IVY2=0,"",'Summary Clear'!IVY2)</f>
        <v/>
      </c>
      <c r="IVG13" s="172" t="str">
        <f>IF('Summary Clear'!IVZ2=0,"",'Summary Clear'!IVZ2)</f>
        <v/>
      </c>
      <c r="IVH13" s="172" t="str">
        <f>IF('Summary Clear'!IWA2=0,"",'Summary Clear'!IWA2)</f>
        <v/>
      </c>
      <c r="IVI13" s="172" t="str">
        <f>IF('Summary Clear'!IWB2=0,"",'Summary Clear'!IWB2)</f>
        <v/>
      </c>
      <c r="IVJ13" s="172" t="str">
        <f>IF('Summary Clear'!IWC2=0,"",'Summary Clear'!IWC2)</f>
        <v/>
      </c>
      <c r="IVK13" s="172" t="str">
        <f>IF('Summary Clear'!IWD2=0,"",'Summary Clear'!IWD2)</f>
        <v/>
      </c>
      <c r="IVL13" s="172" t="str">
        <f>IF('Summary Clear'!IWE2=0,"",'Summary Clear'!IWE2)</f>
        <v/>
      </c>
      <c r="IVM13" s="172" t="str">
        <f>IF('Summary Clear'!IWF2=0,"",'Summary Clear'!IWF2)</f>
        <v/>
      </c>
      <c r="IVN13" s="172" t="str">
        <f>IF('Summary Clear'!IWG2=0,"",'Summary Clear'!IWG2)</f>
        <v/>
      </c>
      <c r="IVO13" s="172" t="str">
        <f>IF('Summary Clear'!IWH2=0,"",'Summary Clear'!IWH2)</f>
        <v/>
      </c>
      <c r="IVP13" s="172" t="str">
        <f>IF('Summary Clear'!IWI2=0,"",'Summary Clear'!IWI2)</f>
        <v/>
      </c>
      <c r="IVQ13" s="172" t="str">
        <f>IF('Summary Clear'!IWJ2=0,"",'Summary Clear'!IWJ2)</f>
        <v/>
      </c>
      <c r="IVR13" s="172" t="str">
        <f>IF('Summary Clear'!IWK2=0,"",'Summary Clear'!IWK2)</f>
        <v/>
      </c>
      <c r="IVS13" s="172" t="str">
        <f>IF('Summary Clear'!IWL2=0,"",'Summary Clear'!IWL2)</f>
        <v/>
      </c>
      <c r="IVT13" s="172" t="str">
        <f>IF('Summary Clear'!IWM2=0,"",'Summary Clear'!IWM2)</f>
        <v/>
      </c>
      <c r="IVU13" s="172" t="str">
        <f>IF('Summary Clear'!IWN2=0,"",'Summary Clear'!IWN2)</f>
        <v/>
      </c>
      <c r="IVV13" s="172" t="str">
        <f>IF('Summary Clear'!IWO2=0,"",'Summary Clear'!IWO2)</f>
        <v/>
      </c>
      <c r="IVW13" s="172" t="str">
        <f>IF('Summary Clear'!IWP2=0,"",'Summary Clear'!IWP2)</f>
        <v/>
      </c>
      <c r="IVX13" s="172" t="str">
        <f>IF('Summary Clear'!IWQ2=0,"",'Summary Clear'!IWQ2)</f>
        <v/>
      </c>
      <c r="IVY13" s="172" t="str">
        <f>IF('Summary Clear'!IWR2=0,"",'Summary Clear'!IWR2)</f>
        <v/>
      </c>
      <c r="IVZ13" s="172" t="str">
        <f>IF('Summary Clear'!IWS2=0,"",'Summary Clear'!IWS2)</f>
        <v/>
      </c>
      <c r="IWA13" s="172" t="str">
        <f>IF('Summary Clear'!IWT2=0,"",'Summary Clear'!IWT2)</f>
        <v/>
      </c>
      <c r="IWB13" s="172" t="str">
        <f>IF('Summary Clear'!IWU2=0,"",'Summary Clear'!IWU2)</f>
        <v/>
      </c>
      <c r="IWC13" s="172" t="str">
        <f>IF('Summary Clear'!IWV2=0,"",'Summary Clear'!IWV2)</f>
        <v/>
      </c>
      <c r="IWD13" s="172" t="str">
        <f>IF('Summary Clear'!IWW2=0,"",'Summary Clear'!IWW2)</f>
        <v/>
      </c>
      <c r="IWE13" s="172" t="str">
        <f>IF('Summary Clear'!IWX2=0,"",'Summary Clear'!IWX2)</f>
        <v/>
      </c>
      <c r="IWF13" s="172" t="str">
        <f>IF('Summary Clear'!IWY2=0,"",'Summary Clear'!IWY2)</f>
        <v/>
      </c>
      <c r="IWG13" s="172" t="str">
        <f>IF('Summary Clear'!IWZ2=0,"",'Summary Clear'!IWZ2)</f>
        <v/>
      </c>
      <c r="IWH13" s="172" t="str">
        <f>IF('Summary Clear'!IXA2=0,"",'Summary Clear'!IXA2)</f>
        <v/>
      </c>
      <c r="IWI13" s="172" t="str">
        <f>IF('Summary Clear'!IXB2=0,"",'Summary Clear'!IXB2)</f>
        <v/>
      </c>
      <c r="IWJ13" s="172" t="str">
        <f>IF('Summary Clear'!IXC2=0,"",'Summary Clear'!IXC2)</f>
        <v/>
      </c>
      <c r="IWK13" s="172" t="str">
        <f>IF('Summary Clear'!IXD2=0,"",'Summary Clear'!IXD2)</f>
        <v/>
      </c>
      <c r="IWL13" s="172" t="str">
        <f>IF('Summary Clear'!IXE2=0,"",'Summary Clear'!IXE2)</f>
        <v/>
      </c>
      <c r="IWM13" s="172" t="str">
        <f>IF('Summary Clear'!IXF2=0,"",'Summary Clear'!IXF2)</f>
        <v/>
      </c>
      <c r="IWN13" s="172" t="str">
        <f>IF('Summary Clear'!IXG2=0,"",'Summary Clear'!IXG2)</f>
        <v/>
      </c>
      <c r="IWO13" s="172" t="str">
        <f>IF('Summary Clear'!IXH2=0,"",'Summary Clear'!IXH2)</f>
        <v/>
      </c>
      <c r="IWP13" s="172" t="str">
        <f>IF('Summary Clear'!IXI2=0,"",'Summary Clear'!IXI2)</f>
        <v/>
      </c>
      <c r="IWQ13" s="172" t="str">
        <f>IF('Summary Clear'!IXJ2=0,"",'Summary Clear'!IXJ2)</f>
        <v/>
      </c>
      <c r="IWR13" s="172" t="str">
        <f>IF('Summary Clear'!IXK2=0,"",'Summary Clear'!IXK2)</f>
        <v/>
      </c>
      <c r="IWS13" s="172" t="str">
        <f>IF('Summary Clear'!IXL2=0,"",'Summary Clear'!IXL2)</f>
        <v/>
      </c>
      <c r="IWT13" s="172" t="str">
        <f>IF('Summary Clear'!IXM2=0,"",'Summary Clear'!IXM2)</f>
        <v/>
      </c>
      <c r="IWU13" s="172" t="str">
        <f>IF('Summary Clear'!IXN2=0,"",'Summary Clear'!IXN2)</f>
        <v/>
      </c>
      <c r="IWV13" s="172" t="str">
        <f>IF('Summary Clear'!IXO2=0,"",'Summary Clear'!IXO2)</f>
        <v/>
      </c>
      <c r="IWW13" s="172" t="str">
        <f>IF('Summary Clear'!IXP2=0,"",'Summary Clear'!IXP2)</f>
        <v/>
      </c>
      <c r="IWX13" s="172" t="str">
        <f>IF('Summary Clear'!IXQ2=0,"",'Summary Clear'!IXQ2)</f>
        <v/>
      </c>
      <c r="IWY13" s="172" t="str">
        <f>IF('Summary Clear'!IXR2=0,"",'Summary Clear'!IXR2)</f>
        <v/>
      </c>
      <c r="IWZ13" s="172" t="str">
        <f>IF('Summary Clear'!IXS2=0,"",'Summary Clear'!IXS2)</f>
        <v/>
      </c>
      <c r="IXA13" s="172" t="str">
        <f>IF('Summary Clear'!IXT2=0,"",'Summary Clear'!IXT2)</f>
        <v/>
      </c>
      <c r="IXB13" s="172" t="str">
        <f>IF('Summary Clear'!IXU2=0,"",'Summary Clear'!IXU2)</f>
        <v/>
      </c>
      <c r="IXC13" s="172" t="str">
        <f>IF('Summary Clear'!IXV2=0,"",'Summary Clear'!IXV2)</f>
        <v/>
      </c>
      <c r="IXD13" s="172" t="str">
        <f>IF('Summary Clear'!IXW2=0,"",'Summary Clear'!IXW2)</f>
        <v/>
      </c>
      <c r="IXE13" s="172" t="str">
        <f>IF('Summary Clear'!IXX2=0,"",'Summary Clear'!IXX2)</f>
        <v/>
      </c>
      <c r="IXF13" s="172" t="str">
        <f>IF('Summary Clear'!IXY2=0,"",'Summary Clear'!IXY2)</f>
        <v/>
      </c>
      <c r="IXG13" s="172" t="str">
        <f>IF('Summary Clear'!IXZ2=0,"",'Summary Clear'!IXZ2)</f>
        <v/>
      </c>
      <c r="IXH13" s="172" t="str">
        <f>IF('Summary Clear'!IYA2=0,"",'Summary Clear'!IYA2)</f>
        <v/>
      </c>
      <c r="IXI13" s="172" t="str">
        <f>IF('Summary Clear'!IYB2=0,"",'Summary Clear'!IYB2)</f>
        <v/>
      </c>
      <c r="IXJ13" s="172" t="str">
        <f>IF('Summary Clear'!IYC2=0,"",'Summary Clear'!IYC2)</f>
        <v/>
      </c>
      <c r="IXK13" s="172" t="str">
        <f>IF('Summary Clear'!IYD2=0,"",'Summary Clear'!IYD2)</f>
        <v/>
      </c>
      <c r="IXL13" s="172" t="str">
        <f>IF('Summary Clear'!IYE2=0,"",'Summary Clear'!IYE2)</f>
        <v/>
      </c>
      <c r="IXM13" s="172" t="str">
        <f>IF('Summary Clear'!IYF2=0,"",'Summary Clear'!IYF2)</f>
        <v/>
      </c>
      <c r="IXN13" s="172" t="str">
        <f>IF('Summary Clear'!IYG2=0,"",'Summary Clear'!IYG2)</f>
        <v/>
      </c>
      <c r="IXO13" s="172" t="str">
        <f>IF('Summary Clear'!IYH2=0,"",'Summary Clear'!IYH2)</f>
        <v/>
      </c>
      <c r="IXP13" s="172" t="str">
        <f>IF('Summary Clear'!IYI2=0,"",'Summary Clear'!IYI2)</f>
        <v/>
      </c>
      <c r="IXQ13" s="172" t="str">
        <f>IF('Summary Clear'!IYJ2=0,"",'Summary Clear'!IYJ2)</f>
        <v/>
      </c>
      <c r="IXR13" s="172" t="str">
        <f>IF('Summary Clear'!IYK2=0,"",'Summary Clear'!IYK2)</f>
        <v/>
      </c>
      <c r="IXS13" s="172" t="str">
        <f>IF('Summary Clear'!IYL2=0,"",'Summary Clear'!IYL2)</f>
        <v/>
      </c>
      <c r="IXT13" s="172" t="str">
        <f>IF('Summary Clear'!IYM2=0,"",'Summary Clear'!IYM2)</f>
        <v/>
      </c>
      <c r="IXU13" s="172" t="str">
        <f>IF('Summary Clear'!IYN2=0,"",'Summary Clear'!IYN2)</f>
        <v/>
      </c>
      <c r="IXV13" s="172" t="str">
        <f>IF('Summary Clear'!IYO2=0,"",'Summary Clear'!IYO2)</f>
        <v/>
      </c>
      <c r="IXW13" s="172" t="str">
        <f>IF('Summary Clear'!IYP2=0,"",'Summary Clear'!IYP2)</f>
        <v/>
      </c>
      <c r="IXX13" s="172" t="str">
        <f>IF('Summary Clear'!IYQ2=0,"",'Summary Clear'!IYQ2)</f>
        <v/>
      </c>
      <c r="IXY13" s="172" t="str">
        <f>IF('Summary Clear'!IYR2=0,"",'Summary Clear'!IYR2)</f>
        <v/>
      </c>
      <c r="IXZ13" s="172" t="str">
        <f>IF('Summary Clear'!IYS2=0,"",'Summary Clear'!IYS2)</f>
        <v/>
      </c>
      <c r="IYA13" s="172" t="str">
        <f>IF('Summary Clear'!IYT2=0,"",'Summary Clear'!IYT2)</f>
        <v/>
      </c>
      <c r="IYB13" s="172" t="str">
        <f>IF('Summary Clear'!IYU2=0,"",'Summary Clear'!IYU2)</f>
        <v/>
      </c>
      <c r="IYC13" s="172" t="str">
        <f>IF('Summary Clear'!IYV2=0,"",'Summary Clear'!IYV2)</f>
        <v/>
      </c>
      <c r="IYD13" s="172" t="str">
        <f>IF('Summary Clear'!IYW2=0,"",'Summary Clear'!IYW2)</f>
        <v/>
      </c>
      <c r="IYE13" s="172" t="str">
        <f>IF('Summary Clear'!IYX2=0,"",'Summary Clear'!IYX2)</f>
        <v/>
      </c>
      <c r="IYF13" s="172" t="str">
        <f>IF('Summary Clear'!IYY2=0,"",'Summary Clear'!IYY2)</f>
        <v/>
      </c>
      <c r="IYG13" s="172" t="str">
        <f>IF('Summary Clear'!IYZ2=0,"",'Summary Clear'!IYZ2)</f>
        <v/>
      </c>
      <c r="IYH13" s="172" t="str">
        <f>IF('Summary Clear'!IZA2=0,"",'Summary Clear'!IZA2)</f>
        <v/>
      </c>
      <c r="IYI13" s="172" t="str">
        <f>IF('Summary Clear'!IZB2=0,"",'Summary Clear'!IZB2)</f>
        <v/>
      </c>
      <c r="IYJ13" s="172" t="str">
        <f>IF('Summary Clear'!IZC2=0,"",'Summary Clear'!IZC2)</f>
        <v/>
      </c>
      <c r="IYK13" s="172" t="str">
        <f>IF('Summary Clear'!IZD2=0,"",'Summary Clear'!IZD2)</f>
        <v/>
      </c>
      <c r="IYL13" s="172" t="str">
        <f>IF('Summary Clear'!IZE2=0,"",'Summary Clear'!IZE2)</f>
        <v/>
      </c>
      <c r="IYM13" s="172" t="str">
        <f>IF('Summary Clear'!IZF2=0,"",'Summary Clear'!IZF2)</f>
        <v/>
      </c>
      <c r="IYN13" s="172" t="str">
        <f>IF('Summary Clear'!IZG2=0,"",'Summary Clear'!IZG2)</f>
        <v/>
      </c>
      <c r="IYO13" s="172" t="str">
        <f>IF('Summary Clear'!IZH2=0,"",'Summary Clear'!IZH2)</f>
        <v/>
      </c>
      <c r="IYP13" s="172" t="str">
        <f>IF('Summary Clear'!IZI2=0,"",'Summary Clear'!IZI2)</f>
        <v/>
      </c>
      <c r="IYQ13" s="172" t="str">
        <f>IF('Summary Clear'!IZJ2=0,"",'Summary Clear'!IZJ2)</f>
        <v/>
      </c>
      <c r="IYR13" s="172" t="str">
        <f>IF('Summary Clear'!IZK2=0,"",'Summary Clear'!IZK2)</f>
        <v/>
      </c>
      <c r="IYS13" s="172" t="str">
        <f>IF('Summary Clear'!IZL2=0,"",'Summary Clear'!IZL2)</f>
        <v/>
      </c>
      <c r="IYT13" s="172" t="str">
        <f>IF('Summary Clear'!IZM2=0,"",'Summary Clear'!IZM2)</f>
        <v/>
      </c>
      <c r="IYU13" s="172" t="str">
        <f>IF('Summary Clear'!IZN2=0,"",'Summary Clear'!IZN2)</f>
        <v/>
      </c>
      <c r="IYV13" s="172" t="str">
        <f>IF('Summary Clear'!IZO2=0,"",'Summary Clear'!IZO2)</f>
        <v/>
      </c>
      <c r="IYW13" s="172" t="str">
        <f>IF('Summary Clear'!IZP2=0,"",'Summary Clear'!IZP2)</f>
        <v/>
      </c>
      <c r="IYX13" s="172" t="str">
        <f>IF('Summary Clear'!IZQ2=0,"",'Summary Clear'!IZQ2)</f>
        <v/>
      </c>
      <c r="IYY13" s="172" t="str">
        <f>IF('Summary Clear'!IZR2=0,"",'Summary Clear'!IZR2)</f>
        <v/>
      </c>
      <c r="IYZ13" s="172" t="str">
        <f>IF('Summary Clear'!IZS2=0,"",'Summary Clear'!IZS2)</f>
        <v/>
      </c>
      <c r="IZA13" s="172" t="str">
        <f>IF('Summary Clear'!IZT2=0,"",'Summary Clear'!IZT2)</f>
        <v/>
      </c>
      <c r="IZB13" s="172" t="str">
        <f>IF('Summary Clear'!IZU2=0,"",'Summary Clear'!IZU2)</f>
        <v/>
      </c>
      <c r="IZC13" s="172" t="str">
        <f>IF('Summary Clear'!IZV2=0,"",'Summary Clear'!IZV2)</f>
        <v/>
      </c>
      <c r="IZD13" s="172" t="str">
        <f>IF('Summary Clear'!IZW2=0,"",'Summary Clear'!IZW2)</f>
        <v/>
      </c>
      <c r="IZE13" s="172" t="str">
        <f>IF('Summary Clear'!IZX2=0,"",'Summary Clear'!IZX2)</f>
        <v/>
      </c>
      <c r="IZF13" s="172" t="str">
        <f>IF('Summary Clear'!IZY2=0,"",'Summary Clear'!IZY2)</f>
        <v/>
      </c>
      <c r="IZG13" s="172" t="str">
        <f>IF('Summary Clear'!IZZ2=0,"",'Summary Clear'!IZZ2)</f>
        <v/>
      </c>
      <c r="IZH13" s="172" t="str">
        <f>IF('Summary Clear'!JAA2=0,"",'Summary Clear'!JAA2)</f>
        <v/>
      </c>
      <c r="IZI13" s="172" t="str">
        <f>IF('Summary Clear'!JAB2=0,"",'Summary Clear'!JAB2)</f>
        <v/>
      </c>
      <c r="IZJ13" s="172" t="str">
        <f>IF('Summary Clear'!JAC2=0,"",'Summary Clear'!JAC2)</f>
        <v/>
      </c>
      <c r="IZK13" s="172" t="str">
        <f>IF('Summary Clear'!JAD2=0,"",'Summary Clear'!JAD2)</f>
        <v/>
      </c>
      <c r="IZL13" s="172" t="str">
        <f>IF('Summary Clear'!JAE2=0,"",'Summary Clear'!JAE2)</f>
        <v/>
      </c>
      <c r="IZM13" s="172" t="str">
        <f>IF('Summary Clear'!JAF2=0,"",'Summary Clear'!JAF2)</f>
        <v/>
      </c>
      <c r="IZN13" s="172" t="str">
        <f>IF('Summary Clear'!JAG2=0,"",'Summary Clear'!JAG2)</f>
        <v/>
      </c>
      <c r="IZO13" s="172" t="str">
        <f>IF('Summary Clear'!JAH2=0,"",'Summary Clear'!JAH2)</f>
        <v/>
      </c>
      <c r="IZP13" s="172" t="str">
        <f>IF('Summary Clear'!JAI2=0,"",'Summary Clear'!JAI2)</f>
        <v/>
      </c>
      <c r="IZQ13" s="172" t="str">
        <f>IF('Summary Clear'!JAJ2=0,"",'Summary Clear'!JAJ2)</f>
        <v/>
      </c>
      <c r="IZR13" s="172" t="str">
        <f>IF('Summary Clear'!JAK2=0,"",'Summary Clear'!JAK2)</f>
        <v/>
      </c>
      <c r="IZS13" s="172" t="str">
        <f>IF('Summary Clear'!JAL2=0,"",'Summary Clear'!JAL2)</f>
        <v/>
      </c>
      <c r="IZT13" s="172" t="str">
        <f>IF('Summary Clear'!JAM2=0,"",'Summary Clear'!JAM2)</f>
        <v/>
      </c>
      <c r="IZU13" s="172" t="str">
        <f>IF('Summary Clear'!JAN2=0,"",'Summary Clear'!JAN2)</f>
        <v/>
      </c>
      <c r="IZV13" s="172" t="str">
        <f>IF('Summary Clear'!JAO2=0,"",'Summary Clear'!JAO2)</f>
        <v/>
      </c>
      <c r="IZW13" s="172" t="str">
        <f>IF('Summary Clear'!JAP2=0,"",'Summary Clear'!JAP2)</f>
        <v/>
      </c>
      <c r="IZX13" s="172" t="str">
        <f>IF('Summary Clear'!JAQ2=0,"",'Summary Clear'!JAQ2)</f>
        <v/>
      </c>
      <c r="IZY13" s="172" t="str">
        <f>IF('Summary Clear'!JAR2=0,"",'Summary Clear'!JAR2)</f>
        <v/>
      </c>
      <c r="IZZ13" s="172" t="str">
        <f>IF('Summary Clear'!JAS2=0,"",'Summary Clear'!JAS2)</f>
        <v/>
      </c>
      <c r="JAA13" s="172" t="str">
        <f>IF('Summary Clear'!JAT2=0,"",'Summary Clear'!JAT2)</f>
        <v/>
      </c>
      <c r="JAB13" s="172" t="str">
        <f>IF('Summary Clear'!JAU2=0,"",'Summary Clear'!JAU2)</f>
        <v/>
      </c>
      <c r="JAC13" s="172" t="str">
        <f>IF('Summary Clear'!JAV2=0,"",'Summary Clear'!JAV2)</f>
        <v/>
      </c>
      <c r="JAD13" s="172" t="str">
        <f>IF('Summary Clear'!JAW2=0,"",'Summary Clear'!JAW2)</f>
        <v/>
      </c>
      <c r="JAE13" s="172" t="str">
        <f>IF('Summary Clear'!JAX2=0,"",'Summary Clear'!JAX2)</f>
        <v/>
      </c>
      <c r="JAF13" s="172" t="str">
        <f>IF('Summary Clear'!JAY2=0,"",'Summary Clear'!JAY2)</f>
        <v/>
      </c>
      <c r="JAG13" s="172" t="str">
        <f>IF('Summary Clear'!JAZ2=0,"",'Summary Clear'!JAZ2)</f>
        <v/>
      </c>
      <c r="JAH13" s="172" t="str">
        <f>IF('Summary Clear'!JBA2=0,"",'Summary Clear'!JBA2)</f>
        <v/>
      </c>
      <c r="JAI13" s="172" t="str">
        <f>IF('Summary Clear'!JBB2=0,"",'Summary Clear'!JBB2)</f>
        <v/>
      </c>
      <c r="JAJ13" s="172" t="str">
        <f>IF('Summary Clear'!JBC2=0,"",'Summary Clear'!JBC2)</f>
        <v/>
      </c>
      <c r="JAK13" s="172" t="str">
        <f>IF('Summary Clear'!JBD2=0,"",'Summary Clear'!JBD2)</f>
        <v/>
      </c>
      <c r="JAL13" s="172" t="str">
        <f>IF('Summary Clear'!JBE2=0,"",'Summary Clear'!JBE2)</f>
        <v/>
      </c>
      <c r="JAM13" s="172" t="str">
        <f>IF('Summary Clear'!JBF2=0,"",'Summary Clear'!JBF2)</f>
        <v/>
      </c>
      <c r="JAN13" s="172" t="str">
        <f>IF('Summary Clear'!JBG2=0,"",'Summary Clear'!JBG2)</f>
        <v/>
      </c>
      <c r="JAO13" s="172" t="str">
        <f>IF('Summary Clear'!JBH2=0,"",'Summary Clear'!JBH2)</f>
        <v/>
      </c>
      <c r="JAP13" s="172" t="str">
        <f>IF('Summary Clear'!JBI2=0,"",'Summary Clear'!JBI2)</f>
        <v/>
      </c>
      <c r="JAQ13" s="172" t="str">
        <f>IF('Summary Clear'!JBJ2=0,"",'Summary Clear'!JBJ2)</f>
        <v/>
      </c>
      <c r="JAR13" s="172" t="str">
        <f>IF('Summary Clear'!JBK2=0,"",'Summary Clear'!JBK2)</f>
        <v/>
      </c>
      <c r="JAS13" s="172" t="str">
        <f>IF('Summary Clear'!JBL2=0,"",'Summary Clear'!JBL2)</f>
        <v/>
      </c>
      <c r="JAT13" s="172" t="str">
        <f>IF('Summary Clear'!JBM2=0,"",'Summary Clear'!JBM2)</f>
        <v/>
      </c>
      <c r="JAU13" s="172" t="str">
        <f>IF('Summary Clear'!JBN2=0,"",'Summary Clear'!JBN2)</f>
        <v/>
      </c>
      <c r="JAV13" s="172" t="str">
        <f>IF('Summary Clear'!JBO2=0,"",'Summary Clear'!JBO2)</f>
        <v/>
      </c>
      <c r="JAW13" s="172" t="str">
        <f>IF('Summary Clear'!JBP2=0,"",'Summary Clear'!JBP2)</f>
        <v/>
      </c>
      <c r="JAX13" s="172" t="str">
        <f>IF('Summary Clear'!JBQ2=0,"",'Summary Clear'!JBQ2)</f>
        <v/>
      </c>
      <c r="JAY13" s="172" t="str">
        <f>IF('Summary Clear'!JBR2=0,"",'Summary Clear'!JBR2)</f>
        <v/>
      </c>
      <c r="JAZ13" s="172" t="str">
        <f>IF('Summary Clear'!JBS2=0,"",'Summary Clear'!JBS2)</f>
        <v/>
      </c>
      <c r="JBA13" s="172" t="str">
        <f>IF('Summary Clear'!JBT2=0,"",'Summary Clear'!JBT2)</f>
        <v/>
      </c>
      <c r="JBB13" s="172" t="str">
        <f>IF('Summary Clear'!JBU2=0,"",'Summary Clear'!JBU2)</f>
        <v/>
      </c>
      <c r="JBC13" s="172" t="str">
        <f>IF('Summary Clear'!JBV2=0,"",'Summary Clear'!JBV2)</f>
        <v/>
      </c>
      <c r="JBD13" s="172" t="str">
        <f>IF('Summary Clear'!JBW2=0,"",'Summary Clear'!JBW2)</f>
        <v/>
      </c>
      <c r="JBE13" s="172" t="str">
        <f>IF('Summary Clear'!JBX2=0,"",'Summary Clear'!JBX2)</f>
        <v/>
      </c>
      <c r="JBF13" s="172" t="str">
        <f>IF('Summary Clear'!JBY2=0,"",'Summary Clear'!JBY2)</f>
        <v/>
      </c>
      <c r="JBG13" s="172" t="str">
        <f>IF('Summary Clear'!JBZ2=0,"",'Summary Clear'!JBZ2)</f>
        <v/>
      </c>
      <c r="JBH13" s="172" t="str">
        <f>IF('Summary Clear'!JCA2=0,"",'Summary Clear'!JCA2)</f>
        <v/>
      </c>
      <c r="JBI13" s="172" t="str">
        <f>IF('Summary Clear'!JCB2=0,"",'Summary Clear'!JCB2)</f>
        <v/>
      </c>
      <c r="JBJ13" s="172" t="str">
        <f>IF('Summary Clear'!JCC2=0,"",'Summary Clear'!JCC2)</f>
        <v/>
      </c>
      <c r="JBK13" s="172" t="str">
        <f>IF('Summary Clear'!JCD2=0,"",'Summary Clear'!JCD2)</f>
        <v/>
      </c>
      <c r="JBL13" s="172" t="str">
        <f>IF('Summary Clear'!JCE2=0,"",'Summary Clear'!JCE2)</f>
        <v/>
      </c>
      <c r="JBM13" s="172" t="str">
        <f>IF('Summary Clear'!JCF2=0,"",'Summary Clear'!JCF2)</f>
        <v/>
      </c>
      <c r="JBN13" s="172" t="str">
        <f>IF('Summary Clear'!JCG2=0,"",'Summary Clear'!JCG2)</f>
        <v/>
      </c>
      <c r="JBO13" s="172" t="str">
        <f>IF('Summary Clear'!JCH2=0,"",'Summary Clear'!JCH2)</f>
        <v/>
      </c>
      <c r="JBP13" s="172" t="str">
        <f>IF('Summary Clear'!JCI2=0,"",'Summary Clear'!JCI2)</f>
        <v/>
      </c>
      <c r="JBQ13" s="172" t="str">
        <f>IF('Summary Clear'!JCJ2=0,"",'Summary Clear'!JCJ2)</f>
        <v/>
      </c>
      <c r="JBR13" s="172" t="str">
        <f>IF('Summary Clear'!JCK2=0,"",'Summary Clear'!JCK2)</f>
        <v/>
      </c>
      <c r="JBS13" s="172" t="str">
        <f>IF('Summary Clear'!JCL2=0,"",'Summary Clear'!JCL2)</f>
        <v/>
      </c>
      <c r="JBT13" s="172" t="str">
        <f>IF('Summary Clear'!JCM2=0,"",'Summary Clear'!JCM2)</f>
        <v/>
      </c>
      <c r="JBU13" s="172" t="str">
        <f>IF('Summary Clear'!JCN2=0,"",'Summary Clear'!JCN2)</f>
        <v/>
      </c>
      <c r="JBV13" s="172" t="str">
        <f>IF('Summary Clear'!JCO2=0,"",'Summary Clear'!JCO2)</f>
        <v/>
      </c>
      <c r="JBW13" s="172" t="str">
        <f>IF('Summary Clear'!JCP2=0,"",'Summary Clear'!JCP2)</f>
        <v/>
      </c>
      <c r="JBX13" s="172" t="str">
        <f>IF('Summary Clear'!JCQ2=0,"",'Summary Clear'!JCQ2)</f>
        <v/>
      </c>
      <c r="JBY13" s="172" t="str">
        <f>IF('Summary Clear'!JCR2=0,"",'Summary Clear'!JCR2)</f>
        <v/>
      </c>
      <c r="JBZ13" s="172" t="str">
        <f>IF('Summary Clear'!JCS2=0,"",'Summary Clear'!JCS2)</f>
        <v/>
      </c>
      <c r="JCA13" s="172" t="str">
        <f>IF('Summary Clear'!JCT2=0,"",'Summary Clear'!JCT2)</f>
        <v/>
      </c>
      <c r="JCB13" s="172" t="str">
        <f>IF('Summary Clear'!JCU2=0,"",'Summary Clear'!JCU2)</f>
        <v/>
      </c>
      <c r="JCC13" s="172" t="str">
        <f>IF('Summary Clear'!JCV2=0,"",'Summary Clear'!JCV2)</f>
        <v/>
      </c>
      <c r="JCD13" s="172" t="str">
        <f>IF('Summary Clear'!JCW2=0,"",'Summary Clear'!JCW2)</f>
        <v/>
      </c>
      <c r="JCE13" s="172" t="str">
        <f>IF('Summary Clear'!JCX2=0,"",'Summary Clear'!JCX2)</f>
        <v/>
      </c>
      <c r="JCF13" s="172" t="str">
        <f>IF('Summary Clear'!JCY2=0,"",'Summary Clear'!JCY2)</f>
        <v/>
      </c>
      <c r="JCG13" s="172" t="str">
        <f>IF('Summary Clear'!JCZ2=0,"",'Summary Clear'!JCZ2)</f>
        <v/>
      </c>
      <c r="JCH13" s="172" t="str">
        <f>IF('Summary Clear'!JDA2=0,"",'Summary Clear'!JDA2)</f>
        <v/>
      </c>
      <c r="JCI13" s="172" t="str">
        <f>IF('Summary Clear'!JDB2=0,"",'Summary Clear'!JDB2)</f>
        <v/>
      </c>
      <c r="JCJ13" s="172" t="str">
        <f>IF('Summary Clear'!JDC2=0,"",'Summary Clear'!JDC2)</f>
        <v/>
      </c>
      <c r="JCK13" s="172" t="str">
        <f>IF('Summary Clear'!JDD2=0,"",'Summary Clear'!JDD2)</f>
        <v/>
      </c>
      <c r="JCL13" s="172" t="str">
        <f>IF('Summary Clear'!JDE2=0,"",'Summary Clear'!JDE2)</f>
        <v/>
      </c>
      <c r="JCM13" s="172" t="str">
        <f>IF('Summary Clear'!JDF2=0,"",'Summary Clear'!JDF2)</f>
        <v/>
      </c>
      <c r="JCN13" s="172" t="str">
        <f>IF('Summary Clear'!JDG2=0,"",'Summary Clear'!JDG2)</f>
        <v/>
      </c>
      <c r="JCO13" s="172" t="str">
        <f>IF('Summary Clear'!JDH2=0,"",'Summary Clear'!JDH2)</f>
        <v/>
      </c>
      <c r="JCP13" s="172" t="str">
        <f>IF('Summary Clear'!JDI2=0,"",'Summary Clear'!JDI2)</f>
        <v/>
      </c>
      <c r="JCQ13" s="172" t="str">
        <f>IF('Summary Clear'!JDJ2=0,"",'Summary Clear'!JDJ2)</f>
        <v/>
      </c>
      <c r="JCR13" s="172" t="str">
        <f>IF('Summary Clear'!JDK2=0,"",'Summary Clear'!JDK2)</f>
        <v/>
      </c>
      <c r="JCS13" s="172" t="str">
        <f>IF('Summary Clear'!JDL2=0,"",'Summary Clear'!JDL2)</f>
        <v/>
      </c>
      <c r="JCT13" s="172" t="str">
        <f>IF('Summary Clear'!JDM2=0,"",'Summary Clear'!JDM2)</f>
        <v/>
      </c>
      <c r="JCU13" s="172" t="str">
        <f>IF('Summary Clear'!JDN2=0,"",'Summary Clear'!JDN2)</f>
        <v/>
      </c>
      <c r="JCV13" s="172" t="str">
        <f>IF('Summary Clear'!JDO2=0,"",'Summary Clear'!JDO2)</f>
        <v/>
      </c>
      <c r="JCW13" s="172" t="str">
        <f>IF('Summary Clear'!JDP2=0,"",'Summary Clear'!JDP2)</f>
        <v/>
      </c>
      <c r="JCX13" s="172" t="str">
        <f>IF('Summary Clear'!JDQ2=0,"",'Summary Clear'!JDQ2)</f>
        <v/>
      </c>
      <c r="JCY13" s="172" t="str">
        <f>IF('Summary Clear'!JDR2=0,"",'Summary Clear'!JDR2)</f>
        <v/>
      </c>
      <c r="JCZ13" s="172" t="str">
        <f>IF('Summary Clear'!JDS2=0,"",'Summary Clear'!JDS2)</f>
        <v/>
      </c>
      <c r="JDA13" s="172" t="str">
        <f>IF('Summary Clear'!JDT2=0,"",'Summary Clear'!JDT2)</f>
        <v/>
      </c>
      <c r="JDB13" s="172" t="str">
        <f>IF('Summary Clear'!JDU2=0,"",'Summary Clear'!JDU2)</f>
        <v/>
      </c>
      <c r="JDC13" s="172" t="str">
        <f>IF('Summary Clear'!JDV2=0,"",'Summary Clear'!JDV2)</f>
        <v/>
      </c>
      <c r="JDD13" s="172" t="str">
        <f>IF('Summary Clear'!JDW2=0,"",'Summary Clear'!JDW2)</f>
        <v/>
      </c>
      <c r="JDE13" s="172" t="str">
        <f>IF('Summary Clear'!JDX2=0,"",'Summary Clear'!JDX2)</f>
        <v/>
      </c>
      <c r="JDF13" s="172" t="str">
        <f>IF('Summary Clear'!JDY2=0,"",'Summary Clear'!JDY2)</f>
        <v/>
      </c>
      <c r="JDG13" s="172" t="str">
        <f>IF('Summary Clear'!JDZ2=0,"",'Summary Clear'!JDZ2)</f>
        <v/>
      </c>
      <c r="JDH13" s="172" t="str">
        <f>IF('Summary Clear'!JEA2=0,"",'Summary Clear'!JEA2)</f>
        <v/>
      </c>
      <c r="JDI13" s="172" t="str">
        <f>IF('Summary Clear'!JEB2=0,"",'Summary Clear'!JEB2)</f>
        <v/>
      </c>
      <c r="JDJ13" s="172" t="str">
        <f>IF('Summary Clear'!JEC2=0,"",'Summary Clear'!JEC2)</f>
        <v/>
      </c>
      <c r="JDK13" s="172" t="str">
        <f>IF('Summary Clear'!JED2=0,"",'Summary Clear'!JED2)</f>
        <v/>
      </c>
      <c r="JDL13" s="172" t="str">
        <f>IF('Summary Clear'!JEE2=0,"",'Summary Clear'!JEE2)</f>
        <v/>
      </c>
      <c r="JDM13" s="172" t="str">
        <f>IF('Summary Clear'!JEF2=0,"",'Summary Clear'!JEF2)</f>
        <v/>
      </c>
      <c r="JDN13" s="172" t="str">
        <f>IF('Summary Clear'!JEG2=0,"",'Summary Clear'!JEG2)</f>
        <v/>
      </c>
      <c r="JDO13" s="172" t="str">
        <f>IF('Summary Clear'!JEH2=0,"",'Summary Clear'!JEH2)</f>
        <v/>
      </c>
      <c r="JDP13" s="172" t="str">
        <f>IF('Summary Clear'!JEI2=0,"",'Summary Clear'!JEI2)</f>
        <v/>
      </c>
      <c r="JDQ13" s="172" t="str">
        <f>IF('Summary Clear'!JEJ2=0,"",'Summary Clear'!JEJ2)</f>
        <v/>
      </c>
      <c r="JDR13" s="172" t="str">
        <f>IF('Summary Clear'!JEK2=0,"",'Summary Clear'!JEK2)</f>
        <v/>
      </c>
      <c r="JDS13" s="172" t="str">
        <f>IF('Summary Clear'!JEL2=0,"",'Summary Clear'!JEL2)</f>
        <v/>
      </c>
      <c r="JDT13" s="172" t="str">
        <f>IF('Summary Clear'!JEM2=0,"",'Summary Clear'!JEM2)</f>
        <v/>
      </c>
      <c r="JDU13" s="172" t="str">
        <f>IF('Summary Clear'!JEN2=0,"",'Summary Clear'!JEN2)</f>
        <v/>
      </c>
      <c r="JDV13" s="172" t="str">
        <f>IF('Summary Clear'!JEO2=0,"",'Summary Clear'!JEO2)</f>
        <v/>
      </c>
      <c r="JDW13" s="172" t="str">
        <f>IF('Summary Clear'!JEP2=0,"",'Summary Clear'!JEP2)</f>
        <v/>
      </c>
      <c r="JDX13" s="172" t="str">
        <f>IF('Summary Clear'!JEQ2=0,"",'Summary Clear'!JEQ2)</f>
        <v/>
      </c>
      <c r="JDY13" s="172" t="str">
        <f>IF('Summary Clear'!JER2=0,"",'Summary Clear'!JER2)</f>
        <v/>
      </c>
      <c r="JDZ13" s="172" t="str">
        <f>IF('Summary Clear'!JES2=0,"",'Summary Clear'!JES2)</f>
        <v/>
      </c>
      <c r="JEA13" s="172" t="str">
        <f>IF('Summary Clear'!JET2=0,"",'Summary Clear'!JET2)</f>
        <v/>
      </c>
      <c r="JEB13" s="172" t="str">
        <f>IF('Summary Clear'!JEU2=0,"",'Summary Clear'!JEU2)</f>
        <v/>
      </c>
      <c r="JEC13" s="172" t="str">
        <f>IF('Summary Clear'!JEV2=0,"",'Summary Clear'!JEV2)</f>
        <v/>
      </c>
      <c r="JED13" s="172" t="str">
        <f>IF('Summary Clear'!JEW2=0,"",'Summary Clear'!JEW2)</f>
        <v/>
      </c>
      <c r="JEE13" s="172" t="str">
        <f>IF('Summary Clear'!JEX2=0,"",'Summary Clear'!JEX2)</f>
        <v/>
      </c>
      <c r="JEF13" s="172" t="str">
        <f>IF('Summary Clear'!JEY2=0,"",'Summary Clear'!JEY2)</f>
        <v/>
      </c>
      <c r="JEG13" s="172" t="str">
        <f>IF('Summary Clear'!JEZ2=0,"",'Summary Clear'!JEZ2)</f>
        <v/>
      </c>
      <c r="JEH13" s="172" t="str">
        <f>IF('Summary Clear'!JFA2=0,"",'Summary Clear'!JFA2)</f>
        <v/>
      </c>
      <c r="JEI13" s="172" t="str">
        <f>IF('Summary Clear'!JFB2=0,"",'Summary Clear'!JFB2)</f>
        <v/>
      </c>
      <c r="JEJ13" s="172" t="str">
        <f>IF('Summary Clear'!JFC2=0,"",'Summary Clear'!JFC2)</f>
        <v/>
      </c>
      <c r="JEK13" s="172" t="str">
        <f>IF('Summary Clear'!JFD2=0,"",'Summary Clear'!JFD2)</f>
        <v/>
      </c>
      <c r="JEL13" s="172" t="str">
        <f>IF('Summary Clear'!JFE2=0,"",'Summary Clear'!JFE2)</f>
        <v/>
      </c>
      <c r="JEM13" s="172" t="str">
        <f>IF('Summary Clear'!JFF2=0,"",'Summary Clear'!JFF2)</f>
        <v/>
      </c>
      <c r="JEN13" s="172" t="str">
        <f>IF('Summary Clear'!JFG2=0,"",'Summary Clear'!JFG2)</f>
        <v/>
      </c>
      <c r="JEO13" s="172" t="str">
        <f>IF('Summary Clear'!JFH2=0,"",'Summary Clear'!JFH2)</f>
        <v/>
      </c>
      <c r="JEP13" s="172" t="str">
        <f>IF('Summary Clear'!JFI2=0,"",'Summary Clear'!JFI2)</f>
        <v/>
      </c>
      <c r="JEQ13" s="172" t="str">
        <f>IF('Summary Clear'!JFJ2=0,"",'Summary Clear'!JFJ2)</f>
        <v/>
      </c>
      <c r="JER13" s="172" t="str">
        <f>IF('Summary Clear'!JFK2=0,"",'Summary Clear'!JFK2)</f>
        <v/>
      </c>
      <c r="JES13" s="172" t="str">
        <f>IF('Summary Clear'!JFL2=0,"",'Summary Clear'!JFL2)</f>
        <v/>
      </c>
      <c r="JET13" s="172" t="str">
        <f>IF('Summary Clear'!JFM2=0,"",'Summary Clear'!JFM2)</f>
        <v/>
      </c>
      <c r="JEU13" s="172" t="str">
        <f>IF('Summary Clear'!JFN2=0,"",'Summary Clear'!JFN2)</f>
        <v/>
      </c>
      <c r="JEV13" s="172" t="str">
        <f>IF('Summary Clear'!JFO2=0,"",'Summary Clear'!JFO2)</f>
        <v/>
      </c>
      <c r="JEW13" s="172" t="str">
        <f>IF('Summary Clear'!JFP2=0,"",'Summary Clear'!JFP2)</f>
        <v/>
      </c>
      <c r="JEX13" s="172" t="str">
        <f>IF('Summary Clear'!JFQ2=0,"",'Summary Clear'!JFQ2)</f>
        <v/>
      </c>
      <c r="JEY13" s="172" t="str">
        <f>IF('Summary Clear'!JFR2=0,"",'Summary Clear'!JFR2)</f>
        <v/>
      </c>
      <c r="JEZ13" s="172" t="str">
        <f>IF('Summary Clear'!JFS2=0,"",'Summary Clear'!JFS2)</f>
        <v/>
      </c>
      <c r="JFA13" s="172" t="str">
        <f>IF('Summary Clear'!JFT2=0,"",'Summary Clear'!JFT2)</f>
        <v/>
      </c>
      <c r="JFB13" s="172" t="str">
        <f>IF('Summary Clear'!JFU2=0,"",'Summary Clear'!JFU2)</f>
        <v/>
      </c>
      <c r="JFC13" s="172" t="str">
        <f>IF('Summary Clear'!JFV2=0,"",'Summary Clear'!JFV2)</f>
        <v/>
      </c>
      <c r="JFD13" s="172" t="str">
        <f>IF('Summary Clear'!JFW2=0,"",'Summary Clear'!JFW2)</f>
        <v/>
      </c>
      <c r="JFE13" s="172" t="str">
        <f>IF('Summary Clear'!JFX2=0,"",'Summary Clear'!JFX2)</f>
        <v/>
      </c>
      <c r="JFF13" s="172" t="str">
        <f>IF('Summary Clear'!JFY2=0,"",'Summary Clear'!JFY2)</f>
        <v/>
      </c>
      <c r="JFG13" s="172" t="str">
        <f>IF('Summary Clear'!JFZ2=0,"",'Summary Clear'!JFZ2)</f>
        <v/>
      </c>
      <c r="JFH13" s="172" t="str">
        <f>IF('Summary Clear'!JGA2=0,"",'Summary Clear'!JGA2)</f>
        <v/>
      </c>
      <c r="JFI13" s="172" t="str">
        <f>IF('Summary Clear'!JGB2=0,"",'Summary Clear'!JGB2)</f>
        <v/>
      </c>
      <c r="JFJ13" s="172" t="str">
        <f>IF('Summary Clear'!JGC2=0,"",'Summary Clear'!JGC2)</f>
        <v/>
      </c>
      <c r="JFK13" s="172" t="str">
        <f>IF('Summary Clear'!JGD2=0,"",'Summary Clear'!JGD2)</f>
        <v/>
      </c>
      <c r="JFL13" s="172" t="str">
        <f>IF('Summary Clear'!JGE2=0,"",'Summary Clear'!JGE2)</f>
        <v/>
      </c>
      <c r="JFM13" s="172" t="str">
        <f>IF('Summary Clear'!JGF2=0,"",'Summary Clear'!JGF2)</f>
        <v/>
      </c>
      <c r="JFN13" s="172" t="str">
        <f>IF('Summary Clear'!JGG2=0,"",'Summary Clear'!JGG2)</f>
        <v/>
      </c>
      <c r="JFO13" s="172" t="str">
        <f>IF('Summary Clear'!JGH2=0,"",'Summary Clear'!JGH2)</f>
        <v/>
      </c>
      <c r="JFP13" s="172" t="str">
        <f>IF('Summary Clear'!JGI2=0,"",'Summary Clear'!JGI2)</f>
        <v/>
      </c>
      <c r="JFQ13" s="172" t="str">
        <f>IF('Summary Clear'!JGJ2=0,"",'Summary Clear'!JGJ2)</f>
        <v/>
      </c>
      <c r="JFR13" s="172" t="str">
        <f>IF('Summary Clear'!JGK2=0,"",'Summary Clear'!JGK2)</f>
        <v/>
      </c>
      <c r="JFS13" s="172" t="str">
        <f>IF('Summary Clear'!JGL2=0,"",'Summary Clear'!JGL2)</f>
        <v/>
      </c>
      <c r="JFT13" s="172" t="str">
        <f>IF('Summary Clear'!JGM2=0,"",'Summary Clear'!JGM2)</f>
        <v/>
      </c>
      <c r="JFU13" s="172" t="str">
        <f>IF('Summary Clear'!JGN2=0,"",'Summary Clear'!JGN2)</f>
        <v/>
      </c>
      <c r="JFV13" s="172" t="str">
        <f>IF('Summary Clear'!JGO2=0,"",'Summary Clear'!JGO2)</f>
        <v/>
      </c>
      <c r="JFW13" s="172" t="str">
        <f>IF('Summary Clear'!JGP2=0,"",'Summary Clear'!JGP2)</f>
        <v/>
      </c>
      <c r="JFX13" s="172" t="str">
        <f>IF('Summary Clear'!JGQ2=0,"",'Summary Clear'!JGQ2)</f>
        <v/>
      </c>
      <c r="JFY13" s="172" t="str">
        <f>IF('Summary Clear'!JGR2=0,"",'Summary Clear'!JGR2)</f>
        <v/>
      </c>
      <c r="JFZ13" s="172" t="str">
        <f>IF('Summary Clear'!JGS2=0,"",'Summary Clear'!JGS2)</f>
        <v/>
      </c>
      <c r="JGA13" s="172" t="str">
        <f>IF('Summary Clear'!JGT2=0,"",'Summary Clear'!JGT2)</f>
        <v/>
      </c>
      <c r="JGB13" s="172" t="str">
        <f>IF('Summary Clear'!JGU2=0,"",'Summary Clear'!JGU2)</f>
        <v/>
      </c>
      <c r="JGC13" s="172" t="str">
        <f>IF('Summary Clear'!JGV2=0,"",'Summary Clear'!JGV2)</f>
        <v/>
      </c>
      <c r="JGD13" s="172" t="str">
        <f>IF('Summary Clear'!JGW2=0,"",'Summary Clear'!JGW2)</f>
        <v/>
      </c>
      <c r="JGE13" s="172" t="str">
        <f>IF('Summary Clear'!JGX2=0,"",'Summary Clear'!JGX2)</f>
        <v/>
      </c>
      <c r="JGF13" s="172" t="str">
        <f>IF('Summary Clear'!JGY2=0,"",'Summary Clear'!JGY2)</f>
        <v/>
      </c>
      <c r="JGG13" s="172" t="str">
        <f>IF('Summary Clear'!JGZ2=0,"",'Summary Clear'!JGZ2)</f>
        <v/>
      </c>
      <c r="JGH13" s="172" t="str">
        <f>IF('Summary Clear'!JHA2=0,"",'Summary Clear'!JHA2)</f>
        <v/>
      </c>
      <c r="JGI13" s="172" t="str">
        <f>IF('Summary Clear'!JHB2=0,"",'Summary Clear'!JHB2)</f>
        <v/>
      </c>
      <c r="JGJ13" s="172" t="str">
        <f>IF('Summary Clear'!JHC2=0,"",'Summary Clear'!JHC2)</f>
        <v/>
      </c>
      <c r="JGK13" s="172" t="str">
        <f>IF('Summary Clear'!JHD2=0,"",'Summary Clear'!JHD2)</f>
        <v/>
      </c>
      <c r="JGL13" s="172" t="str">
        <f>IF('Summary Clear'!JHE2=0,"",'Summary Clear'!JHE2)</f>
        <v/>
      </c>
      <c r="JGM13" s="172" t="str">
        <f>IF('Summary Clear'!JHF2=0,"",'Summary Clear'!JHF2)</f>
        <v/>
      </c>
      <c r="JGN13" s="172" t="str">
        <f>IF('Summary Clear'!JHG2=0,"",'Summary Clear'!JHG2)</f>
        <v/>
      </c>
      <c r="JGO13" s="172" t="str">
        <f>IF('Summary Clear'!JHH2=0,"",'Summary Clear'!JHH2)</f>
        <v/>
      </c>
      <c r="JGP13" s="172" t="str">
        <f>IF('Summary Clear'!JHI2=0,"",'Summary Clear'!JHI2)</f>
        <v/>
      </c>
      <c r="JGQ13" s="172" t="str">
        <f>IF('Summary Clear'!JHJ2=0,"",'Summary Clear'!JHJ2)</f>
        <v/>
      </c>
      <c r="JGR13" s="172" t="str">
        <f>IF('Summary Clear'!JHK2=0,"",'Summary Clear'!JHK2)</f>
        <v/>
      </c>
      <c r="JGS13" s="172" t="str">
        <f>IF('Summary Clear'!JHL2=0,"",'Summary Clear'!JHL2)</f>
        <v/>
      </c>
      <c r="JGT13" s="172" t="str">
        <f>IF('Summary Clear'!JHM2=0,"",'Summary Clear'!JHM2)</f>
        <v/>
      </c>
      <c r="JGU13" s="172" t="str">
        <f>IF('Summary Clear'!JHN2=0,"",'Summary Clear'!JHN2)</f>
        <v/>
      </c>
      <c r="JGV13" s="172" t="str">
        <f>IF('Summary Clear'!JHO2=0,"",'Summary Clear'!JHO2)</f>
        <v/>
      </c>
      <c r="JGW13" s="172" t="str">
        <f>IF('Summary Clear'!JHP2=0,"",'Summary Clear'!JHP2)</f>
        <v/>
      </c>
      <c r="JGX13" s="172" t="str">
        <f>IF('Summary Clear'!JHQ2=0,"",'Summary Clear'!JHQ2)</f>
        <v/>
      </c>
      <c r="JGY13" s="172" t="str">
        <f>IF('Summary Clear'!JHR2=0,"",'Summary Clear'!JHR2)</f>
        <v/>
      </c>
      <c r="JGZ13" s="172" t="str">
        <f>IF('Summary Clear'!JHS2=0,"",'Summary Clear'!JHS2)</f>
        <v/>
      </c>
      <c r="JHA13" s="172" t="str">
        <f>IF('Summary Clear'!JHT2=0,"",'Summary Clear'!JHT2)</f>
        <v/>
      </c>
      <c r="JHB13" s="172" t="str">
        <f>IF('Summary Clear'!JHU2=0,"",'Summary Clear'!JHU2)</f>
        <v/>
      </c>
      <c r="JHC13" s="172" t="str">
        <f>IF('Summary Clear'!JHV2=0,"",'Summary Clear'!JHV2)</f>
        <v/>
      </c>
      <c r="JHD13" s="172" t="str">
        <f>IF('Summary Clear'!JHW2=0,"",'Summary Clear'!JHW2)</f>
        <v/>
      </c>
      <c r="JHE13" s="172" t="str">
        <f>IF('Summary Clear'!JHX2=0,"",'Summary Clear'!JHX2)</f>
        <v/>
      </c>
      <c r="JHF13" s="172" t="str">
        <f>IF('Summary Clear'!JHY2=0,"",'Summary Clear'!JHY2)</f>
        <v/>
      </c>
      <c r="JHG13" s="172" t="str">
        <f>IF('Summary Clear'!JHZ2=0,"",'Summary Clear'!JHZ2)</f>
        <v/>
      </c>
      <c r="JHH13" s="172" t="str">
        <f>IF('Summary Clear'!JIA2=0,"",'Summary Clear'!JIA2)</f>
        <v/>
      </c>
      <c r="JHI13" s="172" t="str">
        <f>IF('Summary Clear'!JIB2=0,"",'Summary Clear'!JIB2)</f>
        <v/>
      </c>
      <c r="JHJ13" s="172" t="str">
        <f>IF('Summary Clear'!JIC2=0,"",'Summary Clear'!JIC2)</f>
        <v/>
      </c>
      <c r="JHK13" s="172" t="str">
        <f>IF('Summary Clear'!JID2=0,"",'Summary Clear'!JID2)</f>
        <v/>
      </c>
      <c r="JHL13" s="172" t="str">
        <f>IF('Summary Clear'!JIE2=0,"",'Summary Clear'!JIE2)</f>
        <v/>
      </c>
      <c r="JHM13" s="172" t="str">
        <f>IF('Summary Clear'!JIF2=0,"",'Summary Clear'!JIF2)</f>
        <v/>
      </c>
      <c r="JHN13" s="172" t="str">
        <f>IF('Summary Clear'!JIG2=0,"",'Summary Clear'!JIG2)</f>
        <v/>
      </c>
      <c r="JHO13" s="172" t="str">
        <f>IF('Summary Clear'!JIH2=0,"",'Summary Clear'!JIH2)</f>
        <v/>
      </c>
      <c r="JHP13" s="172" t="str">
        <f>IF('Summary Clear'!JII2=0,"",'Summary Clear'!JII2)</f>
        <v/>
      </c>
      <c r="JHQ13" s="172" t="str">
        <f>IF('Summary Clear'!JIJ2=0,"",'Summary Clear'!JIJ2)</f>
        <v/>
      </c>
      <c r="JHR13" s="172" t="str">
        <f>IF('Summary Clear'!JIK2=0,"",'Summary Clear'!JIK2)</f>
        <v/>
      </c>
      <c r="JHS13" s="172" t="str">
        <f>IF('Summary Clear'!JIL2=0,"",'Summary Clear'!JIL2)</f>
        <v/>
      </c>
      <c r="JHT13" s="172" t="str">
        <f>IF('Summary Clear'!JIM2=0,"",'Summary Clear'!JIM2)</f>
        <v/>
      </c>
      <c r="JHU13" s="172" t="str">
        <f>IF('Summary Clear'!JIN2=0,"",'Summary Clear'!JIN2)</f>
        <v/>
      </c>
      <c r="JHV13" s="172" t="str">
        <f>IF('Summary Clear'!JIO2=0,"",'Summary Clear'!JIO2)</f>
        <v/>
      </c>
      <c r="JHW13" s="172" t="str">
        <f>IF('Summary Clear'!JIP2=0,"",'Summary Clear'!JIP2)</f>
        <v/>
      </c>
      <c r="JHX13" s="172" t="str">
        <f>IF('Summary Clear'!JIQ2=0,"",'Summary Clear'!JIQ2)</f>
        <v/>
      </c>
      <c r="JHY13" s="172" t="str">
        <f>IF('Summary Clear'!JIR2=0,"",'Summary Clear'!JIR2)</f>
        <v/>
      </c>
      <c r="JHZ13" s="172" t="str">
        <f>IF('Summary Clear'!JIS2=0,"",'Summary Clear'!JIS2)</f>
        <v/>
      </c>
      <c r="JIA13" s="172" t="str">
        <f>IF('Summary Clear'!JIT2=0,"",'Summary Clear'!JIT2)</f>
        <v/>
      </c>
      <c r="JIB13" s="172" t="str">
        <f>IF('Summary Clear'!JIU2=0,"",'Summary Clear'!JIU2)</f>
        <v/>
      </c>
      <c r="JIC13" s="172" t="str">
        <f>IF('Summary Clear'!JIV2=0,"",'Summary Clear'!JIV2)</f>
        <v/>
      </c>
      <c r="JID13" s="172" t="str">
        <f>IF('Summary Clear'!JIW2=0,"",'Summary Clear'!JIW2)</f>
        <v/>
      </c>
      <c r="JIE13" s="172" t="str">
        <f>IF('Summary Clear'!JIX2=0,"",'Summary Clear'!JIX2)</f>
        <v/>
      </c>
      <c r="JIF13" s="172" t="str">
        <f>IF('Summary Clear'!JIY2=0,"",'Summary Clear'!JIY2)</f>
        <v/>
      </c>
      <c r="JIG13" s="172" t="str">
        <f>IF('Summary Clear'!JIZ2=0,"",'Summary Clear'!JIZ2)</f>
        <v/>
      </c>
      <c r="JIH13" s="172" t="str">
        <f>IF('Summary Clear'!JJA2=0,"",'Summary Clear'!JJA2)</f>
        <v/>
      </c>
      <c r="JII13" s="172" t="str">
        <f>IF('Summary Clear'!JJB2=0,"",'Summary Clear'!JJB2)</f>
        <v/>
      </c>
      <c r="JIJ13" s="172" t="str">
        <f>IF('Summary Clear'!JJC2=0,"",'Summary Clear'!JJC2)</f>
        <v/>
      </c>
      <c r="JIK13" s="172" t="str">
        <f>IF('Summary Clear'!JJD2=0,"",'Summary Clear'!JJD2)</f>
        <v/>
      </c>
      <c r="JIL13" s="172" t="str">
        <f>IF('Summary Clear'!JJE2=0,"",'Summary Clear'!JJE2)</f>
        <v/>
      </c>
      <c r="JIM13" s="172" t="str">
        <f>IF('Summary Clear'!JJF2=0,"",'Summary Clear'!JJF2)</f>
        <v/>
      </c>
      <c r="JIN13" s="172" t="str">
        <f>IF('Summary Clear'!JJG2=0,"",'Summary Clear'!JJG2)</f>
        <v/>
      </c>
      <c r="JIO13" s="172" t="str">
        <f>IF('Summary Clear'!JJH2=0,"",'Summary Clear'!JJH2)</f>
        <v/>
      </c>
      <c r="JIP13" s="172" t="str">
        <f>IF('Summary Clear'!JJI2=0,"",'Summary Clear'!JJI2)</f>
        <v/>
      </c>
      <c r="JIQ13" s="172" t="str">
        <f>IF('Summary Clear'!JJJ2=0,"",'Summary Clear'!JJJ2)</f>
        <v/>
      </c>
      <c r="JIR13" s="172" t="str">
        <f>IF('Summary Clear'!JJK2=0,"",'Summary Clear'!JJK2)</f>
        <v/>
      </c>
      <c r="JIS13" s="172" t="str">
        <f>IF('Summary Clear'!JJL2=0,"",'Summary Clear'!JJL2)</f>
        <v/>
      </c>
      <c r="JIT13" s="172" t="str">
        <f>IF('Summary Clear'!JJM2=0,"",'Summary Clear'!JJM2)</f>
        <v/>
      </c>
      <c r="JIU13" s="172" t="str">
        <f>IF('Summary Clear'!JJN2=0,"",'Summary Clear'!JJN2)</f>
        <v/>
      </c>
      <c r="JIV13" s="172" t="str">
        <f>IF('Summary Clear'!JJO2=0,"",'Summary Clear'!JJO2)</f>
        <v/>
      </c>
      <c r="JIW13" s="172" t="str">
        <f>IF('Summary Clear'!JJP2=0,"",'Summary Clear'!JJP2)</f>
        <v/>
      </c>
      <c r="JIX13" s="172" t="str">
        <f>IF('Summary Clear'!JJQ2=0,"",'Summary Clear'!JJQ2)</f>
        <v/>
      </c>
      <c r="JIY13" s="172" t="str">
        <f>IF('Summary Clear'!JJR2=0,"",'Summary Clear'!JJR2)</f>
        <v/>
      </c>
      <c r="JIZ13" s="172" t="str">
        <f>IF('Summary Clear'!JJS2=0,"",'Summary Clear'!JJS2)</f>
        <v/>
      </c>
      <c r="JJA13" s="172" t="str">
        <f>IF('Summary Clear'!JJT2=0,"",'Summary Clear'!JJT2)</f>
        <v/>
      </c>
      <c r="JJB13" s="172" t="str">
        <f>IF('Summary Clear'!JJU2=0,"",'Summary Clear'!JJU2)</f>
        <v/>
      </c>
      <c r="JJC13" s="172" t="str">
        <f>IF('Summary Clear'!JJV2=0,"",'Summary Clear'!JJV2)</f>
        <v/>
      </c>
      <c r="JJD13" s="172" t="str">
        <f>IF('Summary Clear'!JJW2=0,"",'Summary Clear'!JJW2)</f>
        <v/>
      </c>
      <c r="JJE13" s="172" t="str">
        <f>IF('Summary Clear'!JJX2=0,"",'Summary Clear'!JJX2)</f>
        <v/>
      </c>
      <c r="JJF13" s="172" t="str">
        <f>IF('Summary Clear'!JJY2=0,"",'Summary Clear'!JJY2)</f>
        <v/>
      </c>
      <c r="JJG13" s="172" t="str">
        <f>IF('Summary Clear'!JJZ2=0,"",'Summary Clear'!JJZ2)</f>
        <v/>
      </c>
      <c r="JJH13" s="172" t="str">
        <f>IF('Summary Clear'!JKA2=0,"",'Summary Clear'!JKA2)</f>
        <v/>
      </c>
      <c r="JJI13" s="172" t="str">
        <f>IF('Summary Clear'!JKB2=0,"",'Summary Clear'!JKB2)</f>
        <v/>
      </c>
      <c r="JJJ13" s="172" t="str">
        <f>IF('Summary Clear'!JKC2=0,"",'Summary Clear'!JKC2)</f>
        <v/>
      </c>
      <c r="JJK13" s="172" t="str">
        <f>IF('Summary Clear'!JKD2=0,"",'Summary Clear'!JKD2)</f>
        <v/>
      </c>
      <c r="JJL13" s="172" t="str">
        <f>IF('Summary Clear'!JKE2=0,"",'Summary Clear'!JKE2)</f>
        <v/>
      </c>
      <c r="JJM13" s="172" t="str">
        <f>IF('Summary Clear'!JKF2=0,"",'Summary Clear'!JKF2)</f>
        <v/>
      </c>
      <c r="JJN13" s="172" t="str">
        <f>IF('Summary Clear'!JKG2=0,"",'Summary Clear'!JKG2)</f>
        <v/>
      </c>
      <c r="JJO13" s="172" t="str">
        <f>IF('Summary Clear'!JKH2=0,"",'Summary Clear'!JKH2)</f>
        <v/>
      </c>
      <c r="JJP13" s="172" t="str">
        <f>IF('Summary Clear'!JKI2=0,"",'Summary Clear'!JKI2)</f>
        <v/>
      </c>
      <c r="JJQ13" s="172" t="str">
        <f>IF('Summary Clear'!JKJ2=0,"",'Summary Clear'!JKJ2)</f>
        <v/>
      </c>
      <c r="JJR13" s="172" t="str">
        <f>IF('Summary Clear'!JKK2=0,"",'Summary Clear'!JKK2)</f>
        <v/>
      </c>
      <c r="JJS13" s="172" t="str">
        <f>IF('Summary Clear'!JKL2=0,"",'Summary Clear'!JKL2)</f>
        <v/>
      </c>
      <c r="JJT13" s="172" t="str">
        <f>IF('Summary Clear'!JKM2=0,"",'Summary Clear'!JKM2)</f>
        <v/>
      </c>
      <c r="JJU13" s="172" t="str">
        <f>IF('Summary Clear'!JKN2=0,"",'Summary Clear'!JKN2)</f>
        <v/>
      </c>
      <c r="JJV13" s="172" t="str">
        <f>IF('Summary Clear'!JKO2=0,"",'Summary Clear'!JKO2)</f>
        <v/>
      </c>
      <c r="JJW13" s="172" t="str">
        <f>IF('Summary Clear'!JKP2=0,"",'Summary Clear'!JKP2)</f>
        <v/>
      </c>
      <c r="JJX13" s="172" t="str">
        <f>IF('Summary Clear'!JKQ2=0,"",'Summary Clear'!JKQ2)</f>
        <v/>
      </c>
      <c r="JJY13" s="172" t="str">
        <f>IF('Summary Clear'!JKR2=0,"",'Summary Clear'!JKR2)</f>
        <v/>
      </c>
      <c r="JJZ13" s="172" t="str">
        <f>IF('Summary Clear'!JKS2=0,"",'Summary Clear'!JKS2)</f>
        <v/>
      </c>
      <c r="JKA13" s="172" t="str">
        <f>IF('Summary Clear'!JKT2=0,"",'Summary Clear'!JKT2)</f>
        <v/>
      </c>
      <c r="JKB13" s="172" t="str">
        <f>IF('Summary Clear'!JKU2=0,"",'Summary Clear'!JKU2)</f>
        <v/>
      </c>
      <c r="JKC13" s="172" t="str">
        <f>IF('Summary Clear'!JKV2=0,"",'Summary Clear'!JKV2)</f>
        <v/>
      </c>
      <c r="JKD13" s="172" t="str">
        <f>IF('Summary Clear'!JKW2=0,"",'Summary Clear'!JKW2)</f>
        <v/>
      </c>
      <c r="JKE13" s="172" t="str">
        <f>IF('Summary Clear'!JKX2=0,"",'Summary Clear'!JKX2)</f>
        <v/>
      </c>
      <c r="JKF13" s="172" t="str">
        <f>IF('Summary Clear'!JKY2=0,"",'Summary Clear'!JKY2)</f>
        <v/>
      </c>
      <c r="JKG13" s="172" t="str">
        <f>IF('Summary Clear'!JKZ2=0,"",'Summary Clear'!JKZ2)</f>
        <v/>
      </c>
      <c r="JKH13" s="172" t="str">
        <f>IF('Summary Clear'!JLA2=0,"",'Summary Clear'!JLA2)</f>
        <v/>
      </c>
      <c r="JKI13" s="172" t="str">
        <f>IF('Summary Clear'!JLB2=0,"",'Summary Clear'!JLB2)</f>
        <v/>
      </c>
      <c r="JKJ13" s="172" t="str">
        <f>IF('Summary Clear'!JLC2=0,"",'Summary Clear'!JLC2)</f>
        <v/>
      </c>
      <c r="JKK13" s="172" t="str">
        <f>IF('Summary Clear'!JLD2=0,"",'Summary Clear'!JLD2)</f>
        <v/>
      </c>
      <c r="JKL13" s="172" t="str">
        <f>IF('Summary Clear'!JLE2=0,"",'Summary Clear'!JLE2)</f>
        <v/>
      </c>
      <c r="JKM13" s="172" t="str">
        <f>IF('Summary Clear'!JLF2=0,"",'Summary Clear'!JLF2)</f>
        <v/>
      </c>
      <c r="JKN13" s="172" t="str">
        <f>IF('Summary Clear'!JLG2=0,"",'Summary Clear'!JLG2)</f>
        <v/>
      </c>
      <c r="JKO13" s="172" t="str">
        <f>IF('Summary Clear'!JLH2=0,"",'Summary Clear'!JLH2)</f>
        <v/>
      </c>
      <c r="JKP13" s="172" t="str">
        <f>IF('Summary Clear'!JLI2=0,"",'Summary Clear'!JLI2)</f>
        <v/>
      </c>
      <c r="JKQ13" s="172" t="str">
        <f>IF('Summary Clear'!JLJ2=0,"",'Summary Clear'!JLJ2)</f>
        <v/>
      </c>
      <c r="JKR13" s="172" t="str">
        <f>IF('Summary Clear'!JLK2=0,"",'Summary Clear'!JLK2)</f>
        <v/>
      </c>
      <c r="JKS13" s="172" t="str">
        <f>IF('Summary Clear'!JLL2=0,"",'Summary Clear'!JLL2)</f>
        <v/>
      </c>
      <c r="JKT13" s="172" t="str">
        <f>IF('Summary Clear'!JLM2=0,"",'Summary Clear'!JLM2)</f>
        <v/>
      </c>
      <c r="JKU13" s="172" t="str">
        <f>IF('Summary Clear'!JLN2=0,"",'Summary Clear'!JLN2)</f>
        <v/>
      </c>
      <c r="JKV13" s="172" t="str">
        <f>IF('Summary Clear'!JLO2=0,"",'Summary Clear'!JLO2)</f>
        <v/>
      </c>
      <c r="JKW13" s="172" t="str">
        <f>IF('Summary Clear'!JLP2=0,"",'Summary Clear'!JLP2)</f>
        <v/>
      </c>
      <c r="JKX13" s="172" t="str">
        <f>IF('Summary Clear'!JLQ2=0,"",'Summary Clear'!JLQ2)</f>
        <v/>
      </c>
      <c r="JKY13" s="172" t="str">
        <f>IF('Summary Clear'!JLR2=0,"",'Summary Clear'!JLR2)</f>
        <v/>
      </c>
      <c r="JKZ13" s="172" t="str">
        <f>IF('Summary Clear'!JLS2=0,"",'Summary Clear'!JLS2)</f>
        <v/>
      </c>
      <c r="JLA13" s="172" t="str">
        <f>IF('Summary Clear'!JLT2=0,"",'Summary Clear'!JLT2)</f>
        <v/>
      </c>
      <c r="JLB13" s="172" t="str">
        <f>IF('Summary Clear'!JLU2=0,"",'Summary Clear'!JLU2)</f>
        <v/>
      </c>
      <c r="JLC13" s="172" t="str">
        <f>IF('Summary Clear'!JLV2=0,"",'Summary Clear'!JLV2)</f>
        <v/>
      </c>
      <c r="JLD13" s="172" t="str">
        <f>IF('Summary Clear'!JLW2=0,"",'Summary Clear'!JLW2)</f>
        <v/>
      </c>
      <c r="JLE13" s="172" t="str">
        <f>IF('Summary Clear'!JLX2=0,"",'Summary Clear'!JLX2)</f>
        <v/>
      </c>
      <c r="JLF13" s="172" t="str">
        <f>IF('Summary Clear'!JLY2=0,"",'Summary Clear'!JLY2)</f>
        <v/>
      </c>
      <c r="JLG13" s="172" t="str">
        <f>IF('Summary Clear'!JLZ2=0,"",'Summary Clear'!JLZ2)</f>
        <v/>
      </c>
      <c r="JLH13" s="172" t="str">
        <f>IF('Summary Clear'!JMA2=0,"",'Summary Clear'!JMA2)</f>
        <v/>
      </c>
      <c r="JLI13" s="172" t="str">
        <f>IF('Summary Clear'!JMB2=0,"",'Summary Clear'!JMB2)</f>
        <v/>
      </c>
      <c r="JLJ13" s="172" t="str">
        <f>IF('Summary Clear'!JMC2=0,"",'Summary Clear'!JMC2)</f>
        <v/>
      </c>
      <c r="JLK13" s="172" t="str">
        <f>IF('Summary Clear'!JMD2=0,"",'Summary Clear'!JMD2)</f>
        <v/>
      </c>
      <c r="JLL13" s="172" t="str">
        <f>IF('Summary Clear'!JME2=0,"",'Summary Clear'!JME2)</f>
        <v/>
      </c>
      <c r="JLM13" s="172" t="str">
        <f>IF('Summary Clear'!JMF2=0,"",'Summary Clear'!JMF2)</f>
        <v/>
      </c>
      <c r="JLN13" s="172" t="str">
        <f>IF('Summary Clear'!JMG2=0,"",'Summary Clear'!JMG2)</f>
        <v/>
      </c>
      <c r="JLO13" s="172" t="str">
        <f>IF('Summary Clear'!JMH2=0,"",'Summary Clear'!JMH2)</f>
        <v/>
      </c>
      <c r="JLP13" s="172" t="str">
        <f>IF('Summary Clear'!JMI2=0,"",'Summary Clear'!JMI2)</f>
        <v/>
      </c>
      <c r="JLQ13" s="172" t="str">
        <f>IF('Summary Clear'!JMJ2=0,"",'Summary Clear'!JMJ2)</f>
        <v/>
      </c>
      <c r="JLR13" s="172" t="str">
        <f>IF('Summary Clear'!JMK2=0,"",'Summary Clear'!JMK2)</f>
        <v/>
      </c>
      <c r="JLS13" s="172" t="str">
        <f>IF('Summary Clear'!JML2=0,"",'Summary Clear'!JML2)</f>
        <v/>
      </c>
      <c r="JLT13" s="172" t="str">
        <f>IF('Summary Clear'!JMM2=0,"",'Summary Clear'!JMM2)</f>
        <v/>
      </c>
      <c r="JLU13" s="172" t="str">
        <f>IF('Summary Clear'!JMN2=0,"",'Summary Clear'!JMN2)</f>
        <v/>
      </c>
      <c r="JLV13" s="172" t="str">
        <f>IF('Summary Clear'!JMO2=0,"",'Summary Clear'!JMO2)</f>
        <v/>
      </c>
      <c r="JLW13" s="172" t="str">
        <f>IF('Summary Clear'!JMP2=0,"",'Summary Clear'!JMP2)</f>
        <v/>
      </c>
      <c r="JLX13" s="172" t="str">
        <f>IF('Summary Clear'!JMQ2=0,"",'Summary Clear'!JMQ2)</f>
        <v/>
      </c>
      <c r="JLY13" s="172" t="str">
        <f>IF('Summary Clear'!JMR2=0,"",'Summary Clear'!JMR2)</f>
        <v/>
      </c>
      <c r="JLZ13" s="172" t="str">
        <f>IF('Summary Clear'!JMS2=0,"",'Summary Clear'!JMS2)</f>
        <v/>
      </c>
      <c r="JMA13" s="172" t="str">
        <f>IF('Summary Clear'!JMT2=0,"",'Summary Clear'!JMT2)</f>
        <v/>
      </c>
      <c r="JMB13" s="172" t="str">
        <f>IF('Summary Clear'!JMU2=0,"",'Summary Clear'!JMU2)</f>
        <v/>
      </c>
      <c r="JMC13" s="172" t="str">
        <f>IF('Summary Clear'!JMV2=0,"",'Summary Clear'!JMV2)</f>
        <v/>
      </c>
      <c r="JMD13" s="172" t="str">
        <f>IF('Summary Clear'!JMW2=0,"",'Summary Clear'!JMW2)</f>
        <v/>
      </c>
      <c r="JME13" s="172" t="str">
        <f>IF('Summary Clear'!JMX2=0,"",'Summary Clear'!JMX2)</f>
        <v/>
      </c>
      <c r="JMF13" s="172" t="str">
        <f>IF('Summary Clear'!JMY2=0,"",'Summary Clear'!JMY2)</f>
        <v/>
      </c>
      <c r="JMG13" s="172" t="str">
        <f>IF('Summary Clear'!JMZ2=0,"",'Summary Clear'!JMZ2)</f>
        <v/>
      </c>
      <c r="JMH13" s="172" t="str">
        <f>IF('Summary Clear'!JNA2=0,"",'Summary Clear'!JNA2)</f>
        <v/>
      </c>
      <c r="JMI13" s="172" t="str">
        <f>IF('Summary Clear'!JNB2=0,"",'Summary Clear'!JNB2)</f>
        <v/>
      </c>
      <c r="JMJ13" s="172" t="str">
        <f>IF('Summary Clear'!JNC2=0,"",'Summary Clear'!JNC2)</f>
        <v/>
      </c>
      <c r="JMK13" s="172" t="str">
        <f>IF('Summary Clear'!JND2=0,"",'Summary Clear'!JND2)</f>
        <v/>
      </c>
      <c r="JML13" s="172" t="str">
        <f>IF('Summary Clear'!JNE2=0,"",'Summary Clear'!JNE2)</f>
        <v/>
      </c>
      <c r="JMM13" s="172" t="str">
        <f>IF('Summary Clear'!JNF2=0,"",'Summary Clear'!JNF2)</f>
        <v/>
      </c>
      <c r="JMN13" s="172" t="str">
        <f>IF('Summary Clear'!JNG2=0,"",'Summary Clear'!JNG2)</f>
        <v/>
      </c>
      <c r="JMO13" s="172" t="str">
        <f>IF('Summary Clear'!JNH2=0,"",'Summary Clear'!JNH2)</f>
        <v/>
      </c>
      <c r="JMP13" s="172" t="str">
        <f>IF('Summary Clear'!JNI2=0,"",'Summary Clear'!JNI2)</f>
        <v/>
      </c>
      <c r="JMQ13" s="172" t="str">
        <f>IF('Summary Clear'!JNJ2=0,"",'Summary Clear'!JNJ2)</f>
        <v/>
      </c>
      <c r="JMR13" s="172" t="str">
        <f>IF('Summary Clear'!JNK2=0,"",'Summary Clear'!JNK2)</f>
        <v/>
      </c>
      <c r="JMS13" s="172" t="str">
        <f>IF('Summary Clear'!JNL2=0,"",'Summary Clear'!JNL2)</f>
        <v/>
      </c>
      <c r="JMT13" s="172" t="str">
        <f>IF('Summary Clear'!JNM2=0,"",'Summary Clear'!JNM2)</f>
        <v/>
      </c>
      <c r="JMU13" s="172" t="str">
        <f>IF('Summary Clear'!JNN2=0,"",'Summary Clear'!JNN2)</f>
        <v/>
      </c>
      <c r="JMV13" s="172" t="str">
        <f>IF('Summary Clear'!JNO2=0,"",'Summary Clear'!JNO2)</f>
        <v/>
      </c>
      <c r="JMW13" s="172" t="str">
        <f>IF('Summary Clear'!JNP2=0,"",'Summary Clear'!JNP2)</f>
        <v/>
      </c>
      <c r="JMX13" s="172" t="str">
        <f>IF('Summary Clear'!JNQ2=0,"",'Summary Clear'!JNQ2)</f>
        <v/>
      </c>
      <c r="JMY13" s="172" t="str">
        <f>IF('Summary Clear'!JNR2=0,"",'Summary Clear'!JNR2)</f>
        <v/>
      </c>
      <c r="JMZ13" s="172" t="str">
        <f>IF('Summary Clear'!JNS2=0,"",'Summary Clear'!JNS2)</f>
        <v/>
      </c>
      <c r="JNA13" s="172" t="str">
        <f>IF('Summary Clear'!JNT2=0,"",'Summary Clear'!JNT2)</f>
        <v/>
      </c>
      <c r="JNB13" s="172" t="str">
        <f>IF('Summary Clear'!JNU2=0,"",'Summary Clear'!JNU2)</f>
        <v/>
      </c>
      <c r="JNC13" s="172" t="str">
        <f>IF('Summary Clear'!JNV2=0,"",'Summary Clear'!JNV2)</f>
        <v/>
      </c>
      <c r="JND13" s="172" t="str">
        <f>IF('Summary Clear'!JNW2=0,"",'Summary Clear'!JNW2)</f>
        <v/>
      </c>
      <c r="JNE13" s="172" t="str">
        <f>IF('Summary Clear'!JNX2=0,"",'Summary Clear'!JNX2)</f>
        <v/>
      </c>
      <c r="JNF13" s="172" t="str">
        <f>IF('Summary Clear'!JNY2=0,"",'Summary Clear'!JNY2)</f>
        <v/>
      </c>
      <c r="JNG13" s="172" t="str">
        <f>IF('Summary Clear'!JNZ2=0,"",'Summary Clear'!JNZ2)</f>
        <v/>
      </c>
      <c r="JNH13" s="172" t="str">
        <f>IF('Summary Clear'!JOA2=0,"",'Summary Clear'!JOA2)</f>
        <v/>
      </c>
      <c r="JNI13" s="172" t="str">
        <f>IF('Summary Clear'!JOB2=0,"",'Summary Clear'!JOB2)</f>
        <v/>
      </c>
      <c r="JNJ13" s="172" t="str">
        <f>IF('Summary Clear'!JOC2=0,"",'Summary Clear'!JOC2)</f>
        <v/>
      </c>
      <c r="JNK13" s="172" t="str">
        <f>IF('Summary Clear'!JOD2=0,"",'Summary Clear'!JOD2)</f>
        <v/>
      </c>
      <c r="JNL13" s="172" t="str">
        <f>IF('Summary Clear'!JOE2=0,"",'Summary Clear'!JOE2)</f>
        <v/>
      </c>
      <c r="JNM13" s="172" t="str">
        <f>IF('Summary Clear'!JOF2=0,"",'Summary Clear'!JOF2)</f>
        <v/>
      </c>
      <c r="JNN13" s="172" t="str">
        <f>IF('Summary Clear'!JOG2=0,"",'Summary Clear'!JOG2)</f>
        <v/>
      </c>
      <c r="JNO13" s="172" t="str">
        <f>IF('Summary Clear'!JOH2=0,"",'Summary Clear'!JOH2)</f>
        <v/>
      </c>
      <c r="JNP13" s="172" t="str">
        <f>IF('Summary Clear'!JOI2=0,"",'Summary Clear'!JOI2)</f>
        <v/>
      </c>
      <c r="JNQ13" s="172" t="str">
        <f>IF('Summary Clear'!JOJ2=0,"",'Summary Clear'!JOJ2)</f>
        <v/>
      </c>
      <c r="JNR13" s="172" t="str">
        <f>IF('Summary Clear'!JOK2=0,"",'Summary Clear'!JOK2)</f>
        <v/>
      </c>
      <c r="JNS13" s="172" t="str">
        <f>IF('Summary Clear'!JOL2=0,"",'Summary Clear'!JOL2)</f>
        <v/>
      </c>
      <c r="JNT13" s="172" t="str">
        <f>IF('Summary Clear'!JOM2=0,"",'Summary Clear'!JOM2)</f>
        <v/>
      </c>
      <c r="JNU13" s="172" t="str">
        <f>IF('Summary Clear'!JON2=0,"",'Summary Clear'!JON2)</f>
        <v/>
      </c>
      <c r="JNV13" s="172" t="str">
        <f>IF('Summary Clear'!JOO2=0,"",'Summary Clear'!JOO2)</f>
        <v/>
      </c>
      <c r="JNW13" s="172" t="str">
        <f>IF('Summary Clear'!JOP2=0,"",'Summary Clear'!JOP2)</f>
        <v/>
      </c>
      <c r="JNX13" s="172" t="str">
        <f>IF('Summary Clear'!JOQ2=0,"",'Summary Clear'!JOQ2)</f>
        <v/>
      </c>
      <c r="JNY13" s="172" t="str">
        <f>IF('Summary Clear'!JOR2=0,"",'Summary Clear'!JOR2)</f>
        <v/>
      </c>
      <c r="JNZ13" s="172" t="str">
        <f>IF('Summary Clear'!JOS2=0,"",'Summary Clear'!JOS2)</f>
        <v/>
      </c>
      <c r="JOA13" s="172" t="str">
        <f>IF('Summary Clear'!JOT2=0,"",'Summary Clear'!JOT2)</f>
        <v/>
      </c>
      <c r="JOB13" s="172" t="str">
        <f>IF('Summary Clear'!JOU2=0,"",'Summary Clear'!JOU2)</f>
        <v/>
      </c>
      <c r="JOC13" s="172" t="str">
        <f>IF('Summary Clear'!JOV2=0,"",'Summary Clear'!JOV2)</f>
        <v/>
      </c>
      <c r="JOD13" s="172" t="str">
        <f>IF('Summary Clear'!JOW2=0,"",'Summary Clear'!JOW2)</f>
        <v/>
      </c>
      <c r="JOE13" s="172" t="str">
        <f>IF('Summary Clear'!JOX2=0,"",'Summary Clear'!JOX2)</f>
        <v/>
      </c>
      <c r="JOF13" s="172" t="str">
        <f>IF('Summary Clear'!JOY2=0,"",'Summary Clear'!JOY2)</f>
        <v/>
      </c>
      <c r="JOG13" s="172" t="str">
        <f>IF('Summary Clear'!JOZ2=0,"",'Summary Clear'!JOZ2)</f>
        <v/>
      </c>
      <c r="JOH13" s="172" t="str">
        <f>IF('Summary Clear'!JPA2=0,"",'Summary Clear'!JPA2)</f>
        <v/>
      </c>
      <c r="JOI13" s="172" t="str">
        <f>IF('Summary Clear'!JPB2=0,"",'Summary Clear'!JPB2)</f>
        <v/>
      </c>
      <c r="JOJ13" s="172" t="str">
        <f>IF('Summary Clear'!JPC2=0,"",'Summary Clear'!JPC2)</f>
        <v/>
      </c>
      <c r="JOK13" s="172" t="str">
        <f>IF('Summary Clear'!JPD2=0,"",'Summary Clear'!JPD2)</f>
        <v/>
      </c>
      <c r="JOL13" s="172" t="str">
        <f>IF('Summary Clear'!JPE2=0,"",'Summary Clear'!JPE2)</f>
        <v/>
      </c>
      <c r="JOM13" s="172" t="str">
        <f>IF('Summary Clear'!JPF2=0,"",'Summary Clear'!JPF2)</f>
        <v/>
      </c>
      <c r="JON13" s="172" t="str">
        <f>IF('Summary Clear'!JPG2=0,"",'Summary Clear'!JPG2)</f>
        <v/>
      </c>
      <c r="JOO13" s="172" t="str">
        <f>IF('Summary Clear'!JPH2=0,"",'Summary Clear'!JPH2)</f>
        <v/>
      </c>
      <c r="JOP13" s="172" t="str">
        <f>IF('Summary Clear'!JPI2=0,"",'Summary Clear'!JPI2)</f>
        <v/>
      </c>
      <c r="JOQ13" s="172" t="str">
        <f>IF('Summary Clear'!JPJ2=0,"",'Summary Clear'!JPJ2)</f>
        <v/>
      </c>
      <c r="JOR13" s="172" t="str">
        <f>IF('Summary Clear'!JPK2=0,"",'Summary Clear'!JPK2)</f>
        <v/>
      </c>
      <c r="JOS13" s="172" t="str">
        <f>IF('Summary Clear'!JPL2=0,"",'Summary Clear'!JPL2)</f>
        <v/>
      </c>
      <c r="JOT13" s="172" t="str">
        <f>IF('Summary Clear'!JPM2=0,"",'Summary Clear'!JPM2)</f>
        <v/>
      </c>
      <c r="JOU13" s="172" t="str">
        <f>IF('Summary Clear'!JPN2=0,"",'Summary Clear'!JPN2)</f>
        <v/>
      </c>
      <c r="JOV13" s="172" t="str">
        <f>IF('Summary Clear'!JPO2=0,"",'Summary Clear'!JPO2)</f>
        <v/>
      </c>
      <c r="JOW13" s="172" t="str">
        <f>IF('Summary Clear'!JPP2=0,"",'Summary Clear'!JPP2)</f>
        <v/>
      </c>
      <c r="JOX13" s="172" t="str">
        <f>IF('Summary Clear'!JPQ2=0,"",'Summary Clear'!JPQ2)</f>
        <v/>
      </c>
      <c r="JOY13" s="172" t="str">
        <f>IF('Summary Clear'!JPR2=0,"",'Summary Clear'!JPR2)</f>
        <v/>
      </c>
      <c r="JOZ13" s="172" t="str">
        <f>IF('Summary Clear'!JPS2=0,"",'Summary Clear'!JPS2)</f>
        <v/>
      </c>
      <c r="JPA13" s="172" t="str">
        <f>IF('Summary Clear'!JPT2=0,"",'Summary Clear'!JPT2)</f>
        <v/>
      </c>
      <c r="JPB13" s="172" t="str">
        <f>IF('Summary Clear'!JPU2=0,"",'Summary Clear'!JPU2)</f>
        <v/>
      </c>
      <c r="JPC13" s="172" t="str">
        <f>IF('Summary Clear'!JPV2=0,"",'Summary Clear'!JPV2)</f>
        <v/>
      </c>
      <c r="JPD13" s="172" t="str">
        <f>IF('Summary Clear'!JPW2=0,"",'Summary Clear'!JPW2)</f>
        <v/>
      </c>
      <c r="JPE13" s="172" t="str">
        <f>IF('Summary Clear'!JPX2=0,"",'Summary Clear'!JPX2)</f>
        <v/>
      </c>
      <c r="JPF13" s="172" t="str">
        <f>IF('Summary Clear'!JPY2=0,"",'Summary Clear'!JPY2)</f>
        <v/>
      </c>
      <c r="JPG13" s="172" t="str">
        <f>IF('Summary Clear'!JPZ2=0,"",'Summary Clear'!JPZ2)</f>
        <v/>
      </c>
      <c r="JPH13" s="172" t="str">
        <f>IF('Summary Clear'!JQA2=0,"",'Summary Clear'!JQA2)</f>
        <v/>
      </c>
      <c r="JPI13" s="172" t="str">
        <f>IF('Summary Clear'!JQB2=0,"",'Summary Clear'!JQB2)</f>
        <v/>
      </c>
      <c r="JPJ13" s="172" t="str">
        <f>IF('Summary Clear'!JQC2=0,"",'Summary Clear'!JQC2)</f>
        <v/>
      </c>
      <c r="JPK13" s="172" t="str">
        <f>IF('Summary Clear'!JQD2=0,"",'Summary Clear'!JQD2)</f>
        <v/>
      </c>
      <c r="JPL13" s="172" t="str">
        <f>IF('Summary Clear'!JQE2=0,"",'Summary Clear'!JQE2)</f>
        <v/>
      </c>
      <c r="JPM13" s="172" t="str">
        <f>IF('Summary Clear'!JQF2=0,"",'Summary Clear'!JQF2)</f>
        <v/>
      </c>
      <c r="JPN13" s="172" t="str">
        <f>IF('Summary Clear'!JQG2=0,"",'Summary Clear'!JQG2)</f>
        <v/>
      </c>
      <c r="JPO13" s="172" t="str">
        <f>IF('Summary Clear'!JQH2=0,"",'Summary Clear'!JQH2)</f>
        <v/>
      </c>
      <c r="JPP13" s="172" t="str">
        <f>IF('Summary Clear'!JQI2=0,"",'Summary Clear'!JQI2)</f>
        <v/>
      </c>
      <c r="JPQ13" s="172" t="str">
        <f>IF('Summary Clear'!JQJ2=0,"",'Summary Clear'!JQJ2)</f>
        <v/>
      </c>
      <c r="JPR13" s="172" t="str">
        <f>IF('Summary Clear'!JQK2=0,"",'Summary Clear'!JQK2)</f>
        <v/>
      </c>
      <c r="JPS13" s="172" t="str">
        <f>IF('Summary Clear'!JQL2=0,"",'Summary Clear'!JQL2)</f>
        <v/>
      </c>
      <c r="JPT13" s="172" t="str">
        <f>IF('Summary Clear'!JQM2=0,"",'Summary Clear'!JQM2)</f>
        <v/>
      </c>
      <c r="JPU13" s="172" t="str">
        <f>IF('Summary Clear'!JQN2=0,"",'Summary Clear'!JQN2)</f>
        <v/>
      </c>
      <c r="JPV13" s="172" t="str">
        <f>IF('Summary Clear'!JQO2=0,"",'Summary Clear'!JQO2)</f>
        <v/>
      </c>
      <c r="JPW13" s="172" t="str">
        <f>IF('Summary Clear'!JQP2=0,"",'Summary Clear'!JQP2)</f>
        <v/>
      </c>
      <c r="JPX13" s="172" t="str">
        <f>IF('Summary Clear'!JQQ2=0,"",'Summary Clear'!JQQ2)</f>
        <v/>
      </c>
      <c r="JPY13" s="172" t="str">
        <f>IF('Summary Clear'!JQR2=0,"",'Summary Clear'!JQR2)</f>
        <v/>
      </c>
      <c r="JPZ13" s="172" t="str">
        <f>IF('Summary Clear'!JQS2=0,"",'Summary Clear'!JQS2)</f>
        <v/>
      </c>
      <c r="JQA13" s="172" t="str">
        <f>IF('Summary Clear'!JQT2=0,"",'Summary Clear'!JQT2)</f>
        <v/>
      </c>
      <c r="JQB13" s="172" t="str">
        <f>IF('Summary Clear'!JQU2=0,"",'Summary Clear'!JQU2)</f>
        <v/>
      </c>
      <c r="JQC13" s="172" t="str">
        <f>IF('Summary Clear'!JQV2=0,"",'Summary Clear'!JQV2)</f>
        <v/>
      </c>
      <c r="JQD13" s="172" t="str">
        <f>IF('Summary Clear'!JQW2=0,"",'Summary Clear'!JQW2)</f>
        <v/>
      </c>
      <c r="JQE13" s="172" t="str">
        <f>IF('Summary Clear'!JQX2=0,"",'Summary Clear'!JQX2)</f>
        <v/>
      </c>
      <c r="JQF13" s="172" t="str">
        <f>IF('Summary Clear'!JQY2=0,"",'Summary Clear'!JQY2)</f>
        <v/>
      </c>
      <c r="JQG13" s="172" t="str">
        <f>IF('Summary Clear'!JQZ2=0,"",'Summary Clear'!JQZ2)</f>
        <v/>
      </c>
      <c r="JQH13" s="172" t="str">
        <f>IF('Summary Clear'!JRA2=0,"",'Summary Clear'!JRA2)</f>
        <v/>
      </c>
      <c r="JQI13" s="172" t="str">
        <f>IF('Summary Clear'!JRB2=0,"",'Summary Clear'!JRB2)</f>
        <v/>
      </c>
      <c r="JQJ13" s="172" t="str">
        <f>IF('Summary Clear'!JRC2=0,"",'Summary Clear'!JRC2)</f>
        <v/>
      </c>
      <c r="JQK13" s="172" t="str">
        <f>IF('Summary Clear'!JRD2=0,"",'Summary Clear'!JRD2)</f>
        <v/>
      </c>
      <c r="JQL13" s="172" t="str">
        <f>IF('Summary Clear'!JRE2=0,"",'Summary Clear'!JRE2)</f>
        <v/>
      </c>
      <c r="JQM13" s="172" t="str">
        <f>IF('Summary Clear'!JRF2=0,"",'Summary Clear'!JRF2)</f>
        <v/>
      </c>
      <c r="JQN13" s="172" t="str">
        <f>IF('Summary Clear'!JRG2=0,"",'Summary Clear'!JRG2)</f>
        <v/>
      </c>
      <c r="JQO13" s="172" t="str">
        <f>IF('Summary Clear'!JRH2=0,"",'Summary Clear'!JRH2)</f>
        <v/>
      </c>
      <c r="JQP13" s="172" t="str">
        <f>IF('Summary Clear'!JRI2=0,"",'Summary Clear'!JRI2)</f>
        <v/>
      </c>
      <c r="JQQ13" s="172" t="str">
        <f>IF('Summary Clear'!JRJ2=0,"",'Summary Clear'!JRJ2)</f>
        <v/>
      </c>
      <c r="JQR13" s="172" t="str">
        <f>IF('Summary Clear'!JRK2=0,"",'Summary Clear'!JRK2)</f>
        <v/>
      </c>
      <c r="JQS13" s="172" t="str">
        <f>IF('Summary Clear'!JRL2=0,"",'Summary Clear'!JRL2)</f>
        <v/>
      </c>
      <c r="JQT13" s="172" t="str">
        <f>IF('Summary Clear'!JRM2=0,"",'Summary Clear'!JRM2)</f>
        <v/>
      </c>
      <c r="JQU13" s="172" t="str">
        <f>IF('Summary Clear'!JRN2=0,"",'Summary Clear'!JRN2)</f>
        <v/>
      </c>
      <c r="JQV13" s="172" t="str">
        <f>IF('Summary Clear'!JRO2=0,"",'Summary Clear'!JRO2)</f>
        <v/>
      </c>
      <c r="JQW13" s="172" t="str">
        <f>IF('Summary Clear'!JRP2=0,"",'Summary Clear'!JRP2)</f>
        <v/>
      </c>
      <c r="JQX13" s="172" t="str">
        <f>IF('Summary Clear'!JRQ2=0,"",'Summary Clear'!JRQ2)</f>
        <v/>
      </c>
      <c r="JQY13" s="172" t="str">
        <f>IF('Summary Clear'!JRR2=0,"",'Summary Clear'!JRR2)</f>
        <v/>
      </c>
      <c r="JQZ13" s="172" t="str">
        <f>IF('Summary Clear'!JRS2=0,"",'Summary Clear'!JRS2)</f>
        <v/>
      </c>
      <c r="JRA13" s="172" t="str">
        <f>IF('Summary Clear'!JRT2=0,"",'Summary Clear'!JRT2)</f>
        <v/>
      </c>
      <c r="JRB13" s="172" t="str">
        <f>IF('Summary Clear'!JRU2=0,"",'Summary Clear'!JRU2)</f>
        <v/>
      </c>
      <c r="JRC13" s="172" t="str">
        <f>IF('Summary Clear'!JRV2=0,"",'Summary Clear'!JRV2)</f>
        <v/>
      </c>
      <c r="JRD13" s="172" t="str">
        <f>IF('Summary Clear'!JRW2=0,"",'Summary Clear'!JRW2)</f>
        <v/>
      </c>
      <c r="JRE13" s="172" t="str">
        <f>IF('Summary Clear'!JRX2=0,"",'Summary Clear'!JRX2)</f>
        <v/>
      </c>
      <c r="JRF13" s="172" t="str">
        <f>IF('Summary Clear'!JRY2=0,"",'Summary Clear'!JRY2)</f>
        <v/>
      </c>
      <c r="JRG13" s="172" t="str">
        <f>IF('Summary Clear'!JRZ2=0,"",'Summary Clear'!JRZ2)</f>
        <v/>
      </c>
      <c r="JRH13" s="172" t="str">
        <f>IF('Summary Clear'!JSA2=0,"",'Summary Clear'!JSA2)</f>
        <v/>
      </c>
      <c r="JRI13" s="172" t="str">
        <f>IF('Summary Clear'!JSB2=0,"",'Summary Clear'!JSB2)</f>
        <v/>
      </c>
      <c r="JRJ13" s="172" t="str">
        <f>IF('Summary Clear'!JSC2=0,"",'Summary Clear'!JSC2)</f>
        <v/>
      </c>
      <c r="JRK13" s="172" t="str">
        <f>IF('Summary Clear'!JSD2=0,"",'Summary Clear'!JSD2)</f>
        <v/>
      </c>
      <c r="JRL13" s="172" t="str">
        <f>IF('Summary Clear'!JSE2=0,"",'Summary Clear'!JSE2)</f>
        <v/>
      </c>
      <c r="JRM13" s="172" t="str">
        <f>IF('Summary Clear'!JSF2=0,"",'Summary Clear'!JSF2)</f>
        <v/>
      </c>
      <c r="JRN13" s="172" t="str">
        <f>IF('Summary Clear'!JSG2=0,"",'Summary Clear'!JSG2)</f>
        <v/>
      </c>
      <c r="JRO13" s="172" t="str">
        <f>IF('Summary Clear'!JSH2=0,"",'Summary Clear'!JSH2)</f>
        <v/>
      </c>
      <c r="JRP13" s="172" t="str">
        <f>IF('Summary Clear'!JSI2=0,"",'Summary Clear'!JSI2)</f>
        <v/>
      </c>
      <c r="JRQ13" s="172" t="str">
        <f>IF('Summary Clear'!JSJ2=0,"",'Summary Clear'!JSJ2)</f>
        <v/>
      </c>
      <c r="JRR13" s="172" t="str">
        <f>IF('Summary Clear'!JSK2=0,"",'Summary Clear'!JSK2)</f>
        <v/>
      </c>
      <c r="JRS13" s="172" t="str">
        <f>IF('Summary Clear'!JSL2=0,"",'Summary Clear'!JSL2)</f>
        <v/>
      </c>
      <c r="JRT13" s="172" t="str">
        <f>IF('Summary Clear'!JSM2=0,"",'Summary Clear'!JSM2)</f>
        <v/>
      </c>
      <c r="JRU13" s="172" t="str">
        <f>IF('Summary Clear'!JSN2=0,"",'Summary Clear'!JSN2)</f>
        <v/>
      </c>
      <c r="JRV13" s="172" t="str">
        <f>IF('Summary Clear'!JSO2=0,"",'Summary Clear'!JSO2)</f>
        <v/>
      </c>
      <c r="JRW13" s="172" t="str">
        <f>IF('Summary Clear'!JSP2=0,"",'Summary Clear'!JSP2)</f>
        <v/>
      </c>
      <c r="JRX13" s="172" t="str">
        <f>IF('Summary Clear'!JSQ2=0,"",'Summary Clear'!JSQ2)</f>
        <v/>
      </c>
      <c r="JRY13" s="172" t="str">
        <f>IF('Summary Clear'!JSR2=0,"",'Summary Clear'!JSR2)</f>
        <v/>
      </c>
      <c r="JRZ13" s="172" t="str">
        <f>IF('Summary Clear'!JSS2=0,"",'Summary Clear'!JSS2)</f>
        <v/>
      </c>
      <c r="JSA13" s="172" t="str">
        <f>IF('Summary Clear'!JST2=0,"",'Summary Clear'!JST2)</f>
        <v/>
      </c>
      <c r="JSB13" s="172" t="str">
        <f>IF('Summary Clear'!JSU2=0,"",'Summary Clear'!JSU2)</f>
        <v/>
      </c>
      <c r="JSC13" s="172" t="str">
        <f>IF('Summary Clear'!JSV2=0,"",'Summary Clear'!JSV2)</f>
        <v/>
      </c>
      <c r="JSD13" s="172" t="str">
        <f>IF('Summary Clear'!JSW2=0,"",'Summary Clear'!JSW2)</f>
        <v/>
      </c>
      <c r="JSE13" s="172" t="str">
        <f>IF('Summary Clear'!JSX2=0,"",'Summary Clear'!JSX2)</f>
        <v/>
      </c>
      <c r="JSF13" s="172" t="str">
        <f>IF('Summary Clear'!JSY2=0,"",'Summary Clear'!JSY2)</f>
        <v/>
      </c>
      <c r="JSG13" s="172" t="str">
        <f>IF('Summary Clear'!JSZ2=0,"",'Summary Clear'!JSZ2)</f>
        <v/>
      </c>
      <c r="JSH13" s="172" t="str">
        <f>IF('Summary Clear'!JTA2=0,"",'Summary Clear'!JTA2)</f>
        <v/>
      </c>
      <c r="JSI13" s="172" t="str">
        <f>IF('Summary Clear'!JTB2=0,"",'Summary Clear'!JTB2)</f>
        <v/>
      </c>
      <c r="JSJ13" s="172" t="str">
        <f>IF('Summary Clear'!JTC2=0,"",'Summary Clear'!JTC2)</f>
        <v/>
      </c>
      <c r="JSK13" s="172" t="str">
        <f>IF('Summary Clear'!JTD2=0,"",'Summary Clear'!JTD2)</f>
        <v/>
      </c>
      <c r="JSL13" s="172" t="str">
        <f>IF('Summary Clear'!JTE2=0,"",'Summary Clear'!JTE2)</f>
        <v/>
      </c>
      <c r="JSM13" s="172" t="str">
        <f>IF('Summary Clear'!JTF2=0,"",'Summary Clear'!JTF2)</f>
        <v/>
      </c>
      <c r="JSN13" s="172" t="str">
        <f>IF('Summary Clear'!JTG2=0,"",'Summary Clear'!JTG2)</f>
        <v/>
      </c>
      <c r="JSO13" s="172" t="str">
        <f>IF('Summary Clear'!JTH2=0,"",'Summary Clear'!JTH2)</f>
        <v/>
      </c>
      <c r="JSP13" s="172" t="str">
        <f>IF('Summary Clear'!JTI2=0,"",'Summary Clear'!JTI2)</f>
        <v/>
      </c>
      <c r="JSQ13" s="172" t="str">
        <f>IF('Summary Clear'!JTJ2=0,"",'Summary Clear'!JTJ2)</f>
        <v/>
      </c>
      <c r="JSR13" s="172" t="str">
        <f>IF('Summary Clear'!JTK2=0,"",'Summary Clear'!JTK2)</f>
        <v/>
      </c>
      <c r="JSS13" s="172" t="str">
        <f>IF('Summary Clear'!JTL2=0,"",'Summary Clear'!JTL2)</f>
        <v/>
      </c>
      <c r="JST13" s="172" t="str">
        <f>IF('Summary Clear'!JTM2=0,"",'Summary Clear'!JTM2)</f>
        <v/>
      </c>
      <c r="JSU13" s="172" t="str">
        <f>IF('Summary Clear'!JTN2=0,"",'Summary Clear'!JTN2)</f>
        <v/>
      </c>
      <c r="JSV13" s="172" t="str">
        <f>IF('Summary Clear'!JTO2=0,"",'Summary Clear'!JTO2)</f>
        <v/>
      </c>
      <c r="JSW13" s="172" t="str">
        <f>IF('Summary Clear'!JTP2=0,"",'Summary Clear'!JTP2)</f>
        <v/>
      </c>
      <c r="JSX13" s="172" t="str">
        <f>IF('Summary Clear'!JTQ2=0,"",'Summary Clear'!JTQ2)</f>
        <v/>
      </c>
      <c r="JSY13" s="172" t="str">
        <f>IF('Summary Clear'!JTR2=0,"",'Summary Clear'!JTR2)</f>
        <v/>
      </c>
      <c r="JSZ13" s="172" t="str">
        <f>IF('Summary Clear'!JTS2=0,"",'Summary Clear'!JTS2)</f>
        <v/>
      </c>
      <c r="JTA13" s="172" t="str">
        <f>IF('Summary Clear'!JTT2=0,"",'Summary Clear'!JTT2)</f>
        <v/>
      </c>
      <c r="JTB13" s="172" t="str">
        <f>IF('Summary Clear'!JTU2=0,"",'Summary Clear'!JTU2)</f>
        <v/>
      </c>
      <c r="JTC13" s="172" t="str">
        <f>IF('Summary Clear'!JTV2=0,"",'Summary Clear'!JTV2)</f>
        <v/>
      </c>
      <c r="JTD13" s="172" t="str">
        <f>IF('Summary Clear'!JTW2=0,"",'Summary Clear'!JTW2)</f>
        <v/>
      </c>
      <c r="JTE13" s="172" t="str">
        <f>IF('Summary Clear'!JTX2=0,"",'Summary Clear'!JTX2)</f>
        <v/>
      </c>
      <c r="JTF13" s="172" t="str">
        <f>IF('Summary Clear'!JTY2=0,"",'Summary Clear'!JTY2)</f>
        <v/>
      </c>
      <c r="JTG13" s="172" t="str">
        <f>IF('Summary Clear'!JTZ2=0,"",'Summary Clear'!JTZ2)</f>
        <v/>
      </c>
      <c r="JTH13" s="172" t="str">
        <f>IF('Summary Clear'!JUA2=0,"",'Summary Clear'!JUA2)</f>
        <v/>
      </c>
      <c r="JTI13" s="172" t="str">
        <f>IF('Summary Clear'!JUB2=0,"",'Summary Clear'!JUB2)</f>
        <v/>
      </c>
      <c r="JTJ13" s="172" t="str">
        <f>IF('Summary Clear'!JUC2=0,"",'Summary Clear'!JUC2)</f>
        <v/>
      </c>
      <c r="JTK13" s="172" t="str">
        <f>IF('Summary Clear'!JUD2=0,"",'Summary Clear'!JUD2)</f>
        <v/>
      </c>
      <c r="JTL13" s="172" t="str">
        <f>IF('Summary Clear'!JUE2=0,"",'Summary Clear'!JUE2)</f>
        <v/>
      </c>
      <c r="JTM13" s="172" t="str">
        <f>IF('Summary Clear'!JUF2=0,"",'Summary Clear'!JUF2)</f>
        <v/>
      </c>
      <c r="JTN13" s="172" t="str">
        <f>IF('Summary Clear'!JUG2=0,"",'Summary Clear'!JUG2)</f>
        <v/>
      </c>
      <c r="JTO13" s="172" t="str">
        <f>IF('Summary Clear'!JUH2=0,"",'Summary Clear'!JUH2)</f>
        <v/>
      </c>
      <c r="JTP13" s="172" t="str">
        <f>IF('Summary Clear'!JUI2=0,"",'Summary Clear'!JUI2)</f>
        <v/>
      </c>
      <c r="JTQ13" s="172" t="str">
        <f>IF('Summary Clear'!JUJ2=0,"",'Summary Clear'!JUJ2)</f>
        <v/>
      </c>
      <c r="JTR13" s="172" t="str">
        <f>IF('Summary Clear'!JUK2=0,"",'Summary Clear'!JUK2)</f>
        <v/>
      </c>
      <c r="JTS13" s="172" t="str">
        <f>IF('Summary Clear'!JUL2=0,"",'Summary Clear'!JUL2)</f>
        <v/>
      </c>
      <c r="JTT13" s="172" t="str">
        <f>IF('Summary Clear'!JUM2=0,"",'Summary Clear'!JUM2)</f>
        <v/>
      </c>
      <c r="JTU13" s="172" t="str">
        <f>IF('Summary Clear'!JUN2=0,"",'Summary Clear'!JUN2)</f>
        <v/>
      </c>
      <c r="JTV13" s="172" t="str">
        <f>IF('Summary Clear'!JUO2=0,"",'Summary Clear'!JUO2)</f>
        <v/>
      </c>
      <c r="JTW13" s="172" t="str">
        <f>IF('Summary Clear'!JUP2=0,"",'Summary Clear'!JUP2)</f>
        <v/>
      </c>
      <c r="JTX13" s="172" t="str">
        <f>IF('Summary Clear'!JUQ2=0,"",'Summary Clear'!JUQ2)</f>
        <v/>
      </c>
      <c r="JTY13" s="172" t="str">
        <f>IF('Summary Clear'!JUR2=0,"",'Summary Clear'!JUR2)</f>
        <v/>
      </c>
      <c r="JTZ13" s="172" t="str">
        <f>IF('Summary Clear'!JUS2=0,"",'Summary Clear'!JUS2)</f>
        <v/>
      </c>
      <c r="JUA13" s="172" t="str">
        <f>IF('Summary Clear'!JUT2=0,"",'Summary Clear'!JUT2)</f>
        <v/>
      </c>
      <c r="JUB13" s="172" t="str">
        <f>IF('Summary Clear'!JUU2=0,"",'Summary Clear'!JUU2)</f>
        <v/>
      </c>
      <c r="JUC13" s="172" t="str">
        <f>IF('Summary Clear'!JUV2=0,"",'Summary Clear'!JUV2)</f>
        <v/>
      </c>
      <c r="JUD13" s="172" t="str">
        <f>IF('Summary Clear'!JUW2=0,"",'Summary Clear'!JUW2)</f>
        <v/>
      </c>
      <c r="JUE13" s="172" t="str">
        <f>IF('Summary Clear'!JUX2=0,"",'Summary Clear'!JUX2)</f>
        <v/>
      </c>
      <c r="JUF13" s="172" t="str">
        <f>IF('Summary Clear'!JUY2=0,"",'Summary Clear'!JUY2)</f>
        <v/>
      </c>
      <c r="JUG13" s="172" t="str">
        <f>IF('Summary Clear'!JUZ2=0,"",'Summary Clear'!JUZ2)</f>
        <v/>
      </c>
      <c r="JUH13" s="172" t="str">
        <f>IF('Summary Clear'!JVA2=0,"",'Summary Clear'!JVA2)</f>
        <v/>
      </c>
      <c r="JUI13" s="172" t="str">
        <f>IF('Summary Clear'!JVB2=0,"",'Summary Clear'!JVB2)</f>
        <v/>
      </c>
      <c r="JUJ13" s="172" t="str">
        <f>IF('Summary Clear'!JVC2=0,"",'Summary Clear'!JVC2)</f>
        <v/>
      </c>
      <c r="JUK13" s="172" t="str">
        <f>IF('Summary Clear'!JVD2=0,"",'Summary Clear'!JVD2)</f>
        <v/>
      </c>
      <c r="JUL13" s="172" t="str">
        <f>IF('Summary Clear'!JVE2=0,"",'Summary Clear'!JVE2)</f>
        <v/>
      </c>
      <c r="JUM13" s="172" t="str">
        <f>IF('Summary Clear'!JVF2=0,"",'Summary Clear'!JVF2)</f>
        <v/>
      </c>
      <c r="JUN13" s="172" t="str">
        <f>IF('Summary Clear'!JVG2=0,"",'Summary Clear'!JVG2)</f>
        <v/>
      </c>
      <c r="JUO13" s="172" t="str">
        <f>IF('Summary Clear'!JVH2=0,"",'Summary Clear'!JVH2)</f>
        <v/>
      </c>
      <c r="JUP13" s="172" t="str">
        <f>IF('Summary Clear'!JVI2=0,"",'Summary Clear'!JVI2)</f>
        <v/>
      </c>
      <c r="JUQ13" s="172" t="str">
        <f>IF('Summary Clear'!JVJ2=0,"",'Summary Clear'!JVJ2)</f>
        <v/>
      </c>
      <c r="JUR13" s="172" t="str">
        <f>IF('Summary Clear'!JVK2=0,"",'Summary Clear'!JVK2)</f>
        <v/>
      </c>
      <c r="JUS13" s="172" t="str">
        <f>IF('Summary Clear'!JVL2=0,"",'Summary Clear'!JVL2)</f>
        <v/>
      </c>
      <c r="JUT13" s="172" t="str">
        <f>IF('Summary Clear'!JVM2=0,"",'Summary Clear'!JVM2)</f>
        <v/>
      </c>
      <c r="JUU13" s="172" t="str">
        <f>IF('Summary Clear'!JVN2=0,"",'Summary Clear'!JVN2)</f>
        <v/>
      </c>
      <c r="JUV13" s="172" t="str">
        <f>IF('Summary Clear'!JVO2=0,"",'Summary Clear'!JVO2)</f>
        <v/>
      </c>
      <c r="JUW13" s="172" t="str">
        <f>IF('Summary Clear'!JVP2=0,"",'Summary Clear'!JVP2)</f>
        <v/>
      </c>
      <c r="JUX13" s="172" t="str">
        <f>IF('Summary Clear'!JVQ2=0,"",'Summary Clear'!JVQ2)</f>
        <v/>
      </c>
      <c r="JUY13" s="172" t="str">
        <f>IF('Summary Clear'!JVR2=0,"",'Summary Clear'!JVR2)</f>
        <v/>
      </c>
      <c r="JUZ13" s="172" t="str">
        <f>IF('Summary Clear'!JVS2=0,"",'Summary Clear'!JVS2)</f>
        <v/>
      </c>
      <c r="JVA13" s="172" t="str">
        <f>IF('Summary Clear'!JVT2=0,"",'Summary Clear'!JVT2)</f>
        <v/>
      </c>
      <c r="JVB13" s="172" t="str">
        <f>IF('Summary Clear'!JVU2=0,"",'Summary Clear'!JVU2)</f>
        <v/>
      </c>
      <c r="JVC13" s="172" t="str">
        <f>IF('Summary Clear'!JVV2=0,"",'Summary Clear'!JVV2)</f>
        <v/>
      </c>
      <c r="JVD13" s="172" t="str">
        <f>IF('Summary Clear'!JVW2=0,"",'Summary Clear'!JVW2)</f>
        <v/>
      </c>
      <c r="JVE13" s="172" t="str">
        <f>IF('Summary Clear'!JVX2=0,"",'Summary Clear'!JVX2)</f>
        <v/>
      </c>
      <c r="JVF13" s="172" t="str">
        <f>IF('Summary Clear'!JVY2=0,"",'Summary Clear'!JVY2)</f>
        <v/>
      </c>
      <c r="JVG13" s="172" t="str">
        <f>IF('Summary Clear'!JVZ2=0,"",'Summary Clear'!JVZ2)</f>
        <v/>
      </c>
      <c r="JVH13" s="172" t="str">
        <f>IF('Summary Clear'!JWA2=0,"",'Summary Clear'!JWA2)</f>
        <v/>
      </c>
      <c r="JVI13" s="172" t="str">
        <f>IF('Summary Clear'!JWB2=0,"",'Summary Clear'!JWB2)</f>
        <v/>
      </c>
      <c r="JVJ13" s="172" t="str">
        <f>IF('Summary Clear'!JWC2=0,"",'Summary Clear'!JWC2)</f>
        <v/>
      </c>
      <c r="JVK13" s="172" t="str">
        <f>IF('Summary Clear'!JWD2=0,"",'Summary Clear'!JWD2)</f>
        <v/>
      </c>
      <c r="JVL13" s="172" t="str">
        <f>IF('Summary Clear'!JWE2=0,"",'Summary Clear'!JWE2)</f>
        <v/>
      </c>
      <c r="JVM13" s="172" t="str">
        <f>IF('Summary Clear'!JWF2=0,"",'Summary Clear'!JWF2)</f>
        <v/>
      </c>
      <c r="JVN13" s="172" t="str">
        <f>IF('Summary Clear'!JWG2=0,"",'Summary Clear'!JWG2)</f>
        <v/>
      </c>
      <c r="JVO13" s="172" t="str">
        <f>IF('Summary Clear'!JWH2=0,"",'Summary Clear'!JWH2)</f>
        <v/>
      </c>
      <c r="JVP13" s="172" t="str">
        <f>IF('Summary Clear'!JWI2=0,"",'Summary Clear'!JWI2)</f>
        <v/>
      </c>
      <c r="JVQ13" s="172" t="str">
        <f>IF('Summary Clear'!JWJ2=0,"",'Summary Clear'!JWJ2)</f>
        <v/>
      </c>
      <c r="JVR13" s="172" t="str">
        <f>IF('Summary Clear'!JWK2=0,"",'Summary Clear'!JWK2)</f>
        <v/>
      </c>
      <c r="JVS13" s="172" t="str">
        <f>IF('Summary Clear'!JWL2=0,"",'Summary Clear'!JWL2)</f>
        <v/>
      </c>
      <c r="JVT13" s="172" t="str">
        <f>IF('Summary Clear'!JWM2=0,"",'Summary Clear'!JWM2)</f>
        <v/>
      </c>
      <c r="JVU13" s="172" t="str">
        <f>IF('Summary Clear'!JWN2=0,"",'Summary Clear'!JWN2)</f>
        <v/>
      </c>
      <c r="JVV13" s="172" t="str">
        <f>IF('Summary Clear'!JWO2=0,"",'Summary Clear'!JWO2)</f>
        <v/>
      </c>
      <c r="JVW13" s="172" t="str">
        <f>IF('Summary Clear'!JWP2=0,"",'Summary Clear'!JWP2)</f>
        <v/>
      </c>
      <c r="JVX13" s="172" t="str">
        <f>IF('Summary Clear'!JWQ2=0,"",'Summary Clear'!JWQ2)</f>
        <v/>
      </c>
      <c r="JVY13" s="172" t="str">
        <f>IF('Summary Clear'!JWR2=0,"",'Summary Clear'!JWR2)</f>
        <v/>
      </c>
      <c r="JVZ13" s="172" t="str">
        <f>IF('Summary Clear'!JWS2=0,"",'Summary Clear'!JWS2)</f>
        <v/>
      </c>
      <c r="JWA13" s="172" t="str">
        <f>IF('Summary Clear'!JWT2=0,"",'Summary Clear'!JWT2)</f>
        <v/>
      </c>
      <c r="JWB13" s="172" t="str">
        <f>IF('Summary Clear'!JWU2=0,"",'Summary Clear'!JWU2)</f>
        <v/>
      </c>
      <c r="JWC13" s="172" t="str">
        <f>IF('Summary Clear'!JWV2=0,"",'Summary Clear'!JWV2)</f>
        <v/>
      </c>
      <c r="JWD13" s="172" t="str">
        <f>IF('Summary Clear'!JWW2=0,"",'Summary Clear'!JWW2)</f>
        <v/>
      </c>
      <c r="JWE13" s="172" t="str">
        <f>IF('Summary Clear'!JWX2=0,"",'Summary Clear'!JWX2)</f>
        <v/>
      </c>
      <c r="JWF13" s="172" t="str">
        <f>IF('Summary Clear'!JWY2=0,"",'Summary Clear'!JWY2)</f>
        <v/>
      </c>
      <c r="JWG13" s="172" t="str">
        <f>IF('Summary Clear'!JWZ2=0,"",'Summary Clear'!JWZ2)</f>
        <v/>
      </c>
      <c r="JWH13" s="172" t="str">
        <f>IF('Summary Clear'!JXA2=0,"",'Summary Clear'!JXA2)</f>
        <v/>
      </c>
      <c r="JWI13" s="172" t="str">
        <f>IF('Summary Clear'!JXB2=0,"",'Summary Clear'!JXB2)</f>
        <v/>
      </c>
      <c r="JWJ13" s="172" t="str">
        <f>IF('Summary Clear'!JXC2=0,"",'Summary Clear'!JXC2)</f>
        <v/>
      </c>
      <c r="JWK13" s="172" t="str">
        <f>IF('Summary Clear'!JXD2=0,"",'Summary Clear'!JXD2)</f>
        <v/>
      </c>
      <c r="JWL13" s="172" t="str">
        <f>IF('Summary Clear'!JXE2=0,"",'Summary Clear'!JXE2)</f>
        <v/>
      </c>
      <c r="JWM13" s="172" t="str">
        <f>IF('Summary Clear'!JXF2=0,"",'Summary Clear'!JXF2)</f>
        <v/>
      </c>
      <c r="JWN13" s="172" t="str">
        <f>IF('Summary Clear'!JXG2=0,"",'Summary Clear'!JXG2)</f>
        <v/>
      </c>
      <c r="JWO13" s="172" t="str">
        <f>IF('Summary Clear'!JXH2=0,"",'Summary Clear'!JXH2)</f>
        <v/>
      </c>
      <c r="JWP13" s="172" t="str">
        <f>IF('Summary Clear'!JXI2=0,"",'Summary Clear'!JXI2)</f>
        <v/>
      </c>
      <c r="JWQ13" s="172" t="str">
        <f>IF('Summary Clear'!JXJ2=0,"",'Summary Clear'!JXJ2)</f>
        <v/>
      </c>
      <c r="JWR13" s="172" t="str">
        <f>IF('Summary Clear'!JXK2=0,"",'Summary Clear'!JXK2)</f>
        <v/>
      </c>
      <c r="JWS13" s="172" t="str">
        <f>IF('Summary Clear'!JXL2=0,"",'Summary Clear'!JXL2)</f>
        <v/>
      </c>
      <c r="JWT13" s="172" t="str">
        <f>IF('Summary Clear'!JXM2=0,"",'Summary Clear'!JXM2)</f>
        <v/>
      </c>
      <c r="JWU13" s="172" t="str">
        <f>IF('Summary Clear'!JXN2=0,"",'Summary Clear'!JXN2)</f>
        <v/>
      </c>
      <c r="JWV13" s="172" t="str">
        <f>IF('Summary Clear'!JXO2=0,"",'Summary Clear'!JXO2)</f>
        <v/>
      </c>
      <c r="JWW13" s="172" t="str">
        <f>IF('Summary Clear'!JXP2=0,"",'Summary Clear'!JXP2)</f>
        <v/>
      </c>
      <c r="JWX13" s="172" t="str">
        <f>IF('Summary Clear'!JXQ2=0,"",'Summary Clear'!JXQ2)</f>
        <v/>
      </c>
      <c r="JWY13" s="172" t="str">
        <f>IF('Summary Clear'!JXR2=0,"",'Summary Clear'!JXR2)</f>
        <v/>
      </c>
      <c r="JWZ13" s="172" t="str">
        <f>IF('Summary Clear'!JXS2=0,"",'Summary Clear'!JXS2)</f>
        <v/>
      </c>
      <c r="JXA13" s="172" t="str">
        <f>IF('Summary Clear'!JXT2=0,"",'Summary Clear'!JXT2)</f>
        <v/>
      </c>
      <c r="JXB13" s="172" t="str">
        <f>IF('Summary Clear'!JXU2=0,"",'Summary Clear'!JXU2)</f>
        <v/>
      </c>
      <c r="JXC13" s="172" t="str">
        <f>IF('Summary Clear'!JXV2=0,"",'Summary Clear'!JXV2)</f>
        <v/>
      </c>
      <c r="JXD13" s="172" t="str">
        <f>IF('Summary Clear'!JXW2=0,"",'Summary Clear'!JXW2)</f>
        <v/>
      </c>
      <c r="JXE13" s="172" t="str">
        <f>IF('Summary Clear'!JXX2=0,"",'Summary Clear'!JXX2)</f>
        <v/>
      </c>
      <c r="JXF13" s="172" t="str">
        <f>IF('Summary Clear'!JXY2=0,"",'Summary Clear'!JXY2)</f>
        <v/>
      </c>
      <c r="JXG13" s="172" t="str">
        <f>IF('Summary Clear'!JXZ2=0,"",'Summary Clear'!JXZ2)</f>
        <v/>
      </c>
      <c r="JXH13" s="172" t="str">
        <f>IF('Summary Clear'!JYA2=0,"",'Summary Clear'!JYA2)</f>
        <v/>
      </c>
      <c r="JXI13" s="172" t="str">
        <f>IF('Summary Clear'!JYB2=0,"",'Summary Clear'!JYB2)</f>
        <v/>
      </c>
      <c r="JXJ13" s="172" t="str">
        <f>IF('Summary Clear'!JYC2=0,"",'Summary Clear'!JYC2)</f>
        <v/>
      </c>
      <c r="JXK13" s="172" t="str">
        <f>IF('Summary Clear'!JYD2=0,"",'Summary Clear'!JYD2)</f>
        <v/>
      </c>
      <c r="JXL13" s="172" t="str">
        <f>IF('Summary Clear'!JYE2=0,"",'Summary Clear'!JYE2)</f>
        <v/>
      </c>
      <c r="JXM13" s="172" t="str">
        <f>IF('Summary Clear'!JYF2=0,"",'Summary Clear'!JYF2)</f>
        <v/>
      </c>
      <c r="JXN13" s="172" t="str">
        <f>IF('Summary Clear'!JYG2=0,"",'Summary Clear'!JYG2)</f>
        <v/>
      </c>
      <c r="JXO13" s="172" t="str">
        <f>IF('Summary Clear'!JYH2=0,"",'Summary Clear'!JYH2)</f>
        <v/>
      </c>
      <c r="JXP13" s="172" t="str">
        <f>IF('Summary Clear'!JYI2=0,"",'Summary Clear'!JYI2)</f>
        <v/>
      </c>
      <c r="JXQ13" s="172" t="str">
        <f>IF('Summary Clear'!JYJ2=0,"",'Summary Clear'!JYJ2)</f>
        <v/>
      </c>
      <c r="JXR13" s="172" t="str">
        <f>IF('Summary Clear'!JYK2=0,"",'Summary Clear'!JYK2)</f>
        <v/>
      </c>
      <c r="JXS13" s="172" t="str">
        <f>IF('Summary Clear'!JYL2=0,"",'Summary Clear'!JYL2)</f>
        <v/>
      </c>
      <c r="JXT13" s="172" t="str">
        <f>IF('Summary Clear'!JYM2=0,"",'Summary Clear'!JYM2)</f>
        <v/>
      </c>
      <c r="JXU13" s="172" t="str">
        <f>IF('Summary Clear'!JYN2=0,"",'Summary Clear'!JYN2)</f>
        <v/>
      </c>
      <c r="JXV13" s="172" t="str">
        <f>IF('Summary Clear'!JYO2=0,"",'Summary Clear'!JYO2)</f>
        <v/>
      </c>
      <c r="JXW13" s="172" t="str">
        <f>IF('Summary Clear'!JYP2=0,"",'Summary Clear'!JYP2)</f>
        <v/>
      </c>
      <c r="JXX13" s="172" t="str">
        <f>IF('Summary Clear'!JYQ2=0,"",'Summary Clear'!JYQ2)</f>
        <v/>
      </c>
      <c r="JXY13" s="172" t="str">
        <f>IF('Summary Clear'!JYR2=0,"",'Summary Clear'!JYR2)</f>
        <v/>
      </c>
      <c r="JXZ13" s="172" t="str">
        <f>IF('Summary Clear'!JYS2=0,"",'Summary Clear'!JYS2)</f>
        <v/>
      </c>
      <c r="JYA13" s="172" t="str">
        <f>IF('Summary Clear'!JYT2=0,"",'Summary Clear'!JYT2)</f>
        <v/>
      </c>
      <c r="JYB13" s="172" t="str">
        <f>IF('Summary Clear'!JYU2=0,"",'Summary Clear'!JYU2)</f>
        <v/>
      </c>
      <c r="JYC13" s="172" t="str">
        <f>IF('Summary Clear'!JYV2=0,"",'Summary Clear'!JYV2)</f>
        <v/>
      </c>
      <c r="JYD13" s="172" t="str">
        <f>IF('Summary Clear'!JYW2=0,"",'Summary Clear'!JYW2)</f>
        <v/>
      </c>
      <c r="JYE13" s="172" t="str">
        <f>IF('Summary Clear'!JYX2=0,"",'Summary Clear'!JYX2)</f>
        <v/>
      </c>
      <c r="JYF13" s="172" t="str">
        <f>IF('Summary Clear'!JYY2=0,"",'Summary Clear'!JYY2)</f>
        <v/>
      </c>
      <c r="JYG13" s="172" t="str">
        <f>IF('Summary Clear'!JYZ2=0,"",'Summary Clear'!JYZ2)</f>
        <v/>
      </c>
      <c r="JYH13" s="172" t="str">
        <f>IF('Summary Clear'!JZA2=0,"",'Summary Clear'!JZA2)</f>
        <v/>
      </c>
      <c r="JYI13" s="172" t="str">
        <f>IF('Summary Clear'!JZB2=0,"",'Summary Clear'!JZB2)</f>
        <v/>
      </c>
      <c r="JYJ13" s="172" t="str">
        <f>IF('Summary Clear'!JZC2=0,"",'Summary Clear'!JZC2)</f>
        <v/>
      </c>
      <c r="JYK13" s="172" t="str">
        <f>IF('Summary Clear'!JZD2=0,"",'Summary Clear'!JZD2)</f>
        <v/>
      </c>
      <c r="JYL13" s="172" t="str">
        <f>IF('Summary Clear'!JZE2=0,"",'Summary Clear'!JZE2)</f>
        <v/>
      </c>
      <c r="JYM13" s="172" t="str">
        <f>IF('Summary Clear'!JZF2=0,"",'Summary Clear'!JZF2)</f>
        <v/>
      </c>
      <c r="JYN13" s="172" t="str">
        <f>IF('Summary Clear'!JZG2=0,"",'Summary Clear'!JZG2)</f>
        <v/>
      </c>
      <c r="JYO13" s="172" t="str">
        <f>IF('Summary Clear'!JZH2=0,"",'Summary Clear'!JZH2)</f>
        <v/>
      </c>
      <c r="JYP13" s="172" t="str">
        <f>IF('Summary Clear'!JZI2=0,"",'Summary Clear'!JZI2)</f>
        <v/>
      </c>
      <c r="JYQ13" s="172" t="str">
        <f>IF('Summary Clear'!JZJ2=0,"",'Summary Clear'!JZJ2)</f>
        <v/>
      </c>
      <c r="JYR13" s="172" t="str">
        <f>IF('Summary Clear'!JZK2=0,"",'Summary Clear'!JZK2)</f>
        <v/>
      </c>
      <c r="JYS13" s="172" t="str">
        <f>IF('Summary Clear'!JZL2=0,"",'Summary Clear'!JZL2)</f>
        <v/>
      </c>
      <c r="JYT13" s="172" t="str">
        <f>IF('Summary Clear'!JZM2=0,"",'Summary Clear'!JZM2)</f>
        <v/>
      </c>
      <c r="JYU13" s="172" t="str">
        <f>IF('Summary Clear'!JZN2=0,"",'Summary Clear'!JZN2)</f>
        <v/>
      </c>
      <c r="JYV13" s="172" t="str">
        <f>IF('Summary Clear'!JZO2=0,"",'Summary Clear'!JZO2)</f>
        <v/>
      </c>
      <c r="JYW13" s="172" t="str">
        <f>IF('Summary Clear'!JZP2=0,"",'Summary Clear'!JZP2)</f>
        <v/>
      </c>
      <c r="JYX13" s="172" t="str">
        <f>IF('Summary Clear'!JZQ2=0,"",'Summary Clear'!JZQ2)</f>
        <v/>
      </c>
      <c r="JYY13" s="172" t="str">
        <f>IF('Summary Clear'!JZR2=0,"",'Summary Clear'!JZR2)</f>
        <v/>
      </c>
      <c r="JYZ13" s="172" t="str">
        <f>IF('Summary Clear'!JZS2=0,"",'Summary Clear'!JZS2)</f>
        <v/>
      </c>
      <c r="JZA13" s="172" t="str">
        <f>IF('Summary Clear'!JZT2=0,"",'Summary Clear'!JZT2)</f>
        <v/>
      </c>
      <c r="JZB13" s="172" t="str">
        <f>IF('Summary Clear'!JZU2=0,"",'Summary Clear'!JZU2)</f>
        <v/>
      </c>
      <c r="JZC13" s="172" t="str">
        <f>IF('Summary Clear'!JZV2=0,"",'Summary Clear'!JZV2)</f>
        <v/>
      </c>
      <c r="JZD13" s="172" t="str">
        <f>IF('Summary Clear'!JZW2=0,"",'Summary Clear'!JZW2)</f>
        <v/>
      </c>
      <c r="JZE13" s="172" t="str">
        <f>IF('Summary Clear'!JZX2=0,"",'Summary Clear'!JZX2)</f>
        <v/>
      </c>
      <c r="JZF13" s="172" t="str">
        <f>IF('Summary Clear'!JZY2=0,"",'Summary Clear'!JZY2)</f>
        <v/>
      </c>
      <c r="JZG13" s="172" t="str">
        <f>IF('Summary Clear'!JZZ2=0,"",'Summary Clear'!JZZ2)</f>
        <v/>
      </c>
      <c r="JZH13" s="172" t="str">
        <f>IF('Summary Clear'!KAA2=0,"",'Summary Clear'!KAA2)</f>
        <v/>
      </c>
      <c r="JZI13" s="172" t="str">
        <f>IF('Summary Clear'!KAB2=0,"",'Summary Clear'!KAB2)</f>
        <v/>
      </c>
      <c r="JZJ13" s="172" t="str">
        <f>IF('Summary Clear'!KAC2=0,"",'Summary Clear'!KAC2)</f>
        <v/>
      </c>
      <c r="JZK13" s="172" t="str">
        <f>IF('Summary Clear'!KAD2=0,"",'Summary Clear'!KAD2)</f>
        <v/>
      </c>
      <c r="JZL13" s="172" t="str">
        <f>IF('Summary Clear'!KAE2=0,"",'Summary Clear'!KAE2)</f>
        <v/>
      </c>
      <c r="JZM13" s="172" t="str">
        <f>IF('Summary Clear'!KAF2=0,"",'Summary Clear'!KAF2)</f>
        <v/>
      </c>
      <c r="JZN13" s="172" t="str">
        <f>IF('Summary Clear'!KAG2=0,"",'Summary Clear'!KAG2)</f>
        <v/>
      </c>
      <c r="JZO13" s="172" t="str">
        <f>IF('Summary Clear'!KAH2=0,"",'Summary Clear'!KAH2)</f>
        <v/>
      </c>
      <c r="JZP13" s="172" t="str">
        <f>IF('Summary Clear'!KAI2=0,"",'Summary Clear'!KAI2)</f>
        <v/>
      </c>
      <c r="JZQ13" s="172" t="str">
        <f>IF('Summary Clear'!KAJ2=0,"",'Summary Clear'!KAJ2)</f>
        <v/>
      </c>
      <c r="JZR13" s="172" t="str">
        <f>IF('Summary Clear'!KAK2=0,"",'Summary Clear'!KAK2)</f>
        <v/>
      </c>
      <c r="JZS13" s="172" t="str">
        <f>IF('Summary Clear'!KAL2=0,"",'Summary Clear'!KAL2)</f>
        <v/>
      </c>
      <c r="JZT13" s="172" t="str">
        <f>IF('Summary Clear'!KAM2=0,"",'Summary Clear'!KAM2)</f>
        <v/>
      </c>
      <c r="JZU13" s="172" t="str">
        <f>IF('Summary Clear'!KAN2=0,"",'Summary Clear'!KAN2)</f>
        <v/>
      </c>
      <c r="JZV13" s="172" t="str">
        <f>IF('Summary Clear'!KAO2=0,"",'Summary Clear'!KAO2)</f>
        <v/>
      </c>
      <c r="JZW13" s="172" t="str">
        <f>IF('Summary Clear'!KAP2=0,"",'Summary Clear'!KAP2)</f>
        <v/>
      </c>
      <c r="JZX13" s="172" t="str">
        <f>IF('Summary Clear'!KAQ2=0,"",'Summary Clear'!KAQ2)</f>
        <v/>
      </c>
      <c r="JZY13" s="172" t="str">
        <f>IF('Summary Clear'!KAR2=0,"",'Summary Clear'!KAR2)</f>
        <v/>
      </c>
      <c r="JZZ13" s="172" t="str">
        <f>IF('Summary Clear'!KAS2=0,"",'Summary Clear'!KAS2)</f>
        <v/>
      </c>
      <c r="KAA13" s="172" t="str">
        <f>IF('Summary Clear'!KAT2=0,"",'Summary Clear'!KAT2)</f>
        <v/>
      </c>
      <c r="KAB13" s="172" t="str">
        <f>IF('Summary Clear'!KAU2=0,"",'Summary Clear'!KAU2)</f>
        <v/>
      </c>
      <c r="KAC13" s="172" t="str">
        <f>IF('Summary Clear'!KAV2=0,"",'Summary Clear'!KAV2)</f>
        <v/>
      </c>
      <c r="KAD13" s="172" t="str">
        <f>IF('Summary Clear'!KAW2=0,"",'Summary Clear'!KAW2)</f>
        <v/>
      </c>
      <c r="KAE13" s="172" t="str">
        <f>IF('Summary Clear'!KAX2=0,"",'Summary Clear'!KAX2)</f>
        <v/>
      </c>
      <c r="KAF13" s="172" t="str">
        <f>IF('Summary Clear'!KAY2=0,"",'Summary Clear'!KAY2)</f>
        <v/>
      </c>
      <c r="KAG13" s="172" t="str">
        <f>IF('Summary Clear'!KAZ2=0,"",'Summary Clear'!KAZ2)</f>
        <v/>
      </c>
      <c r="KAH13" s="172" t="str">
        <f>IF('Summary Clear'!KBA2=0,"",'Summary Clear'!KBA2)</f>
        <v/>
      </c>
      <c r="KAI13" s="172" t="str">
        <f>IF('Summary Clear'!KBB2=0,"",'Summary Clear'!KBB2)</f>
        <v/>
      </c>
      <c r="KAJ13" s="172" t="str">
        <f>IF('Summary Clear'!KBC2=0,"",'Summary Clear'!KBC2)</f>
        <v/>
      </c>
      <c r="KAK13" s="172" t="str">
        <f>IF('Summary Clear'!KBD2=0,"",'Summary Clear'!KBD2)</f>
        <v/>
      </c>
      <c r="KAL13" s="172" t="str">
        <f>IF('Summary Clear'!KBE2=0,"",'Summary Clear'!KBE2)</f>
        <v/>
      </c>
      <c r="KAM13" s="172" t="str">
        <f>IF('Summary Clear'!KBF2=0,"",'Summary Clear'!KBF2)</f>
        <v/>
      </c>
      <c r="KAN13" s="172" t="str">
        <f>IF('Summary Clear'!KBG2=0,"",'Summary Clear'!KBG2)</f>
        <v/>
      </c>
      <c r="KAO13" s="172" t="str">
        <f>IF('Summary Clear'!KBH2=0,"",'Summary Clear'!KBH2)</f>
        <v/>
      </c>
      <c r="KAP13" s="172" t="str">
        <f>IF('Summary Clear'!KBI2=0,"",'Summary Clear'!KBI2)</f>
        <v/>
      </c>
      <c r="KAQ13" s="172" t="str">
        <f>IF('Summary Clear'!KBJ2=0,"",'Summary Clear'!KBJ2)</f>
        <v/>
      </c>
      <c r="KAR13" s="172" t="str">
        <f>IF('Summary Clear'!KBK2=0,"",'Summary Clear'!KBK2)</f>
        <v/>
      </c>
      <c r="KAS13" s="172" t="str">
        <f>IF('Summary Clear'!KBL2=0,"",'Summary Clear'!KBL2)</f>
        <v/>
      </c>
      <c r="KAT13" s="172" t="str">
        <f>IF('Summary Clear'!KBM2=0,"",'Summary Clear'!KBM2)</f>
        <v/>
      </c>
      <c r="KAU13" s="172" t="str">
        <f>IF('Summary Clear'!KBN2=0,"",'Summary Clear'!KBN2)</f>
        <v/>
      </c>
      <c r="KAV13" s="172" t="str">
        <f>IF('Summary Clear'!KBO2=0,"",'Summary Clear'!KBO2)</f>
        <v/>
      </c>
      <c r="KAW13" s="172" t="str">
        <f>IF('Summary Clear'!KBP2=0,"",'Summary Clear'!KBP2)</f>
        <v/>
      </c>
      <c r="KAX13" s="172" t="str">
        <f>IF('Summary Clear'!KBQ2=0,"",'Summary Clear'!KBQ2)</f>
        <v/>
      </c>
      <c r="KAY13" s="172" t="str">
        <f>IF('Summary Clear'!KBR2=0,"",'Summary Clear'!KBR2)</f>
        <v/>
      </c>
      <c r="KAZ13" s="172" t="str">
        <f>IF('Summary Clear'!KBS2=0,"",'Summary Clear'!KBS2)</f>
        <v/>
      </c>
      <c r="KBA13" s="172" t="str">
        <f>IF('Summary Clear'!KBT2=0,"",'Summary Clear'!KBT2)</f>
        <v/>
      </c>
      <c r="KBB13" s="172" t="str">
        <f>IF('Summary Clear'!KBU2=0,"",'Summary Clear'!KBU2)</f>
        <v/>
      </c>
      <c r="KBC13" s="172" t="str">
        <f>IF('Summary Clear'!KBV2=0,"",'Summary Clear'!KBV2)</f>
        <v/>
      </c>
      <c r="KBD13" s="172" t="str">
        <f>IF('Summary Clear'!KBW2=0,"",'Summary Clear'!KBW2)</f>
        <v/>
      </c>
      <c r="KBE13" s="172" t="str">
        <f>IF('Summary Clear'!KBX2=0,"",'Summary Clear'!KBX2)</f>
        <v/>
      </c>
      <c r="KBF13" s="172" t="str">
        <f>IF('Summary Clear'!KBY2=0,"",'Summary Clear'!KBY2)</f>
        <v/>
      </c>
      <c r="KBG13" s="172" t="str">
        <f>IF('Summary Clear'!KBZ2=0,"",'Summary Clear'!KBZ2)</f>
        <v/>
      </c>
      <c r="KBH13" s="172" t="str">
        <f>IF('Summary Clear'!KCA2=0,"",'Summary Clear'!KCA2)</f>
        <v/>
      </c>
      <c r="KBI13" s="172" t="str">
        <f>IF('Summary Clear'!KCB2=0,"",'Summary Clear'!KCB2)</f>
        <v/>
      </c>
      <c r="KBJ13" s="172" t="str">
        <f>IF('Summary Clear'!KCC2=0,"",'Summary Clear'!KCC2)</f>
        <v/>
      </c>
      <c r="KBK13" s="172" t="str">
        <f>IF('Summary Clear'!KCD2=0,"",'Summary Clear'!KCD2)</f>
        <v/>
      </c>
      <c r="KBL13" s="172" t="str">
        <f>IF('Summary Clear'!KCE2=0,"",'Summary Clear'!KCE2)</f>
        <v/>
      </c>
      <c r="KBM13" s="172" t="str">
        <f>IF('Summary Clear'!KCF2=0,"",'Summary Clear'!KCF2)</f>
        <v/>
      </c>
      <c r="KBN13" s="172" t="str">
        <f>IF('Summary Clear'!KCG2=0,"",'Summary Clear'!KCG2)</f>
        <v/>
      </c>
      <c r="KBO13" s="172" t="str">
        <f>IF('Summary Clear'!KCH2=0,"",'Summary Clear'!KCH2)</f>
        <v/>
      </c>
      <c r="KBP13" s="172" t="str">
        <f>IF('Summary Clear'!KCI2=0,"",'Summary Clear'!KCI2)</f>
        <v/>
      </c>
      <c r="KBQ13" s="172" t="str">
        <f>IF('Summary Clear'!KCJ2=0,"",'Summary Clear'!KCJ2)</f>
        <v/>
      </c>
      <c r="KBR13" s="172" t="str">
        <f>IF('Summary Clear'!KCK2=0,"",'Summary Clear'!KCK2)</f>
        <v/>
      </c>
      <c r="KBS13" s="172" t="str">
        <f>IF('Summary Clear'!KCL2=0,"",'Summary Clear'!KCL2)</f>
        <v/>
      </c>
      <c r="KBT13" s="172" t="str">
        <f>IF('Summary Clear'!KCM2=0,"",'Summary Clear'!KCM2)</f>
        <v/>
      </c>
      <c r="KBU13" s="172" t="str">
        <f>IF('Summary Clear'!KCN2=0,"",'Summary Clear'!KCN2)</f>
        <v/>
      </c>
      <c r="KBV13" s="172" t="str">
        <f>IF('Summary Clear'!KCO2=0,"",'Summary Clear'!KCO2)</f>
        <v/>
      </c>
      <c r="KBW13" s="172" t="str">
        <f>IF('Summary Clear'!KCP2=0,"",'Summary Clear'!KCP2)</f>
        <v/>
      </c>
      <c r="KBX13" s="172" t="str">
        <f>IF('Summary Clear'!KCQ2=0,"",'Summary Clear'!KCQ2)</f>
        <v/>
      </c>
      <c r="KBY13" s="172" t="str">
        <f>IF('Summary Clear'!KCR2=0,"",'Summary Clear'!KCR2)</f>
        <v/>
      </c>
      <c r="KBZ13" s="172" t="str">
        <f>IF('Summary Clear'!KCS2=0,"",'Summary Clear'!KCS2)</f>
        <v/>
      </c>
      <c r="KCA13" s="172" t="str">
        <f>IF('Summary Clear'!KCT2=0,"",'Summary Clear'!KCT2)</f>
        <v/>
      </c>
      <c r="KCB13" s="172" t="str">
        <f>IF('Summary Clear'!KCU2=0,"",'Summary Clear'!KCU2)</f>
        <v/>
      </c>
      <c r="KCC13" s="172" t="str">
        <f>IF('Summary Clear'!KCV2=0,"",'Summary Clear'!KCV2)</f>
        <v/>
      </c>
      <c r="KCD13" s="172" t="str">
        <f>IF('Summary Clear'!KCW2=0,"",'Summary Clear'!KCW2)</f>
        <v/>
      </c>
      <c r="KCE13" s="172" t="str">
        <f>IF('Summary Clear'!KCX2=0,"",'Summary Clear'!KCX2)</f>
        <v/>
      </c>
      <c r="KCF13" s="172" t="str">
        <f>IF('Summary Clear'!KCY2=0,"",'Summary Clear'!KCY2)</f>
        <v/>
      </c>
      <c r="KCG13" s="172" t="str">
        <f>IF('Summary Clear'!KCZ2=0,"",'Summary Clear'!KCZ2)</f>
        <v/>
      </c>
      <c r="KCH13" s="172" t="str">
        <f>IF('Summary Clear'!KDA2=0,"",'Summary Clear'!KDA2)</f>
        <v/>
      </c>
      <c r="KCI13" s="172" t="str">
        <f>IF('Summary Clear'!KDB2=0,"",'Summary Clear'!KDB2)</f>
        <v/>
      </c>
      <c r="KCJ13" s="172" t="str">
        <f>IF('Summary Clear'!KDC2=0,"",'Summary Clear'!KDC2)</f>
        <v/>
      </c>
      <c r="KCK13" s="172" t="str">
        <f>IF('Summary Clear'!KDD2=0,"",'Summary Clear'!KDD2)</f>
        <v/>
      </c>
      <c r="KCL13" s="172" t="str">
        <f>IF('Summary Clear'!KDE2=0,"",'Summary Clear'!KDE2)</f>
        <v/>
      </c>
      <c r="KCM13" s="172" t="str">
        <f>IF('Summary Clear'!KDF2=0,"",'Summary Clear'!KDF2)</f>
        <v/>
      </c>
      <c r="KCN13" s="172" t="str">
        <f>IF('Summary Clear'!KDG2=0,"",'Summary Clear'!KDG2)</f>
        <v/>
      </c>
      <c r="KCO13" s="172" t="str">
        <f>IF('Summary Clear'!KDH2=0,"",'Summary Clear'!KDH2)</f>
        <v/>
      </c>
      <c r="KCP13" s="172" t="str">
        <f>IF('Summary Clear'!KDI2=0,"",'Summary Clear'!KDI2)</f>
        <v/>
      </c>
      <c r="KCQ13" s="172" t="str">
        <f>IF('Summary Clear'!KDJ2=0,"",'Summary Clear'!KDJ2)</f>
        <v/>
      </c>
      <c r="KCR13" s="172" t="str">
        <f>IF('Summary Clear'!KDK2=0,"",'Summary Clear'!KDK2)</f>
        <v/>
      </c>
      <c r="KCS13" s="172" t="str">
        <f>IF('Summary Clear'!KDL2=0,"",'Summary Clear'!KDL2)</f>
        <v/>
      </c>
      <c r="KCT13" s="172" t="str">
        <f>IF('Summary Clear'!KDM2=0,"",'Summary Clear'!KDM2)</f>
        <v/>
      </c>
      <c r="KCU13" s="172" t="str">
        <f>IF('Summary Clear'!KDN2=0,"",'Summary Clear'!KDN2)</f>
        <v/>
      </c>
      <c r="KCV13" s="172" t="str">
        <f>IF('Summary Clear'!KDO2=0,"",'Summary Clear'!KDO2)</f>
        <v/>
      </c>
      <c r="KCW13" s="172" t="str">
        <f>IF('Summary Clear'!KDP2=0,"",'Summary Clear'!KDP2)</f>
        <v/>
      </c>
      <c r="KCX13" s="172" t="str">
        <f>IF('Summary Clear'!KDQ2=0,"",'Summary Clear'!KDQ2)</f>
        <v/>
      </c>
      <c r="KCY13" s="172" t="str">
        <f>IF('Summary Clear'!KDR2=0,"",'Summary Clear'!KDR2)</f>
        <v/>
      </c>
      <c r="KCZ13" s="172" t="str">
        <f>IF('Summary Clear'!KDS2=0,"",'Summary Clear'!KDS2)</f>
        <v/>
      </c>
      <c r="KDA13" s="172" t="str">
        <f>IF('Summary Clear'!KDT2=0,"",'Summary Clear'!KDT2)</f>
        <v/>
      </c>
      <c r="KDB13" s="172" t="str">
        <f>IF('Summary Clear'!KDU2=0,"",'Summary Clear'!KDU2)</f>
        <v/>
      </c>
      <c r="KDC13" s="172" t="str">
        <f>IF('Summary Clear'!KDV2=0,"",'Summary Clear'!KDV2)</f>
        <v/>
      </c>
      <c r="KDD13" s="172" t="str">
        <f>IF('Summary Clear'!KDW2=0,"",'Summary Clear'!KDW2)</f>
        <v/>
      </c>
      <c r="KDE13" s="172" t="str">
        <f>IF('Summary Clear'!KDX2=0,"",'Summary Clear'!KDX2)</f>
        <v/>
      </c>
      <c r="KDF13" s="172" t="str">
        <f>IF('Summary Clear'!KDY2=0,"",'Summary Clear'!KDY2)</f>
        <v/>
      </c>
      <c r="KDG13" s="172" t="str">
        <f>IF('Summary Clear'!KDZ2=0,"",'Summary Clear'!KDZ2)</f>
        <v/>
      </c>
      <c r="KDH13" s="172" t="str">
        <f>IF('Summary Clear'!KEA2=0,"",'Summary Clear'!KEA2)</f>
        <v/>
      </c>
      <c r="KDI13" s="172" t="str">
        <f>IF('Summary Clear'!KEB2=0,"",'Summary Clear'!KEB2)</f>
        <v/>
      </c>
      <c r="KDJ13" s="172" t="str">
        <f>IF('Summary Clear'!KEC2=0,"",'Summary Clear'!KEC2)</f>
        <v/>
      </c>
      <c r="KDK13" s="172" t="str">
        <f>IF('Summary Clear'!KED2=0,"",'Summary Clear'!KED2)</f>
        <v/>
      </c>
      <c r="KDL13" s="172" t="str">
        <f>IF('Summary Clear'!KEE2=0,"",'Summary Clear'!KEE2)</f>
        <v/>
      </c>
      <c r="KDM13" s="172" t="str">
        <f>IF('Summary Clear'!KEF2=0,"",'Summary Clear'!KEF2)</f>
        <v/>
      </c>
      <c r="KDN13" s="172" t="str">
        <f>IF('Summary Clear'!KEG2=0,"",'Summary Clear'!KEG2)</f>
        <v/>
      </c>
      <c r="KDO13" s="172" t="str">
        <f>IF('Summary Clear'!KEH2=0,"",'Summary Clear'!KEH2)</f>
        <v/>
      </c>
      <c r="KDP13" s="172" t="str">
        <f>IF('Summary Clear'!KEI2=0,"",'Summary Clear'!KEI2)</f>
        <v/>
      </c>
      <c r="KDQ13" s="172" t="str">
        <f>IF('Summary Clear'!KEJ2=0,"",'Summary Clear'!KEJ2)</f>
        <v/>
      </c>
      <c r="KDR13" s="172" t="str">
        <f>IF('Summary Clear'!KEK2=0,"",'Summary Clear'!KEK2)</f>
        <v/>
      </c>
      <c r="KDS13" s="172" t="str">
        <f>IF('Summary Clear'!KEL2=0,"",'Summary Clear'!KEL2)</f>
        <v/>
      </c>
      <c r="KDT13" s="172" t="str">
        <f>IF('Summary Clear'!KEM2=0,"",'Summary Clear'!KEM2)</f>
        <v/>
      </c>
      <c r="KDU13" s="172" t="str">
        <f>IF('Summary Clear'!KEN2=0,"",'Summary Clear'!KEN2)</f>
        <v/>
      </c>
      <c r="KDV13" s="172" t="str">
        <f>IF('Summary Clear'!KEO2=0,"",'Summary Clear'!KEO2)</f>
        <v/>
      </c>
      <c r="KDW13" s="172" t="str">
        <f>IF('Summary Clear'!KEP2=0,"",'Summary Clear'!KEP2)</f>
        <v/>
      </c>
      <c r="KDX13" s="172" t="str">
        <f>IF('Summary Clear'!KEQ2=0,"",'Summary Clear'!KEQ2)</f>
        <v/>
      </c>
      <c r="KDY13" s="172" t="str">
        <f>IF('Summary Clear'!KER2=0,"",'Summary Clear'!KER2)</f>
        <v/>
      </c>
      <c r="KDZ13" s="172" t="str">
        <f>IF('Summary Clear'!KES2=0,"",'Summary Clear'!KES2)</f>
        <v/>
      </c>
      <c r="KEA13" s="172" t="str">
        <f>IF('Summary Clear'!KET2=0,"",'Summary Clear'!KET2)</f>
        <v/>
      </c>
      <c r="KEB13" s="172" t="str">
        <f>IF('Summary Clear'!KEU2=0,"",'Summary Clear'!KEU2)</f>
        <v/>
      </c>
      <c r="KEC13" s="172" t="str">
        <f>IF('Summary Clear'!KEV2=0,"",'Summary Clear'!KEV2)</f>
        <v/>
      </c>
      <c r="KED13" s="172" t="str">
        <f>IF('Summary Clear'!KEW2=0,"",'Summary Clear'!KEW2)</f>
        <v/>
      </c>
      <c r="KEE13" s="172" t="str">
        <f>IF('Summary Clear'!KEX2=0,"",'Summary Clear'!KEX2)</f>
        <v/>
      </c>
      <c r="KEF13" s="172" t="str">
        <f>IF('Summary Clear'!KEY2=0,"",'Summary Clear'!KEY2)</f>
        <v/>
      </c>
      <c r="KEG13" s="172" t="str">
        <f>IF('Summary Clear'!KEZ2=0,"",'Summary Clear'!KEZ2)</f>
        <v/>
      </c>
      <c r="KEH13" s="172" t="str">
        <f>IF('Summary Clear'!KFA2=0,"",'Summary Clear'!KFA2)</f>
        <v/>
      </c>
      <c r="KEI13" s="172" t="str">
        <f>IF('Summary Clear'!KFB2=0,"",'Summary Clear'!KFB2)</f>
        <v/>
      </c>
      <c r="KEJ13" s="172" t="str">
        <f>IF('Summary Clear'!KFC2=0,"",'Summary Clear'!KFC2)</f>
        <v/>
      </c>
      <c r="KEK13" s="172" t="str">
        <f>IF('Summary Clear'!KFD2=0,"",'Summary Clear'!KFD2)</f>
        <v/>
      </c>
      <c r="KEL13" s="172" t="str">
        <f>IF('Summary Clear'!KFE2=0,"",'Summary Clear'!KFE2)</f>
        <v/>
      </c>
      <c r="KEM13" s="172" t="str">
        <f>IF('Summary Clear'!KFF2=0,"",'Summary Clear'!KFF2)</f>
        <v/>
      </c>
      <c r="KEN13" s="172" t="str">
        <f>IF('Summary Clear'!KFG2=0,"",'Summary Clear'!KFG2)</f>
        <v/>
      </c>
      <c r="KEO13" s="172" t="str">
        <f>IF('Summary Clear'!KFH2=0,"",'Summary Clear'!KFH2)</f>
        <v/>
      </c>
      <c r="KEP13" s="172" t="str">
        <f>IF('Summary Clear'!KFI2=0,"",'Summary Clear'!KFI2)</f>
        <v/>
      </c>
      <c r="KEQ13" s="172" t="str">
        <f>IF('Summary Clear'!KFJ2=0,"",'Summary Clear'!KFJ2)</f>
        <v/>
      </c>
      <c r="KER13" s="172" t="str">
        <f>IF('Summary Clear'!KFK2=0,"",'Summary Clear'!KFK2)</f>
        <v/>
      </c>
      <c r="KES13" s="172" t="str">
        <f>IF('Summary Clear'!KFL2=0,"",'Summary Clear'!KFL2)</f>
        <v/>
      </c>
      <c r="KET13" s="172" t="str">
        <f>IF('Summary Clear'!KFM2=0,"",'Summary Clear'!KFM2)</f>
        <v/>
      </c>
      <c r="KEU13" s="172" t="str">
        <f>IF('Summary Clear'!KFN2=0,"",'Summary Clear'!KFN2)</f>
        <v/>
      </c>
      <c r="KEV13" s="172" t="str">
        <f>IF('Summary Clear'!KFO2=0,"",'Summary Clear'!KFO2)</f>
        <v/>
      </c>
      <c r="KEW13" s="172" t="str">
        <f>IF('Summary Clear'!KFP2=0,"",'Summary Clear'!KFP2)</f>
        <v/>
      </c>
      <c r="KEX13" s="172" t="str">
        <f>IF('Summary Clear'!KFQ2=0,"",'Summary Clear'!KFQ2)</f>
        <v/>
      </c>
      <c r="KEY13" s="172" t="str">
        <f>IF('Summary Clear'!KFR2=0,"",'Summary Clear'!KFR2)</f>
        <v/>
      </c>
      <c r="KEZ13" s="172" t="str">
        <f>IF('Summary Clear'!KFS2=0,"",'Summary Clear'!KFS2)</f>
        <v/>
      </c>
      <c r="KFA13" s="172" t="str">
        <f>IF('Summary Clear'!KFT2=0,"",'Summary Clear'!KFT2)</f>
        <v/>
      </c>
      <c r="KFB13" s="172" t="str">
        <f>IF('Summary Clear'!KFU2=0,"",'Summary Clear'!KFU2)</f>
        <v/>
      </c>
      <c r="KFC13" s="172" t="str">
        <f>IF('Summary Clear'!KFV2=0,"",'Summary Clear'!KFV2)</f>
        <v/>
      </c>
      <c r="KFD13" s="172" t="str">
        <f>IF('Summary Clear'!KFW2=0,"",'Summary Clear'!KFW2)</f>
        <v/>
      </c>
      <c r="KFE13" s="172" t="str">
        <f>IF('Summary Clear'!KFX2=0,"",'Summary Clear'!KFX2)</f>
        <v/>
      </c>
      <c r="KFF13" s="172" t="str">
        <f>IF('Summary Clear'!KFY2=0,"",'Summary Clear'!KFY2)</f>
        <v/>
      </c>
      <c r="KFG13" s="172" t="str">
        <f>IF('Summary Clear'!KFZ2=0,"",'Summary Clear'!KFZ2)</f>
        <v/>
      </c>
      <c r="KFH13" s="172" t="str">
        <f>IF('Summary Clear'!KGA2=0,"",'Summary Clear'!KGA2)</f>
        <v/>
      </c>
      <c r="KFI13" s="172" t="str">
        <f>IF('Summary Clear'!KGB2=0,"",'Summary Clear'!KGB2)</f>
        <v/>
      </c>
      <c r="KFJ13" s="172" t="str">
        <f>IF('Summary Clear'!KGC2=0,"",'Summary Clear'!KGC2)</f>
        <v/>
      </c>
      <c r="KFK13" s="172" t="str">
        <f>IF('Summary Clear'!KGD2=0,"",'Summary Clear'!KGD2)</f>
        <v/>
      </c>
      <c r="KFL13" s="172" t="str">
        <f>IF('Summary Clear'!KGE2=0,"",'Summary Clear'!KGE2)</f>
        <v/>
      </c>
      <c r="KFM13" s="172" t="str">
        <f>IF('Summary Clear'!KGF2=0,"",'Summary Clear'!KGF2)</f>
        <v/>
      </c>
      <c r="KFN13" s="172" t="str">
        <f>IF('Summary Clear'!KGG2=0,"",'Summary Clear'!KGG2)</f>
        <v/>
      </c>
      <c r="KFO13" s="172" t="str">
        <f>IF('Summary Clear'!KGH2=0,"",'Summary Clear'!KGH2)</f>
        <v/>
      </c>
      <c r="KFP13" s="172" t="str">
        <f>IF('Summary Clear'!KGI2=0,"",'Summary Clear'!KGI2)</f>
        <v/>
      </c>
      <c r="KFQ13" s="172" t="str">
        <f>IF('Summary Clear'!KGJ2=0,"",'Summary Clear'!KGJ2)</f>
        <v/>
      </c>
      <c r="KFR13" s="172" t="str">
        <f>IF('Summary Clear'!KGK2=0,"",'Summary Clear'!KGK2)</f>
        <v/>
      </c>
      <c r="KFS13" s="172" t="str">
        <f>IF('Summary Clear'!KGL2=0,"",'Summary Clear'!KGL2)</f>
        <v/>
      </c>
      <c r="KFT13" s="172" t="str">
        <f>IF('Summary Clear'!KGM2=0,"",'Summary Clear'!KGM2)</f>
        <v/>
      </c>
      <c r="KFU13" s="172" t="str">
        <f>IF('Summary Clear'!KGN2=0,"",'Summary Clear'!KGN2)</f>
        <v/>
      </c>
      <c r="KFV13" s="172" t="str">
        <f>IF('Summary Clear'!KGO2=0,"",'Summary Clear'!KGO2)</f>
        <v/>
      </c>
      <c r="KFW13" s="172" t="str">
        <f>IF('Summary Clear'!KGP2=0,"",'Summary Clear'!KGP2)</f>
        <v/>
      </c>
      <c r="KFX13" s="172" t="str">
        <f>IF('Summary Clear'!KGQ2=0,"",'Summary Clear'!KGQ2)</f>
        <v/>
      </c>
      <c r="KFY13" s="172" t="str">
        <f>IF('Summary Clear'!KGR2=0,"",'Summary Clear'!KGR2)</f>
        <v/>
      </c>
      <c r="KFZ13" s="172" t="str">
        <f>IF('Summary Clear'!KGS2=0,"",'Summary Clear'!KGS2)</f>
        <v/>
      </c>
      <c r="KGA13" s="172" t="str">
        <f>IF('Summary Clear'!KGT2=0,"",'Summary Clear'!KGT2)</f>
        <v/>
      </c>
      <c r="KGB13" s="172" t="str">
        <f>IF('Summary Clear'!KGU2=0,"",'Summary Clear'!KGU2)</f>
        <v/>
      </c>
      <c r="KGC13" s="172" t="str">
        <f>IF('Summary Clear'!KGV2=0,"",'Summary Clear'!KGV2)</f>
        <v/>
      </c>
      <c r="KGD13" s="172" t="str">
        <f>IF('Summary Clear'!KGW2=0,"",'Summary Clear'!KGW2)</f>
        <v/>
      </c>
      <c r="KGE13" s="172" t="str">
        <f>IF('Summary Clear'!KGX2=0,"",'Summary Clear'!KGX2)</f>
        <v/>
      </c>
      <c r="KGF13" s="172" t="str">
        <f>IF('Summary Clear'!KGY2=0,"",'Summary Clear'!KGY2)</f>
        <v/>
      </c>
      <c r="KGG13" s="172" t="str">
        <f>IF('Summary Clear'!KGZ2=0,"",'Summary Clear'!KGZ2)</f>
        <v/>
      </c>
      <c r="KGH13" s="172" t="str">
        <f>IF('Summary Clear'!KHA2=0,"",'Summary Clear'!KHA2)</f>
        <v/>
      </c>
      <c r="KGI13" s="172" t="str">
        <f>IF('Summary Clear'!KHB2=0,"",'Summary Clear'!KHB2)</f>
        <v/>
      </c>
      <c r="KGJ13" s="172" t="str">
        <f>IF('Summary Clear'!KHC2=0,"",'Summary Clear'!KHC2)</f>
        <v/>
      </c>
      <c r="KGK13" s="172" t="str">
        <f>IF('Summary Clear'!KHD2=0,"",'Summary Clear'!KHD2)</f>
        <v/>
      </c>
      <c r="KGL13" s="172" t="str">
        <f>IF('Summary Clear'!KHE2=0,"",'Summary Clear'!KHE2)</f>
        <v/>
      </c>
      <c r="KGM13" s="172" t="str">
        <f>IF('Summary Clear'!KHF2=0,"",'Summary Clear'!KHF2)</f>
        <v/>
      </c>
      <c r="KGN13" s="172" t="str">
        <f>IF('Summary Clear'!KHG2=0,"",'Summary Clear'!KHG2)</f>
        <v/>
      </c>
      <c r="KGO13" s="172" t="str">
        <f>IF('Summary Clear'!KHH2=0,"",'Summary Clear'!KHH2)</f>
        <v/>
      </c>
      <c r="KGP13" s="172" t="str">
        <f>IF('Summary Clear'!KHI2=0,"",'Summary Clear'!KHI2)</f>
        <v/>
      </c>
      <c r="KGQ13" s="172" t="str">
        <f>IF('Summary Clear'!KHJ2=0,"",'Summary Clear'!KHJ2)</f>
        <v/>
      </c>
      <c r="KGR13" s="172" t="str">
        <f>IF('Summary Clear'!KHK2=0,"",'Summary Clear'!KHK2)</f>
        <v/>
      </c>
      <c r="KGS13" s="172" t="str">
        <f>IF('Summary Clear'!KHL2=0,"",'Summary Clear'!KHL2)</f>
        <v/>
      </c>
      <c r="KGT13" s="172" t="str">
        <f>IF('Summary Clear'!KHM2=0,"",'Summary Clear'!KHM2)</f>
        <v/>
      </c>
      <c r="KGU13" s="172" t="str">
        <f>IF('Summary Clear'!KHN2=0,"",'Summary Clear'!KHN2)</f>
        <v/>
      </c>
      <c r="KGV13" s="172" t="str">
        <f>IF('Summary Clear'!KHO2=0,"",'Summary Clear'!KHO2)</f>
        <v/>
      </c>
      <c r="KGW13" s="172" t="str">
        <f>IF('Summary Clear'!KHP2=0,"",'Summary Clear'!KHP2)</f>
        <v/>
      </c>
      <c r="KGX13" s="172" t="str">
        <f>IF('Summary Clear'!KHQ2=0,"",'Summary Clear'!KHQ2)</f>
        <v/>
      </c>
      <c r="KGY13" s="172" t="str">
        <f>IF('Summary Clear'!KHR2=0,"",'Summary Clear'!KHR2)</f>
        <v/>
      </c>
      <c r="KGZ13" s="172" t="str">
        <f>IF('Summary Clear'!KHS2=0,"",'Summary Clear'!KHS2)</f>
        <v/>
      </c>
      <c r="KHA13" s="172" t="str">
        <f>IF('Summary Clear'!KHT2=0,"",'Summary Clear'!KHT2)</f>
        <v/>
      </c>
      <c r="KHB13" s="172" t="str">
        <f>IF('Summary Clear'!KHU2=0,"",'Summary Clear'!KHU2)</f>
        <v/>
      </c>
      <c r="KHC13" s="172" t="str">
        <f>IF('Summary Clear'!KHV2=0,"",'Summary Clear'!KHV2)</f>
        <v/>
      </c>
      <c r="KHD13" s="172" t="str">
        <f>IF('Summary Clear'!KHW2=0,"",'Summary Clear'!KHW2)</f>
        <v/>
      </c>
      <c r="KHE13" s="172" t="str">
        <f>IF('Summary Clear'!KHX2=0,"",'Summary Clear'!KHX2)</f>
        <v/>
      </c>
      <c r="KHF13" s="172" t="str">
        <f>IF('Summary Clear'!KHY2=0,"",'Summary Clear'!KHY2)</f>
        <v/>
      </c>
      <c r="KHG13" s="172" t="str">
        <f>IF('Summary Clear'!KHZ2=0,"",'Summary Clear'!KHZ2)</f>
        <v/>
      </c>
      <c r="KHH13" s="172" t="str">
        <f>IF('Summary Clear'!KIA2=0,"",'Summary Clear'!KIA2)</f>
        <v/>
      </c>
      <c r="KHI13" s="172" t="str">
        <f>IF('Summary Clear'!KIB2=0,"",'Summary Clear'!KIB2)</f>
        <v/>
      </c>
      <c r="KHJ13" s="172" t="str">
        <f>IF('Summary Clear'!KIC2=0,"",'Summary Clear'!KIC2)</f>
        <v/>
      </c>
      <c r="KHK13" s="172" t="str">
        <f>IF('Summary Clear'!KID2=0,"",'Summary Clear'!KID2)</f>
        <v/>
      </c>
      <c r="KHL13" s="172" t="str">
        <f>IF('Summary Clear'!KIE2=0,"",'Summary Clear'!KIE2)</f>
        <v/>
      </c>
      <c r="KHM13" s="172" t="str">
        <f>IF('Summary Clear'!KIF2=0,"",'Summary Clear'!KIF2)</f>
        <v/>
      </c>
      <c r="KHN13" s="172" t="str">
        <f>IF('Summary Clear'!KIG2=0,"",'Summary Clear'!KIG2)</f>
        <v/>
      </c>
      <c r="KHO13" s="172" t="str">
        <f>IF('Summary Clear'!KIH2=0,"",'Summary Clear'!KIH2)</f>
        <v/>
      </c>
      <c r="KHP13" s="172" t="str">
        <f>IF('Summary Clear'!KII2=0,"",'Summary Clear'!KII2)</f>
        <v/>
      </c>
      <c r="KHQ13" s="172" t="str">
        <f>IF('Summary Clear'!KIJ2=0,"",'Summary Clear'!KIJ2)</f>
        <v/>
      </c>
      <c r="KHR13" s="172" t="str">
        <f>IF('Summary Clear'!KIK2=0,"",'Summary Clear'!KIK2)</f>
        <v/>
      </c>
      <c r="KHS13" s="172" t="str">
        <f>IF('Summary Clear'!KIL2=0,"",'Summary Clear'!KIL2)</f>
        <v/>
      </c>
      <c r="KHT13" s="172" t="str">
        <f>IF('Summary Clear'!KIM2=0,"",'Summary Clear'!KIM2)</f>
        <v/>
      </c>
      <c r="KHU13" s="172" t="str">
        <f>IF('Summary Clear'!KIN2=0,"",'Summary Clear'!KIN2)</f>
        <v/>
      </c>
      <c r="KHV13" s="172" t="str">
        <f>IF('Summary Clear'!KIO2=0,"",'Summary Clear'!KIO2)</f>
        <v/>
      </c>
      <c r="KHW13" s="172" t="str">
        <f>IF('Summary Clear'!KIP2=0,"",'Summary Clear'!KIP2)</f>
        <v/>
      </c>
      <c r="KHX13" s="172" t="str">
        <f>IF('Summary Clear'!KIQ2=0,"",'Summary Clear'!KIQ2)</f>
        <v/>
      </c>
      <c r="KHY13" s="172" t="str">
        <f>IF('Summary Clear'!KIR2=0,"",'Summary Clear'!KIR2)</f>
        <v/>
      </c>
      <c r="KHZ13" s="172" t="str">
        <f>IF('Summary Clear'!KIS2=0,"",'Summary Clear'!KIS2)</f>
        <v/>
      </c>
      <c r="KIA13" s="172" t="str">
        <f>IF('Summary Clear'!KIT2=0,"",'Summary Clear'!KIT2)</f>
        <v/>
      </c>
      <c r="KIB13" s="172" t="str">
        <f>IF('Summary Clear'!KIU2=0,"",'Summary Clear'!KIU2)</f>
        <v/>
      </c>
      <c r="KIC13" s="172" t="str">
        <f>IF('Summary Clear'!KIV2=0,"",'Summary Clear'!KIV2)</f>
        <v/>
      </c>
      <c r="KID13" s="172" t="str">
        <f>IF('Summary Clear'!KIW2=0,"",'Summary Clear'!KIW2)</f>
        <v/>
      </c>
      <c r="KIE13" s="172" t="str">
        <f>IF('Summary Clear'!KIX2=0,"",'Summary Clear'!KIX2)</f>
        <v/>
      </c>
      <c r="KIF13" s="172" t="str">
        <f>IF('Summary Clear'!KIY2=0,"",'Summary Clear'!KIY2)</f>
        <v/>
      </c>
      <c r="KIG13" s="172" t="str">
        <f>IF('Summary Clear'!KIZ2=0,"",'Summary Clear'!KIZ2)</f>
        <v/>
      </c>
      <c r="KIH13" s="172" t="str">
        <f>IF('Summary Clear'!KJA2=0,"",'Summary Clear'!KJA2)</f>
        <v/>
      </c>
      <c r="KII13" s="172" t="str">
        <f>IF('Summary Clear'!KJB2=0,"",'Summary Clear'!KJB2)</f>
        <v/>
      </c>
      <c r="KIJ13" s="172" t="str">
        <f>IF('Summary Clear'!KJC2=0,"",'Summary Clear'!KJC2)</f>
        <v/>
      </c>
      <c r="KIK13" s="172" t="str">
        <f>IF('Summary Clear'!KJD2=0,"",'Summary Clear'!KJD2)</f>
        <v/>
      </c>
      <c r="KIL13" s="172" t="str">
        <f>IF('Summary Clear'!KJE2=0,"",'Summary Clear'!KJE2)</f>
        <v/>
      </c>
      <c r="KIM13" s="172" t="str">
        <f>IF('Summary Clear'!KJF2=0,"",'Summary Clear'!KJF2)</f>
        <v/>
      </c>
      <c r="KIN13" s="172" t="str">
        <f>IF('Summary Clear'!KJG2=0,"",'Summary Clear'!KJG2)</f>
        <v/>
      </c>
      <c r="KIO13" s="172" t="str">
        <f>IF('Summary Clear'!KJH2=0,"",'Summary Clear'!KJH2)</f>
        <v/>
      </c>
      <c r="KIP13" s="172" t="str">
        <f>IF('Summary Clear'!KJI2=0,"",'Summary Clear'!KJI2)</f>
        <v/>
      </c>
      <c r="KIQ13" s="172" t="str">
        <f>IF('Summary Clear'!KJJ2=0,"",'Summary Clear'!KJJ2)</f>
        <v/>
      </c>
      <c r="KIR13" s="172" t="str">
        <f>IF('Summary Clear'!KJK2=0,"",'Summary Clear'!KJK2)</f>
        <v/>
      </c>
      <c r="KIS13" s="172" t="str">
        <f>IF('Summary Clear'!KJL2=0,"",'Summary Clear'!KJL2)</f>
        <v/>
      </c>
      <c r="KIT13" s="172" t="str">
        <f>IF('Summary Clear'!KJM2=0,"",'Summary Clear'!KJM2)</f>
        <v/>
      </c>
      <c r="KIU13" s="172" t="str">
        <f>IF('Summary Clear'!KJN2=0,"",'Summary Clear'!KJN2)</f>
        <v/>
      </c>
      <c r="KIV13" s="172" t="str">
        <f>IF('Summary Clear'!KJO2=0,"",'Summary Clear'!KJO2)</f>
        <v/>
      </c>
      <c r="KIW13" s="172" t="str">
        <f>IF('Summary Clear'!KJP2=0,"",'Summary Clear'!KJP2)</f>
        <v/>
      </c>
      <c r="KIX13" s="172" t="str">
        <f>IF('Summary Clear'!KJQ2=0,"",'Summary Clear'!KJQ2)</f>
        <v/>
      </c>
      <c r="KIY13" s="172" t="str">
        <f>IF('Summary Clear'!KJR2=0,"",'Summary Clear'!KJR2)</f>
        <v/>
      </c>
      <c r="KIZ13" s="172" t="str">
        <f>IF('Summary Clear'!KJS2=0,"",'Summary Clear'!KJS2)</f>
        <v/>
      </c>
      <c r="KJA13" s="172" t="str">
        <f>IF('Summary Clear'!KJT2=0,"",'Summary Clear'!KJT2)</f>
        <v/>
      </c>
      <c r="KJB13" s="172" t="str">
        <f>IF('Summary Clear'!KJU2=0,"",'Summary Clear'!KJU2)</f>
        <v/>
      </c>
      <c r="KJC13" s="172" t="str">
        <f>IF('Summary Clear'!KJV2=0,"",'Summary Clear'!KJV2)</f>
        <v/>
      </c>
      <c r="KJD13" s="172" t="str">
        <f>IF('Summary Clear'!KJW2=0,"",'Summary Clear'!KJW2)</f>
        <v/>
      </c>
      <c r="KJE13" s="172" t="str">
        <f>IF('Summary Clear'!KJX2=0,"",'Summary Clear'!KJX2)</f>
        <v/>
      </c>
      <c r="KJF13" s="172" t="str">
        <f>IF('Summary Clear'!KJY2=0,"",'Summary Clear'!KJY2)</f>
        <v/>
      </c>
      <c r="KJG13" s="172" t="str">
        <f>IF('Summary Clear'!KJZ2=0,"",'Summary Clear'!KJZ2)</f>
        <v/>
      </c>
      <c r="KJH13" s="172" t="str">
        <f>IF('Summary Clear'!KKA2=0,"",'Summary Clear'!KKA2)</f>
        <v/>
      </c>
      <c r="KJI13" s="172" t="str">
        <f>IF('Summary Clear'!KKB2=0,"",'Summary Clear'!KKB2)</f>
        <v/>
      </c>
      <c r="KJJ13" s="172" t="str">
        <f>IF('Summary Clear'!KKC2=0,"",'Summary Clear'!KKC2)</f>
        <v/>
      </c>
      <c r="KJK13" s="172" t="str">
        <f>IF('Summary Clear'!KKD2=0,"",'Summary Clear'!KKD2)</f>
        <v/>
      </c>
      <c r="KJL13" s="172" t="str">
        <f>IF('Summary Clear'!KKE2=0,"",'Summary Clear'!KKE2)</f>
        <v/>
      </c>
      <c r="KJM13" s="172" t="str">
        <f>IF('Summary Clear'!KKF2=0,"",'Summary Clear'!KKF2)</f>
        <v/>
      </c>
      <c r="KJN13" s="172" t="str">
        <f>IF('Summary Clear'!KKG2=0,"",'Summary Clear'!KKG2)</f>
        <v/>
      </c>
      <c r="KJO13" s="172" t="str">
        <f>IF('Summary Clear'!KKH2=0,"",'Summary Clear'!KKH2)</f>
        <v/>
      </c>
      <c r="KJP13" s="172" t="str">
        <f>IF('Summary Clear'!KKI2=0,"",'Summary Clear'!KKI2)</f>
        <v/>
      </c>
      <c r="KJQ13" s="172" t="str">
        <f>IF('Summary Clear'!KKJ2=0,"",'Summary Clear'!KKJ2)</f>
        <v/>
      </c>
      <c r="KJR13" s="172" t="str">
        <f>IF('Summary Clear'!KKK2=0,"",'Summary Clear'!KKK2)</f>
        <v/>
      </c>
      <c r="KJS13" s="172" t="str">
        <f>IF('Summary Clear'!KKL2=0,"",'Summary Clear'!KKL2)</f>
        <v/>
      </c>
      <c r="KJT13" s="172" t="str">
        <f>IF('Summary Clear'!KKM2=0,"",'Summary Clear'!KKM2)</f>
        <v/>
      </c>
      <c r="KJU13" s="172" t="str">
        <f>IF('Summary Clear'!KKN2=0,"",'Summary Clear'!KKN2)</f>
        <v/>
      </c>
      <c r="KJV13" s="172" t="str">
        <f>IF('Summary Clear'!KKO2=0,"",'Summary Clear'!KKO2)</f>
        <v/>
      </c>
      <c r="KJW13" s="172" t="str">
        <f>IF('Summary Clear'!KKP2=0,"",'Summary Clear'!KKP2)</f>
        <v/>
      </c>
      <c r="KJX13" s="172" t="str">
        <f>IF('Summary Clear'!KKQ2=0,"",'Summary Clear'!KKQ2)</f>
        <v/>
      </c>
      <c r="KJY13" s="172" t="str">
        <f>IF('Summary Clear'!KKR2=0,"",'Summary Clear'!KKR2)</f>
        <v/>
      </c>
      <c r="KJZ13" s="172" t="str">
        <f>IF('Summary Clear'!KKS2=0,"",'Summary Clear'!KKS2)</f>
        <v/>
      </c>
      <c r="KKA13" s="172" t="str">
        <f>IF('Summary Clear'!KKT2=0,"",'Summary Clear'!KKT2)</f>
        <v/>
      </c>
      <c r="KKB13" s="172" t="str">
        <f>IF('Summary Clear'!KKU2=0,"",'Summary Clear'!KKU2)</f>
        <v/>
      </c>
      <c r="KKC13" s="172" t="str">
        <f>IF('Summary Clear'!KKV2=0,"",'Summary Clear'!KKV2)</f>
        <v/>
      </c>
      <c r="KKD13" s="172" t="str">
        <f>IF('Summary Clear'!KKW2=0,"",'Summary Clear'!KKW2)</f>
        <v/>
      </c>
      <c r="KKE13" s="172" t="str">
        <f>IF('Summary Clear'!KKX2=0,"",'Summary Clear'!KKX2)</f>
        <v/>
      </c>
      <c r="KKF13" s="172" t="str">
        <f>IF('Summary Clear'!KKY2=0,"",'Summary Clear'!KKY2)</f>
        <v/>
      </c>
      <c r="KKG13" s="172" t="str">
        <f>IF('Summary Clear'!KKZ2=0,"",'Summary Clear'!KKZ2)</f>
        <v/>
      </c>
      <c r="KKH13" s="172" t="str">
        <f>IF('Summary Clear'!KLA2=0,"",'Summary Clear'!KLA2)</f>
        <v/>
      </c>
      <c r="KKI13" s="172" t="str">
        <f>IF('Summary Clear'!KLB2=0,"",'Summary Clear'!KLB2)</f>
        <v/>
      </c>
      <c r="KKJ13" s="172" t="str">
        <f>IF('Summary Clear'!KLC2=0,"",'Summary Clear'!KLC2)</f>
        <v/>
      </c>
      <c r="KKK13" s="172" t="str">
        <f>IF('Summary Clear'!KLD2=0,"",'Summary Clear'!KLD2)</f>
        <v/>
      </c>
      <c r="KKL13" s="172" t="str">
        <f>IF('Summary Clear'!KLE2=0,"",'Summary Clear'!KLE2)</f>
        <v/>
      </c>
      <c r="KKM13" s="172" t="str">
        <f>IF('Summary Clear'!KLF2=0,"",'Summary Clear'!KLF2)</f>
        <v/>
      </c>
      <c r="KKN13" s="172" t="str">
        <f>IF('Summary Clear'!KLG2=0,"",'Summary Clear'!KLG2)</f>
        <v/>
      </c>
      <c r="KKO13" s="172" t="str">
        <f>IF('Summary Clear'!KLH2=0,"",'Summary Clear'!KLH2)</f>
        <v/>
      </c>
      <c r="KKP13" s="172" t="str">
        <f>IF('Summary Clear'!KLI2=0,"",'Summary Clear'!KLI2)</f>
        <v/>
      </c>
      <c r="KKQ13" s="172" t="str">
        <f>IF('Summary Clear'!KLJ2=0,"",'Summary Clear'!KLJ2)</f>
        <v/>
      </c>
      <c r="KKR13" s="172" t="str">
        <f>IF('Summary Clear'!KLK2=0,"",'Summary Clear'!KLK2)</f>
        <v/>
      </c>
      <c r="KKS13" s="172" t="str">
        <f>IF('Summary Clear'!KLL2=0,"",'Summary Clear'!KLL2)</f>
        <v/>
      </c>
      <c r="KKT13" s="172" t="str">
        <f>IF('Summary Clear'!KLM2=0,"",'Summary Clear'!KLM2)</f>
        <v/>
      </c>
      <c r="KKU13" s="172" t="str">
        <f>IF('Summary Clear'!KLN2=0,"",'Summary Clear'!KLN2)</f>
        <v/>
      </c>
      <c r="KKV13" s="172" t="str">
        <f>IF('Summary Clear'!KLO2=0,"",'Summary Clear'!KLO2)</f>
        <v/>
      </c>
      <c r="KKW13" s="172" t="str">
        <f>IF('Summary Clear'!KLP2=0,"",'Summary Clear'!KLP2)</f>
        <v/>
      </c>
      <c r="KKX13" s="172" t="str">
        <f>IF('Summary Clear'!KLQ2=0,"",'Summary Clear'!KLQ2)</f>
        <v/>
      </c>
      <c r="KKY13" s="172" t="str">
        <f>IF('Summary Clear'!KLR2=0,"",'Summary Clear'!KLR2)</f>
        <v/>
      </c>
      <c r="KKZ13" s="172" t="str">
        <f>IF('Summary Clear'!KLS2=0,"",'Summary Clear'!KLS2)</f>
        <v/>
      </c>
      <c r="KLA13" s="172" t="str">
        <f>IF('Summary Clear'!KLT2=0,"",'Summary Clear'!KLT2)</f>
        <v/>
      </c>
      <c r="KLB13" s="172" t="str">
        <f>IF('Summary Clear'!KLU2=0,"",'Summary Clear'!KLU2)</f>
        <v/>
      </c>
      <c r="KLC13" s="172" t="str">
        <f>IF('Summary Clear'!KLV2=0,"",'Summary Clear'!KLV2)</f>
        <v/>
      </c>
      <c r="KLD13" s="172" t="str">
        <f>IF('Summary Clear'!KLW2=0,"",'Summary Clear'!KLW2)</f>
        <v/>
      </c>
      <c r="KLE13" s="172" t="str">
        <f>IF('Summary Clear'!KLX2=0,"",'Summary Clear'!KLX2)</f>
        <v/>
      </c>
      <c r="KLF13" s="172" t="str">
        <f>IF('Summary Clear'!KLY2=0,"",'Summary Clear'!KLY2)</f>
        <v/>
      </c>
      <c r="KLG13" s="172" t="str">
        <f>IF('Summary Clear'!KLZ2=0,"",'Summary Clear'!KLZ2)</f>
        <v/>
      </c>
      <c r="KLH13" s="172" t="str">
        <f>IF('Summary Clear'!KMA2=0,"",'Summary Clear'!KMA2)</f>
        <v/>
      </c>
      <c r="KLI13" s="172" t="str">
        <f>IF('Summary Clear'!KMB2=0,"",'Summary Clear'!KMB2)</f>
        <v/>
      </c>
      <c r="KLJ13" s="172" t="str">
        <f>IF('Summary Clear'!KMC2=0,"",'Summary Clear'!KMC2)</f>
        <v/>
      </c>
      <c r="KLK13" s="172" t="str">
        <f>IF('Summary Clear'!KMD2=0,"",'Summary Clear'!KMD2)</f>
        <v/>
      </c>
      <c r="KLL13" s="172" t="str">
        <f>IF('Summary Clear'!KME2=0,"",'Summary Clear'!KME2)</f>
        <v/>
      </c>
      <c r="KLM13" s="172" t="str">
        <f>IF('Summary Clear'!KMF2=0,"",'Summary Clear'!KMF2)</f>
        <v/>
      </c>
      <c r="KLN13" s="172" t="str">
        <f>IF('Summary Clear'!KMG2=0,"",'Summary Clear'!KMG2)</f>
        <v/>
      </c>
      <c r="KLO13" s="172" t="str">
        <f>IF('Summary Clear'!KMH2=0,"",'Summary Clear'!KMH2)</f>
        <v/>
      </c>
      <c r="KLP13" s="172" t="str">
        <f>IF('Summary Clear'!KMI2=0,"",'Summary Clear'!KMI2)</f>
        <v/>
      </c>
      <c r="KLQ13" s="172" t="str">
        <f>IF('Summary Clear'!KMJ2=0,"",'Summary Clear'!KMJ2)</f>
        <v/>
      </c>
      <c r="KLR13" s="172" t="str">
        <f>IF('Summary Clear'!KMK2=0,"",'Summary Clear'!KMK2)</f>
        <v/>
      </c>
      <c r="KLS13" s="172" t="str">
        <f>IF('Summary Clear'!KML2=0,"",'Summary Clear'!KML2)</f>
        <v/>
      </c>
      <c r="KLT13" s="172" t="str">
        <f>IF('Summary Clear'!KMM2=0,"",'Summary Clear'!KMM2)</f>
        <v/>
      </c>
      <c r="KLU13" s="172" t="str">
        <f>IF('Summary Clear'!KMN2=0,"",'Summary Clear'!KMN2)</f>
        <v/>
      </c>
      <c r="KLV13" s="172" t="str">
        <f>IF('Summary Clear'!KMO2=0,"",'Summary Clear'!KMO2)</f>
        <v/>
      </c>
      <c r="KLW13" s="172" t="str">
        <f>IF('Summary Clear'!KMP2=0,"",'Summary Clear'!KMP2)</f>
        <v/>
      </c>
      <c r="KLX13" s="172" t="str">
        <f>IF('Summary Clear'!KMQ2=0,"",'Summary Clear'!KMQ2)</f>
        <v/>
      </c>
      <c r="KLY13" s="172" t="str">
        <f>IF('Summary Clear'!KMR2=0,"",'Summary Clear'!KMR2)</f>
        <v/>
      </c>
      <c r="KLZ13" s="172" t="str">
        <f>IF('Summary Clear'!KMS2=0,"",'Summary Clear'!KMS2)</f>
        <v/>
      </c>
      <c r="KMA13" s="172" t="str">
        <f>IF('Summary Clear'!KMT2=0,"",'Summary Clear'!KMT2)</f>
        <v/>
      </c>
      <c r="KMB13" s="172" t="str">
        <f>IF('Summary Clear'!KMU2=0,"",'Summary Clear'!KMU2)</f>
        <v/>
      </c>
      <c r="KMC13" s="172" t="str">
        <f>IF('Summary Clear'!KMV2=0,"",'Summary Clear'!KMV2)</f>
        <v/>
      </c>
      <c r="KMD13" s="172" t="str">
        <f>IF('Summary Clear'!KMW2=0,"",'Summary Clear'!KMW2)</f>
        <v/>
      </c>
      <c r="KME13" s="172" t="str">
        <f>IF('Summary Clear'!KMX2=0,"",'Summary Clear'!KMX2)</f>
        <v/>
      </c>
      <c r="KMF13" s="172" t="str">
        <f>IF('Summary Clear'!KMY2=0,"",'Summary Clear'!KMY2)</f>
        <v/>
      </c>
      <c r="KMG13" s="172" t="str">
        <f>IF('Summary Clear'!KMZ2=0,"",'Summary Clear'!KMZ2)</f>
        <v/>
      </c>
      <c r="KMH13" s="172" t="str">
        <f>IF('Summary Clear'!KNA2=0,"",'Summary Clear'!KNA2)</f>
        <v/>
      </c>
      <c r="KMI13" s="172" t="str">
        <f>IF('Summary Clear'!KNB2=0,"",'Summary Clear'!KNB2)</f>
        <v/>
      </c>
      <c r="KMJ13" s="172" t="str">
        <f>IF('Summary Clear'!KNC2=0,"",'Summary Clear'!KNC2)</f>
        <v/>
      </c>
      <c r="KMK13" s="172" t="str">
        <f>IF('Summary Clear'!KND2=0,"",'Summary Clear'!KND2)</f>
        <v/>
      </c>
      <c r="KML13" s="172" t="str">
        <f>IF('Summary Clear'!KNE2=0,"",'Summary Clear'!KNE2)</f>
        <v/>
      </c>
      <c r="KMM13" s="172" t="str">
        <f>IF('Summary Clear'!KNF2=0,"",'Summary Clear'!KNF2)</f>
        <v/>
      </c>
      <c r="KMN13" s="172" t="str">
        <f>IF('Summary Clear'!KNG2=0,"",'Summary Clear'!KNG2)</f>
        <v/>
      </c>
      <c r="KMO13" s="172" t="str">
        <f>IF('Summary Clear'!KNH2=0,"",'Summary Clear'!KNH2)</f>
        <v/>
      </c>
      <c r="KMP13" s="172" t="str">
        <f>IF('Summary Clear'!KNI2=0,"",'Summary Clear'!KNI2)</f>
        <v/>
      </c>
      <c r="KMQ13" s="172" t="str">
        <f>IF('Summary Clear'!KNJ2=0,"",'Summary Clear'!KNJ2)</f>
        <v/>
      </c>
      <c r="KMR13" s="172" t="str">
        <f>IF('Summary Clear'!KNK2=0,"",'Summary Clear'!KNK2)</f>
        <v/>
      </c>
      <c r="KMS13" s="172" t="str">
        <f>IF('Summary Clear'!KNL2=0,"",'Summary Clear'!KNL2)</f>
        <v/>
      </c>
      <c r="KMT13" s="172" t="str">
        <f>IF('Summary Clear'!KNM2=0,"",'Summary Clear'!KNM2)</f>
        <v/>
      </c>
      <c r="KMU13" s="172" t="str">
        <f>IF('Summary Clear'!KNN2=0,"",'Summary Clear'!KNN2)</f>
        <v/>
      </c>
      <c r="KMV13" s="172" t="str">
        <f>IF('Summary Clear'!KNO2=0,"",'Summary Clear'!KNO2)</f>
        <v/>
      </c>
      <c r="KMW13" s="172" t="str">
        <f>IF('Summary Clear'!KNP2=0,"",'Summary Clear'!KNP2)</f>
        <v/>
      </c>
      <c r="KMX13" s="172" t="str">
        <f>IF('Summary Clear'!KNQ2=0,"",'Summary Clear'!KNQ2)</f>
        <v/>
      </c>
      <c r="KMY13" s="172" t="str">
        <f>IF('Summary Clear'!KNR2=0,"",'Summary Clear'!KNR2)</f>
        <v/>
      </c>
      <c r="KMZ13" s="172" t="str">
        <f>IF('Summary Clear'!KNS2=0,"",'Summary Clear'!KNS2)</f>
        <v/>
      </c>
      <c r="KNA13" s="172" t="str">
        <f>IF('Summary Clear'!KNT2=0,"",'Summary Clear'!KNT2)</f>
        <v/>
      </c>
      <c r="KNB13" s="172" t="str">
        <f>IF('Summary Clear'!KNU2=0,"",'Summary Clear'!KNU2)</f>
        <v/>
      </c>
      <c r="KNC13" s="172" t="str">
        <f>IF('Summary Clear'!KNV2=0,"",'Summary Clear'!KNV2)</f>
        <v/>
      </c>
      <c r="KND13" s="172" t="str">
        <f>IF('Summary Clear'!KNW2=0,"",'Summary Clear'!KNW2)</f>
        <v/>
      </c>
      <c r="KNE13" s="172" t="str">
        <f>IF('Summary Clear'!KNX2=0,"",'Summary Clear'!KNX2)</f>
        <v/>
      </c>
      <c r="KNF13" s="172" t="str">
        <f>IF('Summary Clear'!KNY2=0,"",'Summary Clear'!KNY2)</f>
        <v/>
      </c>
      <c r="KNG13" s="172" t="str">
        <f>IF('Summary Clear'!KNZ2=0,"",'Summary Clear'!KNZ2)</f>
        <v/>
      </c>
      <c r="KNH13" s="172" t="str">
        <f>IF('Summary Clear'!KOA2=0,"",'Summary Clear'!KOA2)</f>
        <v/>
      </c>
      <c r="KNI13" s="172" t="str">
        <f>IF('Summary Clear'!KOB2=0,"",'Summary Clear'!KOB2)</f>
        <v/>
      </c>
      <c r="KNJ13" s="172" t="str">
        <f>IF('Summary Clear'!KOC2=0,"",'Summary Clear'!KOC2)</f>
        <v/>
      </c>
      <c r="KNK13" s="172" t="str">
        <f>IF('Summary Clear'!KOD2=0,"",'Summary Clear'!KOD2)</f>
        <v/>
      </c>
      <c r="KNL13" s="172" t="str">
        <f>IF('Summary Clear'!KOE2=0,"",'Summary Clear'!KOE2)</f>
        <v/>
      </c>
      <c r="KNM13" s="172" t="str">
        <f>IF('Summary Clear'!KOF2=0,"",'Summary Clear'!KOF2)</f>
        <v/>
      </c>
      <c r="KNN13" s="172" t="str">
        <f>IF('Summary Clear'!KOG2=0,"",'Summary Clear'!KOG2)</f>
        <v/>
      </c>
      <c r="KNO13" s="172" t="str">
        <f>IF('Summary Clear'!KOH2=0,"",'Summary Clear'!KOH2)</f>
        <v/>
      </c>
      <c r="KNP13" s="172" t="str">
        <f>IF('Summary Clear'!KOI2=0,"",'Summary Clear'!KOI2)</f>
        <v/>
      </c>
      <c r="KNQ13" s="172" t="str">
        <f>IF('Summary Clear'!KOJ2=0,"",'Summary Clear'!KOJ2)</f>
        <v/>
      </c>
      <c r="KNR13" s="172" t="str">
        <f>IF('Summary Clear'!KOK2=0,"",'Summary Clear'!KOK2)</f>
        <v/>
      </c>
      <c r="KNS13" s="172" t="str">
        <f>IF('Summary Clear'!KOL2=0,"",'Summary Clear'!KOL2)</f>
        <v/>
      </c>
      <c r="KNT13" s="172" t="str">
        <f>IF('Summary Clear'!KOM2=0,"",'Summary Clear'!KOM2)</f>
        <v/>
      </c>
      <c r="KNU13" s="172" t="str">
        <f>IF('Summary Clear'!KON2=0,"",'Summary Clear'!KON2)</f>
        <v/>
      </c>
      <c r="KNV13" s="172" t="str">
        <f>IF('Summary Clear'!KOO2=0,"",'Summary Clear'!KOO2)</f>
        <v/>
      </c>
      <c r="KNW13" s="172" t="str">
        <f>IF('Summary Clear'!KOP2=0,"",'Summary Clear'!KOP2)</f>
        <v/>
      </c>
      <c r="KNX13" s="172" t="str">
        <f>IF('Summary Clear'!KOQ2=0,"",'Summary Clear'!KOQ2)</f>
        <v/>
      </c>
      <c r="KNY13" s="172" t="str">
        <f>IF('Summary Clear'!KOR2=0,"",'Summary Clear'!KOR2)</f>
        <v/>
      </c>
      <c r="KNZ13" s="172" t="str">
        <f>IF('Summary Clear'!KOS2=0,"",'Summary Clear'!KOS2)</f>
        <v/>
      </c>
      <c r="KOA13" s="172" t="str">
        <f>IF('Summary Clear'!KOT2=0,"",'Summary Clear'!KOT2)</f>
        <v/>
      </c>
      <c r="KOB13" s="172" t="str">
        <f>IF('Summary Clear'!KOU2=0,"",'Summary Clear'!KOU2)</f>
        <v/>
      </c>
      <c r="KOC13" s="172" t="str">
        <f>IF('Summary Clear'!KOV2=0,"",'Summary Clear'!KOV2)</f>
        <v/>
      </c>
      <c r="KOD13" s="172" t="str">
        <f>IF('Summary Clear'!KOW2=0,"",'Summary Clear'!KOW2)</f>
        <v/>
      </c>
      <c r="KOE13" s="172" t="str">
        <f>IF('Summary Clear'!KOX2=0,"",'Summary Clear'!KOX2)</f>
        <v/>
      </c>
      <c r="KOF13" s="172" t="str">
        <f>IF('Summary Clear'!KOY2=0,"",'Summary Clear'!KOY2)</f>
        <v/>
      </c>
      <c r="KOG13" s="172" t="str">
        <f>IF('Summary Clear'!KOZ2=0,"",'Summary Clear'!KOZ2)</f>
        <v/>
      </c>
      <c r="KOH13" s="172" t="str">
        <f>IF('Summary Clear'!KPA2=0,"",'Summary Clear'!KPA2)</f>
        <v/>
      </c>
      <c r="KOI13" s="172" t="str">
        <f>IF('Summary Clear'!KPB2=0,"",'Summary Clear'!KPB2)</f>
        <v/>
      </c>
      <c r="KOJ13" s="172" t="str">
        <f>IF('Summary Clear'!KPC2=0,"",'Summary Clear'!KPC2)</f>
        <v/>
      </c>
      <c r="KOK13" s="172" t="str">
        <f>IF('Summary Clear'!KPD2=0,"",'Summary Clear'!KPD2)</f>
        <v/>
      </c>
      <c r="KOL13" s="172" t="str">
        <f>IF('Summary Clear'!KPE2=0,"",'Summary Clear'!KPE2)</f>
        <v/>
      </c>
      <c r="KOM13" s="172" t="str">
        <f>IF('Summary Clear'!KPF2=0,"",'Summary Clear'!KPF2)</f>
        <v/>
      </c>
      <c r="KON13" s="172" t="str">
        <f>IF('Summary Clear'!KPG2=0,"",'Summary Clear'!KPG2)</f>
        <v/>
      </c>
      <c r="KOO13" s="172" t="str">
        <f>IF('Summary Clear'!KPH2=0,"",'Summary Clear'!KPH2)</f>
        <v/>
      </c>
      <c r="KOP13" s="172" t="str">
        <f>IF('Summary Clear'!KPI2=0,"",'Summary Clear'!KPI2)</f>
        <v/>
      </c>
      <c r="KOQ13" s="172" t="str">
        <f>IF('Summary Clear'!KPJ2=0,"",'Summary Clear'!KPJ2)</f>
        <v/>
      </c>
      <c r="KOR13" s="172" t="str">
        <f>IF('Summary Clear'!KPK2=0,"",'Summary Clear'!KPK2)</f>
        <v/>
      </c>
      <c r="KOS13" s="172" t="str">
        <f>IF('Summary Clear'!KPL2=0,"",'Summary Clear'!KPL2)</f>
        <v/>
      </c>
      <c r="KOT13" s="172" t="str">
        <f>IF('Summary Clear'!KPM2=0,"",'Summary Clear'!KPM2)</f>
        <v/>
      </c>
      <c r="KOU13" s="172" t="str">
        <f>IF('Summary Clear'!KPN2=0,"",'Summary Clear'!KPN2)</f>
        <v/>
      </c>
      <c r="KOV13" s="172" t="str">
        <f>IF('Summary Clear'!KPO2=0,"",'Summary Clear'!KPO2)</f>
        <v/>
      </c>
      <c r="KOW13" s="172" t="str">
        <f>IF('Summary Clear'!KPP2=0,"",'Summary Clear'!KPP2)</f>
        <v/>
      </c>
      <c r="KOX13" s="172" t="str">
        <f>IF('Summary Clear'!KPQ2=0,"",'Summary Clear'!KPQ2)</f>
        <v/>
      </c>
      <c r="KOY13" s="172" t="str">
        <f>IF('Summary Clear'!KPR2=0,"",'Summary Clear'!KPR2)</f>
        <v/>
      </c>
      <c r="KOZ13" s="172" t="str">
        <f>IF('Summary Clear'!KPS2=0,"",'Summary Clear'!KPS2)</f>
        <v/>
      </c>
      <c r="KPA13" s="172" t="str">
        <f>IF('Summary Clear'!KPT2=0,"",'Summary Clear'!KPT2)</f>
        <v/>
      </c>
      <c r="KPB13" s="172" t="str">
        <f>IF('Summary Clear'!KPU2=0,"",'Summary Clear'!KPU2)</f>
        <v/>
      </c>
      <c r="KPC13" s="172" t="str">
        <f>IF('Summary Clear'!KPV2=0,"",'Summary Clear'!KPV2)</f>
        <v/>
      </c>
      <c r="KPD13" s="172" t="str">
        <f>IF('Summary Clear'!KPW2=0,"",'Summary Clear'!KPW2)</f>
        <v/>
      </c>
      <c r="KPE13" s="172" t="str">
        <f>IF('Summary Clear'!KPX2=0,"",'Summary Clear'!KPX2)</f>
        <v/>
      </c>
      <c r="KPF13" s="172" t="str">
        <f>IF('Summary Clear'!KPY2=0,"",'Summary Clear'!KPY2)</f>
        <v/>
      </c>
      <c r="KPG13" s="172" t="str">
        <f>IF('Summary Clear'!KPZ2=0,"",'Summary Clear'!KPZ2)</f>
        <v/>
      </c>
      <c r="KPH13" s="172" t="str">
        <f>IF('Summary Clear'!KQA2=0,"",'Summary Clear'!KQA2)</f>
        <v/>
      </c>
      <c r="KPI13" s="172" t="str">
        <f>IF('Summary Clear'!KQB2=0,"",'Summary Clear'!KQB2)</f>
        <v/>
      </c>
      <c r="KPJ13" s="172" t="str">
        <f>IF('Summary Clear'!KQC2=0,"",'Summary Clear'!KQC2)</f>
        <v/>
      </c>
      <c r="KPK13" s="172" t="str">
        <f>IF('Summary Clear'!KQD2=0,"",'Summary Clear'!KQD2)</f>
        <v/>
      </c>
      <c r="KPL13" s="172" t="str">
        <f>IF('Summary Clear'!KQE2=0,"",'Summary Clear'!KQE2)</f>
        <v/>
      </c>
      <c r="KPM13" s="172" t="str">
        <f>IF('Summary Clear'!KQF2=0,"",'Summary Clear'!KQF2)</f>
        <v/>
      </c>
      <c r="KPN13" s="172" t="str">
        <f>IF('Summary Clear'!KQG2=0,"",'Summary Clear'!KQG2)</f>
        <v/>
      </c>
      <c r="KPO13" s="172" t="str">
        <f>IF('Summary Clear'!KQH2=0,"",'Summary Clear'!KQH2)</f>
        <v/>
      </c>
      <c r="KPP13" s="172" t="str">
        <f>IF('Summary Clear'!KQI2=0,"",'Summary Clear'!KQI2)</f>
        <v/>
      </c>
      <c r="KPQ13" s="172" t="str">
        <f>IF('Summary Clear'!KQJ2=0,"",'Summary Clear'!KQJ2)</f>
        <v/>
      </c>
      <c r="KPR13" s="172" t="str">
        <f>IF('Summary Clear'!KQK2=0,"",'Summary Clear'!KQK2)</f>
        <v/>
      </c>
      <c r="KPS13" s="172" t="str">
        <f>IF('Summary Clear'!KQL2=0,"",'Summary Clear'!KQL2)</f>
        <v/>
      </c>
      <c r="KPT13" s="172" t="str">
        <f>IF('Summary Clear'!KQM2=0,"",'Summary Clear'!KQM2)</f>
        <v/>
      </c>
      <c r="KPU13" s="172" t="str">
        <f>IF('Summary Clear'!KQN2=0,"",'Summary Clear'!KQN2)</f>
        <v/>
      </c>
      <c r="KPV13" s="172" t="str">
        <f>IF('Summary Clear'!KQO2=0,"",'Summary Clear'!KQO2)</f>
        <v/>
      </c>
      <c r="KPW13" s="172" t="str">
        <f>IF('Summary Clear'!KQP2=0,"",'Summary Clear'!KQP2)</f>
        <v/>
      </c>
      <c r="KPX13" s="172" t="str">
        <f>IF('Summary Clear'!KQQ2=0,"",'Summary Clear'!KQQ2)</f>
        <v/>
      </c>
      <c r="KPY13" s="172" t="str">
        <f>IF('Summary Clear'!KQR2=0,"",'Summary Clear'!KQR2)</f>
        <v/>
      </c>
      <c r="KPZ13" s="172" t="str">
        <f>IF('Summary Clear'!KQS2=0,"",'Summary Clear'!KQS2)</f>
        <v/>
      </c>
      <c r="KQA13" s="172" t="str">
        <f>IF('Summary Clear'!KQT2=0,"",'Summary Clear'!KQT2)</f>
        <v/>
      </c>
      <c r="KQB13" s="172" t="str">
        <f>IF('Summary Clear'!KQU2=0,"",'Summary Clear'!KQU2)</f>
        <v/>
      </c>
      <c r="KQC13" s="172" t="str">
        <f>IF('Summary Clear'!KQV2=0,"",'Summary Clear'!KQV2)</f>
        <v/>
      </c>
      <c r="KQD13" s="172" t="str">
        <f>IF('Summary Clear'!KQW2=0,"",'Summary Clear'!KQW2)</f>
        <v/>
      </c>
      <c r="KQE13" s="172" t="str">
        <f>IF('Summary Clear'!KQX2=0,"",'Summary Clear'!KQX2)</f>
        <v/>
      </c>
      <c r="KQF13" s="172" t="str">
        <f>IF('Summary Clear'!KQY2=0,"",'Summary Clear'!KQY2)</f>
        <v/>
      </c>
      <c r="KQG13" s="172" t="str">
        <f>IF('Summary Clear'!KQZ2=0,"",'Summary Clear'!KQZ2)</f>
        <v/>
      </c>
      <c r="KQH13" s="172" t="str">
        <f>IF('Summary Clear'!KRA2=0,"",'Summary Clear'!KRA2)</f>
        <v/>
      </c>
      <c r="KQI13" s="172" t="str">
        <f>IF('Summary Clear'!KRB2=0,"",'Summary Clear'!KRB2)</f>
        <v/>
      </c>
      <c r="KQJ13" s="172" t="str">
        <f>IF('Summary Clear'!KRC2=0,"",'Summary Clear'!KRC2)</f>
        <v/>
      </c>
      <c r="KQK13" s="172" t="str">
        <f>IF('Summary Clear'!KRD2=0,"",'Summary Clear'!KRD2)</f>
        <v/>
      </c>
      <c r="KQL13" s="172" t="str">
        <f>IF('Summary Clear'!KRE2=0,"",'Summary Clear'!KRE2)</f>
        <v/>
      </c>
      <c r="KQM13" s="172" t="str">
        <f>IF('Summary Clear'!KRF2=0,"",'Summary Clear'!KRF2)</f>
        <v/>
      </c>
      <c r="KQN13" s="172" t="str">
        <f>IF('Summary Clear'!KRG2=0,"",'Summary Clear'!KRG2)</f>
        <v/>
      </c>
      <c r="KQO13" s="172" t="str">
        <f>IF('Summary Clear'!KRH2=0,"",'Summary Clear'!KRH2)</f>
        <v/>
      </c>
      <c r="KQP13" s="172" t="str">
        <f>IF('Summary Clear'!KRI2=0,"",'Summary Clear'!KRI2)</f>
        <v/>
      </c>
      <c r="KQQ13" s="172" t="str">
        <f>IF('Summary Clear'!KRJ2=0,"",'Summary Clear'!KRJ2)</f>
        <v/>
      </c>
      <c r="KQR13" s="172" t="str">
        <f>IF('Summary Clear'!KRK2=0,"",'Summary Clear'!KRK2)</f>
        <v/>
      </c>
      <c r="KQS13" s="172" t="str">
        <f>IF('Summary Clear'!KRL2=0,"",'Summary Clear'!KRL2)</f>
        <v/>
      </c>
      <c r="KQT13" s="172" t="str">
        <f>IF('Summary Clear'!KRM2=0,"",'Summary Clear'!KRM2)</f>
        <v/>
      </c>
      <c r="KQU13" s="172" t="str">
        <f>IF('Summary Clear'!KRN2=0,"",'Summary Clear'!KRN2)</f>
        <v/>
      </c>
      <c r="KQV13" s="172" t="str">
        <f>IF('Summary Clear'!KRO2=0,"",'Summary Clear'!KRO2)</f>
        <v/>
      </c>
      <c r="KQW13" s="172" t="str">
        <f>IF('Summary Clear'!KRP2=0,"",'Summary Clear'!KRP2)</f>
        <v/>
      </c>
      <c r="KQX13" s="172" t="str">
        <f>IF('Summary Clear'!KRQ2=0,"",'Summary Clear'!KRQ2)</f>
        <v/>
      </c>
      <c r="KQY13" s="172" t="str">
        <f>IF('Summary Clear'!KRR2=0,"",'Summary Clear'!KRR2)</f>
        <v/>
      </c>
      <c r="KQZ13" s="172" t="str">
        <f>IF('Summary Clear'!KRS2=0,"",'Summary Clear'!KRS2)</f>
        <v/>
      </c>
      <c r="KRA13" s="172" t="str">
        <f>IF('Summary Clear'!KRT2=0,"",'Summary Clear'!KRT2)</f>
        <v/>
      </c>
      <c r="KRB13" s="172" t="str">
        <f>IF('Summary Clear'!KRU2=0,"",'Summary Clear'!KRU2)</f>
        <v/>
      </c>
      <c r="KRC13" s="172" t="str">
        <f>IF('Summary Clear'!KRV2=0,"",'Summary Clear'!KRV2)</f>
        <v/>
      </c>
      <c r="KRD13" s="172" t="str">
        <f>IF('Summary Clear'!KRW2=0,"",'Summary Clear'!KRW2)</f>
        <v/>
      </c>
      <c r="KRE13" s="172" t="str">
        <f>IF('Summary Clear'!KRX2=0,"",'Summary Clear'!KRX2)</f>
        <v/>
      </c>
      <c r="KRF13" s="172" t="str">
        <f>IF('Summary Clear'!KRY2=0,"",'Summary Clear'!KRY2)</f>
        <v/>
      </c>
      <c r="KRG13" s="172" t="str">
        <f>IF('Summary Clear'!KRZ2=0,"",'Summary Clear'!KRZ2)</f>
        <v/>
      </c>
      <c r="KRH13" s="172" t="str">
        <f>IF('Summary Clear'!KSA2=0,"",'Summary Clear'!KSA2)</f>
        <v/>
      </c>
      <c r="KRI13" s="172" t="str">
        <f>IF('Summary Clear'!KSB2=0,"",'Summary Clear'!KSB2)</f>
        <v/>
      </c>
      <c r="KRJ13" s="172" t="str">
        <f>IF('Summary Clear'!KSC2=0,"",'Summary Clear'!KSC2)</f>
        <v/>
      </c>
      <c r="KRK13" s="172" t="str">
        <f>IF('Summary Clear'!KSD2=0,"",'Summary Clear'!KSD2)</f>
        <v/>
      </c>
      <c r="KRL13" s="172" t="str">
        <f>IF('Summary Clear'!KSE2=0,"",'Summary Clear'!KSE2)</f>
        <v/>
      </c>
      <c r="KRM13" s="172" t="str">
        <f>IF('Summary Clear'!KSF2=0,"",'Summary Clear'!KSF2)</f>
        <v/>
      </c>
      <c r="KRN13" s="172" t="str">
        <f>IF('Summary Clear'!KSG2=0,"",'Summary Clear'!KSG2)</f>
        <v/>
      </c>
      <c r="KRO13" s="172" t="str">
        <f>IF('Summary Clear'!KSH2=0,"",'Summary Clear'!KSH2)</f>
        <v/>
      </c>
      <c r="KRP13" s="172" t="str">
        <f>IF('Summary Clear'!KSI2=0,"",'Summary Clear'!KSI2)</f>
        <v/>
      </c>
      <c r="KRQ13" s="172" t="str">
        <f>IF('Summary Clear'!KSJ2=0,"",'Summary Clear'!KSJ2)</f>
        <v/>
      </c>
      <c r="KRR13" s="172" t="str">
        <f>IF('Summary Clear'!KSK2=0,"",'Summary Clear'!KSK2)</f>
        <v/>
      </c>
      <c r="KRS13" s="172" t="str">
        <f>IF('Summary Clear'!KSL2=0,"",'Summary Clear'!KSL2)</f>
        <v/>
      </c>
      <c r="KRT13" s="172" t="str">
        <f>IF('Summary Clear'!KSM2=0,"",'Summary Clear'!KSM2)</f>
        <v/>
      </c>
      <c r="KRU13" s="172" t="str">
        <f>IF('Summary Clear'!KSN2=0,"",'Summary Clear'!KSN2)</f>
        <v/>
      </c>
      <c r="KRV13" s="172" t="str">
        <f>IF('Summary Clear'!KSO2=0,"",'Summary Clear'!KSO2)</f>
        <v/>
      </c>
      <c r="KRW13" s="172" t="str">
        <f>IF('Summary Clear'!KSP2=0,"",'Summary Clear'!KSP2)</f>
        <v/>
      </c>
      <c r="KRX13" s="172" t="str">
        <f>IF('Summary Clear'!KSQ2=0,"",'Summary Clear'!KSQ2)</f>
        <v/>
      </c>
      <c r="KRY13" s="172" t="str">
        <f>IF('Summary Clear'!KSR2=0,"",'Summary Clear'!KSR2)</f>
        <v/>
      </c>
      <c r="KRZ13" s="172" t="str">
        <f>IF('Summary Clear'!KSS2=0,"",'Summary Clear'!KSS2)</f>
        <v/>
      </c>
      <c r="KSA13" s="172" t="str">
        <f>IF('Summary Clear'!KST2=0,"",'Summary Clear'!KST2)</f>
        <v/>
      </c>
      <c r="KSB13" s="172" t="str">
        <f>IF('Summary Clear'!KSU2=0,"",'Summary Clear'!KSU2)</f>
        <v/>
      </c>
      <c r="KSC13" s="172" t="str">
        <f>IF('Summary Clear'!KSV2=0,"",'Summary Clear'!KSV2)</f>
        <v/>
      </c>
      <c r="KSD13" s="172" t="str">
        <f>IF('Summary Clear'!KSW2=0,"",'Summary Clear'!KSW2)</f>
        <v/>
      </c>
      <c r="KSE13" s="172" t="str">
        <f>IF('Summary Clear'!KSX2=0,"",'Summary Clear'!KSX2)</f>
        <v/>
      </c>
      <c r="KSF13" s="172" t="str">
        <f>IF('Summary Clear'!KSY2=0,"",'Summary Clear'!KSY2)</f>
        <v/>
      </c>
      <c r="KSG13" s="172" t="str">
        <f>IF('Summary Clear'!KSZ2=0,"",'Summary Clear'!KSZ2)</f>
        <v/>
      </c>
      <c r="KSH13" s="172" t="str">
        <f>IF('Summary Clear'!KTA2=0,"",'Summary Clear'!KTA2)</f>
        <v/>
      </c>
      <c r="KSI13" s="172" t="str">
        <f>IF('Summary Clear'!KTB2=0,"",'Summary Clear'!KTB2)</f>
        <v/>
      </c>
      <c r="KSJ13" s="172" t="str">
        <f>IF('Summary Clear'!KTC2=0,"",'Summary Clear'!KTC2)</f>
        <v/>
      </c>
      <c r="KSK13" s="172" t="str">
        <f>IF('Summary Clear'!KTD2=0,"",'Summary Clear'!KTD2)</f>
        <v/>
      </c>
      <c r="KSL13" s="172" t="str">
        <f>IF('Summary Clear'!KTE2=0,"",'Summary Clear'!KTE2)</f>
        <v/>
      </c>
      <c r="KSM13" s="172" t="str">
        <f>IF('Summary Clear'!KTF2=0,"",'Summary Clear'!KTF2)</f>
        <v/>
      </c>
      <c r="KSN13" s="172" t="str">
        <f>IF('Summary Clear'!KTG2=0,"",'Summary Clear'!KTG2)</f>
        <v/>
      </c>
      <c r="KSO13" s="172" t="str">
        <f>IF('Summary Clear'!KTH2=0,"",'Summary Clear'!KTH2)</f>
        <v/>
      </c>
      <c r="KSP13" s="172" t="str">
        <f>IF('Summary Clear'!KTI2=0,"",'Summary Clear'!KTI2)</f>
        <v/>
      </c>
      <c r="KSQ13" s="172" t="str">
        <f>IF('Summary Clear'!KTJ2=0,"",'Summary Clear'!KTJ2)</f>
        <v/>
      </c>
      <c r="KSR13" s="172" t="str">
        <f>IF('Summary Clear'!KTK2=0,"",'Summary Clear'!KTK2)</f>
        <v/>
      </c>
      <c r="KSS13" s="172" t="str">
        <f>IF('Summary Clear'!KTL2=0,"",'Summary Clear'!KTL2)</f>
        <v/>
      </c>
      <c r="KST13" s="172" t="str">
        <f>IF('Summary Clear'!KTM2=0,"",'Summary Clear'!KTM2)</f>
        <v/>
      </c>
      <c r="KSU13" s="172" t="str">
        <f>IF('Summary Clear'!KTN2=0,"",'Summary Clear'!KTN2)</f>
        <v/>
      </c>
      <c r="KSV13" s="172" t="str">
        <f>IF('Summary Clear'!KTO2=0,"",'Summary Clear'!KTO2)</f>
        <v/>
      </c>
      <c r="KSW13" s="172" t="str">
        <f>IF('Summary Clear'!KTP2=0,"",'Summary Clear'!KTP2)</f>
        <v/>
      </c>
      <c r="KSX13" s="172" t="str">
        <f>IF('Summary Clear'!KTQ2=0,"",'Summary Clear'!KTQ2)</f>
        <v/>
      </c>
      <c r="KSY13" s="172" t="str">
        <f>IF('Summary Clear'!KTR2=0,"",'Summary Clear'!KTR2)</f>
        <v/>
      </c>
      <c r="KSZ13" s="172" t="str">
        <f>IF('Summary Clear'!KTS2=0,"",'Summary Clear'!KTS2)</f>
        <v/>
      </c>
      <c r="KTA13" s="172" t="str">
        <f>IF('Summary Clear'!KTT2=0,"",'Summary Clear'!KTT2)</f>
        <v/>
      </c>
      <c r="KTB13" s="172" t="str">
        <f>IF('Summary Clear'!KTU2=0,"",'Summary Clear'!KTU2)</f>
        <v/>
      </c>
      <c r="KTC13" s="172" t="str">
        <f>IF('Summary Clear'!KTV2=0,"",'Summary Clear'!KTV2)</f>
        <v/>
      </c>
      <c r="KTD13" s="172" t="str">
        <f>IF('Summary Clear'!KTW2=0,"",'Summary Clear'!KTW2)</f>
        <v/>
      </c>
      <c r="KTE13" s="172" t="str">
        <f>IF('Summary Clear'!KTX2=0,"",'Summary Clear'!KTX2)</f>
        <v/>
      </c>
      <c r="KTF13" s="172" t="str">
        <f>IF('Summary Clear'!KTY2=0,"",'Summary Clear'!KTY2)</f>
        <v/>
      </c>
      <c r="KTG13" s="172" t="str">
        <f>IF('Summary Clear'!KTZ2=0,"",'Summary Clear'!KTZ2)</f>
        <v/>
      </c>
      <c r="KTH13" s="172" t="str">
        <f>IF('Summary Clear'!KUA2=0,"",'Summary Clear'!KUA2)</f>
        <v/>
      </c>
      <c r="KTI13" s="172" t="str">
        <f>IF('Summary Clear'!KUB2=0,"",'Summary Clear'!KUB2)</f>
        <v/>
      </c>
      <c r="KTJ13" s="172" t="str">
        <f>IF('Summary Clear'!KUC2=0,"",'Summary Clear'!KUC2)</f>
        <v/>
      </c>
      <c r="KTK13" s="172" t="str">
        <f>IF('Summary Clear'!KUD2=0,"",'Summary Clear'!KUD2)</f>
        <v/>
      </c>
      <c r="KTL13" s="172" t="str">
        <f>IF('Summary Clear'!KUE2=0,"",'Summary Clear'!KUE2)</f>
        <v/>
      </c>
      <c r="KTM13" s="172" t="str">
        <f>IF('Summary Clear'!KUF2=0,"",'Summary Clear'!KUF2)</f>
        <v/>
      </c>
      <c r="KTN13" s="172" t="str">
        <f>IF('Summary Clear'!KUG2=0,"",'Summary Clear'!KUG2)</f>
        <v/>
      </c>
      <c r="KTO13" s="172" t="str">
        <f>IF('Summary Clear'!KUH2=0,"",'Summary Clear'!KUH2)</f>
        <v/>
      </c>
      <c r="KTP13" s="172" t="str">
        <f>IF('Summary Clear'!KUI2=0,"",'Summary Clear'!KUI2)</f>
        <v/>
      </c>
      <c r="KTQ13" s="172" t="str">
        <f>IF('Summary Clear'!KUJ2=0,"",'Summary Clear'!KUJ2)</f>
        <v/>
      </c>
      <c r="KTR13" s="172" t="str">
        <f>IF('Summary Clear'!KUK2=0,"",'Summary Clear'!KUK2)</f>
        <v/>
      </c>
      <c r="KTS13" s="172" t="str">
        <f>IF('Summary Clear'!KUL2=0,"",'Summary Clear'!KUL2)</f>
        <v/>
      </c>
      <c r="KTT13" s="172" t="str">
        <f>IF('Summary Clear'!KUM2=0,"",'Summary Clear'!KUM2)</f>
        <v/>
      </c>
      <c r="KTU13" s="172" t="str">
        <f>IF('Summary Clear'!KUN2=0,"",'Summary Clear'!KUN2)</f>
        <v/>
      </c>
      <c r="KTV13" s="172" t="str">
        <f>IF('Summary Clear'!KUO2=0,"",'Summary Clear'!KUO2)</f>
        <v/>
      </c>
      <c r="KTW13" s="172" t="str">
        <f>IF('Summary Clear'!KUP2=0,"",'Summary Clear'!KUP2)</f>
        <v/>
      </c>
      <c r="KTX13" s="172" t="str">
        <f>IF('Summary Clear'!KUQ2=0,"",'Summary Clear'!KUQ2)</f>
        <v/>
      </c>
      <c r="KTY13" s="172" t="str">
        <f>IF('Summary Clear'!KUR2=0,"",'Summary Clear'!KUR2)</f>
        <v/>
      </c>
      <c r="KTZ13" s="172" t="str">
        <f>IF('Summary Clear'!KUS2=0,"",'Summary Clear'!KUS2)</f>
        <v/>
      </c>
      <c r="KUA13" s="172" t="str">
        <f>IF('Summary Clear'!KUT2=0,"",'Summary Clear'!KUT2)</f>
        <v/>
      </c>
      <c r="KUB13" s="172" t="str">
        <f>IF('Summary Clear'!KUU2=0,"",'Summary Clear'!KUU2)</f>
        <v/>
      </c>
      <c r="KUC13" s="172" t="str">
        <f>IF('Summary Clear'!KUV2=0,"",'Summary Clear'!KUV2)</f>
        <v/>
      </c>
      <c r="KUD13" s="172" t="str">
        <f>IF('Summary Clear'!KUW2=0,"",'Summary Clear'!KUW2)</f>
        <v/>
      </c>
      <c r="KUE13" s="172" t="str">
        <f>IF('Summary Clear'!KUX2=0,"",'Summary Clear'!KUX2)</f>
        <v/>
      </c>
      <c r="KUF13" s="172" t="str">
        <f>IF('Summary Clear'!KUY2=0,"",'Summary Clear'!KUY2)</f>
        <v/>
      </c>
      <c r="KUG13" s="172" t="str">
        <f>IF('Summary Clear'!KUZ2=0,"",'Summary Clear'!KUZ2)</f>
        <v/>
      </c>
      <c r="KUH13" s="172" t="str">
        <f>IF('Summary Clear'!KVA2=0,"",'Summary Clear'!KVA2)</f>
        <v/>
      </c>
      <c r="KUI13" s="172" t="str">
        <f>IF('Summary Clear'!KVB2=0,"",'Summary Clear'!KVB2)</f>
        <v/>
      </c>
      <c r="KUJ13" s="172" t="str">
        <f>IF('Summary Clear'!KVC2=0,"",'Summary Clear'!KVC2)</f>
        <v/>
      </c>
      <c r="KUK13" s="172" t="str">
        <f>IF('Summary Clear'!KVD2=0,"",'Summary Clear'!KVD2)</f>
        <v/>
      </c>
      <c r="KUL13" s="172" t="str">
        <f>IF('Summary Clear'!KVE2=0,"",'Summary Clear'!KVE2)</f>
        <v/>
      </c>
      <c r="KUM13" s="172" t="str">
        <f>IF('Summary Clear'!KVF2=0,"",'Summary Clear'!KVF2)</f>
        <v/>
      </c>
      <c r="KUN13" s="172" t="str">
        <f>IF('Summary Clear'!KVG2=0,"",'Summary Clear'!KVG2)</f>
        <v/>
      </c>
      <c r="KUO13" s="172" t="str">
        <f>IF('Summary Clear'!KVH2=0,"",'Summary Clear'!KVH2)</f>
        <v/>
      </c>
      <c r="KUP13" s="172" t="str">
        <f>IF('Summary Clear'!KVI2=0,"",'Summary Clear'!KVI2)</f>
        <v/>
      </c>
      <c r="KUQ13" s="172" t="str">
        <f>IF('Summary Clear'!KVJ2=0,"",'Summary Clear'!KVJ2)</f>
        <v/>
      </c>
      <c r="KUR13" s="172" t="str">
        <f>IF('Summary Clear'!KVK2=0,"",'Summary Clear'!KVK2)</f>
        <v/>
      </c>
      <c r="KUS13" s="172" t="str">
        <f>IF('Summary Clear'!KVL2=0,"",'Summary Clear'!KVL2)</f>
        <v/>
      </c>
      <c r="KUT13" s="172" t="str">
        <f>IF('Summary Clear'!KVM2=0,"",'Summary Clear'!KVM2)</f>
        <v/>
      </c>
      <c r="KUU13" s="172" t="str">
        <f>IF('Summary Clear'!KVN2=0,"",'Summary Clear'!KVN2)</f>
        <v/>
      </c>
      <c r="KUV13" s="172" t="str">
        <f>IF('Summary Clear'!KVO2=0,"",'Summary Clear'!KVO2)</f>
        <v/>
      </c>
      <c r="KUW13" s="172" t="str">
        <f>IF('Summary Clear'!KVP2=0,"",'Summary Clear'!KVP2)</f>
        <v/>
      </c>
      <c r="KUX13" s="172" t="str">
        <f>IF('Summary Clear'!KVQ2=0,"",'Summary Clear'!KVQ2)</f>
        <v/>
      </c>
      <c r="KUY13" s="172" t="str">
        <f>IF('Summary Clear'!KVR2=0,"",'Summary Clear'!KVR2)</f>
        <v/>
      </c>
      <c r="KUZ13" s="172" t="str">
        <f>IF('Summary Clear'!KVS2=0,"",'Summary Clear'!KVS2)</f>
        <v/>
      </c>
      <c r="KVA13" s="172" t="str">
        <f>IF('Summary Clear'!KVT2=0,"",'Summary Clear'!KVT2)</f>
        <v/>
      </c>
      <c r="KVB13" s="172" t="str">
        <f>IF('Summary Clear'!KVU2=0,"",'Summary Clear'!KVU2)</f>
        <v/>
      </c>
      <c r="KVC13" s="172" t="str">
        <f>IF('Summary Clear'!KVV2=0,"",'Summary Clear'!KVV2)</f>
        <v/>
      </c>
      <c r="KVD13" s="172" t="str">
        <f>IF('Summary Clear'!KVW2=0,"",'Summary Clear'!KVW2)</f>
        <v/>
      </c>
      <c r="KVE13" s="172" t="str">
        <f>IF('Summary Clear'!KVX2=0,"",'Summary Clear'!KVX2)</f>
        <v/>
      </c>
      <c r="KVF13" s="172" t="str">
        <f>IF('Summary Clear'!KVY2=0,"",'Summary Clear'!KVY2)</f>
        <v/>
      </c>
      <c r="KVG13" s="172" t="str">
        <f>IF('Summary Clear'!KVZ2=0,"",'Summary Clear'!KVZ2)</f>
        <v/>
      </c>
      <c r="KVH13" s="172" t="str">
        <f>IF('Summary Clear'!KWA2=0,"",'Summary Clear'!KWA2)</f>
        <v/>
      </c>
      <c r="KVI13" s="172" t="str">
        <f>IF('Summary Clear'!KWB2=0,"",'Summary Clear'!KWB2)</f>
        <v/>
      </c>
      <c r="KVJ13" s="172" t="str">
        <f>IF('Summary Clear'!KWC2=0,"",'Summary Clear'!KWC2)</f>
        <v/>
      </c>
      <c r="KVK13" s="172" t="str">
        <f>IF('Summary Clear'!KWD2=0,"",'Summary Clear'!KWD2)</f>
        <v/>
      </c>
      <c r="KVL13" s="172" t="str">
        <f>IF('Summary Clear'!KWE2=0,"",'Summary Clear'!KWE2)</f>
        <v/>
      </c>
      <c r="KVM13" s="172" t="str">
        <f>IF('Summary Clear'!KWF2=0,"",'Summary Clear'!KWF2)</f>
        <v/>
      </c>
      <c r="KVN13" s="172" t="str">
        <f>IF('Summary Clear'!KWG2=0,"",'Summary Clear'!KWG2)</f>
        <v/>
      </c>
      <c r="KVO13" s="172" t="str">
        <f>IF('Summary Clear'!KWH2=0,"",'Summary Clear'!KWH2)</f>
        <v/>
      </c>
      <c r="KVP13" s="172" t="str">
        <f>IF('Summary Clear'!KWI2=0,"",'Summary Clear'!KWI2)</f>
        <v/>
      </c>
      <c r="KVQ13" s="172" t="str">
        <f>IF('Summary Clear'!KWJ2=0,"",'Summary Clear'!KWJ2)</f>
        <v/>
      </c>
      <c r="KVR13" s="172" t="str">
        <f>IF('Summary Clear'!KWK2=0,"",'Summary Clear'!KWK2)</f>
        <v/>
      </c>
      <c r="KVS13" s="172" t="str">
        <f>IF('Summary Clear'!KWL2=0,"",'Summary Clear'!KWL2)</f>
        <v/>
      </c>
      <c r="KVT13" s="172" t="str">
        <f>IF('Summary Clear'!KWM2=0,"",'Summary Clear'!KWM2)</f>
        <v/>
      </c>
      <c r="KVU13" s="172" t="str">
        <f>IF('Summary Clear'!KWN2=0,"",'Summary Clear'!KWN2)</f>
        <v/>
      </c>
      <c r="KVV13" s="172" t="str">
        <f>IF('Summary Clear'!KWO2=0,"",'Summary Clear'!KWO2)</f>
        <v/>
      </c>
      <c r="KVW13" s="172" t="str">
        <f>IF('Summary Clear'!KWP2=0,"",'Summary Clear'!KWP2)</f>
        <v/>
      </c>
      <c r="KVX13" s="172" t="str">
        <f>IF('Summary Clear'!KWQ2=0,"",'Summary Clear'!KWQ2)</f>
        <v/>
      </c>
      <c r="KVY13" s="172" t="str">
        <f>IF('Summary Clear'!KWR2=0,"",'Summary Clear'!KWR2)</f>
        <v/>
      </c>
      <c r="KVZ13" s="172" t="str">
        <f>IF('Summary Clear'!KWS2=0,"",'Summary Clear'!KWS2)</f>
        <v/>
      </c>
      <c r="KWA13" s="172" t="str">
        <f>IF('Summary Clear'!KWT2=0,"",'Summary Clear'!KWT2)</f>
        <v/>
      </c>
      <c r="KWB13" s="172" t="str">
        <f>IF('Summary Clear'!KWU2=0,"",'Summary Clear'!KWU2)</f>
        <v/>
      </c>
      <c r="KWC13" s="172" t="str">
        <f>IF('Summary Clear'!KWV2=0,"",'Summary Clear'!KWV2)</f>
        <v/>
      </c>
      <c r="KWD13" s="172" t="str">
        <f>IF('Summary Clear'!KWW2=0,"",'Summary Clear'!KWW2)</f>
        <v/>
      </c>
      <c r="KWE13" s="172" t="str">
        <f>IF('Summary Clear'!KWX2=0,"",'Summary Clear'!KWX2)</f>
        <v/>
      </c>
      <c r="KWF13" s="172" t="str">
        <f>IF('Summary Clear'!KWY2=0,"",'Summary Clear'!KWY2)</f>
        <v/>
      </c>
      <c r="KWG13" s="172" t="str">
        <f>IF('Summary Clear'!KWZ2=0,"",'Summary Clear'!KWZ2)</f>
        <v/>
      </c>
      <c r="KWH13" s="172" t="str">
        <f>IF('Summary Clear'!KXA2=0,"",'Summary Clear'!KXA2)</f>
        <v/>
      </c>
      <c r="KWI13" s="172" t="str">
        <f>IF('Summary Clear'!KXB2=0,"",'Summary Clear'!KXB2)</f>
        <v/>
      </c>
      <c r="KWJ13" s="172" t="str">
        <f>IF('Summary Clear'!KXC2=0,"",'Summary Clear'!KXC2)</f>
        <v/>
      </c>
      <c r="KWK13" s="172" t="str">
        <f>IF('Summary Clear'!KXD2=0,"",'Summary Clear'!KXD2)</f>
        <v/>
      </c>
      <c r="KWL13" s="172" t="str">
        <f>IF('Summary Clear'!KXE2=0,"",'Summary Clear'!KXE2)</f>
        <v/>
      </c>
      <c r="KWM13" s="172" t="str">
        <f>IF('Summary Clear'!KXF2=0,"",'Summary Clear'!KXF2)</f>
        <v/>
      </c>
      <c r="KWN13" s="172" t="str">
        <f>IF('Summary Clear'!KXG2=0,"",'Summary Clear'!KXG2)</f>
        <v/>
      </c>
      <c r="KWO13" s="172" t="str">
        <f>IF('Summary Clear'!KXH2=0,"",'Summary Clear'!KXH2)</f>
        <v/>
      </c>
      <c r="KWP13" s="172" t="str">
        <f>IF('Summary Clear'!KXI2=0,"",'Summary Clear'!KXI2)</f>
        <v/>
      </c>
      <c r="KWQ13" s="172" t="str">
        <f>IF('Summary Clear'!KXJ2=0,"",'Summary Clear'!KXJ2)</f>
        <v/>
      </c>
      <c r="KWR13" s="172" t="str">
        <f>IF('Summary Clear'!KXK2=0,"",'Summary Clear'!KXK2)</f>
        <v/>
      </c>
      <c r="KWS13" s="172" t="str">
        <f>IF('Summary Clear'!KXL2=0,"",'Summary Clear'!KXL2)</f>
        <v/>
      </c>
      <c r="KWT13" s="172" t="str">
        <f>IF('Summary Clear'!KXM2=0,"",'Summary Clear'!KXM2)</f>
        <v/>
      </c>
      <c r="KWU13" s="172" t="str">
        <f>IF('Summary Clear'!KXN2=0,"",'Summary Clear'!KXN2)</f>
        <v/>
      </c>
      <c r="KWV13" s="172" t="str">
        <f>IF('Summary Clear'!KXO2=0,"",'Summary Clear'!KXO2)</f>
        <v/>
      </c>
      <c r="KWW13" s="172" t="str">
        <f>IF('Summary Clear'!KXP2=0,"",'Summary Clear'!KXP2)</f>
        <v/>
      </c>
      <c r="KWX13" s="172" t="str">
        <f>IF('Summary Clear'!KXQ2=0,"",'Summary Clear'!KXQ2)</f>
        <v/>
      </c>
      <c r="KWY13" s="172" t="str">
        <f>IF('Summary Clear'!KXR2=0,"",'Summary Clear'!KXR2)</f>
        <v/>
      </c>
      <c r="KWZ13" s="172" t="str">
        <f>IF('Summary Clear'!KXS2=0,"",'Summary Clear'!KXS2)</f>
        <v/>
      </c>
      <c r="KXA13" s="172" t="str">
        <f>IF('Summary Clear'!KXT2=0,"",'Summary Clear'!KXT2)</f>
        <v/>
      </c>
      <c r="KXB13" s="172" t="str">
        <f>IF('Summary Clear'!KXU2=0,"",'Summary Clear'!KXU2)</f>
        <v/>
      </c>
      <c r="KXC13" s="172" t="str">
        <f>IF('Summary Clear'!KXV2=0,"",'Summary Clear'!KXV2)</f>
        <v/>
      </c>
      <c r="KXD13" s="172" t="str">
        <f>IF('Summary Clear'!KXW2=0,"",'Summary Clear'!KXW2)</f>
        <v/>
      </c>
      <c r="KXE13" s="172" t="str">
        <f>IF('Summary Clear'!KXX2=0,"",'Summary Clear'!KXX2)</f>
        <v/>
      </c>
      <c r="KXF13" s="172" t="str">
        <f>IF('Summary Clear'!KXY2=0,"",'Summary Clear'!KXY2)</f>
        <v/>
      </c>
      <c r="KXG13" s="172" t="str">
        <f>IF('Summary Clear'!KXZ2=0,"",'Summary Clear'!KXZ2)</f>
        <v/>
      </c>
      <c r="KXH13" s="172" t="str">
        <f>IF('Summary Clear'!KYA2=0,"",'Summary Clear'!KYA2)</f>
        <v/>
      </c>
      <c r="KXI13" s="172" t="str">
        <f>IF('Summary Clear'!KYB2=0,"",'Summary Clear'!KYB2)</f>
        <v/>
      </c>
      <c r="KXJ13" s="172" t="str">
        <f>IF('Summary Clear'!KYC2=0,"",'Summary Clear'!KYC2)</f>
        <v/>
      </c>
      <c r="KXK13" s="172" t="str">
        <f>IF('Summary Clear'!KYD2=0,"",'Summary Clear'!KYD2)</f>
        <v/>
      </c>
      <c r="KXL13" s="172" t="str">
        <f>IF('Summary Clear'!KYE2=0,"",'Summary Clear'!KYE2)</f>
        <v/>
      </c>
      <c r="KXM13" s="172" t="str">
        <f>IF('Summary Clear'!KYF2=0,"",'Summary Clear'!KYF2)</f>
        <v/>
      </c>
      <c r="KXN13" s="172" t="str">
        <f>IF('Summary Clear'!KYG2=0,"",'Summary Clear'!KYG2)</f>
        <v/>
      </c>
      <c r="KXO13" s="172" t="str">
        <f>IF('Summary Clear'!KYH2=0,"",'Summary Clear'!KYH2)</f>
        <v/>
      </c>
      <c r="KXP13" s="172" t="str">
        <f>IF('Summary Clear'!KYI2=0,"",'Summary Clear'!KYI2)</f>
        <v/>
      </c>
      <c r="KXQ13" s="172" t="str">
        <f>IF('Summary Clear'!KYJ2=0,"",'Summary Clear'!KYJ2)</f>
        <v/>
      </c>
      <c r="KXR13" s="172" t="str">
        <f>IF('Summary Clear'!KYK2=0,"",'Summary Clear'!KYK2)</f>
        <v/>
      </c>
      <c r="KXS13" s="172" t="str">
        <f>IF('Summary Clear'!KYL2=0,"",'Summary Clear'!KYL2)</f>
        <v/>
      </c>
      <c r="KXT13" s="172" t="str">
        <f>IF('Summary Clear'!KYM2=0,"",'Summary Clear'!KYM2)</f>
        <v/>
      </c>
      <c r="KXU13" s="172" t="str">
        <f>IF('Summary Clear'!KYN2=0,"",'Summary Clear'!KYN2)</f>
        <v/>
      </c>
      <c r="KXV13" s="172" t="str">
        <f>IF('Summary Clear'!KYO2=0,"",'Summary Clear'!KYO2)</f>
        <v/>
      </c>
      <c r="KXW13" s="172" t="str">
        <f>IF('Summary Clear'!KYP2=0,"",'Summary Clear'!KYP2)</f>
        <v/>
      </c>
      <c r="KXX13" s="172" t="str">
        <f>IF('Summary Clear'!KYQ2=0,"",'Summary Clear'!KYQ2)</f>
        <v/>
      </c>
      <c r="KXY13" s="172" t="str">
        <f>IF('Summary Clear'!KYR2=0,"",'Summary Clear'!KYR2)</f>
        <v/>
      </c>
      <c r="KXZ13" s="172" t="str">
        <f>IF('Summary Clear'!KYS2=0,"",'Summary Clear'!KYS2)</f>
        <v/>
      </c>
      <c r="KYA13" s="172" t="str">
        <f>IF('Summary Clear'!KYT2=0,"",'Summary Clear'!KYT2)</f>
        <v/>
      </c>
      <c r="KYB13" s="172" t="str">
        <f>IF('Summary Clear'!KYU2=0,"",'Summary Clear'!KYU2)</f>
        <v/>
      </c>
      <c r="KYC13" s="172" t="str">
        <f>IF('Summary Clear'!KYV2=0,"",'Summary Clear'!KYV2)</f>
        <v/>
      </c>
      <c r="KYD13" s="172" t="str">
        <f>IF('Summary Clear'!KYW2=0,"",'Summary Clear'!KYW2)</f>
        <v/>
      </c>
      <c r="KYE13" s="172" t="str">
        <f>IF('Summary Clear'!KYX2=0,"",'Summary Clear'!KYX2)</f>
        <v/>
      </c>
      <c r="KYF13" s="172" t="str">
        <f>IF('Summary Clear'!KYY2=0,"",'Summary Clear'!KYY2)</f>
        <v/>
      </c>
      <c r="KYG13" s="172" t="str">
        <f>IF('Summary Clear'!KYZ2=0,"",'Summary Clear'!KYZ2)</f>
        <v/>
      </c>
      <c r="KYH13" s="172" t="str">
        <f>IF('Summary Clear'!KZA2=0,"",'Summary Clear'!KZA2)</f>
        <v/>
      </c>
      <c r="KYI13" s="172" t="str">
        <f>IF('Summary Clear'!KZB2=0,"",'Summary Clear'!KZB2)</f>
        <v/>
      </c>
      <c r="KYJ13" s="172" t="str">
        <f>IF('Summary Clear'!KZC2=0,"",'Summary Clear'!KZC2)</f>
        <v/>
      </c>
      <c r="KYK13" s="172" t="str">
        <f>IF('Summary Clear'!KZD2=0,"",'Summary Clear'!KZD2)</f>
        <v/>
      </c>
      <c r="KYL13" s="172" t="str">
        <f>IF('Summary Clear'!KZE2=0,"",'Summary Clear'!KZE2)</f>
        <v/>
      </c>
      <c r="KYM13" s="172" t="str">
        <f>IF('Summary Clear'!KZF2=0,"",'Summary Clear'!KZF2)</f>
        <v/>
      </c>
      <c r="KYN13" s="172" t="str">
        <f>IF('Summary Clear'!KZG2=0,"",'Summary Clear'!KZG2)</f>
        <v/>
      </c>
      <c r="KYO13" s="172" t="str">
        <f>IF('Summary Clear'!KZH2=0,"",'Summary Clear'!KZH2)</f>
        <v/>
      </c>
      <c r="KYP13" s="172" t="str">
        <f>IF('Summary Clear'!KZI2=0,"",'Summary Clear'!KZI2)</f>
        <v/>
      </c>
      <c r="KYQ13" s="172" t="str">
        <f>IF('Summary Clear'!KZJ2=0,"",'Summary Clear'!KZJ2)</f>
        <v/>
      </c>
      <c r="KYR13" s="172" t="str">
        <f>IF('Summary Clear'!KZK2=0,"",'Summary Clear'!KZK2)</f>
        <v/>
      </c>
      <c r="KYS13" s="172" t="str">
        <f>IF('Summary Clear'!KZL2=0,"",'Summary Clear'!KZL2)</f>
        <v/>
      </c>
      <c r="KYT13" s="172" t="str">
        <f>IF('Summary Clear'!KZM2=0,"",'Summary Clear'!KZM2)</f>
        <v/>
      </c>
      <c r="KYU13" s="172" t="str">
        <f>IF('Summary Clear'!KZN2=0,"",'Summary Clear'!KZN2)</f>
        <v/>
      </c>
      <c r="KYV13" s="172" t="str">
        <f>IF('Summary Clear'!KZO2=0,"",'Summary Clear'!KZO2)</f>
        <v/>
      </c>
      <c r="KYW13" s="172" t="str">
        <f>IF('Summary Clear'!KZP2=0,"",'Summary Clear'!KZP2)</f>
        <v/>
      </c>
      <c r="KYX13" s="172" t="str">
        <f>IF('Summary Clear'!KZQ2=0,"",'Summary Clear'!KZQ2)</f>
        <v/>
      </c>
      <c r="KYY13" s="172" t="str">
        <f>IF('Summary Clear'!KZR2=0,"",'Summary Clear'!KZR2)</f>
        <v/>
      </c>
      <c r="KYZ13" s="172" t="str">
        <f>IF('Summary Clear'!KZS2=0,"",'Summary Clear'!KZS2)</f>
        <v/>
      </c>
      <c r="KZA13" s="172" t="str">
        <f>IF('Summary Clear'!KZT2=0,"",'Summary Clear'!KZT2)</f>
        <v/>
      </c>
      <c r="KZB13" s="172" t="str">
        <f>IF('Summary Clear'!KZU2=0,"",'Summary Clear'!KZU2)</f>
        <v/>
      </c>
      <c r="KZC13" s="172" t="str">
        <f>IF('Summary Clear'!KZV2=0,"",'Summary Clear'!KZV2)</f>
        <v/>
      </c>
      <c r="KZD13" s="172" t="str">
        <f>IF('Summary Clear'!KZW2=0,"",'Summary Clear'!KZW2)</f>
        <v/>
      </c>
      <c r="KZE13" s="172" t="str">
        <f>IF('Summary Clear'!KZX2=0,"",'Summary Clear'!KZX2)</f>
        <v/>
      </c>
      <c r="KZF13" s="172" t="str">
        <f>IF('Summary Clear'!KZY2=0,"",'Summary Clear'!KZY2)</f>
        <v/>
      </c>
      <c r="KZG13" s="172" t="str">
        <f>IF('Summary Clear'!KZZ2=0,"",'Summary Clear'!KZZ2)</f>
        <v/>
      </c>
      <c r="KZH13" s="172" t="str">
        <f>IF('Summary Clear'!LAA2=0,"",'Summary Clear'!LAA2)</f>
        <v/>
      </c>
      <c r="KZI13" s="172" t="str">
        <f>IF('Summary Clear'!LAB2=0,"",'Summary Clear'!LAB2)</f>
        <v/>
      </c>
      <c r="KZJ13" s="172" t="str">
        <f>IF('Summary Clear'!LAC2=0,"",'Summary Clear'!LAC2)</f>
        <v/>
      </c>
      <c r="KZK13" s="172" t="str">
        <f>IF('Summary Clear'!LAD2=0,"",'Summary Clear'!LAD2)</f>
        <v/>
      </c>
      <c r="KZL13" s="172" t="str">
        <f>IF('Summary Clear'!LAE2=0,"",'Summary Clear'!LAE2)</f>
        <v/>
      </c>
      <c r="KZM13" s="172" t="str">
        <f>IF('Summary Clear'!LAF2=0,"",'Summary Clear'!LAF2)</f>
        <v/>
      </c>
      <c r="KZN13" s="172" t="str">
        <f>IF('Summary Clear'!LAG2=0,"",'Summary Clear'!LAG2)</f>
        <v/>
      </c>
      <c r="KZO13" s="172" t="str">
        <f>IF('Summary Clear'!LAH2=0,"",'Summary Clear'!LAH2)</f>
        <v/>
      </c>
      <c r="KZP13" s="172" t="str">
        <f>IF('Summary Clear'!LAI2=0,"",'Summary Clear'!LAI2)</f>
        <v/>
      </c>
      <c r="KZQ13" s="172" t="str">
        <f>IF('Summary Clear'!LAJ2=0,"",'Summary Clear'!LAJ2)</f>
        <v/>
      </c>
      <c r="KZR13" s="172" t="str">
        <f>IF('Summary Clear'!LAK2=0,"",'Summary Clear'!LAK2)</f>
        <v/>
      </c>
      <c r="KZS13" s="172" t="str">
        <f>IF('Summary Clear'!LAL2=0,"",'Summary Clear'!LAL2)</f>
        <v/>
      </c>
      <c r="KZT13" s="172" t="str">
        <f>IF('Summary Clear'!LAM2=0,"",'Summary Clear'!LAM2)</f>
        <v/>
      </c>
      <c r="KZU13" s="172" t="str">
        <f>IF('Summary Clear'!LAN2=0,"",'Summary Clear'!LAN2)</f>
        <v/>
      </c>
      <c r="KZV13" s="172" t="str">
        <f>IF('Summary Clear'!LAO2=0,"",'Summary Clear'!LAO2)</f>
        <v/>
      </c>
      <c r="KZW13" s="172" t="str">
        <f>IF('Summary Clear'!LAP2=0,"",'Summary Clear'!LAP2)</f>
        <v/>
      </c>
      <c r="KZX13" s="172" t="str">
        <f>IF('Summary Clear'!LAQ2=0,"",'Summary Clear'!LAQ2)</f>
        <v/>
      </c>
      <c r="KZY13" s="172" t="str">
        <f>IF('Summary Clear'!LAR2=0,"",'Summary Clear'!LAR2)</f>
        <v/>
      </c>
      <c r="KZZ13" s="172" t="str">
        <f>IF('Summary Clear'!LAS2=0,"",'Summary Clear'!LAS2)</f>
        <v/>
      </c>
      <c r="LAA13" s="172" t="str">
        <f>IF('Summary Clear'!LAT2=0,"",'Summary Clear'!LAT2)</f>
        <v/>
      </c>
      <c r="LAB13" s="172" t="str">
        <f>IF('Summary Clear'!LAU2=0,"",'Summary Clear'!LAU2)</f>
        <v/>
      </c>
      <c r="LAC13" s="172" t="str">
        <f>IF('Summary Clear'!LAV2=0,"",'Summary Clear'!LAV2)</f>
        <v/>
      </c>
      <c r="LAD13" s="172" t="str">
        <f>IF('Summary Clear'!LAW2=0,"",'Summary Clear'!LAW2)</f>
        <v/>
      </c>
      <c r="LAE13" s="172" t="str">
        <f>IF('Summary Clear'!LAX2=0,"",'Summary Clear'!LAX2)</f>
        <v/>
      </c>
      <c r="LAF13" s="172" t="str">
        <f>IF('Summary Clear'!LAY2=0,"",'Summary Clear'!LAY2)</f>
        <v/>
      </c>
      <c r="LAG13" s="172" t="str">
        <f>IF('Summary Clear'!LAZ2=0,"",'Summary Clear'!LAZ2)</f>
        <v/>
      </c>
      <c r="LAH13" s="172" t="str">
        <f>IF('Summary Clear'!LBA2=0,"",'Summary Clear'!LBA2)</f>
        <v/>
      </c>
      <c r="LAI13" s="172" t="str">
        <f>IF('Summary Clear'!LBB2=0,"",'Summary Clear'!LBB2)</f>
        <v/>
      </c>
      <c r="LAJ13" s="172" t="str">
        <f>IF('Summary Clear'!LBC2=0,"",'Summary Clear'!LBC2)</f>
        <v/>
      </c>
      <c r="LAK13" s="172" t="str">
        <f>IF('Summary Clear'!LBD2=0,"",'Summary Clear'!LBD2)</f>
        <v/>
      </c>
      <c r="LAL13" s="172" t="str">
        <f>IF('Summary Clear'!LBE2=0,"",'Summary Clear'!LBE2)</f>
        <v/>
      </c>
      <c r="LAM13" s="172" t="str">
        <f>IF('Summary Clear'!LBF2=0,"",'Summary Clear'!LBF2)</f>
        <v/>
      </c>
      <c r="LAN13" s="172" t="str">
        <f>IF('Summary Clear'!LBG2=0,"",'Summary Clear'!LBG2)</f>
        <v/>
      </c>
      <c r="LAO13" s="172" t="str">
        <f>IF('Summary Clear'!LBH2=0,"",'Summary Clear'!LBH2)</f>
        <v/>
      </c>
      <c r="LAP13" s="172" t="str">
        <f>IF('Summary Clear'!LBI2=0,"",'Summary Clear'!LBI2)</f>
        <v/>
      </c>
      <c r="LAQ13" s="172" t="str">
        <f>IF('Summary Clear'!LBJ2=0,"",'Summary Clear'!LBJ2)</f>
        <v/>
      </c>
      <c r="LAR13" s="172" t="str">
        <f>IF('Summary Clear'!LBK2=0,"",'Summary Clear'!LBK2)</f>
        <v/>
      </c>
      <c r="LAS13" s="172" t="str">
        <f>IF('Summary Clear'!LBL2=0,"",'Summary Clear'!LBL2)</f>
        <v/>
      </c>
      <c r="LAT13" s="172" t="str">
        <f>IF('Summary Clear'!LBM2=0,"",'Summary Clear'!LBM2)</f>
        <v/>
      </c>
      <c r="LAU13" s="172" t="str">
        <f>IF('Summary Clear'!LBN2=0,"",'Summary Clear'!LBN2)</f>
        <v/>
      </c>
      <c r="LAV13" s="172" t="str">
        <f>IF('Summary Clear'!LBO2=0,"",'Summary Clear'!LBO2)</f>
        <v/>
      </c>
      <c r="LAW13" s="172" t="str">
        <f>IF('Summary Clear'!LBP2=0,"",'Summary Clear'!LBP2)</f>
        <v/>
      </c>
      <c r="LAX13" s="172" t="str">
        <f>IF('Summary Clear'!LBQ2=0,"",'Summary Clear'!LBQ2)</f>
        <v/>
      </c>
      <c r="LAY13" s="172" t="str">
        <f>IF('Summary Clear'!LBR2=0,"",'Summary Clear'!LBR2)</f>
        <v/>
      </c>
      <c r="LAZ13" s="172" t="str">
        <f>IF('Summary Clear'!LBS2=0,"",'Summary Clear'!LBS2)</f>
        <v/>
      </c>
      <c r="LBA13" s="172" t="str">
        <f>IF('Summary Clear'!LBT2=0,"",'Summary Clear'!LBT2)</f>
        <v/>
      </c>
      <c r="LBB13" s="172" t="str">
        <f>IF('Summary Clear'!LBU2=0,"",'Summary Clear'!LBU2)</f>
        <v/>
      </c>
      <c r="LBC13" s="172" t="str">
        <f>IF('Summary Clear'!LBV2=0,"",'Summary Clear'!LBV2)</f>
        <v/>
      </c>
      <c r="LBD13" s="172" t="str">
        <f>IF('Summary Clear'!LBW2=0,"",'Summary Clear'!LBW2)</f>
        <v/>
      </c>
      <c r="LBE13" s="172" t="str">
        <f>IF('Summary Clear'!LBX2=0,"",'Summary Clear'!LBX2)</f>
        <v/>
      </c>
      <c r="LBF13" s="172" t="str">
        <f>IF('Summary Clear'!LBY2=0,"",'Summary Clear'!LBY2)</f>
        <v/>
      </c>
      <c r="LBG13" s="172" t="str">
        <f>IF('Summary Clear'!LBZ2=0,"",'Summary Clear'!LBZ2)</f>
        <v/>
      </c>
      <c r="LBH13" s="172" t="str">
        <f>IF('Summary Clear'!LCA2=0,"",'Summary Clear'!LCA2)</f>
        <v/>
      </c>
      <c r="LBI13" s="172" t="str">
        <f>IF('Summary Clear'!LCB2=0,"",'Summary Clear'!LCB2)</f>
        <v/>
      </c>
      <c r="LBJ13" s="172" t="str">
        <f>IF('Summary Clear'!LCC2=0,"",'Summary Clear'!LCC2)</f>
        <v/>
      </c>
      <c r="LBK13" s="172" t="str">
        <f>IF('Summary Clear'!LCD2=0,"",'Summary Clear'!LCD2)</f>
        <v/>
      </c>
      <c r="LBL13" s="172" t="str">
        <f>IF('Summary Clear'!LCE2=0,"",'Summary Clear'!LCE2)</f>
        <v/>
      </c>
      <c r="LBM13" s="172" t="str">
        <f>IF('Summary Clear'!LCF2=0,"",'Summary Clear'!LCF2)</f>
        <v/>
      </c>
      <c r="LBN13" s="172" t="str">
        <f>IF('Summary Clear'!LCG2=0,"",'Summary Clear'!LCG2)</f>
        <v/>
      </c>
      <c r="LBO13" s="172" t="str">
        <f>IF('Summary Clear'!LCH2=0,"",'Summary Clear'!LCH2)</f>
        <v/>
      </c>
      <c r="LBP13" s="172" t="str">
        <f>IF('Summary Clear'!LCI2=0,"",'Summary Clear'!LCI2)</f>
        <v/>
      </c>
      <c r="LBQ13" s="172" t="str">
        <f>IF('Summary Clear'!LCJ2=0,"",'Summary Clear'!LCJ2)</f>
        <v/>
      </c>
      <c r="LBR13" s="172" t="str">
        <f>IF('Summary Clear'!LCK2=0,"",'Summary Clear'!LCK2)</f>
        <v/>
      </c>
      <c r="LBS13" s="172" t="str">
        <f>IF('Summary Clear'!LCL2=0,"",'Summary Clear'!LCL2)</f>
        <v/>
      </c>
      <c r="LBT13" s="172" t="str">
        <f>IF('Summary Clear'!LCM2=0,"",'Summary Clear'!LCM2)</f>
        <v/>
      </c>
      <c r="LBU13" s="172" t="str">
        <f>IF('Summary Clear'!LCN2=0,"",'Summary Clear'!LCN2)</f>
        <v/>
      </c>
      <c r="LBV13" s="172" t="str">
        <f>IF('Summary Clear'!LCO2=0,"",'Summary Clear'!LCO2)</f>
        <v/>
      </c>
      <c r="LBW13" s="172" t="str">
        <f>IF('Summary Clear'!LCP2=0,"",'Summary Clear'!LCP2)</f>
        <v/>
      </c>
      <c r="LBX13" s="172" t="str">
        <f>IF('Summary Clear'!LCQ2=0,"",'Summary Clear'!LCQ2)</f>
        <v/>
      </c>
      <c r="LBY13" s="172" t="str">
        <f>IF('Summary Clear'!LCR2=0,"",'Summary Clear'!LCR2)</f>
        <v/>
      </c>
      <c r="LBZ13" s="172" t="str">
        <f>IF('Summary Clear'!LCS2=0,"",'Summary Clear'!LCS2)</f>
        <v/>
      </c>
      <c r="LCA13" s="172" t="str">
        <f>IF('Summary Clear'!LCT2=0,"",'Summary Clear'!LCT2)</f>
        <v/>
      </c>
      <c r="LCB13" s="172" t="str">
        <f>IF('Summary Clear'!LCU2=0,"",'Summary Clear'!LCU2)</f>
        <v/>
      </c>
      <c r="LCC13" s="172" t="str">
        <f>IF('Summary Clear'!LCV2=0,"",'Summary Clear'!LCV2)</f>
        <v/>
      </c>
      <c r="LCD13" s="172" t="str">
        <f>IF('Summary Clear'!LCW2=0,"",'Summary Clear'!LCW2)</f>
        <v/>
      </c>
      <c r="LCE13" s="172" t="str">
        <f>IF('Summary Clear'!LCX2=0,"",'Summary Clear'!LCX2)</f>
        <v/>
      </c>
      <c r="LCF13" s="172" t="str">
        <f>IF('Summary Clear'!LCY2=0,"",'Summary Clear'!LCY2)</f>
        <v/>
      </c>
      <c r="LCG13" s="172" t="str">
        <f>IF('Summary Clear'!LCZ2=0,"",'Summary Clear'!LCZ2)</f>
        <v/>
      </c>
      <c r="LCH13" s="172" t="str">
        <f>IF('Summary Clear'!LDA2=0,"",'Summary Clear'!LDA2)</f>
        <v/>
      </c>
      <c r="LCI13" s="172" t="str">
        <f>IF('Summary Clear'!LDB2=0,"",'Summary Clear'!LDB2)</f>
        <v/>
      </c>
      <c r="LCJ13" s="172" t="str">
        <f>IF('Summary Clear'!LDC2=0,"",'Summary Clear'!LDC2)</f>
        <v/>
      </c>
      <c r="LCK13" s="172" t="str">
        <f>IF('Summary Clear'!LDD2=0,"",'Summary Clear'!LDD2)</f>
        <v/>
      </c>
      <c r="LCL13" s="172" t="str">
        <f>IF('Summary Clear'!LDE2=0,"",'Summary Clear'!LDE2)</f>
        <v/>
      </c>
      <c r="LCM13" s="172" t="str">
        <f>IF('Summary Clear'!LDF2=0,"",'Summary Clear'!LDF2)</f>
        <v/>
      </c>
      <c r="LCN13" s="172" t="str">
        <f>IF('Summary Clear'!LDG2=0,"",'Summary Clear'!LDG2)</f>
        <v/>
      </c>
      <c r="LCO13" s="172" t="str">
        <f>IF('Summary Clear'!LDH2=0,"",'Summary Clear'!LDH2)</f>
        <v/>
      </c>
      <c r="LCP13" s="172" t="str">
        <f>IF('Summary Clear'!LDI2=0,"",'Summary Clear'!LDI2)</f>
        <v/>
      </c>
      <c r="LCQ13" s="172" t="str">
        <f>IF('Summary Clear'!LDJ2=0,"",'Summary Clear'!LDJ2)</f>
        <v/>
      </c>
      <c r="LCR13" s="172" t="str">
        <f>IF('Summary Clear'!LDK2=0,"",'Summary Clear'!LDK2)</f>
        <v/>
      </c>
      <c r="LCS13" s="172" t="str">
        <f>IF('Summary Clear'!LDL2=0,"",'Summary Clear'!LDL2)</f>
        <v/>
      </c>
      <c r="LCT13" s="172" t="str">
        <f>IF('Summary Clear'!LDM2=0,"",'Summary Clear'!LDM2)</f>
        <v/>
      </c>
      <c r="LCU13" s="172" t="str">
        <f>IF('Summary Clear'!LDN2=0,"",'Summary Clear'!LDN2)</f>
        <v/>
      </c>
      <c r="LCV13" s="172" t="str">
        <f>IF('Summary Clear'!LDO2=0,"",'Summary Clear'!LDO2)</f>
        <v/>
      </c>
      <c r="LCW13" s="172" t="str">
        <f>IF('Summary Clear'!LDP2=0,"",'Summary Clear'!LDP2)</f>
        <v/>
      </c>
      <c r="LCX13" s="172" t="str">
        <f>IF('Summary Clear'!LDQ2=0,"",'Summary Clear'!LDQ2)</f>
        <v/>
      </c>
      <c r="LCY13" s="172" t="str">
        <f>IF('Summary Clear'!LDR2=0,"",'Summary Clear'!LDR2)</f>
        <v/>
      </c>
      <c r="LCZ13" s="172" t="str">
        <f>IF('Summary Clear'!LDS2=0,"",'Summary Clear'!LDS2)</f>
        <v/>
      </c>
      <c r="LDA13" s="172" t="str">
        <f>IF('Summary Clear'!LDT2=0,"",'Summary Clear'!LDT2)</f>
        <v/>
      </c>
      <c r="LDB13" s="172" t="str">
        <f>IF('Summary Clear'!LDU2=0,"",'Summary Clear'!LDU2)</f>
        <v/>
      </c>
      <c r="LDC13" s="172" t="str">
        <f>IF('Summary Clear'!LDV2=0,"",'Summary Clear'!LDV2)</f>
        <v/>
      </c>
      <c r="LDD13" s="172" t="str">
        <f>IF('Summary Clear'!LDW2=0,"",'Summary Clear'!LDW2)</f>
        <v/>
      </c>
      <c r="LDE13" s="172" t="str">
        <f>IF('Summary Clear'!LDX2=0,"",'Summary Clear'!LDX2)</f>
        <v/>
      </c>
      <c r="LDF13" s="172" t="str">
        <f>IF('Summary Clear'!LDY2=0,"",'Summary Clear'!LDY2)</f>
        <v/>
      </c>
      <c r="LDG13" s="172" t="str">
        <f>IF('Summary Clear'!LDZ2=0,"",'Summary Clear'!LDZ2)</f>
        <v/>
      </c>
      <c r="LDH13" s="172" t="str">
        <f>IF('Summary Clear'!LEA2=0,"",'Summary Clear'!LEA2)</f>
        <v/>
      </c>
      <c r="LDI13" s="172" t="str">
        <f>IF('Summary Clear'!LEB2=0,"",'Summary Clear'!LEB2)</f>
        <v/>
      </c>
      <c r="LDJ13" s="172" t="str">
        <f>IF('Summary Clear'!LEC2=0,"",'Summary Clear'!LEC2)</f>
        <v/>
      </c>
      <c r="LDK13" s="172" t="str">
        <f>IF('Summary Clear'!LED2=0,"",'Summary Clear'!LED2)</f>
        <v/>
      </c>
      <c r="LDL13" s="172" t="str">
        <f>IF('Summary Clear'!LEE2=0,"",'Summary Clear'!LEE2)</f>
        <v/>
      </c>
      <c r="LDM13" s="172" t="str">
        <f>IF('Summary Clear'!LEF2=0,"",'Summary Clear'!LEF2)</f>
        <v/>
      </c>
      <c r="LDN13" s="172" t="str">
        <f>IF('Summary Clear'!LEG2=0,"",'Summary Clear'!LEG2)</f>
        <v/>
      </c>
      <c r="LDO13" s="172" t="str">
        <f>IF('Summary Clear'!LEH2=0,"",'Summary Clear'!LEH2)</f>
        <v/>
      </c>
      <c r="LDP13" s="172" t="str">
        <f>IF('Summary Clear'!LEI2=0,"",'Summary Clear'!LEI2)</f>
        <v/>
      </c>
      <c r="LDQ13" s="172" t="str">
        <f>IF('Summary Clear'!LEJ2=0,"",'Summary Clear'!LEJ2)</f>
        <v/>
      </c>
      <c r="LDR13" s="172" t="str">
        <f>IF('Summary Clear'!LEK2=0,"",'Summary Clear'!LEK2)</f>
        <v/>
      </c>
      <c r="LDS13" s="172" t="str">
        <f>IF('Summary Clear'!LEL2=0,"",'Summary Clear'!LEL2)</f>
        <v/>
      </c>
      <c r="LDT13" s="172" t="str">
        <f>IF('Summary Clear'!LEM2=0,"",'Summary Clear'!LEM2)</f>
        <v/>
      </c>
      <c r="LDU13" s="172" t="str">
        <f>IF('Summary Clear'!LEN2=0,"",'Summary Clear'!LEN2)</f>
        <v/>
      </c>
      <c r="LDV13" s="172" t="str">
        <f>IF('Summary Clear'!LEO2=0,"",'Summary Clear'!LEO2)</f>
        <v/>
      </c>
      <c r="LDW13" s="172" t="str">
        <f>IF('Summary Clear'!LEP2=0,"",'Summary Clear'!LEP2)</f>
        <v/>
      </c>
      <c r="LDX13" s="172" t="str">
        <f>IF('Summary Clear'!LEQ2=0,"",'Summary Clear'!LEQ2)</f>
        <v/>
      </c>
      <c r="LDY13" s="172" t="str">
        <f>IF('Summary Clear'!LER2=0,"",'Summary Clear'!LER2)</f>
        <v/>
      </c>
      <c r="LDZ13" s="172" t="str">
        <f>IF('Summary Clear'!LES2=0,"",'Summary Clear'!LES2)</f>
        <v/>
      </c>
      <c r="LEA13" s="172" t="str">
        <f>IF('Summary Clear'!LET2=0,"",'Summary Clear'!LET2)</f>
        <v/>
      </c>
      <c r="LEB13" s="172" t="str">
        <f>IF('Summary Clear'!LEU2=0,"",'Summary Clear'!LEU2)</f>
        <v/>
      </c>
      <c r="LEC13" s="172" t="str">
        <f>IF('Summary Clear'!LEV2=0,"",'Summary Clear'!LEV2)</f>
        <v/>
      </c>
      <c r="LED13" s="172" t="str">
        <f>IF('Summary Clear'!LEW2=0,"",'Summary Clear'!LEW2)</f>
        <v/>
      </c>
      <c r="LEE13" s="172" t="str">
        <f>IF('Summary Clear'!LEX2=0,"",'Summary Clear'!LEX2)</f>
        <v/>
      </c>
      <c r="LEF13" s="172" t="str">
        <f>IF('Summary Clear'!LEY2=0,"",'Summary Clear'!LEY2)</f>
        <v/>
      </c>
      <c r="LEG13" s="172" t="str">
        <f>IF('Summary Clear'!LEZ2=0,"",'Summary Clear'!LEZ2)</f>
        <v/>
      </c>
      <c r="LEH13" s="172" t="str">
        <f>IF('Summary Clear'!LFA2=0,"",'Summary Clear'!LFA2)</f>
        <v/>
      </c>
      <c r="LEI13" s="172" t="str">
        <f>IF('Summary Clear'!LFB2=0,"",'Summary Clear'!LFB2)</f>
        <v/>
      </c>
      <c r="LEJ13" s="172" t="str">
        <f>IF('Summary Clear'!LFC2=0,"",'Summary Clear'!LFC2)</f>
        <v/>
      </c>
      <c r="LEK13" s="172" t="str">
        <f>IF('Summary Clear'!LFD2=0,"",'Summary Clear'!LFD2)</f>
        <v/>
      </c>
      <c r="LEL13" s="172" t="str">
        <f>IF('Summary Clear'!LFE2=0,"",'Summary Clear'!LFE2)</f>
        <v/>
      </c>
      <c r="LEM13" s="172" t="str">
        <f>IF('Summary Clear'!LFF2=0,"",'Summary Clear'!LFF2)</f>
        <v/>
      </c>
      <c r="LEN13" s="172" t="str">
        <f>IF('Summary Clear'!LFG2=0,"",'Summary Clear'!LFG2)</f>
        <v/>
      </c>
      <c r="LEO13" s="172" t="str">
        <f>IF('Summary Clear'!LFH2=0,"",'Summary Clear'!LFH2)</f>
        <v/>
      </c>
      <c r="LEP13" s="172" t="str">
        <f>IF('Summary Clear'!LFI2=0,"",'Summary Clear'!LFI2)</f>
        <v/>
      </c>
      <c r="LEQ13" s="172" t="str">
        <f>IF('Summary Clear'!LFJ2=0,"",'Summary Clear'!LFJ2)</f>
        <v/>
      </c>
      <c r="LER13" s="172" t="str">
        <f>IF('Summary Clear'!LFK2=0,"",'Summary Clear'!LFK2)</f>
        <v/>
      </c>
      <c r="LES13" s="172" t="str">
        <f>IF('Summary Clear'!LFL2=0,"",'Summary Clear'!LFL2)</f>
        <v/>
      </c>
      <c r="LET13" s="172" t="str">
        <f>IF('Summary Clear'!LFM2=0,"",'Summary Clear'!LFM2)</f>
        <v/>
      </c>
      <c r="LEU13" s="172" t="str">
        <f>IF('Summary Clear'!LFN2=0,"",'Summary Clear'!LFN2)</f>
        <v/>
      </c>
      <c r="LEV13" s="172" t="str">
        <f>IF('Summary Clear'!LFO2=0,"",'Summary Clear'!LFO2)</f>
        <v/>
      </c>
      <c r="LEW13" s="172" t="str">
        <f>IF('Summary Clear'!LFP2=0,"",'Summary Clear'!LFP2)</f>
        <v/>
      </c>
      <c r="LEX13" s="172" t="str">
        <f>IF('Summary Clear'!LFQ2=0,"",'Summary Clear'!LFQ2)</f>
        <v/>
      </c>
      <c r="LEY13" s="172" t="str">
        <f>IF('Summary Clear'!LFR2=0,"",'Summary Clear'!LFR2)</f>
        <v/>
      </c>
      <c r="LEZ13" s="172" t="str">
        <f>IF('Summary Clear'!LFS2=0,"",'Summary Clear'!LFS2)</f>
        <v/>
      </c>
      <c r="LFA13" s="172" t="str">
        <f>IF('Summary Clear'!LFT2=0,"",'Summary Clear'!LFT2)</f>
        <v/>
      </c>
      <c r="LFB13" s="172" t="str">
        <f>IF('Summary Clear'!LFU2=0,"",'Summary Clear'!LFU2)</f>
        <v/>
      </c>
      <c r="LFC13" s="172" t="str">
        <f>IF('Summary Clear'!LFV2=0,"",'Summary Clear'!LFV2)</f>
        <v/>
      </c>
      <c r="LFD13" s="172" t="str">
        <f>IF('Summary Clear'!LFW2=0,"",'Summary Clear'!LFW2)</f>
        <v/>
      </c>
      <c r="LFE13" s="172" t="str">
        <f>IF('Summary Clear'!LFX2=0,"",'Summary Clear'!LFX2)</f>
        <v/>
      </c>
      <c r="LFF13" s="172" t="str">
        <f>IF('Summary Clear'!LFY2=0,"",'Summary Clear'!LFY2)</f>
        <v/>
      </c>
      <c r="LFG13" s="172" t="str">
        <f>IF('Summary Clear'!LFZ2=0,"",'Summary Clear'!LFZ2)</f>
        <v/>
      </c>
      <c r="LFH13" s="172" t="str">
        <f>IF('Summary Clear'!LGA2=0,"",'Summary Clear'!LGA2)</f>
        <v/>
      </c>
      <c r="LFI13" s="172" t="str">
        <f>IF('Summary Clear'!LGB2=0,"",'Summary Clear'!LGB2)</f>
        <v/>
      </c>
      <c r="LFJ13" s="172" t="str">
        <f>IF('Summary Clear'!LGC2=0,"",'Summary Clear'!LGC2)</f>
        <v/>
      </c>
      <c r="LFK13" s="172" t="str">
        <f>IF('Summary Clear'!LGD2=0,"",'Summary Clear'!LGD2)</f>
        <v/>
      </c>
      <c r="LFL13" s="172" t="str">
        <f>IF('Summary Clear'!LGE2=0,"",'Summary Clear'!LGE2)</f>
        <v/>
      </c>
      <c r="LFM13" s="172" t="str">
        <f>IF('Summary Clear'!LGF2=0,"",'Summary Clear'!LGF2)</f>
        <v/>
      </c>
      <c r="LFN13" s="172" t="str">
        <f>IF('Summary Clear'!LGG2=0,"",'Summary Clear'!LGG2)</f>
        <v/>
      </c>
      <c r="LFO13" s="172" t="str">
        <f>IF('Summary Clear'!LGH2=0,"",'Summary Clear'!LGH2)</f>
        <v/>
      </c>
      <c r="LFP13" s="172" t="str">
        <f>IF('Summary Clear'!LGI2=0,"",'Summary Clear'!LGI2)</f>
        <v/>
      </c>
      <c r="LFQ13" s="172" t="str">
        <f>IF('Summary Clear'!LGJ2=0,"",'Summary Clear'!LGJ2)</f>
        <v/>
      </c>
      <c r="LFR13" s="172" t="str">
        <f>IF('Summary Clear'!LGK2=0,"",'Summary Clear'!LGK2)</f>
        <v/>
      </c>
      <c r="LFS13" s="172" t="str">
        <f>IF('Summary Clear'!LGL2=0,"",'Summary Clear'!LGL2)</f>
        <v/>
      </c>
      <c r="LFT13" s="172" t="str">
        <f>IF('Summary Clear'!LGM2=0,"",'Summary Clear'!LGM2)</f>
        <v/>
      </c>
      <c r="LFU13" s="172" t="str">
        <f>IF('Summary Clear'!LGN2=0,"",'Summary Clear'!LGN2)</f>
        <v/>
      </c>
      <c r="LFV13" s="172" t="str">
        <f>IF('Summary Clear'!LGO2=0,"",'Summary Clear'!LGO2)</f>
        <v/>
      </c>
      <c r="LFW13" s="172" t="str">
        <f>IF('Summary Clear'!LGP2=0,"",'Summary Clear'!LGP2)</f>
        <v/>
      </c>
      <c r="LFX13" s="172" t="str">
        <f>IF('Summary Clear'!LGQ2=0,"",'Summary Clear'!LGQ2)</f>
        <v/>
      </c>
      <c r="LFY13" s="172" t="str">
        <f>IF('Summary Clear'!LGR2=0,"",'Summary Clear'!LGR2)</f>
        <v/>
      </c>
      <c r="LFZ13" s="172" t="str">
        <f>IF('Summary Clear'!LGS2=0,"",'Summary Clear'!LGS2)</f>
        <v/>
      </c>
      <c r="LGA13" s="172" t="str">
        <f>IF('Summary Clear'!LGT2=0,"",'Summary Clear'!LGT2)</f>
        <v/>
      </c>
      <c r="LGB13" s="172" t="str">
        <f>IF('Summary Clear'!LGU2=0,"",'Summary Clear'!LGU2)</f>
        <v/>
      </c>
      <c r="LGC13" s="172" t="str">
        <f>IF('Summary Clear'!LGV2=0,"",'Summary Clear'!LGV2)</f>
        <v/>
      </c>
      <c r="LGD13" s="172" t="str">
        <f>IF('Summary Clear'!LGW2=0,"",'Summary Clear'!LGW2)</f>
        <v/>
      </c>
      <c r="LGE13" s="172" t="str">
        <f>IF('Summary Clear'!LGX2=0,"",'Summary Clear'!LGX2)</f>
        <v/>
      </c>
      <c r="LGF13" s="172" t="str">
        <f>IF('Summary Clear'!LGY2=0,"",'Summary Clear'!LGY2)</f>
        <v/>
      </c>
      <c r="LGG13" s="172" t="str">
        <f>IF('Summary Clear'!LGZ2=0,"",'Summary Clear'!LGZ2)</f>
        <v/>
      </c>
      <c r="LGH13" s="172" t="str">
        <f>IF('Summary Clear'!LHA2=0,"",'Summary Clear'!LHA2)</f>
        <v/>
      </c>
      <c r="LGI13" s="172" t="str">
        <f>IF('Summary Clear'!LHB2=0,"",'Summary Clear'!LHB2)</f>
        <v/>
      </c>
      <c r="LGJ13" s="172" t="str">
        <f>IF('Summary Clear'!LHC2=0,"",'Summary Clear'!LHC2)</f>
        <v/>
      </c>
      <c r="LGK13" s="172" t="str">
        <f>IF('Summary Clear'!LHD2=0,"",'Summary Clear'!LHD2)</f>
        <v/>
      </c>
      <c r="LGL13" s="172" t="str">
        <f>IF('Summary Clear'!LHE2=0,"",'Summary Clear'!LHE2)</f>
        <v/>
      </c>
      <c r="LGM13" s="172" t="str">
        <f>IF('Summary Clear'!LHF2=0,"",'Summary Clear'!LHF2)</f>
        <v/>
      </c>
      <c r="LGN13" s="172" t="str">
        <f>IF('Summary Clear'!LHG2=0,"",'Summary Clear'!LHG2)</f>
        <v/>
      </c>
      <c r="LGO13" s="172" t="str">
        <f>IF('Summary Clear'!LHH2=0,"",'Summary Clear'!LHH2)</f>
        <v/>
      </c>
      <c r="LGP13" s="172" t="str">
        <f>IF('Summary Clear'!LHI2=0,"",'Summary Clear'!LHI2)</f>
        <v/>
      </c>
      <c r="LGQ13" s="172" t="str">
        <f>IF('Summary Clear'!LHJ2=0,"",'Summary Clear'!LHJ2)</f>
        <v/>
      </c>
      <c r="LGR13" s="172" t="str">
        <f>IF('Summary Clear'!LHK2=0,"",'Summary Clear'!LHK2)</f>
        <v/>
      </c>
      <c r="LGS13" s="172" t="str">
        <f>IF('Summary Clear'!LHL2=0,"",'Summary Clear'!LHL2)</f>
        <v/>
      </c>
      <c r="LGT13" s="172" t="str">
        <f>IF('Summary Clear'!LHM2=0,"",'Summary Clear'!LHM2)</f>
        <v/>
      </c>
      <c r="LGU13" s="172" t="str">
        <f>IF('Summary Clear'!LHN2=0,"",'Summary Clear'!LHN2)</f>
        <v/>
      </c>
      <c r="LGV13" s="172" t="str">
        <f>IF('Summary Clear'!LHO2=0,"",'Summary Clear'!LHO2)</f>
        <v/>
      </c>
      <c r="LGW13" s="172" t="str">
        <f>IF('Summary Clear'!LHP2=0,"",'Summary Clear'!LHP2)</f>
        <v/>
      </c>
      <c r="LGX13" s="172" t="str">
        <f>IF('Summary Clear'!LHQ2=0,"",'Summary Clear'!LHQ2)</f>
        <v/>
      </c>
      <c r="LGY13" s="172" t="str">
        <f>IF('Summary Clear'!LHR2=0,"",'Summary Clear'!LHR2)</f>
        <v/>
      </c>
      <c r="LGZ13" s="172" t="str">
        <f>IF('Summary Clear'!LHS2=0,"",'Summary Clear'!LHS2)</f>
        <v/>
      </c>
      <c r="LHA13" s="172" t="str">
        <f>IF('Summary Clear'!LHT2=0,"",'Summary Clear'!LHT2)</f>
        <v/>
      </c>
      <c r="LHB13" s="172" t="str">
        <f>IF('Summary Clear'!LHU2=0,"",'Summary Clear'!LHU2)</f>
        <v/>
      </c>
      <c r="LHC13" s="172" t="str">
        <f>IF('Summary Clear'!LHV2=0,"",'Summary Clear'!LHV2)</f>
        <v/>
      </c>
      <c r="LHD13" s="172" t="str">
        <f>IF('Summary Clear'!LHW2=0,"",'Summary Clear'!LHW2)</f>
        <v/>
      </c>
      <c r="LHE13" s="172" t="str">
        <f>IF('Summary Clear'!LHX2=0,"",'Summary Clear'!LHX2)</f>
        <v/>
      </c>
      <c r="LHF13" s="172" t="str">
        <f>IF('Summary Clear'!LHY2=0,"",'Summary Clear'!LHY2)</f>
        <v/>
      </c>
      <c r="LHG13" s="172" t="str">
        <f>IF('Summary Clear'!LHZ2=0,"",'Summary Clear'!LHZ2)</f>
        <v/>
      </c>
      <c r="LHH13" s="172" t="str">
        <f>IF('Summary Clear'!LIA2=0,"",'Summary Clear'!LIA2)</f>
        <v/>
      </c>
      <c r="LHI13" s="172" t="str">
        <f>IF('Summary Clear'!LIB2=0,"",'Summary Clear'!LIB2)</f>
        <v/>
      </c>
      <c r="LHJ13" s="172" t="str">
        <f>IF('Summary Clear'!LIC2=0,"",'Summary Clear'!LIC2)</f>
        <v/>
      </c>
      <c r="LHK13" s="172" t="str">
        <f>IF('Summary Clear'!LID2=0,"",'Summary Clear'!LID2)</f>
        <v/>
      </c>
      <c r="LHL13" s="172" t="str">
        <f>IF('Summary Clear'!LIE2=0,"",'Summary Clear'!LIE2)</f>
        <v/>
      </c>
      <c r="LHM13" s="172" t="str">
        <f>IF('Summary Clear'!LIF2=0,"",'Summary Clear'!LIF2)</f>
        <v/>
      </c>
      <c r="LHN13" s="172" t="str">
        <f>IF('Summary Clear'!LIG2=0,"",'Summary Clear'!LIG2)</f>
        <v/>
      </c>
      <c r="LHO13" s="172" t="str">
        <f>IF('Summary Clear'!LIH2=0,"",'Summary Clear'!LIH2)</f>
        <v/>
      </c>
      <c r="LHP13" s="172" t="str">
        <f>IF('Summary Clear'!LII2=0,"",'Summary Clear'!LII2)</f>
        <v/>
      </c>
      <c r="LHQ13" s="172" t="str">
        <f>IF('Summary Clear'!LIJ2=0,"",'Summary Clear'!LIJ2)</f>
        <v/>
      </c>
      <c r="LHR13" s="172" t="str">
        <f>IF('Summary Clear'!LIK2=0,"",'Summary Clear'!LIK2)</f>
        <v/>
      </c>
      <c r="LHS13" s="172" t="str">
        <f>IF('Summary Clear'!LIL2=0,"",'Summary Clear'!LIL2)</f>
        <v/>
      </c>
      <c r="LHT13" s="172" t="str">
        <f>IF('Summary Clear'!LIM2=0,"",'Summary Clear'!LIM2)</f>
        <v/>
      </c>
      <c r="LHU13" s="172" t="str">
        <f>IF('Summary Clear'!LIN2=0,"",'Summary Clear'!LIN2)</f>
        <v/>
      </c>
      <c r="LHV13" s="172" t="str">
        <f>IF('Summary Clear'!LIO2=0,"",'Summary Clear'!LIO2)</f>
        <v/>
      </c>
      <c r="LHW13" s="172" t="str">
        <f>IF('Summary Clear'!LIP2=0,"",'Summary Clear'!LIP2)</f>
        <v/>
      </c>
      <c r="LHX13" s="172" t="str">
        <f>IF('Summary Clear'!LIQ2=0,"",'Summary Clear'!LIQ2)</f>
        <v/>
      </c>
      <c r="LHY13" s="172" t="str">
        <f>IF('Summary Clear'!LIR2=0,"",'Summary Clear'!LIR2)</f>
        <v/>
      </c>
      <c r="LHZ13" s="172" t="str">
        <f>IF('Summary Clear'!LIS2=0,"",'Summary Clear'!LIS2)</f>
        <v/>
      </c>
      <c r="LIA13" s="172" t="str">
        <f>IF('Summary Clear'!LIT2=0,"",'Summary Clear'!LIT2)</f>
        <v/>
      </c>
      <c r="LIB13" s="172" t="str">
        <f>IF('Summary Clear'!LIU2=0,"",'Summary Clear'!LIU2)</f>
        <v/>
      </c>
      <c r="LIC13" s="172" t="str">
        <f>IF('Summary Clear'!LIV2=0,"",'Summary Clear'!LIV2)</f>
        <v/>
      </c>
      <c r="LID13" s="172" t="str">
        <f>IF('Summary Clear'!LIW2=0,"",'Summary Clear'!LIW2)</f>
        <v/>
      </c>
      <c r="LIE13" s="172" t="str">
        <f>IF('Summary Clear'!LIX2=0,"",'Summary Clear'!LIX2)</f>
        <v/>
      </c>
      <c r="LIF13" s="172" t="str">
        <f>IF('Summary Clear'!LIY2=0,"",'Summary Clear'!LIY2)</f>
        <v/>
      </c>
      <c r="LIG13" s="172" t="str">
        <f>IF('Summary Clear'!LIZ2=0,"",'Summary Clear'!LIZ2)</f>
        <v/>
      </c>
      <c r="LIH13" s="172" t="str">
        <f>IF('Summary Clear'!LJA2=0,"",'Summary Clear'!LJA2)</f>
        <v/>
      </c>
      <c r="LII13" s="172" t="str">
        <f>IF('Summary Clear'!LJB2=0,"",'Summary Clear'!LJB2)</f>
        <v/>
      </c>
      <c r="LIJ13" s="172" t="str">
        <f>IF('Summary Clear'!LJC2=0,"",'Summary Clear'!LJC2)</f>
        <v/>
      </c>
      <c r="LIK13" s="172" t="str">
        <f>IF('Summary Clear'!LJD2=0,"",'Summary Clear'!LJD2)</f>
        <v/>
      </c>
      <c r="LIL13" s="172" t="str">
        <f>IF('Summary Clear'!LJE2=0,"",'Summary Clear'!LJE2)</f>
        <v/>
      </c>
      <c r="LIM13" s="172" t="str">
        <f>IF('Summary Clear'!LJF2=0,"",'Summary Clear'!LJF2)</f>
        <v/>
      </c>
      <c r="LIN13" s="172" t="str">
        <f>IF('Summary Clear'!LJG2=0,"",'Summary Clear'!LJG2)</f>
        <v/>
      </c>
      <c r="LIO13" s="172" t="str">
        <f>IF('Summary Clear'!LJH2=0,"",'Summary Clear'!LJH2)</f>
        <v/>
      </c>
      <c r="LIP13" s="172" t="str">
        <f>IF('Summary Clear'!LJI2=0,"",'Summary Clear'!LJI2)</f>
        <v/>
      </c>
      <c r="LIQ13" s="172" t="str">
        <f>IF('Summary Clear'!LJJ2=0,"",'Summary Clear'!LJJ2)</f>
        <v/>
      </c>
      <c r="LIR13" s="172" t="str">
        <f>IF('Summary Clear'!LJK2=0,"",'Summary Clear'!LJK2)</f>
        <v/>
      </c>
      <c r="LIS13" s="172" t="str">
        <f>IF('Summary Clear'!LJL2=0,"",'Summary Clear'!LJL2)</f>
        <v/>
      </c>
      <c r="LIT13" s="172" t="str">
        <f>IF('Summary Clear'!LJM2=0,"",'Summary Clear'!LJM2)</f>
        <v/>
      </c>
      <c r="LIU13" s="172" t="str">
        <f>IF('Summary Clear'!LJN2=0,"",'Summary Clear'!LJN2)</f>
        <v/>
      </c>
      <c r="LIV13" s="172" t="str">
        <f>IF('Summary Clear'!LJO2=0,"",'Summary Clear'!LJO2)</f>
        <v/>
      </c>
      <c r="LIW13" s="172" t="str">
        <f>IF('Summary Clear'!LJP2=0,"",'Summary Clear'!LJP2)</f>
        <v/>
      </c>
      <c r="LIX13" s="172" t="str">
        <f>IF('Summary Clear'!LJQ2=0,"",'Summary Clear'!LJQ2)</f>
        <v/>
      </c>
      <c r="LIY13" s="172" t="str">
        <f>IF('Summary Clear'!LJR2=0,"",'Summary Clear'!LJR2)</f>
        <v/>
      </c>
      <c r="LIZ13" s="172" t="str">
        <f>IF('Summary Clear'!LJS2=0,"",'Summary Clear'!LJS2)</f>
        <v/>
      </c>
      <c r="LJA13" s="172" t="str">
        <f>IF('Summary Clear'!LJT2=0,"",'Summary Clear'!LJT2)</f>
        <v/>
      </c>
      <c r="LJB13" s="172" t="str">
        <f>IF('Summary Clear'!LJU2=0,"",'Summary Clear'!LJU2)</f>
        <v/>
      </c>
      <c r="LJC13" s="172" t="str">
        <f>IF('Summary Clear'!LJV2=0,"",'Summary Clear'!LJV2)</f>
        <v/>
      </c>
      <c r="LJD13" s="172" t="str">
        <f>IF('Summary Clear'!LJW2=0,"",'Summary Clear'!LJW2)</f>
        <v/>
      </c>
      <c r="LJE13" s="172" t="str">
        <f>IF('Summary Clear'!LJX2=0,"",'Summary Clear'!LJX2)</f>
        <v/>
      </c>
      <c r="LJF13" s="172" t="str">
        <f>IF('Summary Clear'!LJY2=0,"",'Summary Clear'!LJY2)</f>
        <v/>
      </c>
      <c r="LJG13" s="172" t="str">
        <f>IF('Summary Clear'!LJZ2=0,"",'Summary Clear'!LJZ2)</f>
        <v/>
      </c>
      <c r="LJH13" s="172" t="str">
        <f>IF('Summary Clear'!LKA2=0,"",'Summary Clear'!LKA2)</f>
        <v/>
      </c>
      <c r="LJI13" s="172" t="str">
        <f>IF('Summary Clear'!LKB2=0,"",'Summary Clear'!LKB2)</f>
        <v/>
      </c>
      <c r="LJJ13" s="172" t="str">
        <f>IF('Summary Clear'!LKC2=0,"",'Summary Clear'!LKC2)</f>
        <v/>
      </c>
      <c r="LJK13" s="172" t="str">
        <f>IF('Summary Clear'!LKD2=0,"",'Summary Clear'!LKD2)</f>
        <v/>
      </c>
      <c r="LJL13" s="172" t="str">
        <f>IF('Summary Clear'!LKE2=0,"",'Summary Clear'!LKE2)</f>
        <v/>
      </c>
      <c r="LJM13" s="172" t="str">
        <f>IF('Summary Clear'!LKF2=0,"",'Summary Clear'!LKF2)</f>
        <v/>
      </c>
      <c r="LJN13" s="172" t="str">
        <f>IF('Summary Clear'!LKG2=0,"",'Summary Clear'!LKG2)</f>
        <v/>
      </c>
      <c r="LJO13" s="172" t="str">
        <f>IF('Summary Clear'!LKH2=0,"",'Summary Clear'!LKH2)</f>
        <v/>
      </c>
      <c r="LJP13" s="172" t="str">
        <f>IF('Summary Clear'!LKI2=0,"",'Summary Clear'!LKI2)</f>
        <v/>
      </c>
      <c r="LJQ13" s="172" t="str">
        <f>IF('Summary Clear'!LKJ2=0,"",'Summary Clear'!LKJ2)</f>
        <v/>
      </c>
      <c r="LJR13" s="172" t="str">
        <f>IF('Summary Clear'!LKK2=0,"",'Summary Clear'!LKK2)</f>
        <v/>
      </c>
      <c r="LJS13" s="172" t="str">
        <f>IF('Summary Clear'!LKL2=0,"",'Summary Clear'!LKL2)</f>
        <v/>
      </c>
      <c r="LJT13" s="172" t="str">
        <f>IF('Summary Clear'!LKM2=0,"",'Summary Clear'!LKM2)</f>
        <v/>
      </c>
      <c r="LJU13" s="172" t="str">
        <f>IF('Summary Clear'!LKN2=0,"",'Summary Clear'!LKN2)</f>
        <v/>
      </c>
      <c r="LJV13" s="172" t="str">
        <f>IF('Summary Clear'!LKO2=0,"",'Summary Clear'!LKO2)</f>
        <v/>
      </c>
      <c r="LJW13" s="172" t="str">
        <f>IF('Summary Clear'!LKP2=0,"",'Summary Clear'!LKP2)</f>
        <v/>
      </c>
      <c r="LJX13" s="172" t="str">
        <f>IF('Summary Clear'!LKQ2=0,"",'Summary Clear'!LKQ2)</f>
        <v/>
      </c>
      <c r="LJY13" s="172" t="str">
        <f>IF('Summary Clear'!LKR2=0,"",'Summary Clear'!LKR2)</f>
        <v/>
      </c>
      <c r="LJZ13" s="172" t="str">
        <f>IF('Summary Clear'!LKS2=0,"",'Summary Clear'!LKS2)</f>
        <v/>
      </c>
      <c r="LKA13" s="172" t="str">
        <f>IF('Summary Clear'!LKT2=0,"",'Summary Clear'!LKT2)</f>
        <v/>
      </c>
      <c r="LKB13" s="172" t="str">
        <f>IF('Summary Clear'!LKU2=0,"",'Summary Clear'!LKU2)</f>
        <v/>
      </c>
      <c r="LKC13" s="172" t="str">
        <f>IF('Summary Clear'!LKV2=0,"",'Summary Clear'!LKV2)</f>
        <v/>
      </c>
      <c r="LKD13" s="172" t="str">
        <f>IF('Summary Clear'!LKW2=0,"",'Summary Clear'!LKW2)</f>
        <v/>
      </c>
      <c r="LKE13" s="172" t="str">
        <f>IF('Summary Clear'!LKX2=0,"",'Summary Clear'!LKX2)</f>
        <v/>
      </c>
      <c r="LKF13" s="172" t="str">
        <f>IF('Summary Clear'!LKY2=0,"",'Summary Clear'!LKY2)</f>
        <v/>
      </c>
      <c r="LKG13" s="172" t="str">
        <f>IF('Summary Clear'!LKZ2=0,"",'Summary Clear'!LKZ2)</f>
        <v/>
      </c>
      <c r="LKH13" s="172" t="str">
        <f>IF('Summary Clear'!LLA2=0,"",'Summary Clear'!LLA2)</f>
        <v/>
      </c>
      <c r="LKI13" s="172" t="str">
        <f>IF('Summary Clear'!LLB2=0,"",'Summary Clear'!LLB2)</f>
        <v/>
      </c>
      <c r="LKJ13" s="172" t="str">
        <f>IF('Summary Clear'!LLC2=0,"",'Summary Clear'!LLC2)</f>
        <v/>
      </c>
      <c r="LKK13" s="172" t="str">
        <f>IF('Summary Clear'!LLD2=0,"",'Summary Clear'!LLD2)</f>
        <v/>
      </c>
      <c r="LKL13" s="172" t="str">
        <f>IF('Summary Clear'!LLE2=0,"",'Summary Clear'!LLE2)</f>
        <v/>
      </c>
      <c r="LKM13" s="172" t="str">
        <f>IF('Summary Clear'!LLF2=0,"",'Summary Clear'!LLF2)</f>
        <v/>
      </c>
      <c r="LKN13" s="172" t="str">
        <f>IF('Summary Clear'!LLG2=0,"",'Summary Clear'!LLG2)</f>
        <v/>
      </c>
      <c r="LKO13" s="172" t="str">
        <f>IF('Summary Clear'!LLH2=0,"",'Summary Clear'!LLH2)</f>
        <v/>
      </c>
      <c r="LKP13" s="172" t="str">
        <f>IF('Summary Clear'!LLI2=0,"",'Summary Clear'!LLI2)</f>
        <v/>
      </c>
      <c r="LKQ13" s="172" t="str">
        <f>IF('Summary Clear'!LLJ2=0,"",'Summary Clear'!LLJ2)</f>
        <v/>
      </c>
      <c r="LKR13" s="172" t="str">
        <f>IF('Summary Clear'!LLK2=0,"",'Summary Clear'!LLK2)</f>
        <v/>
      </c>
      <c r="LKS13" s="172" t="str">
        <f>IF('Summary Clear'!LLL2=0,"",'Summary Clear'!LLL2)</f>
        <v/>
      </c>
      <c r="LKT13" s="172" t="str">
        <f>IF('Summary Clear'!LLM2=0,"",'Summary Clear'!LLM2)</f>
        <v/>
      </c>
      <c r="LKU13" s="172" t="str">
        <f>IF('Summary Clear'!LLN2=0,"",'Summary Clear'!LLN2)</f>
        <v/>
      </c>
      <c r="LKV13" s="172" t="str">
        <f>IF('Summary Clear'!LLO2=0,"",'Summary Clear'!LLO2)</f>
        <v/>
      </c>
      <c r="LKW13" s="172" t="str">
        <f>IF('Summary Clear'!LLP2=0,"",'Summary Clear'!LLP2)</f>
        <v/>
      </c>
      <c r="LKX13" s="172" t="str">
        <f>IF('Summary Clear'!LLQ2=0,"",'Summary Clear'!LLQ2)</f>
        <v/>
      </c>
      <c r="LKY13" s="172" t="str">
        <f>IF('Summary Clear'!LLR2=0,"",'Summary Clear'!LLR2)</f>
        <v/>
      </c>
      <c r="LKZ13" s="172" t="str">
        <f>IF('Summary Clear'!LLS2=0,"",'Summary Clear'!LLS2)</f>
        <v/>
      </c>
      <c r="LLA13" s="172" t="str">
        <f>IF('Summary Clear'!LLT2=0,"",'Summary Clear'!LLT2)</f>
        <v/>
      </c>
      <c r="LLB13" s="172" t="str">
        <f>IF('Summary Clear'!LLU2=0,"",'Summary Clear'!LLU2)</f>
        <v/>
      </c>
      <c r="LLC13" s="172" t="str">
        <f>IF('Summary Clear'!LLV2=0,"",'Summary Clear'!LLV2)</f>
        <v/>
      </c>
      <c r="LLD13" s="172" t="str">
        <f>IF('Summary Clear'!LLW2=0,"",'Summary Clear'!LLW2)</f>
        <v/>
      </c>
      <c r="LLE13" s="172" t="str">
        <f>IF('Summary Clear'!LLX2=0,"",'Summary Clear'!LLX2)</f>
        <v/>
      </c>
      <c r="LLF13" s="172" t="str">
        <f>IF('Summary Clear'!LLY2=0,"",'Summary Clear'!LLY2)</f>
        <v/>
      </c>
      <c r="LLG13" s="172" t="str">
        <f>IF('Summary Clear'!LLZ2=0,"",'Summary Clear'!LLZ2)</f>
        <v/>
      </c>
      <c r="LLH13" s="172" t="str">
        <f>IF('Summary Clear'!LMA2=0,"",'Summary Clear'!LMA2)</f>
        <v/>
      </c>
      <c r="LLI13" s="172" t="str">
        <f>IF('Summary Clear'!LMB2=0,"",'Summary Clear'!LMB2)</f>
        <v/>
      </c>
      <c r="LLJ13" s="172" t="str">
        <f>IF('Summary Clear'!LMC2=0,"",'Summary Clear'!LMC2)</f>
        <v/>
      </c>
      <c r="LLK13" s="172" t="str">
        <f>IF('Summary Clear'!LMD2=0,"",'Summary Clear'!LMD2)</f>
        <v/>
      </c>
      <c r="LLL13" s="172" t="str">
        <f>IF('Summary Clear'!LME2=0,"",'Summary Clear'!LME2)</f>
        <v/>
      </c>
      <c r="LLM13" s="172" t="str">
        <f>IF('Summary Clear'!LMF2=0,"",'Summary Clear'!LMF2)</f>
        <v/>
      </c>
      <c r="LLN13" s="172" t="str">
        <f>IF('Summary Clear'!LMG2=0,"",'Summary Clear'!LMG2)</f>
        <v/>
      </c>
      <c r="LLO13" s="172" t="str">
        <f>IF('Summary Clear'!LMH2=0,"",'Summary Clear'!LMH2)</f>
        <v/>
      </c>
      <c r="LLP13" s="172" t="str">
        <f>IF('Summary Clear'!LMI2=0,"",'Summary Clear'!LMI2)</f>
        <v/>
      </c>
      <c r="LLQ13" s="172" t="str">
        <f>IF('Summary Clear'!LMJ2=0,"",'Summary Clear'!LMJ2)</f>
        <v/>
      </c>
      <c r="LLR13" s="172" t="str">
        <f>IF('Summary Clear'!LMK2=0,"",'Summary Clear'!LMK2)</f>
        <v/>
      </c>
      <c r="LLS13" s="172" t="str">
        <f>IF('Summary Clear'!LML2=0,"",'Summary Clear'!LML2)</f>
        <v/>
      </c>
      <c r="LLT13" s="172" t="str">
        <f>IF('Summary Clear'!LMM2=0,"",'Summary Clear'!LMM2)</f>
        <v/>
      </c>
      <c r="LLU13" s="172" t="str">
        <f>IF('Summary Clear'!LMN2=0,"",'Summary Clear'!LMN2)</f>
        <v/>
      </c>
      <c r="LLV13" s="172" t="str">
        <f>IF('Summary Clear'!LMO2=0,"",'Summary Clear'!LMO2)</f>
        <v/>
      </c>
      <c r="LLW13" s="172" t="str">
        <f>IF('Summary Clear'!LMP2=0,"",'Summary Clear'!LMP2)</f>
        <v/>
      </c>
      <c r="LLX13" s="172" t="str">
        <f>IF('Summary Clear'!LMQ2=0,"",'Summary Clear'!LMQ2)</f>
        <v/>
      </c>
      <c r="LLY13" s="172" t="str">
        <f>IF('Summary Clear'!LMR2=0,"",'Summary Clear'!LMR2)</f>
        <v/>
      </c>
      <c r="LLZ13" s="172" t="str">
        <f>IF('Summary Clear'!LMS2=0,"",'Summary Clear'!LMS2)</f>
        <v/>
      </c>
      <c r="LMA13" s="172" t="str">
        <f>IF('Summary Clear'!LMT2=0,"",'Summary Clear'!LMT2)</f>
        <v/>
      </c>
      <c r="LMB13" s="172" t="str">
        <f>IF('Summary Clear'!LMU2=0,"",'Summary Clear'!LMU2)</f>
        <v/>
      </c>
      <c r="LMC13" s="172" t="str">
        <f>IF('Summary Clear'!LMV2=0,"",'Summary Clear'!LMV2)</f>
        <v/>
      </c>
      <c r="LMD13" s="172" t="str">
        <f>IF('Summary Clear'!LMW2=0,"",'Summary Clear'!LMW2)</f>
        <v/>
      </c>
      <c r="LME13" s="172" t="str">
        <f>IF('Summary Clear'!LMX2=0,"",'Summary Clear'!LMX2)</f>
        <v/>
      </c>
      <c r="LMF13" s="172" t="str">
        <f>IF('Summary Clear'!LMY2=0,"",'Summary Clear'!LMY2)</f>
        <v/>
      </c>
      <c r="LMG13" s="172" t="str">
        <f>IF('Summary Clear'!LMZ2=0,"",'Summary Clear'!LMZ2)</f>
        <v/>
      </c>
      <c r="LMH13" s="172" t="str">
        <f>IF('Summary Clear'!LNA2=0,"",'Summary Clear'!LNA2)</f>
        <v/>
      </c>
      <c r="LMI13" s="172" t="str">
        <f>IF('Summary Clear'!LNB2=0,"",'Summary Clear'!LNB2)</f>
        <v/>
      </c>
      <c r="LMJ13" s="172" t="str">
        <f>IF('Summary Clear'!LNC2=0,"",'Summary Clear'!LNC2)</f>
        <v/>
      </c>
      <c r="LMK13" s="172" t="str">
        <f>IF('Summary Clear'!LND2=0,"",'Summary Clear'!LND2)</f>
        <v/>
      </c>
      <c r="LML13" s="172" t="str">
        <f>IF('Summary Clear'!LNE2=0,"",'Summary Clear'!LNE2)</f>
        <v/>
      </c>
      <c r="LMM13" s="172" t="str">
        <f>IF('Summary Clear'!LNF2=0,"",'Summary Clear'!LNF2)</f>
        <v/>
      </c>
      <c r="LMN13" s="172" t="str">
        <f>IF('Summary Clear'!LNG2=0,"",'Summary Clear'!LNG2)</f>
        <v/>
      </c>
      <c r="LMO13" s="172" t="str">
        <f>IF('Summary Clear'!LNH2=0,"",'Summary Clear'!LNH2)</f>
        <v/>
      </c>
      <c r="LMP13" s="172" t="str">
        <f>IF('Summary Clear'!LNI2=0,"",'Summary Clear'!LNI2)</f>
        <v/>
      </c>
      <c r="LMQ13" s="172" t="str">
        <f>IF('Summary Clear'!LNJ2=0,"",'Summary Clear'!LNJ2)</f>
        <v/>
      </c>
      <c r="LMR13" s="172" t="str">
        <f>IF('Summary Clear'!LNK2=0,"",'Summary Clear'!LNK2)</f>
        <v/>
      </c>
      <c r="LMS13" s="172" t="str">
        <f>IF('Summary Clear'!LNL2=0,"",'Summary Clear'!LNL2)</f>
        <v/>
      </c>
      <c r="LMT13" s="172" t="str">
        <f>IF('Summary Clear'!LNM2=0,"",'Summary Clear'!LNM2)</f>
        <v/>
      </c>
      <c r="LMU13" s="172" t="str">
        <f>IF('Summary Clear'!LNN2=0,"",'Summary Clear'!LNN2)</f>
        <v/>
      </c>
      <c r="LMV13" s="172" t="str">
        <f>IF('Summary Clear'!LNO2=0,"",'Summary Clear'!LNO2)</f>
        <v/>
      </c>
      <c r="LMW13" s="172" t="str">
        <f>IF('Summary Clear'!LNP2=0,"",'Summary Clear'!LNP2)</f>
        <v/>
      </c>
      <c r="LMX13" s="172" t="str">
        <f>IF('Summary Clear'!LNQ2=0,"",'Summary Clear'!LNQ2)</f>
        <v/>
      </c>
      <c r="LMY13" s="172" t="str">
        <f>IF('Summary Clear'!LNR2=0,"",'Summary Clear'!LNR2)</f>
        <v/>
      </c>
      <c r="LMZ13" s="172" t="str">
        <f>IF('Summary Clear'!LNS2=0,"",'Summary Clear'!LNS2)</f>
        <v/>
      </c>
      <c r="LNA13" s="172" t="str">
        <f>IF('Summary Clear'!LNT2=0,"",'Summary Clear'!LNT2)</f>
        <v/>
      </c>
      <c r="LNB13" s="172" t="str">
        <f>IF('Summary Clear'!LNU2=0,"",'Summary Clear'!LNU2)</f>
        <v/>
      </c>
      <c r="LNC13" s="172" t="str">
        <f>IF('Summary Clear'!LNV2=0,"",'Summary Clear'!LNV2)</f>
        <v/>
      </c>
      <c r="LND13" s="172" t="str">
        <f>IF('Summary Clear'!LNW2=0,"",'Summary Clear'!LNW2)</f>
        <v/>
      </c>
      <c r="LNE13" s="172" t="str">
        <f>IF('Summary Clear'!LNX2=0,"",'Summary Clear'!LNX2)</f>
        <v/>
      </c>
      <c r="LNF13" s="172" t="str">
        <f>IF('Summary Clear'!LNY2=0,"",'Summary Clear'!LNY2)</f>
        <v/>
      </c>
      <c r="LNG13" s="172" t="str">
        <f>IF('Summary Clear'!LNZ2=0,"",'Summary Clear'!LNZ2)</f>
        <v/>
      </c>
      <c r="LNH13" s="172" t="str">
        <f>IF('Summary Clear'!LOA2=0,"",'Summary Clear'!LOA2)</f>
        <v/>
      </c>
      <c r="LNI13" s="172" t="str">
        <f>IF('Summary Clear'!LOB2=0,"",'Summary Clear'!LOB2)</f>
        <v/>
      </c>
      <c r="LNJ13" s="172" t="str">
        <f>IF('Summary Clear'!LOC2=0,"",'Summary Clear'!LOC2)</f>
        <v/>
      </c>
      <c r="LNK13" s="172" t="str">
        <f>IF('Summary Clear'!LOD2=0,"",'Summary Clear'!LOD2)</f>
        <v/>
      </c>
      <c r="LNL13" s="172" t="str">
        <f>IF('Summary Clear'!LOE2=0,"",'Summary Clear'!LOE2)</f>
        <v/>
      </c>
      <c r="LNM13" s="172" t="str">
        <f>IF('Summary Clear'!LOF2=0,"",'Summary Clear'!LOF2)</f>
        <v/>
      </c>
      <c r="LNN13" s="172" t="str">
        <f>IF('Summary Clear'!LOG2=0,"",'Summary Clear'!LOG2)</f>
        <v/>
      </c>
      <c r="LNO13" s="172" t="str">
        <f>IF('Summary Clear'!LOH2=0,"",'Summary Clear'!LOH2)</f>
        <v/>
      </c>
      <c r="LNP13" s="172" t="str">
        <f>IF('Summary Clear'!LOI2=0,"",'Summary Clear'!LOI2)</f>
        <v/>
      </c>
      <c r="LNQ13" s="172" t="str">
        <f>IF('Summary Clear'!LOJ2=0,"",'Summary Clear'!LOJ2)</f>
        <v/>
      </c>
      <c r="LNR13" s="172" t="str">
        <f>IF('Summary Clear'!LOK2=0,"",'Summary Clear'!LOK2)</f>
        <v/>
      </c>
      <c r="LNS13" s="172" t="str">
        <f>IF('Summary Clear'!LOL2=0,"",'Summary Clear'!LOL2)</f>
        <v/>
      </c>
      <c r="LNT13" s="172" t="str">
        <f>IF('Summary Clear'!LOM2=0,"",'Summary Clear'!LOM2)</f>
        <v/>
      </c>
      <c r="LNU13" s="172" t="str">
        <f>IF('Summary Clear'!LON2=0,"",'Summary Clear'!LON2)</f>
        <v/>
      </c>
      <c r="LNV13" s="172" t="str">
        <f>IF('Summary Clear'!LOO2=0,"",'Summary Clear'!LOO2)</f>
        <v/>
      </c>
      <c r="LNW13" s="172" t="str">
        <f>IF('Summary Clear'!LOP2=0,"",'Summary Clear'!LOP2)</f>
        <v/>
      </c>
      <c r="LNX13" s="172" t="str">
        <f>IF('Summary Clear'!LOQ2=0,"",'Summary Clear'!LOQ2)</f>
        <v/>
      </c>
      <c r="LNY13" s="172" t="str">
        <f>IF('Summary Clear'!LOR2=0,"",'Summary Clear'!LOR2)</f>
        <v/>
      </c>
      <c r="LNZ13" s="172" t="str">
        <f>IF('Summary Clear'!LOS2=0,"",'Summary Clear'!LOS2)</f>
        <v/>
      </c>
      <c r="LOA13" s="172" t="str">
        <f>IF('Summary Clear'!LOT2=0,"",'Summary Clear'!LOT2)</f>
        <v/>
      </c>
      <c r="LOB13" s="172" t="str">
        <f>IF('Summary Clear'!LOU2=0,"",'Summary Clear'!LOU2)</f>
        <v/>
      </c>
      <c r="LOC13" s="172" t="str">
        <f>IF('Summary Clear'!LOV2=0,"",'Summary Clear'!LOV2)</f>
        <v/>
      </c>
      <c r="LOD13" s="172" t="str">
        <f>IF('Summary Clear'!LOW2=0,"",'Summary Clear'!LOW2)</f>
        <v/>
      </c>
      <c r="LOE13" s="172" t="str">
        <f>IF('Summary Clear'!LOX2=0,"",'Summary Clear'!LOX2)</f>
        <v/>
      </c>
      <c r="LOF13" s="172" t="str">
        <f>IF('Summary Clear'!LOY2=0,"",'Summary Clear'!LOY2)</f>
        <v/>
      </c>
      <c r="LOG13" s="172" t="str">
        <f>IF('Summary Clear'!LOZ2=0,"",'Summary Clear'!LOZ2)</f>
        <v/>
      </c>
      <c r="LOH13" s="172" t="str">
        <f>IF('Summary Clear'!LPA2=0,"",'Summary Clear'!LPA2)</f>
        <v/>
      </c>
      <c r="LOI13" s="172" t="str">
        <f>IF('Summary Clear'!LPB2=0,"",'Summary Clear'!LPB2)</f>
        <v/>
      </c>
      <c r="LOJ13" s="172" t="str">
        <f>IF('Summary Clear'!LPC2=0,"",'Summary Clear'!LPC2)</f>
        <v/>
      </c>
      <c r="LOK13" s="172" t="str">
        <f>IF('Summary Clear'!LPD2=0,"",'Summary Clear'!LPD2)</f>
        <v/>
      </c>
      <c r="LOL13" s="172" t="str">
        <f>IF('Summary Clear'!LPE2=0,"",'Summary Clear'!LPE2)</f>
        <v/>
      </c>
      <c r="LOM13" s="172" t="str">
        <f>IF('Summary Clear'!LPF2=0,"",'Summary Clear'!LPF2)</f>
        <v/>
      </c>
      <c r="LON13" s="172" t="str">
        <f>IF('Summary Clear'!LPG2=0,"",'Summary Clear'!LPG2)</f>
        <v/>
      </c>
      <c r="LOO13" s="172" t="str">
        <f>IF('Summary Clear'!LPH2=0,"",'Summary Clear'!LPH2)</f>
        <v/>
      </c>
      <c r="LOP13" s="172" t="str">
        <f>IF('Summary Clear'!LPI2=0,"",'Summary Clear'!LPI2)</f>
        <v/>
      </c>
      <c r="LOQ13" s="172" t="str">
        <f>IF('Summary Clear'!LPJ2=0,"",'Summary Clear'!LPJ2)</f>
        <v/>
      </c>
      <c r="LOR13" s="172" t="str">
        <f>IF('Summary Clear'!LPK2=0,"",'Summary Clear'!LPK2)</f>
        <v/>
      </c>
      <c r="LOS13" s="172" t="str">
        <f>IF('Summary Clear'!LPL2=0,"",'Summary Clear'!LPL2)</f>
        <v/>
      </c>
      <c r="LOT13" s="172" t="str">
        <f>IF('Summary Clear'!LPM2=0,"",'Summary Clear'!LPM2)</f>
        <v/>
      </c>
      <c r="LOU13" s="172" t="str">
        <f>IF('Summary Clear'!LPN2=0,"",'Summary Clear'!LPN2)</f>
        <v/>
      </c>
      <c r="LOV13" s="172" t="str">
        <f>IF('Summary Clear'!LPO2=0,"",'Summary Clear'!LPO2)</f>
        <v/>
      </c>
      <c r="LOW13" s="172" t="str">
        <f>IF('Summary Clear'!LPP2=0,"",'Summary Clear'!LPP2)</f>
        <v/>
      </c>
      <c r="LOX13" s="172" t="str">
        <f>IF('Summary Clear'!LPQ2=0,"",'Summary Clear'!LPQ2)</f>
        <v/>
      </c>
      <c r="LOY13" s="172" t="str">
        <f>IF('Summary Clear'!LPR2=0,"",'Summary Clear'!LPR2)</f>
        <v/>
      </c>
      <c r="LOZ13" s="172" t="str">
        <f>IF('Summary Clear'!LPS2=0,"",'Summary Clear'!LPS2)</f>
        <v/>
      </c>
      <c r="LPA13" s="172" t="str">
        <f>IF('Summary Clear'!LPT2=0,"",'Summary Clear'!LPT2)</f>
        <v/>
      </c>
      <c r="LPB13" s="172" t="str">
        <f>IF('Summary Clear'!LPU2=0,"",'Summary Clear'!LPU2)</f>
        <v/>
      </c>
      <c r="LPC13" s="172" t="str">
        <f>IF('Summary Clear'!LPV2=0,"",'Summary Clear'!LPV2)</f>
        <v/>
      </c>
      <c r="LPD13" s="172" t="str">
        <f>IF('Summary Clear'!LPW2=0,"",'Summary Clear'!LPW2)</f>
        <v/>
      </c>
      <c r="LPE13" s="172" t="str">
        <f>IF('Summary Clear'!LPX2=0,"",'Summary Clear'!LPX2)</f>
        <v/>
      </c>
      <c r="LPF13" s="172" t="str">
        <f>IF('Summary Clear'!LPY2=0,"",'Summary Clear'!LPY2)</f>
        <v/>
      </c>
      <c r="LPG13" s="172" t="str">
        <f>IF('Summary Clear'!LPZ2=0,"",'Summary Clear'!LPZ2)</f>
        <v/>
      </c>
      <c r="LPH13" s="172" t="str">
        <f>IF('Summary Clear'!LQA2=0,"",'Summary Clear'!LQA2)</f>
        <v/>
      </c>
      <c r="LPI13" s="172" t="str">
        <f>IF('Summary Clear'!LQB2=0,"",'Summary Clear'!LQB2)</f>
        <v/>
      </c>
      <c r="LPJ13" s="172" t="str">
        <f>IF('Summary Clear'!LQC2=0,"",'Summary Clear'!LQC2)</f>
        <v/>
      </c>
      <c r="LPK13" s="172" t="str">
        <f>IF('Summary Clear'!LQD2=0,"",'Summary Clear'!LQD2)</f>
        <v/>
      </c>
      <c r="LPL13" s="172" t="str">
        <f>IF('Summary Clear'!LQE2=0,"",'Summary Clear'!LQE2)</f>
        <v/>
      </c>
      <c r="LPM13" s="172" t="str">
        <f>IF('Summary Clear'!LQF2=0,"",'Summary Clear'!LQF2)</f>
        <v/>
      </c>
      <c r="LPN13" s="172" t="str">
        <f>IF('Summary Clear'!LQG2=0,"",'Summary Clear'!LQG2)</f>
        <v/>
      </c>
      <c r="LPO13" s="172" t="str">
        <f>IF('Summary Clear'!LQH2=0,"",'Summary Clear'!LQH2)</f>
        <v/>
      </c>
      <c r="LPP13" s="172" t="str">
        <f>IF('Summary Clear'!LQI2=0,"",'Summary Clear'!LQI2)</f>
        <v/>
      </c>
      <c r="LPQ13" s="172" t="str">
        <f>IF('Summary Clear'!LQJ2=0,"",'Summary Clear'!LQJ2)</f>
        <v/>
      </c>
      <c r="LPR13" s="172" t="str">
        <f>IF('Summary Clear'!LQK2=0,"",'Summary Clear'!LQK2)</f>
        <v/>
      </c>
      <c r="LPS13" s="172" t="str">
        <f>IF('Summary Clear'!LQL2=0,"",'Summary Clear'!LQL2)</f>
        <v/>
      </c>
      <c r="LPT13" s="172" t="str">
        <f>IF('Summary Clear'!LQM2=0,"",'Summary Clear'!LQM2)</f>
        <v/>
      </c>
      <c r="LPU13" s="172" t="str">
        <f>IF('Summary Clear'!LQN2=0,"",'Summary Clear'!LQN2)</f>
        <v/>
      </c>
      <c r="LPV13" s="172" t="str">
        <f>IF('Summary Clear'!LQO2=0,"",'Summary Clear'!LQO2)</f>
        <v/>
      </c>
      <c r="LPW13" s="172" t="str">
        <f>IF('Summary Clear'!LQP2=0,"",'Summary Clear'!LQP2)</f>
        <v/>
      </c>
      <c r="LPX13" s="172" t="str">
        <f>IF('Summary Clear'!LQQ2=0,"",'Summary Clear'!LQQ2)</f>
        <v/>
      </c>
      <c r="LPY13" s="172" t="str">
        <f>IF('Summary Clear'!LQR2=0,"",'Summary Clear'!LQR2)</f>
        <v/>
      </c>
      <c r="LPZ13" s="172" t="str">
        <f>IF('Summary Clear'!LQS2=0,"",'Summary Clear'!LQS2)</f>
        <v/>
      </c>
      <c r="LQA13" s="172" t="str">
        <f>IF('Summary Clear'!LQT2=0,"",'Summary Clear'!LQT2)</f>
        <v/>
      </c>
      <c r="LQB13" s="172" t="str">
        <f>IF('Summary Clear'!LQU2=0,"",'Summary Clear'!LQU2)</f>
        <v/>
      </c>
      <c r="LQC13" s="172" t="str">
        <f>IF('Summary Clear'!LQV2=0,"",'Summary Clear'!LQV2)</f>
        <v/>
      </c>
      <c r="LQD13" s="172" t="str">
        <f>IF('Summary Clear'!LQW2=0,"",'Summary Clear'!LQW2)</f>
        <v/>
      </c>
      <c r="LQE13" s="172" t="str">
        <f>IF('Summary Clear'!LQX2=0,"",'Summary Clear'!LQX2)</f>
        <v/>
      </c>
      <c r="LQF13" s="172" t="str">
        <f>IF('Summary Clear'!LQY2=0,"",'Summary Clear'!LQY2)</f>
        <v/>
      </c>
      <c r="LQG13" s="172" t="str">
        <f>IF('Summary Clear'!LQZ2=0,"",'Summary Clear'!LQZ2)</f>
        <v/>
      </c>
      <c r="LQH13" s="172" t="str">
        <f>IF('Summary Clear'!LRA2=0,"",'Summary Clear'!LRA2)</f>
        <v/>
      </c>
      <c r="LQI13" s="172" t="str">
        <f>IF('Summary Clear'!LRB2=0,"",'Summary Clear'!LRB2)</f>
        <v/>
      </c>
      <c r="LQJ13" s="172" t="str">
        <f>IF('Summary Clear'!LRC2=0,"",'Summary Clear'!LRC2)</f>
        <v/>
      </c>
      <c r="LQK13" s="172" t="str">
        <f>IF('Summary Clear'!LRD2=0,"",'Summary Clear'!LRD2)</f>
        <v/>
      </c>
      <c r="LQL13" s="172" t="str">
        <f>IF('Summary Clear'!LRE2=0,"",'Summary Clear'!LRE2)</f>
        <v/>
      </c>
      <c r="LQM13" s="172" t="str">
        <f>IF('Summary Clear'!LRF2=0,"",'Summary Clear'!LRF2)</f>
        <v/>
      </c>
      <c r="LQN13" s="172" t="str">
        <f>IF('Summary Clear'!LRG2=0,"",'Summary Clear'!LRG2)</f>
        <v/>
      </c>
      <c r="LQO13" s="172" t="str">
        <f>IF('Summary Clear'!LRH2=0,"",'Summary Clear'!LRH2)</f>
        <v/>
      </c>
      <c r="LQP13" s="172" t="str">
        <f>IF('Summary Clear'!LRI2=0,"",'Summary Clear'!LRI2)</f>
        <v/>
      </c>
      <c r="LQQ13" s="172" t="str">
        <f>IF('Summary Clear'!LRJ2=0,"",'Summary Clear'!LRJ2)</f>
        <v/>
      </c>
      <c r="LQR13" s="172" t="str">
        <f>IF('Summary Clear'!LRK2=0,"",'Summary Clear'!LRK2)</f>
        <v/>
      </c>
      <c r="LQS13" s="172" t="str">
        <f>IF('Summary Clear'!LRL2=0,"",'Summary Clear'!LRL2)</f>
        <v/>
      </c>
      <c r="LQT13" s="172" t="str">
        <f>IF('Summary Clear'!LRM2=0,"",'Summary Clear'!LRM2)</f>
        <v/>
      </c>
      <c r="LQU13" s="172" t="str">
        <f>IF('Summary Clear'!LRN2=0,"",'Summary Clear'!LRN2)</f>
        <v/>
      </c>
      <c r="LQV13" s="172" t="str">
        <f>IF('Summary Clear'!LRO2=0,"",'Summary Clear'!LRO2)</f>
        <v/>
      </c>
      <c r="LQW13" s="172" t="str">
        <f>IF('Summary Clear'!LRP2=0,"",'Summary Clear'!LRP2)</f>
        <v/>
      </c>
      <c r="LQX13" s="172" t="str">
        <f>IF('Summary Clear'!LRQ2=0,"",'Summary Clear'!LRQ2)</f>
        <v/>
      </c>
      <c r="LQY13" s="172" t="str">
        <f>IF('Summary Clear'!LRR2=0,"",'Summary Clear'!LRR2)</f>
        <v/>
      </c>
      <c r="LQZ13" s="172" t="str">
        <f>IF('Summary Clear'!LRS2=0,"",'Summary Clear'!LRS2)</f>
        <v/>
      </c>
      <c r="LRA13" s="172" t="str">
        <f>IF('Summary Clear'!LRT2=0,"",'Summary Clear'!LRT2)</f>
        <v/>
      </c>
      <c r="LRB13" s="172" t="str">
        <f>IF('Summary Clear'!LRU2=0,"",'Summary Clear'!LRU2)</f>
        <v/>
      </c>
      <c r="LRC13" s="172" t="str">
        <f>IF('Summary Clear'!LRV2=0,"",'Summary Clear'!LRV2)</f>
        <v/>
      </c>
      <c r="LRD13" s="172" t="str">
        <f>IF('Summary Clear'!LRW2=0,"",'Summary Clear'!LRW2)</f>
        <v/>
      </c>
      <c r="LRE13" s="172" t="str">
        <f>IF('Summary Clear'!LRX2=0,"",'Summary Clear'!LRX2)</f>
        <v/>
      </c>
      <c r="LRF13" s="172" t="str">
        <f>IF('Summary Clear'!LRY2=0,"",'Summary Clear'!LRY2)</f>
        <v/>
      </c>
      <c r="LRG13" s="172" t="str">
        <f>IF('Summary Clear'!LRZ2=0,"",'Summary Clear'!LRZ2)</f>
        <v/>
      </c>
      <c r="LRH13" s="172" t="str">
        <f>IF('Summary Clear'!LSA2=0,"",'Summary Clear'!LSA2)</f>
        <v/>
      </c>
      <c r="LRI13" s="172" t="str">
        <f>IF('Summary Clear'!LSB2=0,"",'Summary Clear'!LSB2)</f>
        <v/>
      </c>
      <c r="LRJ13" s="172" t="str">
        <f>IF('Summary Clear'!LSC2=0,"",'Summary Clear'!LSC2)</f>
        <v/>
      </c>
      <c r="LRK13" s="172" t="str">
        <f>IF('Summary Clear'!LSD2=0,"",'Summary Clear'!LSD2)</f>
        <v/>
      </c>
      <c r="LRL13" s="172" t="str">
        <f>IF('Summary Clear'!LSE2=0,"",'Summary Clear'!LSE2)</f>
        <v/>
      </c>
      <c r="LRM13" s="172" t="str">
        <f>IF('Summary Clear'!LSF2=0,"",'Summary Clear'!LSF2)</f>
        <v/>
      </c>
      <c r="LRN13" s="172" t="str">
        <f>IF('Summary Clear'!LSG2=0,"",'Summary Clear'!LSG2)</f>
        <v/>
      </c>
      <c r="LRO13" s="172" t="str">
        <f>IF('Summary Clear'!LSH2=0,"",'Summary Clear'!LSH2)</f>
        <v/>
      </c>
      <c r="LRP13" s="172" t="str">
        <f>IF('Summary Clear'!LSI2=0,"",'Summary Clear'!LSI2)</f>
        <v/>
      </c>
      <c r="LRQ13" s="172" t="str">
        <f>IF('Summary Clear'!LSJ2=0,"",'Summary Clear'!LSJ2)</f>
        <v/>
      </c>
      <c r="LRR13" s="172" t="str">
        <f>IF('Summary Clear'!LSK2=0,"",'Summary Clear'!LSK2)</f>
        <v/>
      </c>
      <c r="LRS13" s="172" t="str">
        <f>IF('Summary Clear'!LSL2=0,"",'Summary Clear'!LSL2)</f>
        <v/>
      </c>
      <c r="LRT13" s="172" t="str">
        <f>IF('Summary Clear'!LSM2=0,"",'Summary Clear'!LSM2)</f>
        <v/>
      </c>
      <c r="LRU13" s="172" t="str">
        <f>IF('Summary Clear'!LSN2=0,"",'Summary Clear'!LSN2)</f>
        <v/>
      </c>
      <c r="LRV13" s="172" t="str">
        <f>IF('Summary Clear'!LSO2=0,"",'Summary Clear'!LSO2)</f>
        <v/>
      </c>
      <c r="LRW13" s="172" t="str">
        <f>IF('Summary Clear'!LSP2=0,"",'Summary Clear'!LSP2)</f>
        <v/>
      </c>
      <c r="LRX13" s="172" t="str">
        <f>IF('Summary Clear'!LSQ2=0,"",'Summary Clear'!LSQ2)</f>
        <v/>
      </c>
      <c r="LRY13" s="172" t="str">
        <f>IF('Summary Clear'!LSR2=0,"",'Summary Clear'!LSR2)</f>
        <v/>
      </c>
      <c r="LRZ13" s="172" t="str">
        <f>IF('Summary Clear'!LSS2=0,"",'Summary Clear'!LSS2)</f>
        <v/>
      </c>
      <c r="LSA13" s="172" t="str">
        <f>IF('Summary Clear'!LST2=0,"",'Summary Clear'!LST2)</f>
        <v/>
      </c>
      <c r="LSB13" s="172" t="str">
        <f>IF('Summary Clear'!LSU2=0,"",'Summary Clear'!LSU2)</f>
        <v/>
      </c>
      <c r="LSC13" s="172" t="str">
        <f>IF('Summary Clear'!LSV2=0,"",'Summary Clear'!LSV2)</f>
        <v/>
      </c>
      <c r="LSD13" s="172" t="str">
        <f>IF('Summary Clear'!LSW2=0,"",'Summary Clear'!LSW2)</f>
        <v/>
      </c>
      <c r="LSE13" s="172" t="str">
        <f>IF('Summary Clear'!LSX2=0,"",'Summary Clear'!LSX2)</f>
        <v/>
      </c>
      <c r="LSF13" s="172" t="str">
        <f>IF('Summary Clear'!LSY2=0,"",'Summary Clear'!LSY2)</f>
        <v/>
      </c>
      <c r="LSG13" s="172" t="str">
        <f>IF('Summary Clear'!LSZ2=0,"",'Summary Clear'!LSZ2)</f>
        <v/>
      </c>
      <c r="LSH13" s="172" t="str">
        <f>IF('Summary Clear'!LTA2=0,"",'Summary Clear'!LTA2)</f>
        <v/>
      </c>
      <c r="LSI13" s="172" t="str">
        <f>IF('Summary Clear'!LTB2=0,"",'Summary Clear'!LTB2)</f>
        <v/>
      </c>
      <c r="LSJ13" s="172" t="str">
        <f>IF('Summary Clear'!LTC2=0,"",'Summary Clear'!LTC2)</f>
        <v/>
      </c>
      <c r="LSK13" s="172" t="str">
        <f>IF('Summary Clear'!LTD2=0,"",'Summary Clear'!LTD2)</f>
        <v/>
      </c>
      <c r="LSL13" s="172" t="str">
        <f>IF('Summary Clear'!LTE2=0,"",'Summary Clear'!LTE2)</f>
        <v/>
      </c>
      <c r="LSM13" s="172" t="str">
        <f>IF('Summary Clear'!LTF2=0,"",'Summary Clear'!LTF2)</f>
        <v/>
      </c>
      <c r="LSN13" s="172" t="str">
        <f>IF('Summary Clear'!LTG2=0,"",'Summary Clear'!LTG2)</f>
        <v/>
      </c>
      <c r="LSO13" s="172" t="str">
        <f>IF('Summary Clear'!LTH2=0,"",'Summary Clear'!LTH2)</f>
        <v/>
      </c>
      <c r="LSP13" s="172" t="str">
        <f>IF('Summary Clear'!LTI2=0,"",'Summary Clear'!LTI2)</f>
        <v/>
      </c>
      <c r="LSQ13" s="172" t="str">
        <f>IF('Summary Clear'!LTJ2=0,"",'Summary Clear'!LTJ2)</f>
        <v/>
      </c>
      <c r="LSR13" s="172" t="str">
        <f>IF('Summary Clear'!LTK2=0,"",'Summary Clear'!LTK2)</f>
        <v/>
      </c>
      <c r="LSS13" s="172" t="str">
        <f>IF('Summary Clear'!LTL2=0,"",'Summary Clear'!LTL2)</f>
        <v/>
      </c>
      <c r="LST13" s="172" t="str">
        <f>IF('Summary Clear'!LTM2=0,"",'Summary Clear'!LTM2)</f>
        <v/>
      </c>
      <c r="LSU13" s="172" t="str">
        <f>IF('Summary Clear'!LTN2=0,"",'Summary Clear'!LTN2)</f>
        <v/>
      </c>
      <c r="LSV13" s="172" t="str">
        <f>IF('Summary Clear'!LTO2=0,"",'Summary Clear'!LTO2)</f>
        <v/>
      </c>
      <c r="LSW13" s="172" t="str">
        <f>IF('Summary Clear'!LTP2=0,"",'Summary Clear'!LTP2)</f>
        <v/>
      </c>
      <c r="LSX13" s="172" t="str">
        <f>IF('Summary Clear'!LTQ2=0,"",'Summary Clear'!LTQ2)</f>
        <v/>
      </c>
      <c r="LSY13" s="172" t="str">
        <f>IF('Summary Clear'!LTR2=0,"",'Summary Clear'!LTR2)</f>
        <v/>
      </c>
      <c r="LSZ13" s="172" t="str">
        <f>IF('Summary Clear'!LTS2=0,"",'Summary Clear'!LTS2)</f>
        <v/>
      </c>
      <c r="LTA13" s="172" t="str">
        <f>IF('Summary Clear'!LTT2=0,"",'Summary Clear'!LTT2)</f>
        <v/>
      </c>
      <c r="LTB13" s="172" t="str">
        <f>IF('Summary Clear'!LTU2=0,"",'Summary Clear'!LTU2)</f>
        <v/>
      </c>
      <c r="LTC13" s="172" t="str">
        <f>IF('Summary Clear'!LTV2=0,"",'Summary Clear'!LTV2)</f>
        <v/>
      </c>
      <c r="LTD13" s="172" t="str">
        <f>IF('Summary Clear'!LTW2=0,"",'Summary Clear'!LTW2)</f>
        <v/>
      </c>
      <c r="LTE13" s="172" t="str">
        <f>IF('Summary Clear'!LTX2=0,"",'Summary Clear'!LTX2)</f>
        <v/>
      </c>
      <c r="LTF13" s="172" t="str">
        <f>IF('Summary Clear'!LTY2=0,"",'Summary Clear'!LTY2)</f>
        <v/>
      </c>
      <c r="LTG13" s="172" t="str">
        <f>IF('Summary Clear'!LTZ2=0,"",'Summary Clear'!LTZ2)</f>
        <v/>
      </c>
      <c r="LTH13" s="172" t="str">
        <f>IF('Summary Clear'!LUA2=0,"",'Summary Clear'!LUA2)</f>
        <v/>
      </c>
      <c r="LTI13" s="172" t="str">
        <f>IF('Summary Clear'!LUB2=0,"",'Summary Clear'!LUB2)</f>
        <v/>
      </c>
      <c r="LTJ13" s="172" t="str">
        <f>IF('Summary Clear'!LUC2=0,"",'Summary Clear'!LUC2)</f>
        <v/>
      </c>
      <c r="LTK13" s="172" t="str">
        <f>IF('Summary Clear'!LUD2=0,"",'Summary Clear'!LUD2)</f>
        <v/>
      </c>
      <c r="LTL13" s="172" t="str">
        <f>IF('Summary Clear'!LUE2=0,"",'Summary Clear'!LUE2)</f>
        <v/>
      </c>
      <c r="LTM13" s="172" t="str">
        <f>IF('Summary Clear'!LUF2=0,"",'Summary Clear'!LUF2)</f>
        <v/>
      </c>
      <c r="LTN13" s="172" t="str">
        <f>IF('Summary Clear'!LUG2=0,"",'Summary Clear'!LUG2)</f>
        <v/>
      </c>
      <c r="LTO13" s="172" t="str">
        <f>IF('Summary Clear'!LUH2=0,"",'Summary Clear'!LUH2)</f>
        <v/>
      </c>
      <c r="LTP13" s="172" t="str">
        <f>IF('Summary Clear'!LUI2=0,"",'Summary Clear'!LUI2)</f>
        <v/>
      </c>
      <c r="LTQ13" s="172" t="str">
        <f>IF('Summary Clear'!LUJ2=0,"",'Summary Clear'!LUJ2)</f>
        <v/>
      </c>
      <c r="LTR13" s="172" t="str">
        <f>IF('Summary Clear'!LUK2=0,"",'Summary Clear'!LUK2)</f>
        <v/>
      </c>
      <c r="LTS13" s="172" t="str">
        <f>IF('Summary Clear'!LUL2=0,"",'Summary Clear'!LUL2)</f>
        <v/>
      </c>
      <c r="LTT13" s="172" t="str">
        <f>IF('Summary Clear'!LUM2=0,"",'Summary Clear'!LUM2)</f>
        <v/>
      </c>
      <c r="LTU13" s="172" t="str">
        <f>IF('Summary Clear'!LUN2=0,"",'Summary Clear'!LUN2)</f>
        <v/>
      </c>
      <c r="LTV13" s="172" t="str">
        <f>IF('Summary Clear'!LUO2=0,"",'Summary Clear'!LUO2)</f>
        <v/>
      </c>
      <c r="LTW13" s="172" t="str">
        <f>IF('Summary Clear'!LUP2=0,"",'Summary Clear'!LUP2)</f>
        <v/>
      </c>
      <c r="LTX13" s="172" t="str">
        <f>IF('Summary Clear'!LUQ2=0,"",'Summary Clear'!LUQ2)</f>
        <v/>
      </c>
      <c r="LTY13" s="172" t="str">
        <f>IF('Summary Clear'!LUR2=0,"",'Summary Clear'!LUR2)</f>
        <v/>
      </c>
      <c r="LTZ13" s="172" t="str">
        <f>IF('Summary Clear'!LUS2=0,"",'Summary Clear'!LUS2)</f>
        <v/>
      </c>
      <c r="LUA13" s="172" t="str">
        <f>IF('Summary Clear'!LUT2=0,"",'Summary Clear'!LUT2)</f>
        <v/>
      </c>
      <c r="LUB13" s="172" t="str">
        <f>IF('Summary Clear'!LUU2=0,"",'Summary Clear'!LUU2)</f>
        <v/>
      </c>
      <c r="LUC13" s="172" t="str">
        <f>IF('Summary Clear'!LUV2=0,"",'Summary Clear'!LUV2)</f>
        <v/>
      </c>
      <c r="LUD13" s="172" t="str">
        <f>IF('Summary Clear'!LUW2=0,"",'Summary Clear'!LUW2)</f>
        <v/>
      </c>
      <c r="LUE13" s="172" t="str">
        <f>IF('Summary Clear'!LUX2=0,"",'Summary Clear'!LUX2)</f>
        <v/>
      </c>
      <c r="LUF13" s="172" t="str">
        <f>IF('Summary Clear'!LUY2=0,"",'Summary Clear'!LUY2)</f>
        <v/>
      </c>
      <c r="LUG13" s="172" t="str">
        <f>IF('Summary Clear'!LUZ2=0,"",'Summary Clear'!LUZ2)</f>
        <v/>
      </c>
      <c r="LUH13" s="172" t="str">
        <f>IF('Summary Clear'!LVA2=0,"",'Summary Clear'!LVA2)</f>
        <v/>
      </c>
      <c r="LUI13" s="172" t="str">
        <f>IF('Summary Clear'!LVB2=0,"",'Summary Clear'!LVB2)</f>
        <v/>
      </c>
      <c r="LUJ13" s="172" t="str">
        <f>IF('Summary Clear'!LVC2=0,"",'Summary Clear'!LVC2)</f>
        <v/>
      </c>
      <c r="LUK13" s="172" t="str">
        <f>IF('Summary Clear'!LVD2=0,"",'Summary Clear'!LVD2)</f>
        <v/>
      </c>
      <c r="LUL13" s="172" t="str">
        <f>IF('Summary Clear'!LVE2=0,"",'Summary Clear'!LVE2)</f>
        <v/>
      </c>
      <c r="LUM13" s="172" t="str">
        <f>IF('Summary Clear'!LVF2=0,"",'Summary Clear'!LVF2)</f>
        <v/>
      </c>
      <c r="LUN13" s="172" t="str">
        <f>IF('Summary Clear'!LVG2=0,"",'Summary Clear'!LVG2)</f>
        <v/>
      </c>
      <c r="LUO13" s="172" t="str">
        <f>IF('Summary Clear'!LVH2=0,"",'Summary Clear'!LVH2)</f>
        <v/>
      </c>
      <c r="LUP13" s="172" t="str">
        <f>IF('Summary Clear'!LVI2=0,"",'Summary Clear'!LVI2)</f>
        <v/>
      </c>
      <c r="LUQ13" s="172" t="str">
        <f>IF('Summary Clear'!LVJ2=0,"",'Summary Clear'!LVJ2)</f>
        <v/>
      </c>
      <c r="LUR13" s="172" t="str">
        <f>IF('Summary Clear'!LVK2=0,"",'Summary Clear'!LVK2)</f>
        <v/>
      </c>
      <c r="LUS13" s="172" t="str">
        <f>IF('Summary Clear'!LVL2=0,"",'Summary Clear'!LVL2)</f>
        <v/>
      </c>
      <c r="LUT13" s="172" t="str">
        <f>IF('Summary Clear'!LVM2=0,"",'Summary Clear'!LVM2)</f>
        <v/>
      </c>
      <c r="LUU13" s="172" t="str">
        <f>IF('Summary Clear'!LVN2=0,"",'Summary Clear'!LVN2)</f>
        <v/>
      </c>
      <c r="LUV13" s="172" t="str">
        <f>IF('Summary Clear'!LVO2=0,"",'Summary Clear'!LVO2)</f>
        <v/>
      </c>
      <c r="LUW13" s="172" t="str">
        <f>IF('Summary Clear'!LVP2=0,"",'Summary Clear'!LVP2)</f>
        <v/>
      </c>
      <c r="LUX13" s="172" t="str">
        <f>IF('Summary Clear'!LVQ2=0,"",'Summary Clear'!LVQ2)</f>
        <v/>
      </c>
      <c r="LUY13" s="172" t="str">
        <f>IF('Summary Clear'!LVR2=0,"",'Summary Clear'!LVR2)</f>
        <v/>
      </c>
      <c r="LUZ13" s="172" t="str">
        <f>IF('Summary Clear'!LVS2=0,"",'Summary Clear'!LVS2)</f>
        <v/>
      </c>
      <c r="LVA13" s="172" t="str">
        <f>IF('Summary Clear'!LVT2=0,"",'Summary Clear'!LVT2)</f>
        <v/>
      </c>
      <c r="LVB13" s="172" t="str">
        <f>IF('Summary Clear'!LVU2=0,"",'Summary Clear'!LVU2)</f>
        <v/>
      </c>
      <c r="LVC13" s="172" t="str">
        <f>IF('Summary Clear'!LVV2=0,"",'Summary Clear'!LVV2)</f>
        <v/>
      </c>
      <c r="LVD13" s="172" t="str">
        <f>IF('Summary Clear'!LVW2=0,"",'Summary Clear'!LVW2)</f>
        <v/>
      </c>
      <c r="LVE13" s="172" t="str">
        <f>IF('Summary Clear'!LVX2=0,"",'Summary Clear'!LVX2)</f>
        <v/>
      </c>
      <c r="LVF13" s="172" t="str">
        <f>IF('Summary Clear'!LVY2=0,"",'Summary Clear'!LVY2)</f>
        <v/>
      </c>
      <c r="LVG13" s="172" t="str">
        <f>IF('Summary Clear'!LVZ2=0,"",'Summary Clear'!LVZ2)</f>
        <v/>
      </c>
      <c r="LVH13" s="172" t="str">
        <f>IF('Summary Clear'!LWA2=0,"",'Summary Clear'!LWA2)</f>
        <v/>
      </c>
      <c r="LVI13" s="172" t="str">
        <f>IF('Summary Clear'!LWB2=0,"",'Summary Clear'!LWB2)</f>
        <v/>
      </c>
      <c r="LVJ13" s="172" t="str">
        <f>IF('Summary Clear'!LWC2=0,"",'Summary Clear'!LWC2)</f>
        <v/>
      </c>
      <c r="LVK13" s="172" t="str">
        <f>IF('Summary Clear'!LWD2=0,"",'Summary Clear'!LWD2)</f>
        <v/>
      </c>
      <c r="LVL13" s="172" t="str">
        <f>IF('Summary Clear'!LWE2=0,"",'Summary Clear'!LWE2)</f>
        <v/>
      </c>
      <c r="LVM13" s="172" t="str">
        <f>IF('Summary Clear'!LWF2=0,"",'Summary Clear'!LWF2)</f>
        <v/>
      </c>
      <c r="LVN13" s="172" t="str">
        <f>IF('Summary Clear'!LWG2=0,"",'Summary Clear'!LWG2)</f>
        <v/>
      </c>
      <c r="LVO13" s="172" t="str">
        <f>IF('Summary Clear'!LWH2=0,"",'Summary Clear'!LWH2)</f>
        <v/>
      </c>
      <c r="LVP13" s="172" t="str">
        <f>IF('Summary Clear'!LWI2=0,"",'Summary Clear'!LWI2)</f>
        <v/>
      </c>
      <c r="LVQ13" s="172" t="str">
        <f>IF('Summary Clear'!LWJ2=0,"",'Summary Clear'!LWJ2)</f>
        <v/>
      </c>
      <c r="LVR13" s="172" t="str">
        <f>IF('Summary Clear'!LWK2=0,"",'Summary Clear'!LWK2)</f>
        <v/>
      </c>
      <c r="LVS13" s="172" t="str">
        <f>IF('Summary Clear'!LWL2=0,"",'Summary Clear'!LWL2)</f>
        <v/>
      </c>
      <c r="LVT13" s="172" t="str">
        <f>IF('Summary Clear'!LWM2=0,"",'Summary Clear'!LWM2)</f>
        <v/>
      </c>
      <c r="LVU13" s="172" t="str">
        <f>IF('Summary Clear'!LWN2=0,"",'Summary Clear'!LWN2)</f>
        <v/>
      </c>
      <c r="LVV13" s="172" t="str">
        <f>IF('Summary Clear'!LWO2=0,"",'Summary Clear'!LWO2)</f>
        <v/>
      </c>
      <c r="LVW13" s="172" t="str">
        <f>IF('Summary Clear'!LWP2=0,"",'Summary Clear'!LWP2)</f>
        <v/>
      </c>
      <c r="LVX13" s="172" t="str">
        <f>IF('Summary Clear'!LWQ2=0,"",'Summary Clear'!LWQ2)</f>
        <v/>
      </c>
      <c r="LVY13" s="172" t="str">
        <f>IF('Summary Clear'!LWR2=0,"",'Summary Clear'!LWR2)</f>
        <v/>
      </c>
      <c r="LVZ13" s="172" t="str">
        <f>IF('Summary Clear'!LWS2=0,"",'Summary Clear'!LWS2)</f>
        <v/>
      </c>
      <c r="LWA13" s="172" t="str">
        <f>IF('Summary Clear'!LWT2=0,"",'Summary Clear'!LWT2)</f>
        <v/>
      </c>
      <c r="LWB13" s="172" t="str">
        <f>IF('Summary Clear'!LWU2=0,"",'Summary Clear'!LWU2)</f>
        <v/>
      </c>
      <c r="LWC13" s="172" t="str">
        <f>IF('Summary Clear'!LWV2=0,"",'Summary Clear'!LWV2)</f>
        <v/>
      </c>
      <c r="LWD13" s="172" t="str">
        <f>IF('Summary Clear'!LWW2=0,"",'Summary Clear'!LWW2)</f>
        <v/>
      </c>
      <c r="LWE13" s="172" t="str">
        <f>IF('Summary Clear'!LWX2=0,"",'Summary Clear'!LWX2)</f>
        <v/>
      </c>
      <c r="LWF13" s="172" t="str">
        <f>IF('Summary Clear'!LWY2=0,"",'Summary Clear'!LWY2)</f>
        <v/>
      </c>
      <c r="LWG13" s="172" t="str">
        <f>IF('Summary Clear'!LWZ2=0,"",'Summary Clear'!LWZ2)</f>
        <v/>
      </c>
      <c r="LWH13" s="172" t="str">
        <f>IF('Summary Clear'!LXA2=0,"",'Summary Clear'!LXA2)</f>
        <v/>
      </c>
      <c r="LWI13" s="172" t="str">
        <f>IF('Summary Clear'!LXB2=0,"",'Summary Clear'!LXB2)</f>
        <v/>
      </c>
      <c r="LWJ13" s="172" t="str">
        <f>IF('Summary Clear'!LXC2=0,"",'Summary Clear'!LXC2)</f>
        <v/>
      </c>
      <c r="LWK13" s="172" t="str">
        <f>IF('Summary Clear'!LXD2=0,"",'Summary Clear'!LXD2)</f>
        <v/>
      </c>
      <c r="LWL13" s="172" t="str">
        <f>IF('Summary Clear'!LXE2=0,"",'Summary Clear'!LXE2)</f>
        <v/>
      </c>
      <c r="LWM13" s="172" t="str">
        <f>IF('Summary Clear'!LXF2=0,"",'Summary Clear'!LXF2)</f>
        <v/>
      </c>
      <c r="LWN13" s="172" t="str">
        <f>IF('Summary Clear'!LXG2=0,"",'Summary Clear'!LXG2)</f>
        <v/>
      </c>
      <c r="LWO13" s="172" t="str">
        <f>IF('Summary Clear'!LXH2=0,"",'Summary Clear'!LXH2)</f>
        <v/>
      </c>
      <c r="LWP13" s="172" t="str">
        <f>IF('Summary Clear'!LXI2=0,"",'Summary Clear'!LXI2)</f>
        <v/>
      </c>
      <c r="LWQ13" s="172" t="str">
        <f>IF('Summary Clear'!LXJ2=0,"",'Summary Clear'!LXJ2)</f>
        <v/>
      </c>
      <c r="LWR13" s="172" t="str">
        <f>IF('Summary Clear'!LXK2=0,"",'Summary Clear'!LXK2)</f>
        <v/>
      </c>
      <c r="LWS13" s="172" t="str">
        <f>IF('Summary Clear'!LXL2=0,"",'Summary Clear'!LXL2)</f>
        <v/>
      </c>
      <c r="LWT13" s="172" t="str">
        <f>IF('Summary Clear'!LXM2=0,"",'Summary Clear'!LXM2)</f>
        <v/>
      </c>
      <c r="LWU13" s="172" t="str">
        <f>IF('Summary Clear'!LXN2=0,"",'Summary Clear'!LXN2)</f>
        <v/>
      </c>
      <c r="LWV13" s="172" t="str">
        <f>IF('Summary Clear'!LXO2=0,"",'Summary Clear'!LXO2)</f>
        <v/>
      </c>
      <c r="LWW13" s="172" t="str">
        <f>IF('Summary Clear'!LXP2=0,"",'Summary Clear'!LXP2)</f>
        <v/>
      </c>
      <c r="LWX13" s="172" t="str">
        <f>IF('Summary Clear'!LXQ2=0,"",'Summary Clear'!LXQ2)</f>
        <v/>
      </c>
      <c r="LWY13" s="172" t="str">
        <f>IF('Summary Clear'!LXR2=0,"",'Summary Clear'!LXR2)</f>
        <v/>
      </c>
      <c r="LWZ13" s="172" t="str">
        <f>IF('Summary Clear'!LXS2=0,"",'Summary Clear'!LXS2)</f>
        <v/>
      </c>
      <c r="LXA13" s="172" t="str">
        <f>IF('Summary Clear'!LXT2=0,"",'Summary Clear'!LXT2)</f>
        <v/>
      </c>
      <c r="LXB13" s="172" t="str">
        <f>IF('Summary Clear'!LXU2=0,"",'Summary Clear'!LXU2)</f>
        <v/>
      </c>
      <c r="LXC13" s="172" t="str">
        <f>IF('Summary Clear'!LXV2=0,"",'Summary Clear'!LXV2)</f>
        <v/>
      </c>
      <c r="LXD13" s="172" t="str">
        <f>IF('Summary Clear'!LXW2=0,"",'Summary Clear'!LXW2)</f>
        <v/>
      </c>
      <c r="LXE13" s="172" t="str">
        <f>IF('Summary Clear'!LXX2=0,"",'Summary Clear'!LXX2)</f>
        <v/>
      </c>
      <c r="LXF13" s="172" t="str">
        <f>IF('Summary Clear'!LXY2=0,"",'Summary Clear'!LXY2)</f>
        <v/>
      </c>
      <c r="LXG13" s="172" t="str">
        <f>IF('Summary Clear'!LXZ2=0,"",'Summary Clear'!LXZ2)</f>
        <v/>
      </c>
      <c r="LXH13" s="172" t="str">
        <f>IF('Summary Clear'!LYA2=0,"",'Summary Clear'!LYA2)</f>
        <v/>
      </c>
      <c r="LXI13" s="172" t="str">
        <f>IF('Summary Clear'!LYB2=0,"",'Summary Clear'!LYB2)</f>
        <v/>
      </c>
      <c r="LXJ13" s="172" t="str">
        <f>IF('Summary Clear'!LYC2=0,"",'Summary Clear'!LYC2)</f>
        <v/>
      </c>
      <c r="LXK13" s="172" t="str">
        <f>IF('Summary Clear'!LYD2=0,"",'Summary Clear'!LYD2)</f>
        <v/>
      </c>
      <c r="LXL13" s="172" t="str">
        <f>IF('Summary Clear'!LYE2=0,"",'Summary Clear'!LYE2)</f>
        <v/>
      </c>
      <c r="LXM13" s="172" t="str">
        <f>IF('Summary Clear'!LYF2=0,"",'Summary Clear'!LYF2)</f>
        <v/>
      </c>
      <c r="LXN13" s="172" t="str">
        <f>IF('Summary Clear'!LYG2=0,"",'Summary Clear'!LYG2)</f>
        <v/>
      </c>
      <c r="LXO13" s="172" t="str">
        <f>IF('Summary Clear'!LYH2=0,"",'Summary Clear'!LYH2)</f>
        <v/>
      </c>
      <c r="LXP13" s="172" t="str">
        <f>IF('Summary Clear'!LYI2=0,"",'Summary Clear'!LYI2)</f>
        <v/>
      </c>
      <c r="LXQ13" s="172" t="str">
        <f>IF('Summary Clear'!LYJ2=0,"",'Summary Clear'!LYJ2)</f>
        <v/>
      </c>
      <c r="LXR13" s="172" t="str">
        <f>IF('Summary Clear'!LYK2=0,"",'Summary Clear'!LYK2)</f>
        <v/>
      </c>
      <c r="LXS13" s="172" t="str">
        <f>IF('Summary Clear'!LYL2=0,"",'Summary Clear'!LYL2)</f>
        <v/>
      </c>
      <c r="LXT13" s="172" t="str">
        <f>IF('Summary Clear'!LYM2=0,"",'Summary Clear'!LYM2)</f>
        <v/>
      </c>
      <c r="LXU13" s="172" t="str">
        <f>IF('Summary Clear'!LYN2=0,"",'Summary Clear'!LYN2)</f>
        <v/>
      </c>
      <c r="LXV13" s="172" t="str">
        <f>IF('Summary Clear'!LYO2=0,"",'Summary Clear'!LYO2)</f>
        <v/>
      </c>
      <c r="LXW13" s="172" t="str">
        <f>IF('Summary Clear'!LYP2=0,"",'Summary Clear'!LYP2)</f>
        <v/>
      </c>
      <c r="LXX13" s="172" t="str">
        <f>IF('Summary Clear'!LYQ2=0,"",'Summary Clear'!LYQ2)</f>
        <v/>
      </c>
      <c r="LXY13" s="172" t="str">
        <f>IF('Summary Clear'!LYR2=0,"",'Summary Clear'!LYR2)</f>
        <v/>
      </c>
      <c r="LXZ13" s="172" t="str">
        <f>IF('Summary Clear'!LYS2=0,"",'Summary Clear'!LYS2)</f>
        <v/>
      </c>
      <c r="LYA13" s="172" t="str">
        <f>IF('Summary Clear'!LYT2=0,"",'Summary Clear'!LYT2)</f>
        <v/>
      </c>
      <c r="LYB13" s="172" t="str">
        <f>IF('Summary Clear'!LYU2=0,"",'Summary Clear'!LYU2)</f>
        <v/>
      </c>
      <c r="LYC13" s="172" t="str">
        <f>IF('Summary Clear'!LYV2=0,"",'Summary Clear'!LYV2)</f>
        <v/>
      </c>
      <c r="LYD13" s="172" t="str">
        <f>IF('Summary Clear'!LYW2=0,"",'Summary Clear'!LYW2)</f>
        <v/>
      </c>
      <c r="LYE13" s="172" t="str">
        <f>IF('Summary Clear'!LYX2=0,"",'Summary Clear'!LYX2)</f>
        <v/>
      </c>
      <c r="LYF13" s="172" t="str">
        <f>IF('Summary Clear'!LYY2=0,"",'Summary Clear'!LYY2)</f>
        <v/>
      </c>
      <c r="LYG13" s="172" t="str">
        <f>IF('Summary Clear'!LYZ2=0,"",'Summary Clear'!LYZ2)</f>
        <v/>
      </c>
      <c r="LYH13" s="172" t="str">
        <f>IF('Summary Clear'!LZA2=0,"",'Summary Clear'!LZA2)</f>
        <v/>
      </c>
      <c r="LYI13" s="172" t="str">
        <f>IF('Summary Clear'!LZB2=0,"",'Summary Clear'!LZB2)</f>
        <v/>
      </c>
      <c r="LYJ13" s="172" t="str">
        <f>IF('Summary Clear'!LZC2=0,"",'Summary Clear'!LZC2)</f>
        <v/>
      </c>
      <c r="LYK13" s="172" t="str">
        <f>IF('Summary Clear'!LZD2=0,"",'Summary Clear'!LZD2)</f>
        <v/>
      </c>
      <c r="LYL13" s="172" t="str">
        <f>IF('Summary Clear'!LZE2=0,"",'Summary Clear'!LZE2)</f>
        <v/>
      </c>
      <c r="LYM13" s="172" t="str">
        <f>IF('Summary Clear'!LZF2=0,"",'Summary Clear'!LZF2)</f>
        <v/>
      </c>
      <c r="LYN13" s="172" t="str">
        <f>IF('Summary Clear'!LZG2=0,"",'Summary Clear'!LZG2)</f>
        <v/>
      </c>
      <c r="LYO13" s="172" t="str">
        <f>IF('Summary Clear'!LZH2=0,"",'Summary Clear'!LZH2)</f>
        <v/>
      </c>
      <c r="LYP13" s="172" t="str">
        <f>IF('Summary Clear'!LZI2=0,"",'Summary Clear'!LZI2)</f>
        <v/>
      </c>
      <c r="LYQ13" s="172" t="str">
        <f>IF('Summary Clear'!LZJ2=0,"",'Summary Clear'!LZJ2)</f>
        <v/>
      </c>
      <c r="LYR13" s="172" t="str">
        <f>IF('Summary Clear'!LZK2=0,"",'Summary Clear'!LZK2)</f>
        <v/>
      </c>
      <c r="LYS13" s="172" t="str">
        <f>IF('Summary Clear'!LZL2=0,"",'Summary Clear'!LZL2)</f>
        <v/>
      </c>
      <c r="LYT13" s="172" t="str">
        <f>IF('Summary Clear'!LZM2=0,"",'Summary Clear'!LZM2)</f>
        <v/>
      </c>
      <c r="LYU13" s="172" t="str">
        <f>IF('Summary Clear'!LZN2=0,"",'Summary Clear'!LZN2)</f>
        <v/>
      </c>
      <c r="LYV13" s="172" t="str">
        <f>IF('Summary Clear'!LZO2=0,"",'Summary Clear'!LZO2)</f>
        <v/>
      </c>
      <c r="LYW13" s="172" t="str">
        <f>IF('Summary Clear'!LZP2=0,"",'Summary Clear'!LZP2)</f>
        <v/>
      </c>
      <c r="LYX13" s="172" t="str">
        <f>IF('Summary Clear'!LZQ2=0,"",'Summary Clear'!LZQ2)</f>
        <v/>
      </c>
      <c r="LYY13" s="172" t="str">
        <f>IF('Summary Clear'!LZR2=0,"",'Summary Clear'!LZR2)</f>
        <v/>
      </c>
      <c r="LYZ13" s="172" t="str">
        <f>IF('Summary Clear'!LZS2=0,"",'Summary Clear'!LZS2)</f>
        <v/>
      </c>
      <c r="LZA13" s="172" t="str">
        <f>IF('Summary Clear'!LZT2=0,"",'Summary Clear'!LZT2)</f>
        <v/>
      </c>
      <c r="LZB13" s="172" t="str">
        <f>IF('Summary Clear'!LZU2=0,"",'Summary Clear'!LZU2)</f>
        <v/>
      </c>
      <c r="LZC13" s="172" t="str">
        <f>IF('Summary Clear'!LZV2=0,"",'Summary Clear'!LZV2)</f>
        <v/>
      </c>
      <c r="LZD13" s="172" t="str">
        <f>IF('Summary Clear'!LZW2=0,"",'Summary Clear'!LZW2)</f>
        <v/>
      </c>
      <c r="LZE13" s="172" t="str">
        <f>IF('Summary Clear'!LZX2=0,"",'Summary Clear'!LZX2)</f>
        <v/>
      </c>
      <c r="LZF13" s="172" t="str">
        <f>IF('Summary Clear'!LZY2=0,"",'Summary Clear'!LZY2)</f>
        <v/>
      </c>
      <c r="LZG13" s="172" t="str">
        <f>IF('Summary Clear'!LZZ2=0,"",'Summary Clear'!LZZ2)</f>
        <v/>
      </c>
      <c r="LZH13" s="172" t="str">
        <f>IF('Summary Clear'!MAA2=0,"",'Summary Clear'!MAA2)</f>
        <v/>
      </c>
      <c r="LZI13" s="172" t="str">
        <f>IF('Summary Clear'!MAB2=0,"",'Summary Clear'!MAB2)</f>
        <v/>
      </c>
      <c r="LZJ13" s="172" t="str">
        <f>IF('Summary Clear'!MAC2=0,"",'Summary Clear'!MAC2)</f>
        <v/>
      </c>
      <c r="LZK13" s="172" t="str">
        <f>IF('Summary Clear'!MAD2=0,"",'Summary Clear'!MAD2)</f>
        <v/>
      </c>
      <c r="LZL13" s="172" t="str">
        <f>IF('Summary Clear'!MAE2=0,"",'Summary Clear'!MAE2)</f>
        <v/>
      </c>
      <c r="LZM13" s="172" t="str">
        <f>IF('Summary Clear'!MAF2=0,"",'Summary Clear'!MAF2)</f>
        <v/>
      </c>
      <c r="LZN13" s="172" t="str">
        <f>IF('Summary Clear'!MAG2=0,"",'Summary Clear'!MAG2)</f>
        <v/>
      </c>
      <c r="LZO13" s="172" t="str">
        <f>IF('Summary Clear'!MAH2=0,"",'Summary Clear'!MAH2)</f>
        <v/>
      </c>
      <c r="LZP13" s="172" t="str">
        <f>IF('Summary Clear'!MAI2=0,"",'Summary Clear'!MAI2)</f>
        <v/>
      </c>
      <c r="LZQ13" s="172" t="str">
        <f>IF('Summary Clear'!MAJ2=0,"",'Summary Clear'!MAJ2)</f>
        <v/>
      </c>
      <c r="LZR13" s="172" t="str">
        <f>IF('Summary Clear'!MAK2=0,"",'Summary Clear'!MAK2)</f>
        <v/>
      </c>
      <c r="LZS13" s="172" t="str">
        <f>IF('Summary Clear'!MAL2=0,"",'Summary Clear'!MAL2)</f>
        <v/>
      </c>
      <c r="LZT13" s="172" t="str">
        <f>IF('Summary Clear'!MAM2=0,"",'Summary Clear'!MAM2)</f>
        <v/>
      </c>
      <c r="LZU13" s="172" t="str">
        <f>IF('Summary Clear'!MAN2=0,"",'Summary Clear'!MAN2)</f>
        <v/>
      </c>
      <c r="LZV13" s="172" t="str">
        <f>IF('Summary Clear'!MAO2=0,"",'Summary Clear'!MAO2)</f>
        <v/>
      </c>
      <c r="LZW13" s="172" t="str">
        <f>IF('Summary Clear'!MAP2=0,"",'Summary Clear'!MAP2)</f>
        <v/>
      </c>
      <c r="LZX13" s="172" t="str">
        <f>IF('Summary Clear'!MAQ2=0,"",'Summary Clear'!MAQ2)</f>
        <v/>
      </c>
      <c r="LZY13" s="172" t="str">
        <f>IF('Summary Clear'!MAR2=0,"",'Summary Clear'!MAR2)</f>
        <v/>
      </c>
      <c r="LZZ13" s="172" t="str">
        <f>IF('Summary Clear'!MAS2=0,"",'Summary Clear'!MAS2)</f>
        <v/>
      </c>
      <c r="MAA13" s="172" t="str">
        <f>IF('Summary Clear'!MAT2=0,"",'Summary Clear'!MAT2)</f>
        <v/>
      </c>
      <c r="MAB13" s="172" t="str">
        <f>IF('Summary Clear'!MAU2=0,"",'Summary Clear'!MAU2)</f>
        <v/>
      </c>
      <c r="MAC13" s="172" t="str">
        <f>IF('Summary Clear'!MAV2=0,"",'Summary Clear'!MAV2)</f>
        <v/>
      </c>
      <c r="MAD13" s="172" t="str">
        <f>IF('Summary Clear'!MAW2=0,"",'Summary Clear'!MAW2)</f>
        <v/>
      </c>
      <c r="MAE13" s="172" t="str">
        <f>IF('Summary Clear'!MAX2=0,"",'Summary Clear'!MAX2)</f>
        <v/>
      </c>
      <c r="MAF13" s="172" t="str">
        <f>IF('Summary Clear'!MAY2=0,"",'Summary Clear'!MAY2)</f>
        <v/>
      </c>
      <c r="MAG13" s="172" t="str">
        <f>IF('Summary Clear'!MAZ2=0,"",'Summary Clear'!MAZ2)</f>
        <v/>
      </c>
      <c r="MAH13" s="172" t="str">
        <f>IF('Summary Clear'!MBA2=0,"",'Summary Clear'!MBA2)</f>
        <v/>
      </c>
      <c r="MAI13" s="172" t="str">
        <f>IF('Summary Clear'!MBB2=0,"",'Summary Clear'!MBB2)</f>
        <v/>
      </c>
      <c r="MAJ13" s="172" t="str">
        <f>IF('Summary Clear'!MBC2=0,"",'Summary Clear'!MBC2)</f>
        <v/>
      </c>
      <c r="MAK13" s="172" t="str">
        <f>IF('Summary Clear'!MBD2=0,"",'Summary Clear'!MBD2)</f>
        <v/>
      </c>
      <c r="MAL13" s="172" t="str">
        <f>IF('Summary Clear'!MBE2=0,"",'Summary Clear'!MBE2)</f>
        <v/>
      </c>
      <c r="MAM13" s="172" t="str">
        <f>IF('Summary Clear'!MBF2=0,"",'Summary Clear'!MBF2)</f>
        <v/>
      </c>
      <c r="MAN13" s="172" t="str">
        <f>IF('Summary Clear'!MBG2=0,"",'Summary Clear'!MBG2)</f>
        <v/>
      </c>
      <c r="MAO13" s="172" t="str">
        <f>IF('Summary Clear'!MBH2=0,"",'Summary Clear'!MBH2)</f>
        <v/>
      </c>
      <c r="MAP13" s="172" t="str">
        <f>IF('Summary Clear'!MBI2=0,"",'Summary Clear'!MBI2)</f>
        <v/>
      </c>
      <c r="MAQ13" s="172" t="str">
        <f>IF('Summary Clear'!MBJ2=0,"",'Summary Clear'!MBJ2)</f>
        <v/>
      </c>
      <c r="MAR13" s="172" t="str">
        <f>IF('Summary Clear'!MBK2=0,"",'Summary Clear'!MBK2)</f>
        <v/>
      </c>
      <c r="MAS13" s="172" t="str">
        <f>IF('Summary Clear'!MBL2=0,"",'Summary Clear'!MBL2)</f>
        <v/>
      </c>
      <c r="MAT13" s="172" t="str">
        <f>IF('Summary Clear'!MBM2=0,"",'Summary Clear'!MBM2)</f>
        <v/>
      </c>
      <c r="MAU13" s="172" t="str">
        <f>IF('Summary Clear'!MBN2=0,"",'Summary Clear'!MBN2)</f>
        <v/>
      </c>
      <c r="MAV13" s="172" t="str">
        <f>IF('Summary Clear'!MBO2=0,"",'Summary Clear'!MBO2)</f>
        <v/>
      </c>
      <c r="MAW13" s="172" t="str">
        <f>IF('Summary Clear'!MBP2=0,"",'Summary Clear'!MBP2)</f>
        <v/>
      </c>
      <c r="MAX13" s="172" t="str">
        <f>IF('Summary Clear'!MBQ2=0,"",'Summary Clear'!MBQ2)</f>
        <v/>
      </c>
      <c r="MAY13" s="172" t="str">
        <f>IF('Summary Clear'!MBR2=0,"",'Summary Clear'!MBR2)</f>
        <v/>
      </c>
      <c r="MAZ13" s="172" t="str">
        <f>IF('Summary Clear'!MBS2=0,"",'Summary Clear'!MBS2)</f>
        <v/>
      </c>
      <c r="MBA13" s="172" t="str">
        <f>IF('Summary Clear'!MBT2=0,"",'Summary Clear'!MBT2)</f>
        <v/>
      </c>
      <c r="MBB13" s="172" t="str">
        <f>IF('Summary Clear'!MBU2=0,"",'Summary Clear'!MBU2)</f>
        <v/>
      </c>
      <c r="MBC13" s="172" t="str">
        <f>IF('Summary Clear'!MBV2=0,"",'Summary Clear'!MBV2)</f>
        <v/>
      </c>
      <c r="MBD13" s="172" t="str">
        <f>IF('Summary Clear'!MBW2=0,"",'Summary Clear'!MBW2)</f>
        <v/>
      </c>
      <c r="MBE13" s="172" t="str">
        <f>IF('Summary Clear'!MBX2=0,"",'Summary Clear'!MBX2)</f>
        <v/>
      </c>
      <c r="MBF13" s="172" t="str">
        <f>IF('Summary Clear'!MBY2=0,"",'Summary Clear'!MBY2)</f>
        <v/>
      </c>
      <c r="MBG13" s="172" t="str">
        <f>IF('Summary Clear'!MBZ2=0,"",'Summary Clear'!MBZ2)</f>
        <v/>
      </c>
      <c r="MBH13" s="172" t="str">
        <f>IF('Summary Clear'!MCA2=0,"",'Summary Clear'!MCA2)</f>
        <v/>
      </c>
      <c r="MBI13" s="172" t="str">
        <f>IF('Summary Clear'!MCB2=0,"",'Summary Clear'!MCB2)</f>
        <v/>
      </c>
      <c r="MBJ13" s="172" t="str">
        <f>IF('Summary Clear'!MCC2=0,"",'Summary Clear'!MCC2)</f>
        <v/>
      </c>
      <c r="MBK13" s="172" t="str">
        <f>IF('Summary Clear'!MCD2=0,"",'Summary Clear'!MCD2)</f>
        <v/>
      </c>
      <c r="MBL13" s="172" t="str">
        <f>IF('Summary Clear'!MCE2=0,"",'Summary Clear'!MCE2)</f>
        <v/>
      </c>
      <c r="MBM13" s="172" t="str">
        <f>IF('Summary Clear'!MCF2=0,"",'Summary Clear'!MCF2)</f>
        <v/>
      </c>
      <c r="MBN13" s="172" t="str">
        <f>IF('Summary Clear'!MCG2=0,"",'Summary Clear'!MCG2)</f>
        <v/>
      </c>
      <c r="MBO13" s="172" t="str">
        <f>IF('Summary Clear'!MCH2=0,"",'Summary Clear'!MCH2)</f>
        <v/>
      </c>
      <c r="MBP13" s="172" t="str">
        <f>IF('Summary Clear'!MCI2=0,"",'Summary Clear'!MCI2)</f>
        <v/>
      </c>
      <c r="MBQ13" s="172" t="str">
        <f>IF('Summary Clear'!MCJ2=0,"",'Summary Clear'!MCJ2)</f>
        <v/>
      </c>
      <c r="MBR13" s="172" t="str">
        <f>IF('Summary Clear'!MCK2=0,"",'Summary Clear'!MCK2)</f>
        <v/>
      </c>
      <c r="MBS13" s="172" t="str">
        <f>IF('Summary Clear'!MCL2=0,"",'Summary Clear'!MCL2)</f>
        <v/>
      </c>
      <c r="MBT13" s="172" t="str">
        <f>IF('Summary Clear'!MCM2=0,"",'Summary Clear'!MCM2)</f>
        <v/>
      </c>
      <c r="MBU13" s="172" t="str">
        <f>IF('Summary Clear'!MCN2=0,"",'Summary Clear'!MCN2)</f>
        <v/>
      </c>
      <c r="MBV13" s="172" t="str">
        <f>IF('Summary Clear'!MCO2=0,"",'Summary Clear'!MCO2)</f>
        <v/>
      </c>
      <c r="MBW13" s="172" t="str">
        <f>IF('Summary Clear'!MCP2=0,"",'Summary Clear'!MCP2)</f>
        <v/>
      </c>
      <c r="MBX13" s="172" t="str">
        <f>IF('Summary Clear'!MCQ2=0,"",'Summary Clear'!MCQ2)</f>
        <v/>
      </c>
      <c r="MBY13" s="172" t="str">
        <f>IF('Summary Clear'!MCR2=0,"",'Summary Clear'!MCR2)</f>
        <v/>
      </c>
      <c r="MBZ13" s="172" t="str">
        <f>IF('Summary Clear'!MCS2=0,"",'Summary Clear'!MCS2)</f>
        <v/>
      </c>
      <c r="MCA13" s="172" t="str">
        <f>IF('Summary Clear'!MCT2=0,"",'Summary Clear'!MCT2)</f>
        <v/>
      </c>
      <c r="MCB13" s="172" t="str">
        <f>IF('Summary Clear'!MCU2=0,"",'Summary Clear'!MCU2)</f>
        <v/>
      </c>
      <c r="MCC13" s="172" t="str">
        <f>IF('Summary Clear'!MCV2=0,"",'Summary Clear'!MCV2)</f>
        <v/>
      </c>
      <c r="MCD13" s="172" t="str">
        <f>IF('Summary Clear'!MCW2=0,"",'Summary Clear'!MCW2)</f>
        <v/>
      </c>
      <c r="MCE13" s="172" t="str">
        <f>IF('Summary Clear'!MCX2=0,"",'Summary Clear'!MCX2)</f>
        <v/>
      </c>
      <c r="MCF13" s="172" t="str">
        <f>IF('Summary Clear'!MCY2=0,"",'Summary Clear'!MCY2)</f>
        <v/>
      </c>
      <c r="MCG13" s="172" t="str">
        <f>IF('Summary Clear'!MCZ2=0,"",'Summary Clear'!MCZ2)</f>
        <v/>
      </c>
      <c r="MCH13" s="172" t="str">
        <f>IF('Summary Clear'!MDA2=0,"",'Summary Clear'!MDA2)</f>
        <v/>
      </c>
      <c r="MCI13" s="172" t="str">
        <f>IF('Summary Clear'!MDB2=0,"",'Summary Clear'!MDB2)</f>
        <v/>
      </c>
      <c r="MCJ13" s="172" t="str">
        <f>IF('Summary Clear'!MDC2=0,"",'Summary Clear'!MDC2)</f>
        <v/>
      </c>
      <c r="MCK13" s="172" t="str">
        <f>IF('Summary Clear'!MDD2=0,"",'Summary Clear'!MDD2)</f>
        <v/>
      </c>
      <c r="MCL13" s="172" t="str">
        <f>IF('Summary Clear'!MDE2=0,"",'Summary Clear'!MDE2)</f>
        <v/>
      </c>
      <c r="MCM13" s="172" t="str">
        <f>IF('Summary Clear'!MDF2=0,"",'Summary Clear'!MDF2)</f>
        <v/>
      </c>
      <c r="MCN13" s="172" t="str">
        <f>IF('Summary Clear'!MDG2=0,"",'Summary Clear'!MDG2)</f>
        <v/>
      </c>
      <c r="MCO13" s="172" t="str">
        <f>IF('Summary Clear'!MDH2=0,"",'Summary Clear'!MDH2)</f>
        <v/>
      </c>
      <c r="MCP13" s="172" t="str">
        <f>IF('Summary Clear'!MDI2=0,"",'Summary Clear'!MDI2)</f>
        <v/>
      </c>
      <c r="MCQ13" s="172" t="str">
        <f>IF('Summary Clear'!MDJ2=0,"",'Summary Clear'!MDJ2)</f>
        <v/>
      </c>
      <c r="MCR13" s="172" t="str">
        <f>IF('Summary Clear'!MDK2=0,"",'Summary Clear'!MDK2)</f>
        <v/>
      </c>
      <c r="MCS13" s="172" t="str">
        <f>IF('Summary Clear'!MDL2=0,"",'Summary Clear'!MDL2)</f>
        <v/>
      </c>
      <c r="MCT13" s="172" t="str">
        <f>IF('Summary Clear'!MDM2=0,"",'Summary Clear'!MDM2)</f>
        <v/>
      </c>
      <c r="MCU13" s="172" t="str">
        <f>IF('Summary Clear'!MDN2=0,"",'Summary Clear'!MDN2)</f>
        <v/>
      </c>
      <c r="MCV13" s="172" t="str">
        <f>IF('Summary Clear'!MDO2=0,"",'Summary Clear'!MDO2)</f>
        <v/>
      </c>
      <c r="MCW13" s="172" t="str">
        <f>IF('Summary Clear'!MDP2=0,"",'Summary Clear'!MDP2)</f>
        <v/>
      </c>
      <c r="MCX13" s="172" t="str">
        <f>IF('Summary Clear'!MDQ2=0,"",'Summary Clear'!MDQ2)</f>
        <v/>
      </c>
      <c r="MCY13" s="172" t="str">
        <f>IF('Summary Clear'!MDR2=0,"",'Summary Clear'!MDR2)</f>
        <v/>
      </c>
      <c r="MCZ13" s="172" t="str">
        <f>IF('Summary Clear'!MDS2=0,"",'Summary Clear'!MDS2)</f>
        <v/>
      </c>
      <c r="MDA13" s="172" t="str">
        <f>IF('Summary Clear'!MDT2=0,"",'Summary Clear'!MDT2)</f>
        <v/>
      </c>
      <c r="MDB13" s="172" t="str">
        <f>IF('Summary Clear'!MDU2=0,"",'Summary Clear'!MDU2)</f>
        <v/>
      </c>
      <c r="MDC13" s="172" t="str">
        <f>IF('Summary Clear'!MDV2=0,"",'Summary Clear'!MDV2)</f>
        <v/>
      </c>
      <c r="MDD13" s="172" t="str">
        <f>IF('Summary Clear'!MDW2=0,"",'Summary Clear'!MDW2)</f>
        <v/>
      </c>
      <c r="MDE13" s="172" t="str">
        <f>IF('Summary Clear'!MDX2=0,"",'Summary Clear'!MDX2)</f>
        <v/>
      </c>
      <c r="MDF13" s="172" t="str">
        <f>IF('Summary Clear'!MDY2=0,"",'Summary Clear'!MDY2)</f>
        <v/>
      </c>
      <c r="MDG13" s="172" t="str">
        <f>IF('Summary Clear'!MDZ2=0,"",'Summary Clear'!MDZ2)</f>
        <v/>
      </c>
      <c r="MDH13" s="172" t="str">
        <f>IF('Summary Clear'!MEA2=0,"",'Summary Clear'!MEA2)</f>
        <v/>
      </c>
      <c r="MDI13" s="172" t="str">
        <f>IF('Summary Clear'!MEB2=0,"",'Summary Clear'!MEB2)</f>
        <v/>
      </c>
      <c r="MDJ13" s="172" t="str">
        <f>IF('Summary Clear'!MEC2=0,"",'Summary Clear'!MEC2)</f>
        <v/>
      </c>
      <c r="MDK13" s="172" t="str">
        <f>IF('Summary Clear'!MED2=0,"",'Summary Clear'!MED2)</f>
        <v/>
      </c>
      <c r="MDL13" s="172" t="str">
        <f>IF('Summary Clear'!MEE2=0,"",'Summary Clear'!MEE2)</f>
        <v/>
      </c>
      <c r="MDM13" s="172" t="str">
        <f>IF('Summary Clear'!MEF2=0,"",'Summary Clear'!MEF2)</f>
        <v/>
      </c>
      <c r="MDN13" s="172" t="str">
        <f>IF('Summary Clear'!MEG2=0,"",'Summary Clear'!MEG2)</f>
        <v/>
      </c>
      <c r="MDO13" s="172" t="str">
        <f>IF('Summary Clear'!MEH2=0,"",'Summary Clear'!MEH2)</f>
        <v/>
      </c>
      <c r="MDP13" s="172" t="str">
        <f>IF('Summary Clear'!MEI2=0,"",'Summary Clear'!MEI2)</f>
        <v/>
      </c>
      <c r="MDQ13" s="172" t="str">
        <f>IF('Summary Clear'!MEJ2=0,"",'Summary Clear'!MEJ2)</f>
        <v/>
      </c>
      <c r="MDR13" s="172" t="str">
        <f>IF('Summary Clear'!MEK2=0,"",'Summary Clear'!MEK2)</f>
        <v/>
      </c>
      <c r="MDS13" s="172" t="str">
        <f>IF('Summary Clear'!MEL2=0,"",'Summary Clear'!MEL2)</f>
        <v/>
      </c>
      <c r="MDT13" s="172" t="str">
        <f>IF('Summary Clear'!MEM2=0,"",'Summary Clear'!MEM2)</f>
        <v/>
      </c>
      <c r="MDU13" s="172" t="str">
        <f>IF('Summary Clear'!MEN2=0,"",'Summary Clear'!MEN2)</f>
        <v/>
      </c>
      <c r="MDV13" s="172" t="str">
        <f>IF('Summary Clear'!MEO2=0,"",'Summary Clear'!MEO2)</f>
        <v/>
      </c>
      <c r="MDW13" s="172" t="str">
        <f>IF('Summary Clear'!MEP2=0,"",'Summary Clear'!MEP2)</f>
        <v/>
      </c>
      <c r="MDX13" s="172" t="str">
        <f>IF('Summary Clear'!MEQ2=0,"",'Summary Clear'!MEQ2)</f>
        <v/>
      </c>
      <c r="MDY13" s="172" t="str">
        <f>IF('Summary Clear'!MER2=0,"",'Summary Clear'!MER2)</f>
        <v/>
      </c>
      <c r="MDZ13" s="172" t="str">
        <f>IF('Summary Clear'!MES2=0,"",'Summary Clear'!MES2)</f>
        <v/>
      </c>
      <c r="MEA13" s="172" t="str">
        <f>IF('Summary Clear'!MET2=0,"",'Summary Clear'!MET2)</f>
        <v/>
      </c>
      <c r="MEB13" s="172" t="str">
        <f>IF('Summary Clear'!MEU2=0,"",'Summary Clear'!MEU2)</f>
        <v/>
      </c>
      <c r="MEC13" s="172" t="str">
        <f>IF('Summary Clear'!MEV2=0,"",'Summary Clear'!MEV2)</f>
        <v/>
      </c>
      <c r="MED13" s="172" t="str">
        <f>IF('Summary Clear'!MEW2=0,"",'Summary Clear'!MEW2)</f>
        <v/>
      </c>
      <c r="MEE13" s="172" t="str">
        <f>IF('Summary Clear'!MEX2=0,"",'Summary Clear'!MEX2)</f>
        <v/>
      </c>
      <c r="MEF13" s="172" t="str">
        <f>IF('Summary Clear'!MEY2=0,"",'Summary Clear'!MEY2)</f>
        <v/>
      </c>
      <c r="MEG13" s="172" t="str">
        <f>IF('Summary Clear'!MEZ2=0,"",'Summary Clear'!MEZ2)</f>
        <v/>
      </c>
      <c r="MEH13" s="172" t="str">
        <f>IF('Summary Clear'!MFA2=0,"",'Summary Clear'!MFA2)</f>
        <v/>
      </c>
      <c r="MEI13" s="172" t="str">
        <f>IF('Summary Clear'!MFB2=0,"",'Summary Clear'!MFB2)</f>
        <v/>
      </c>
      <c r="MEJ13" s="172" t="str">
        <f>IF('Summary Clear'!MFC2=0,"",'Summary Clear'!MFC2)</f>
        <v/>
      </c>
      <c r="MEK13" s="172" t="str">
        <f>IF('Summary Clear'!MFD2=0,"",'Summary Clear'!MFD2)</f>
        <v/>
      </c>
      <c r="MEL13" s="172" t="str">
        <f>IF('Summary Clear'!MFE2=0,"",'Summary Clear'!MFE2)</f>
        <v/>
      </c>
      <c r="MEM13" s="172" t="str">
        <f>IF('Summary Clear'!MFF2=0,"",'Summary Clear'!MFF2)</f>
        <v/>
      </c>
      <c r="MEN13" s="172" t="str">
        <f>IF('Summary Clear'!MFG2=0,"",'Summary Clear'!MFG2)</f>
        <v/>
      </c>
      <c r="MEO13" s="172" t="str">
        <f>IF('Summary Clear'!MFH2=0,"",'Summary Clear'!MFH2)</f>
        <v/>
      </c>
      <c r="MEP13" s="172" t="str">
        <f>IF('Summary Clear'!MFI2=0,"",'Summary Clear'!MFI2)</f>
        <v/>
      </c>
      <c r="MEQ13" s="172" t="str">
        <f>IF('Summary Clear'!MFJ2=0,"",'Summary Clear'!MFJ2)</f>
        <v/>
      </c>
      <c r="MER13" s="172" t="str">
        <f>IF('Summary Clear'!MFK2=0,"",'Summary Clear'!MFK2)</f>
        <v/>
      </c>
      <c r="MES13" s="172" t="str">
        <f>IF('Summary Clear'!MFL2=0,"",'Summary Clear'!MFL2)</f>
        <v/>
      </c>
      <c r="MET13" s="172" t="str">
        <f>IF('Summary Clear'!MFM2=0,"",'Summary Clear'!MFM2)</f>
        <v/>
      </c>
      <c r="MEU13" s="172" t="str">
        <f>IF('Summary Clear'!MFN2=0,"",'Summary Clear'!MFN2)</f>
        <v/>
      </c>
      <c r="MEV13" s="172" t="str">
        <f>IF('Summary Clear'!MFO2=0,"",'Summary Clear'!MFO2)</f>
        <v/>
      </c>
      <c r="MEW13" s="172" t="str">
        <f>IF('Summary Clear'!MFP2=0,"",'Summary Clear'!MFP2)</f>
        <v/>
      </c>
      <c r="MEX13" s="172" t="str">
        <f>IF('Summary Clear'!MFQ2=0,"",'Summary Clear'!MFQ2)</f>
        <v/>
      </c>
      <c r="MEY13" s="172" t="str">
        <f>IF('Summary Clear'!MFR2=0,"",'Summary Clear'!MFR2)</f>
        <v/>
      </c>
      <c r="MEZ13" s="172" t="str">
        <f>IF('Summary Clear'!MFS2=0,"",'Summary Clear'!MFS2)</f>
        <v/>
      </c>
      <c r="MFA13" s="172" t="str">
        <f>IF('Summary Clear'!MFT2=0,"",'Summary Clear'!MFT2)</f>
        <v/>
      </c>
      <c r="MFB13" s="172" t="str">
        <f>IF('Summary Clear'!MFU2=0,"",'Summary Clear'!MFU2)</f>
        <v/>
      </c>
      <c r="MFC13" s="172" t="str">
        <f>IF('Summary Clear'!MFV2=0,"",'Summary Clear'!MFV2)</f>
        <v/>
      </c>
      <c r="MFD13" s="172" t="str">
        <f>IF('Summary Clear'!MFW2=0,"",'Summary Clear'!MFW2)</f>
        <v/>
      </c>
      <c r="MFE13" s="172" t="str">
        <f>IF('Summary Clear'!MFX2=0,"",'Summary Clear'!MFX2)</f>
        <v/>
      </c>
      <c r="MFF13" s="172" t="str">
        <f>IF('Summary Clear'!MFY2=0,"",'Summary Clear'!MFY2)</f>
        <v/>
      </c>
      <c r="MFG13" s="172" t="str">
        <f>IF('Summary Clear'!MFZ2=0,"",'Summary Clear'!MFZ2)</f>
        <v/>
      </c>
      <c r="MFH13" s="172" t="str">
        <f>IF('Summary Clear'!MGA2=0,"",'Summary Clear'!MGA2)</f>
        <v/>
      </c>
      <c r="MFI13" s="172" t="str">
        <f>IF('Summary Clear'!MGB2=0,"",'Summary Clear'!MGB2)</f>
        <v/>
      </c>
      <c r="MFJ13" s="172" t="str">
        <f>IF('Summary Clear'!MGC2=0,"",'Summary Clear'!MGC2)</f>
        <v/>
      </c>
      <c r="MFK13" s="172" t="str">
        <f>IF('Summary Clear'!MGD2=0,"",'Summary Clear'!MGD2)</f>
        <v/>
      </c>
      <c r="MFL13" s="172" t="str">
        <f>IF('Summary Clear'!MGE2=0,"",'Summary Clear'!MGE2)</f>
        <v/>
      </c>
      <c r="MFM13" s="172" t="str">
        <f>IF('Summary Clear'!MGF2=0,"",'Summary Clear'!MGF2)</f>
        <v/>
      </c>
      <c r="MFN13" s="172" t="str">
        <f>IF('Summary Clear'!MGG2=0,"",'Summary Clear'!MGG2)</f>
        <v/>
      </c>
      <c r="MFO13" s="172" t="str">
        <f>IF('Summary Clear'!MGH2=0,"",'Summary Clear'!MGH2)</f>
        <v/>
      </c>
      <c r="MFP13" s="172" t="str">
        <f>IF('Summary Clear'!MGI2=0,"",'Summary Clear'!MGI2)</f>
        <v/>
      </c>
      <c r="MFQ13" s="172" t="str">
        <f>IF('Summary Clear'!MGJ2=0,"",'Summary Clear'!MGJ2)</f>
        <v/>
      </c>
      <c r="MFR13" s="172" t="str">
        <f>IF('Summary Clear'!MGK2=0,"",'Summary Clear'!MGK2)</f>
        <v/>
      </c>
      <c r="MFS13" s="172" t="str">
        <f>IF('Summary Clear'!MGL2=0,"",'Summary Clear'!MGL2)</f>
        <v/>
      </c>
      <c r="MFT13" s="172" t="str">
        <f>IF('Summary Clear'!MGM2=0,"",'Summary Clear'!MGM2)</f>
        <v/>
      </c>
      <c r="MFU13" s="172" t="str">
        <f>IF('Summary Clear'!MGN2=0,"",'Summary Clear'!MGN2)</f>
        <v/>
      </c>
      <c r="MFV13" s="172" t="str">
        <f>IF('Summary Clear'!MGO2=0,"",'Summary Clear'!MGO2)</f>
        <v/>
      </c>
      <c r="MFW13" s="172" t="str">
        <f>IF('Summary Clear'!MGP2=0,"",'Summary Clear'!MGP2)</f>
        <v/>
      </c>
      <c r="MFX13" s="172" t="str">
        <f>IF('Summary Clear'!MGQ2=0,"",'Summary Clear'!MGQ2)</f>
        <v/>
      </c>
      <c r="MFY13" s="172" t="str">
        <f>IF('Summary Clear'!MGR2=0,"",'Summary Clear'!MGR2)</f>
        <v/>
      </c>
      <c r="MFZ13" s="172" t="str">
        <f>IF('Summary Clear'!MGS2=0,"",'Summary Clear'!MGS2)</f>
        <v/>
      </c>
      <c r="MGA13" s="172" t="str">
        <f>IF('Summary Clear'!MGT2=0,"",'Summary Clear'!MGT2)</f>
        <v/>
      </c>
      <c r="MGB13" s="172" t="str">
        <f>IF('Summary Clear'!MGU2=0,"",'Summary Clear'!MGU2)</f>
        <v/>
      </c>
      <c r="MGC13" s="172" t="str">
        <f>IF('Summary Clear'!MGV2=0,"",'Summary Clear'!MGV2)</f>
        <v/>
      </c>
      <c r="MGD13" s="172" t="str">
        <f>IF('Summary Clear'!MGW2=0,"",'Summary Clear'!MGW2)</f>
        <v/>
      </c>
      <c r="MGE13" s="172" t="str">
        <f>IF('Summary Clear'!MGX2=0,"",'Summary Clear'!MGX2)</f>
        <v/>
      </c>
      <c r="MGF13" s="172" t="str">
        <f>IF('Summary Clear'!MGY2=0,"",'Summary Clear'!MGY2)</f>
        <v/>
      </c>
      <c r="MGG13" s="172" t="str">
        <f>IF('Summary Clear'!MGZ2=0,"",'Summary Clear'!MGZ2)</f>
        <v/>
      </c>
      <c r="MGH13" s="172" t="str">
        <f>IF('Summary Clear'!MHA2=0,"",'Summary Clear'!MHA2)</f>
        <v/>
      </c>
      <c r="MGI13" s="172" t="str">
        <f>IF('Summary Clear'!MHB2=0,"",'Summary Clear'!MHB2)</f>
        <v/>
      </c>
      <c r="MGJ13" s="172" t="str">
        <f>IF('Summary Clear'!MHC2=0,"",'Summary Clear'!MHC2)</f>
        <v/>
      </c>
      <c r="MGK13" s="172" t="str">
        <f>IF('Summary Clear'!MHD2=0,"",'Summary Clear'!MHD2)</f>
        <v/>
      </c>
      <c r="MGL13" s="172" t="str">
        <f>IF('Summary Clear'!MHE2=0,"",'Summary Clear'!MHE2)</f>
        <v/>
      </c>
      <c r="MGM13" s="172" t="str">
        <f>IF('Summary Clear'!MHF2=0,"",'Summary Clear'!MHF2)</f>
        <v/>
      </c>
      <c r="MGN13" s="172" t="str">
        <f>IF('Summary Clear'!MHG2=0,"",'Summary Clear'!MHG2)</f>
        <v/>
      </c>
      <c r="MGO13" s="172" t="str">
        <f>IF('Summary Clear'!MHH2=0,"",'Summary Clear'!MHH2)</f>
        <v/>
      </c>
      <c r="MGP13" s="172" t="str">
        <f>IF('Summary Clear'!MHI2=0,"",'Summary Clear'!MHI2)</f>
        <v/>
      </c>
      <c r="MGQ13" s="172" t="str">
        <f>IF('Summary Clear'!MHJ2=0,"",'Summary Clear'!MHJ2)</f>
        <v/>
      </c>
      <c r="MGR13" s="172" t="str">
        <f>IF('Summary Clear'!MHK2=0,"",'Summary Clear'!MHK2)</f>
        <v/>
      </c>
      <c r="MGS13" s="172" t="str">
        <f>IF('Summary Clear'!MHL2=0,"",'Summary Clear'!MHL2)</f>
        <v/>
      </c>
      <c r="MGT13" s="172" t="str">
        <f>IF('Summary Clear'!MHM2=0,"",'Summary Clear'!MHM2)</f>
        <v/>
      </c>
      <c r="MGU13" s="172" t="str">
        <f>IF('Summary Clear'!MHN2=0,"",'Summary Clear'!MHN2)</f>
        <v/>
      </c>
      <c r="MGV13" s="172" t="str">
        <f>IF('Summary Clear'!MHO2=0,"",'Summary Clear'!MHO2)</f>
        <v/>
      </c>
      <c r="MGW13" s="172" t="str">
        <f>IF('Summary Clear'!MHP2=0,"",'Summary Clear'!MHP2)</f>
        <v/>
      </c>
      <c r="MGX13" s="172" t="str">
        <f>IF('Summary Clear'!MHQ2=0,"",'Summary Clear'!MHQ2)</f>
        <v/>
      </c>
      <c r="MGY13" s="172" t="str">
        <f>IF('Summary Clear'!MHR2=0,"",'Summary Clear'!MHR2)</f>
        <v/>
      </c>
      <c r="MGZ13" s="172" t="str">
        <f>IF('Summary Clear'!MHS2=0,"",'Summary Clear'!MHS2)</f>
        <v/>
      </c>
      <c r="MHA13" s="172" t="str">
        <f>IF('Summary Clear'!MHT2=0,"",'Summary Clear'!MHT2)</f>
        <v/>
      </c>
      <c r="MHB13" s="172" t="str">
        <f>IF('Summary Clear'!MHU2=0,"",'Summary Clear'!MHU2)</f>
        <v/>
      </c>
      <c r="MHC13" s="172" t="str">
        <f>IF('Summary Clear'!MHV2=0,"",'Summary Clear'!MHV2)</f>
        <v/>
      </c>
      <c r="MHD13" s="172" t="str">
        <f>IF('Summary Clear'!MHW2=0,"",'Summary Clear'!MHW2)</f>
        <v/>
      </c>
      <c r="MHE13" s="172" t="str">
        <f>IF('Summary Clear'!MHX2=0,"",'Summary Clear'!MHX2)</f>
        <v/>
      </c>
      <c r="MHF13" s="172" t="str">
        <f>IF('Summary Clear'!MHY2=0,"",'Summary Clear'!MHY2)</f>
        <v/>
      </c>
      <c r="MHG13" s="172" t="str">
        <f>IF('Summary Clear'!MHZ2=0,"",'Summary Clear'!MHZ2)</f>
        <v/>
      </c>
      <c r="MHH13" s="172" t="str">
        <f>IF('Summary Clear'!MIA2=0,"",'Summary Clear'!MIA2)</f>
        <v/>
      </c>
      <c r="MHI13" s="172" t="str">
        <f>IF('Summary Clear'!MIB2=0,"",'Summary Clear'!MIB2)</f>
        <v/>
      </c>
      <c r="MHJ13" s="172" t="str">
        <f>IF('Summary Clear'!MIC2=0,"",'Summary Clear'!MIC2)</f>
        <v/>
      </c>
      <c r="MHK13" s="172" t="str">
        <f>IF('Summary Clear'!MID2=0,"",'Summary Clear'!MID2)</f>
        <v/>
      </c>
      <c r="MHL13" s="172" t="str">
        <f>IF('Summary Clear'!MIE2=0,"",'Summary Clear'!MIE2)</f>
        <v/>
      </c>
      <c r="MHM13" s="172" t="str">
        <f>IF('Summary Clear'!MIF2=0,"",'Summary Clear'!MIF2)</f>
        <v/>
      </c>
      <c r="MHN13" s="172" t="str">
        <f>IF('Summary Clear'!MIG2=0,"",'Summary Clear'!MIG2)</f>
        <v/>
      </c>
      <c r="MHO13" s="172" t="str">
        <f>IF('Summary Clear'!MIH2=0,"",'Summary Clear'!MIH2)</f>
        <v/>
      </c>
      <c r="MHP13" s="172" t="str">
        <f>IF('Summary Clear'!MII2=0,"",'Summary Clear'!MII2)</f>
        <v/>
      </c>
      <c r="MHQ13" s="172" t="str">
        <f>IF('Summary Clear'!MIJ2=0,"",'Summary Clear'!MIJ2)</f>
        <v/>
      </c>
      <c r="MHR13" s="172" t="str">
        <f>IF('Summary Clear'!MIK2=0,"",'Summary Clear'!MIK2)</f>
        <v/>
      </c>
      <c r="MHS13" s="172" t="str">
        <f>IF('Summary Clear'!MIL2=0,"",'Summary Clear'!MIL2)</f>
        <v/>
      </c>
      <c r="MHT13" s="172" t="str">
        <f>IF('Summary Clear'!MIM2=0,"",'Summary Clear'!MIM2)</f>
        <v/>
      </c>
      <c r="MHU13" s="172" t="str">
        <f>IF('Summary Clear'!MIN2=0,"",'Summary Clear'!MIN2)</f>
        <v/>
      </c>
      <c r="MHV13" s="172" t="str">
        <f>IF('Summary Clear'!MIO2=0,"",'Summary Clear'!MIO2)</f>
        <v/>
      </c>
      <c r="MHW13" s="172" t="str">
        <f>IF('Summary Clear'!MIP2=0,"",'Summary Clear'!MIP2)</f>
        <v/>
      </c>
      <c r="MHX13" s="172" t="str">
        <f>IF('Summary Clear'!MIQ2=0,"",'Summary Clear'!MIQ2)</f>
        <v/>
      </c>
      <c r="MHY13" s="172" t="str">
        <f>IF('Summary Clear'!MIR2=0,"",'Summary Clear'!MIR2)</f>
        <v/>
      </c>
      <c r="MHZ13" s="172" t="str">
        <f>IF('Summary Clear'!MIS2=0,"",'Summary Clear'!MIS2)</f>
        <v/>
      </c>
      <c r="MIA13" s="172" t="str">
        <f>IF('Summary Clear'!MIT2=0,"",'Summary Clear'!MIT2)</f>
        <v/>
      </c>
      <c r="MIB13" s="172" t="str">
        <f>IF('Summary Clear'!MIU2=0,"",'Summary Clear'!MIU2)</f>
        <v/>
      </c>
      <c r="MIC13" s="172" t="str">
        <f>IF('Summary Clear'!MIV2=0,"",'Summary Clear'!MIV2)</f>
        <v/>
      </c>
      <c r="MID13" s="172" t="str">
        <f>IF('Summary Clear'!MIW2=0,"",'Summary Clear'!MIW2)</f>
        <v/>
      </c>
      <c r="MIE13" s="172" t="str">
        <f>IF('Summary Clear'!MIX2=0,"",'Summary Clear'!MIX2)</f>
        <v/>
      </c>
      <c r="MIF13" s="172" t="str">
        <f>IF('Summary Clear'!MIY2=0,"",'Summary Clear'!MIY2)</f>
        <v/>
      </c>
      <c r="MIG13" s="172" t="str">
        <f>IF('Summary Clear'!MIZ2=0,"",'Summary Clear'!MIZ2)</f>
        <v/>
      </c>
      <c r="MIH13" s="172" t="str">
        <f>IF('Summary Clear'!MJA2=0,"",'Summary Clear'!MJA2)</f>
        <v/>
      </c>
      <c r="MII13" s="172" t="str">
        <f>IF('Summary Clear'!MJB2=0,"",'Summary Clear'!MJB2)</f>
        <v/>
      </c>
      <c r="MIJ13" s="172" t="str">
        <f>IF('Summary Clear'!MJC2=0,"",'Summary Clear'!MJC2)</f>
        <v/>
      </c>
      <c r="MIK13" s="172" t="str">
        <f>IF('Summary Clear'!MJD2=0,"",'Summary Clear'!MJD2)</f>
        <v/>
      </c>
      <c r="MIL13" s="172" t="str">
        <f>IF('Summary Clear'!MJE2=0,"",'Summary Clear'!MJE2)</f>
        <v/>
      </c>
      <c r="MIM13" s="172" t="str">
        <f>IF('Summary Clear'!MJF2=0,"",'Summary Clear'!MJF2)</f>
        <v/>
      </c>
      <c r="MIN13" s="172" t="str">
        <f>IF('Summary Clear'!MJG2=0,"",'Summary Clear'!MJG2)</f>
        <v/>
      </c>
      <c r="MIO13" s="172" t="str">
        <f>IF('Summary Clear'!MJH2=0,"",'Summary Clear'!MJH2)</f>
        <v/>
      </c>
      <c r="MIP13" s="172" t="str">
        <f>IF('Summary Clear'!MJI2=0,"",'Summary Clear'!MJI2)</f>
        <v/>
      </c>
      <c r="MIQ13" s="172" t="str">
        <f>IF('Summary Clear'!MJJ2=0,"",'Summary Clear'!MJJ2)</f>
        <v/>
      </c>
      <c r="MIR13" s="172" t="str">
        <f>IF('Summary Clear'!MJK2=0,"",'Summary Clear'!MJK2)</f>
        <v/>
      </c>
      <c r="MIS13" s="172" t="str">
        <f>IF('Summary Clear'!MJL2=0,"",'Summary Clear'!MJL2)</f>
        <v/>
      </c>
      <c r="MIT13" s="172" t="str">
        <f>IF('Summary Clear'!MJM2=0,"",'Summary Clear'!MJM2)</f>
        <v/>
      </c>
      <c r="MIU13" s="172" t="str">
        <f>IF('Summary Clear'!MJN2=0,"",'Summary Clear'!MJN2)</f>
        <v/>
      </c>
      <c r="MIV13" s="172" t="str">
        <f>IF('Summary Clear'!MJO2=0,"",'Summary Clear'!MJO2)</f>
        <v/>
      </c>
      <c r="MIW13" s="172" t="str">
        <f>IF('Summary Clear'!MJP2=0,"",'Summary Clear'!MJP2)</f>
        <v/>
      </c>
      <c r="MIX13" s="172" t="str">
        <f>IF('Summary Clear'!MJQ2=0,"",'Summary Clear'!MJQ2)</f>
        <v/>
      </c>
      <c r="MIY13" s="172" t="str">
        <f>IF('Summary Clear'!MJR2=0,"",'Summary Clear'!MJR2)</f>
        <v/>
      </c>
      <c r="MIZ13" s="172" t="str">
        <f>IF('Summary Clear'!MJS2=0,"",'Summary Clear'!MJS2)</f>
        <v/>
      </c>
      <c r="MJA13" s="172" t="str">
        <f>IF('Summary Clear'!MJT2=0,"",'Summary Clear'!MJT2)</f>
        <v/>
      </c>
      <c r="MJB13" s="172" t="str">
        <f>IF('Summary Clear'!MJU2=0,"",'Summary Clear'!MJU2)</f>
        <v/>
      </c>
      <c r="MJC13" s="172" t="str">
        <f>IF('Summary Clear'!MJV2=0,"",'Summary Clear'!MJV2)</f>
        <v/>
      </c>
      <c r="MJD13" s="172" t="str">
        <f>IF('Summary Clear'!MJW2=0,"",'Summary Clear'!MJW2)</f>
        <v/>
      </c>
      <c r="MJE13" s="172" t="str">
        <f>IF('Summary Clear'!MJX2=0,"",'Summary Clear'!MJX2)</f>
        <v/>
      </c>
      <c r="MJF13" s="172" t="str">
        <f>IF('Summary Clear'!MJY2=0,"",'Summary Clear'!MJY2)</f>
        <v/>
      </c>
      <c r="MJG13" s="172" t="str">
        <f>IF('Summary Clear'!MJZ2=0,"",'Summary Clear'!MJZ2)</f>
        <v/>
      </c>
      <c r="MJH13" s="172" t="str">
        <f>IF('Summary Clear'!MKA2=0,"",'Summary Clear'!MKA2)</f>
        <v/>
      </c>
      <c r="MJI13" s="172" t="str">
        <f>IF('Summary Clear'!MKB2=0,"",'Summary Clear'!MKB2)</f>
        <v/>
      </c>
      <c r="MJJ13" s="172" t="str">
        <f>IF('Summary Clear'!MKC2=0,"",'Summary Clear'!MKC2)</f>
        <v/>
      </c>
      <c r="MJK13" s="172" t="str">
        <f>IF('Summary Clear'!MKD2=0,"",'Summary Clear'!MKD2)</f>
        <v/>
      </c>
      <c r="MJL13" s="172" t="str">
        <f>IF('Summary Clear'!MKE2=0,"",'Summary Clear'!MKE2)</f>
        <v/>
      </c>
      <c r="MJM13" s="172" t="str">
        <f>IF('Summary Clear'!MKF2=0,"",'Summary Clear'!MKF2)</f>
        <v/>
      </c>
      <c r="MJN13" s="172" t="str">
        <f>IF('Summary Clear'!MKG2=0,"",'Summary Clear'!MKG2)</f>
        <v/>
      </c>
      <c r="MJO13" s="172" t="str">
        <f>IF('Summary Clear'!MKH2=0,"",'Summary Clear'!MKH2)</f>
        <v/>
      </c>
      <c r="MJP13" s="172" t="str">
        <f>IF('Summary Clear'!MKI2=0,"",'Summary Clear'!MKI2)</f>
        <v/>
      </c>
      <c r="MJQ13" s="172" t="str">
        <f>IF('Summary Clear'!MKJ2=0,"",'Summary Clear'!MKJ2)</f>
        <v/>
      </c>
      <c r="MJR13" s="172" t="str">
        <f>IF('Summary Clear'!MKK2=0,"",'Summary Clear'!MKK2)</f>
        <v/>
      </c>
      <c r="MJS13" s="172" t="str">
        <f>IF('Summary Clear'!MKL2=0,"",'Summary Clear'!MKL2)</f>
        <v/>
      </c>
      <c r="MJT13" s="172" t="str">
        <f>IF('Summary Clear'!MKM2=0,"",'Summary Clear'!MKM2)</f>
        <v/>
      </c>
      <c r="MJU13" s="172" t="str">
        <f>IF('Summary Clear'!MKN2=0,"",'Summary Clear'!MKN2)</f>
        <v/>
      </c>
      <c r="MJV13" s="172" t="str">
        <f>IF('Summary Clear'!MKO2=0,"",'Summary Clear'!MKO2)</f>
        <v/>
      </c>
      <c r="MJW13" s="172" t="str">
        <f>IF('Summary Clear'!MKP2=0,"",'Summary Clear'!MKP2)</f>
        <v/>
      </c>
      <c r="MJX13" s="172" t="str">
        <f>IF('Summary Clear'!MKQ2=0,"",'Summary Clear'!MKQ2)</f>
        <v/>
      </c>
      <c r="MJY13" s="172" t="str">
        <f>IF('Summary Clear'!MKR2=0,"",'Summary Clear'!MKR2)</f>
        <v/>
      </c>
      <c r="MJZ13" s="172" t="str">
        <f>IF('Summary Clear'!MKS2=0,"",'Summary Clear'!MKS2)</f>
        <v/>
      </c>
      <c r="MKA13" s="172" t="str">
        <f>IF('Summary Clear'!MKT2=0,"",'Summary Clear'!MKT2)</f>
        <v/>
      </c>
      <c r="MKB13" s="172" t="str">
        <f>IF('Summary Clear'!MKU2=0,"",'Summary Clear'!MKU2)</f>
        <v/>
      </c>
      <c r="MKC13" s="172" t="str">
        <f>IF('Summary Clear'!MKV2=0,"",'Summary Clear'!MKV2)</f>
        <v/>
      </c>
      <c r="MKD13" s="172" t="str">
        <f>IF('Summary Clear'!MKW2=0,"",'Summary Clear'!MKW2)</f>
        <v/>
      </c>
      <c r="MKE13" s="172" t="str">
        <f>IF('Summary Clear'!MKX2=0,"",'Summary Clear'!MKX2)</f>
        <v/>
      </c>
      <c r="MKF13" s="172" t="str">
        <f>IF('Summary Clear'!MKY2=0,"",'Summary Clear'!MKY2)</f>
        <v/>
      </c>
      <c r="MKG13" s="172" t="str">
        <f>IF('Summary Clear'!MKZ2=0,"",'Summary Clear'!MKZ2)</f>
        <v/>
      </c>
      <c r="MKH13" s="172" t="str">
        <f>IF('Summary Clear'!MLA2=0,"",'Summary Clear'!MLA2)</f>
        <v/>
      </c>
      <c r="MKI13" s="172" t="str">
        <f>IF('Summary Clear'!MLB2=0,"",'Summary Clear'!MLB2)</f>
        <v/>
      </c>
      <c r="MKJ13" s="172" t="str">
        <f>IF('Summary Clear'!MLC2=0,"",'Summary Clear'!MLC2)</f>
        <v/>
      </c>
      <c r="MKK13" s="172" t="str">
        <f>IF('Summary Clear'!MLD2=0,"",'Summary Clear'!MLD2)</f>
        <v/>
      </c>
      <c r="MKL13" s="172" t="str">
        <f>IF('Summary Clear'!MLE2=0,"",'Summary Clear'!MLE2)</f>
        <v/>
      </c>
      <c r="MKM13" s="172" t="str">
        <f>IF('Summary Clear'!MLF2=0,"",'Summary Clear'!MLF2)</f>
        <v/>
      </c>
      <c r="MKN13" s="172" t="str">
        <f>IF('Summary Clear'!MLG2=0,"",'Summary Clear'!MLG2)</f>
        <v/>
      </c>
      <c r="MKO13" s="172" t="str">
        <f>IF('Summary Clear'!MLH2=0,"",'Summary Clear'!MLH2)</f>
        <v/>
      </c>
      <c r="MKP13" s="172" t="str">
        <f>IF('Summary Clear'!MLI2=0,"",'Summary Clear'!MLI2)</f>
        <v/>
      </c>
      <c r="MKQ13" s="172" t="str">
        <f>IF('Summary Clear'!MLJ2=0,"",'Summary Clear'!MLJ2)</f>
        <v/>
      </c>
      <c r="MKR13" s="172" t="str">
        <f>IF('Summary Clear'!MLK2=0,"",'Summary Clear'!MLK2)</f>
        <v/>
      </c>
      <c r="MKS13" s="172" t="str">
        <f>IF('Summary Clear'!MLL2=0,"",'Summary Clear'!MLL2)</f>
        <v/>
      </c>
      <c r="MKT13" s="172" t="str">
        <f>IF('Summary Clear'!MLM2=0,"",'Summary Clear'!MLM2)</f>
        <v/>
      </c>
      <c r="MKU13" s="172" t="str">
        <f>IF('Summary Clear'!MLN2=0,"",'Summary Clear'!MLN2)</f>
        <v/>
      </c>
      <c r="MKV13" s="172" t="str">
        <f>IF('Summary Clear'!MLO2=0,"",'Summary Clear'!MLO2)</f>
        <v/>
      </c>
      <c r="MKW13" s="172" t="str">
        <f>IF('Summary Clear'!MLP2=0,"",'Summary Clear'!MLP2)</f>
        <v/>
      </c>
      <c r="MKX13" s="172" t="str">
        <f>IF('Summary Clear'!MLQ2=0,"",'Summary Clear'!MLQ2)</f>
        <v/>
      </c>
      <c r="MKY13" s="172" t="str">
        <f>IF('Summary Clear'!MLR2=0,"",'Summary Clear'!MLR2)</f>
        <v/>
      </c>
      <c r="MKZ13" s="172" t="str">
        <f>IF('Summary Clear'!MLS2=0,"",'Summary Clear'!MLS2)</f>
        <v/>
      </c>
      <c r="MLA13" s="172" t="str">
        <f>IF('Summary Clear'!MLT2=0,"",'Summary Clear'!MLT2)</f>
        <v/>
      </c>
      <c r="MLB13" s="172" t="str">
        <f>IF('Summary Clear'!MLU2=0,"",'Summary Clear'!MLU2)</f>
        <v/>
      </c>
      <c r="MLC13" s="172" t="str">
        <f>IF('Summary Clear'!MLV2=0,"",'Summary Clear'!MLV2)</f>
        <v/>
      </c>
      <c r="MLD13" s="172" t="str">
        <f>IF('Summary Clear'!MLW2=0,"",'Summary Clear'!MLW2)</f>
        <v/>
      </c>
      <c r="MLE13" s="172" t="str">
        <f>IF('Summary Clear'!MLX2=0,"",'Summary Clear'!MLX2)</f>
        <v/>
      </c>
      <c r="MLF13" s="172" t="str">
        <f>IF('Summary Clear'!MLY2=0,"",'Summary Clear'!MLY2)</f>
        <v/>
      </c>
      <c r="MLG13" s="172" t="str">
        <f>IF('Summary Clear'!MLZ2=0,"",'Summary Clear'!MLZ2)</f>
        <v/>
      </c>
      <c r="MLH13" s="172" t="str">
        <f>IF('Summary Clear'!MMA2=0,"",'Summary Clear'!MMA2)</f>
        <v/>
      </c>
      <c r="MLI13" s="172" t="str">
        <f>IF('Summary Clear'!MMB2=0,"",'Summary Clear'!MMB2)</f>
        <v/>
      </c>
      <c r="MLJ13" s="172" t="str">
        <f>IF('Summary Clear'!MMC2=0,"",'Summary Clear'!MMC2)</f>
        <v/>
      </c>
      <c r="MLK13" s="172" t="str">
        <f>IF('Summary Clear'!MMD2=0,"",'Summary Clear'!MMD2)</f>
        <v/>
      </c>
      <c r="MLL13" s="172" t="str">
        <f>IF('Summary Clear'!MME2=0,"",'Summary Clear'!MME2)</f>
        <v/>
      </c>
      <c r="MLM13" s="172" t="str">
        <f>IF('Summary Clear'!MMF2=0,"",'Summary Clear'!MMF2)</f>
        <v/>
      </c>
      <c r="MLN13" s="172" t="str">
        <f>IF('Summary Clear'!MMG2=0,"",'Summary Clear'!MMG2)</f>
        <v/>
      </c>
      <c r="MLO13" s="172" t="str">
        <f>IF('Summary Clear'!MMH2=0,"",'Summary Clear'!MMH2)</f>
        <v/>
      </c>
      <c r="MLP13" s="172" t="str">
        <f>IF('Summary Clear'!MMI2=0,"",'Summary Clear'!MMI2)</f>
        <v/>
      </c>
      <c r="MLQ13" s="172" t="str">
        <f>IF('Summary Clear'!MMJ2=0,"",'Summary Clear'!MMJ2)</f>
        <v/>
      </c>
      <c r="MLR13" s="172" t="str">
        <f>IF('Summary Clear'!MMK2=0,"",'Summary Clear'!MMK2)</f>
        <v/>
      </c>
      <c r="MLS13" s="172" t="str">
        <f>IF('Summary Clear'!MML2=0,"",'Summary Clear'!MML2)</f>
        <v/>
      </c>
      <c r="MLT13" s="172" t="str">
        <f>IF('Summary Clear'!MMM2=0,"",'Summary Clear'!MMM2)</f>
        <v/>
      </c>
      <c r="MLU13" s="172" t="str">
        <f>IF('Summary Clear'!MMN2=0,"",'Summary Clear'!MMN2)</f>
        <v/>
      </c>
      <c r="MLV13" s="172" t="str">
        <f>IF('Summary Clear'!MMO2=0,"",'Summary Clear'!MMO2)</f>
        <v/>
      </c>
      <c r="MLW13" s="172" t="str">
        <f>IF('Summary Clear'!MMP2=0,"",'Summary Clear'!MMP2)</f>
        <v/>
      </c>
      <c r="MLX13" s="172" t="str">
        <f>IF('Summary Clear'!MMQ2=0,"",'Summary Clear'!MMQ2)</f>
        <v/>
      </c>
      <c r="MLY13" s="172" t="str">
        <f>IF('Summary Clear'!MMR2=0,"",'Summary Clear'!MMR2)</f>
        <v/>
      </c>
      <c r="MLZ13" s="172" t="str">
        <f>IF('Summary Clear'!MMS2=0,"",'Summary Clear'!MMS2)</f>
        <v/>
      </c>
      <c r="MMA13" s="172" t="str">
        <f>IF('Summary Clear'!MMT2=0,"",'Summary Clear'!MMT2)</f>
        <v/>
      </c>
      <c r="MMB13" s="172" t="str">
        <f>IF('Summary Clear'!MMU2=0,"",'Summary Clear'!MMU2)</f>
        <v/>
      </c>
      <c r="MMC13" s="172" t="str">
        <f>IF('Summary Clear'!MMV2=0,"",'Summary Clear'!MMV2)</f>
        <v/>
      </c>
      <c r="MMD13" s="172" t="str">
        <f>IF('Summary Clear'!MMW2=0,"",'Summary Clear'!MMW2)</f>
        <v/>
      </c>
      <c r="MME13" s="172" t="str">
        <f>IF('Summary Clear'!MMX2=0,"",'Summary Clear'!MMX2)</f>
        <v/>
      </c>
      <c r="MMF13" s="172" t="str">
        <f>IF('Summary Clear'!MMY2=0,"",'Summary Clear'!MMY2)</f>
        <v/>
      </c>
      <c r="MMG13" s="172" t="str">
        <f>IF('Summary Clear'!MMZ2=0,"",'Summary Clear'!MMZ2)</f>
        <v/>
      </c>
      <c r="MMH13" s="172" t="str">
        <f>IF('Summary Clear'!MNA2=0,"",'Summary Clear'!MNA2)</f>
        <v/>
      </c>
      <c r="MMI13" s="172" t="str">
        <f>IF('Summary Clear'!MNB2=0,"",'Summary Clear'!MNB2)</f>
        <v/>
      </c>
      <c r="MMJ13" s="172" t="str">
        <f>IF('Summary Clear'!MNC2=0,"",'Summary Clear'!MNC2)</f>
        <v/>
      </c>
      <c r="MMK13" s="172" t="str">
        <f>IF('Summary Clear'!MND2=0,"",'Summary Clear'!MND2)</f>
        <v/>
      </c>
      <c r="MML13" s="172" t="str">
        <f>IF('Summary Clear'!MNE2=0,"",'Summary Clear'!MNE2)</f>
        <v/>
      </c>
      <c r="MMM13" s="172" t="str">
        <f>IF('Summary Clear'!MNF2=0,"",'Summary Clear'!MNF2)</f>
        <v/>
      </c>
      <c r="MMN13" s="172" t="str">
        <f>IF('Summary Clear'!MNG2=0,"",'Summary Clear'!MNG2)</f>
        <v/>
      </c>
      <c r="MMO13" s="172" t="str">
        <f>IF('Summary Clear'!MNH2=0,"",'Summary Clear'!MNH2)</f>
        <v/>
      </c>
      <c r="MMP13" s="172" t="str">
        <f>IF('Summary Clear'!MNI2=0,"",'Summary Clear'!MNI2)</f>
        <v/>
      </c>
      <c r="MMQ13" s="172" t="str">
        <f>IF('Summary Clear'!MNJ2=0,"",'Summary Clear'!MNJ2)</f>
        <v/>
      </c>
      <c r="MMR13" s="172" t="str">
        <f>IF('Summary Clear'!MNK2=0,"",'Summary Clear'!MNK2)</f>
        <v/>
      </c>
      <c r="MMS13" s="172" t="str">
        <f>IF('Summary Clear'!MNL2=0,"",'Summary Clear'!MNL2)</f>
        <v/>
      </c>
      <c r="MMT13" s="172" t="str">
        <f>IF('Summary Clear'!MNM2=0,"",'Summary Clear'!MNM2)</f>
        <v/>
      </c>
      <c r="MMU13" s="172" t="str">
        <f>IF('Summary Clear'!MNN2=0,"",'Summary Clear'!MNN2)</f>
        <v/>
      </c>
      <c r="MMV13" s="172" t="str">
        <f>IF('Summary Clear'!MNO2=0,"",'Summary Clear'!MNO2)</f>
        <v/>
      </c>
      <c r="MMW13" s="172" t="str">
        <f>IF('Summary Clear'!MNP2=0,"",'Summary Clear'!MNP2)</f>
        <v/>
      </c>
      <c r="MMX13" s="172" t="str">
        <f>IF('Summary Clear'!MNQ2=0,"",'Summary Clear'!MNQ2)</f>
        <v/>
      </c>
      <c r="MMY13" s="172" t="str">
        <f>IF('Summary Clear'!MNR2=0,"",'Summary Clear'!MNR2)</f>
        <v/>
      </c>
      <c r="MMZ13" s="172" t="str">
        <f>IF('Summary Clear'!MNS2=0,"",'Summary Clear'!MNS2)</f>
        <v/>
      </c>
      <c r="MNA13" s="172" t="str">
        <f>IF('Summary Clear'!MNT2=0,"",'Summary Clear'!MNT2)</f>
        <v/>
      </c>
      <c r="MNB13" s="172" t="str">
        <f>IF('Summary Clear'!MNU2=0,"",'Summary Clear'!MNU2)</f>
        <v/>
      </c>
      <c r="MNC13" s="172" t="str">
        <f>IF('Summary Clear'!MNV2=0,"",'Summary Clear'!MNV2)</f>
        <v/>
      </c>
      <c r="MND13" s="172" t="str">
        <f>IF('Summary Clear'!MNW2=0,"",'Summary Clear'!MNW2)</f>
        <v/>
      </c>
      <c r="MNE13" s="172" t="str">
        <f>IF('Summary Clear'!MNX2=0,"",'Summary Clear'!MNX2)</f>
        <v/>
      </c>
      <c r="MNF13" s="172" t="str">
        <f>IF('Summary Clear'!MNY2=0,"",'Summary Clear'!MNY2)</f>
        <v/>
      </c>
      <c r="MNG13" s="172" t="str">
        <f>IF('Summary Clear'!MNZ2=0,"",'Summary Clear'!MNZ2)</f>
        <v/>
      </c>
      <c r="MNH13" s="172" t="str">
        <f>IF('Summary Clear'!MOA2=0,"",'Summary Clear'!MOA2)</f>
        <v/>
      </c>
      <c r="MNI13" s="172" t="str">
        <f>IF('Summary Clear'!MOB2=0,"",'Summary Clear'!MOB2)</f>
        <v/>
      </c>
      <c r="MNJ13" s="172" t="str">
        <f>IF('Summary Clear'!MOC2=0,"",'Summary Clear'!MOC2)</f>
        <v/>
      </c>
      <c r="MNK13" s="172" t="str">
        <f>IF('Summary Clear'!MOD2=0,"",'Summary Clear'!MOD2)</f>
        <v/>
      </c>
      <c r="MNL13" s="172" t="str">
        <f>IF('Summary Clear'!MOE2=0,"",'Summary Clear'!MOE2)</f>
        <v/>
      </c>
      <c r="MNM13" s="172" t="str">
        <f>IF('Summary Clear'!MOF2=0,"",'Summary Clear'!MOF2)</f>
        <v/>
      </c>
      <c r="MNN13" s="172" t="str">
        <f>IF('Summary Clear'!MOG2=0,"",'Summary Clear'!MOG2)</f>
        <v/>
      </c>
      <c r="MNO13" s="172" t="str">
        <f>IF('Summary Clear'!MOH2=0,"",'Summary Clear'!MOH2)</f>
        <v/>
      </c>
      <c r="MNP13" s="172" t="str">
        <f>IF('Summary Clear'!MOI2=0,"",'Summary Clear'!MOI2)</f>
        <v/>
      </c>
      <c r="MNQ13" s="172" t="str">
        <f>IF('Summary Clear'!MOJ2=0,"",'Summary Clear'!MOJ2)</f>
        <v/>
      </c>
      <c r="MNR13" s="172" t="str">
        <f>IF('Summary Clear'!MOK2=0,"",'Summary Clear'!MOK2)</f>
        <v/>
      </c>
      <c r="MNS13" s="172" t="str">
        <f>IF('Summary Clear'!MOL2=0,"",'Summary Clear'!MOL2)</f>
        <v/>
      </c>
      <c r="MNT13" s="172" t="str">
        <f>IF('Summary Clear'!MOM2=0,"",'Summary Clear'!MOM2)</f>
        <v/>
      </c>
      <c r="MNU13" s="172" t="str">
        <f>IF('Summary Clear'!MON2=0,"",'Summary Clear'!MON2)</f>
        <v/>
      </c>
      <c r="MNV13" s="172" t="str">
        <f>IF('Summary Clear'!MOO2=0,"",'Summary Clear'!MOO2)</f>
        <v/>
      </c>
      <c r="MNW13" s="172" t="str">
        <f>IF('Summary Clear'!MOP2=0,"",'Summary Clear'!MOP2)</f>
        <v/>
      </c>
      <c r="MNX13" s="172" t="str">
        <f>IF('Summary Clear'!MOQ2=0,"",'Summary Clear'!MOQ2)</f>
        <v/>
      </c>
      <c r="MNY13" s="172" t="str">
        <f>IF('Summary Clear'!MOR2=0,"",'Summary Clear'!MOR2)</f>
        <v/>
      </c>
      <c r="MNZ13" s="172" t="str">
        <f>IF('Summary Clear'!MOS2=0,"",'Summary Clear'!MOS2)</f>
        <v/>
      </c>
      <c r="MOA13" s="172" t="str">
        <f>IF('Summary Clear'!MOT2=0,"",'Summary Clear'!MOT2)</f>
        <v/>
      </c>
      <c r="MOB13" s="172" t="str">
        <f>IF('Summary Clear'!MOU2=0,"",'Summary Clear'!MOU2)</f>
        <v/>
      </c>
      <c r="MOC13" s="172" t="str">
        <f>IF('Summary Clear'!MOV2=0,"",'Summary Clear'!MOV2)</f>
        <v/>
      </c>
      <c r="MOD13" s="172" t="str">
        <f>IF('Summary Clear'!MOW2=0,"",'Summary Clear'!MOW2)</f>
        <v/>
      </c>
      <c r="MOE13" s="172" t="str">
        <f>IF('Summary Clear'!MOX2=0,"",'Summary Clear'!MOX2)</f>
        <v/>
      </c>
      <c r="MOF13" s="172" t="str">
        <f>IF('Summary Clear'!MOY2=0,"",'Summary Clear'!MOY2)</f>
        <v/>
      </c>
      <c r="MOG13" s="172" t="str">
        <f>IF('Summary Clear'!MOZ2=0,"",'Summary Clear'!MOZ2)</f>
        <v/>
      </c>
      <c r="MOH13" s="172" t="str">
        <f>IF('Summary Clear'!MPA2=0,"",'Summary Clear'!MPA2)</f>
        <v/>
      </c>
      <c r="MOI13" s="172" t="str">
        <f>IF('Summary Clear'!MPB2=0,"",'Summary Clear'!MPB2)</f>
        <v/>
      </c>
      <c r="MOJ13" s="172" t="str">
        <f>IF('Summary Clear'!MPC2=0,"",'Summary Clear'!MPC2)</f>
        <v/>
      </c>
      <c r="MOK13" s="172" t="str">
        <f>IF('Summary Clear'!MPD2=0,"",'Summary Clear'!MPD2)</f>
        <v/>
      </c>
      <c r="MOL13" s="172" t="str">
        <f>IF('Summary Clear'!MPE2=0,"",'Summary Clear'!MPE2)</f>
        <v/>
      </c>
      <c r="MOM13" s="172" t="str">
        <f>IF('Summary Clear'!MPF2=0,"",'Summary Clear'!MPF2)</f>
        <v/>
      </c>
      <c r="MON13" s="172" t="str">
        <f>IF('Summary Clear'!MPG2=0,"",'Summary Clear'!MPG2)</f>
        <v/>
      </c>
      <c r="MOO13" s="172" t="str">
        <f>IF('Summary Clear'!MPH2=0,"",'Summary Clear'!MPH2)</f>
        <v/>
      </c>
      <c r="MOP13" s="172" t="str">
        <f>IF('Summary Clear'!MPI2=0,"",'Summary Clear'!MPI2)</f>
        <v/>
      </c>
      <c r="MOQ13" s="172" t="str">
        <f>IF('Summary Clear'!MPJ2=0,"",'Summary Clear'!MPJ2)</f>
        <v/>
      </c>
      <c r="MOR13" s="172" t="str">
        <f>IF('Summary Clear'!MPK2=0,"",'Summary Clear'!MPK2)</f>
        <v/>
      </c>
      <c r="MOS13" s="172" t="str">
        <f>IF('Summary Clear'!MPL2=0,"",'Summary Clear'!MPL2)</f>
        <v/>
      </c>
      <c r="MOT13" s="172" t="str">
        <f>IF('Summary Clear'!MPM2=0,"",'Summary Clear'!MPM2)</f>
        <v/>
      </c>
      <c r="MOU13" s="172" t="str">
        <f>IF('Summary Clear'!MPN2=0,"",'Summary Clear'!MPN2)</f>
        <v/>
      </c>
      <c r="MOV13" s="172" t="str">
        <f>IF('Summary Clear'!MPO2=0,"",'Summary Clear'!MPO2)</f>
        <v/>
      </c>
      <c r="MOW13" s="172" t="str">
        <f>IF('Summary Clear'!MPP2=0,"",'Summary Clear'!MPP2)</f>
        <v/>
      </c>
      <c r="MOX13" s="172" t="str">
        <f>IF('Summary Clear'!MPQ2=0,"",'Summary Clear'!MPQ2)</f>
        <v/>
      </c>
      <c r="MOY13" s="172" t="str">
        <f>IF('Summary Clear'!MPR2=0,"",'Summary Clear'!MPR2)</f>
        <v/>
      </c>
      <c r="MOZ13" s="172" t="str">
        <f>IF('Summary Clear'!MPS2=0,"",'Summary Clear'!MPS2)</f>
        <v/>
      </c>
      <c r="MPA13" s="172" t="str">
        <f>IF('Summary Clear'!MPT2=0,"",'Summary Clear'!MPT2)</f>
        <v/>
      </c>
      <c r="MPB13" s="172" t="str">
        <f>IF('Summary Clear'!MPU2=0,"",'Summary Clear'!MPU2)</f>
        <v/>
      </c>
      <c r="MPC13" s="172" t="str">
        <f>IF('Summary Clear'!MPV2=0,"",'Summary Clear'!MPV2)</f>
        <v/>
      </c>
      <c r="MPD13" s="172" t="str">
        <f>IF('Summary Clear'!MPW2=0,"",'Summary Clear'!MPW2)</f>
        <v/>
      </c>
      <c r="MPE13" s="172" t="str">
        <f>IF('Summary Clear'!MPX2=0,"",'Summary Clear'!MPX2)</f>
        <v/>
      </c>
      <c r="MPF13" s="172" t="str">
        <f>IF('Summary Clear'!MPY2=0,"",'Summary Clear'!MPY2)</f>
        <v/>
      </c>
      <c r="MPG13" s="172" t="str">
        <f>IF('Summary Clear'!MPZ2=0,"",'Summary Clear'!MPZ2)</f>
        <v/>
      </c>
      <c r="MPH13" s="172" t="str">
        <f>IF('Summary Clear'!MQA2=0,"",'Summary Clear'!MQA2)</f>
        <v/>
      </c>
      <c r="MPI13" s="172" t="str">
        <f>IF('Summary Clear'!MQB2=0,"",'Summary Clear'!MQB2)</f>
        <v/>
      </c>
      <c r="MPJ13" s="172" t="str">
        <f>IF('Summary Clear'!MQC2=0,"",'Summary Clear'!MQC2)</f>
        <v/>
      </c>
      <c r="MPK13" s="172" t="str">
        <f>IF('Summary Clear'!MQD2=0,"",'Summary Clear'!MQD2)</f>
        <v/>
      </c>
      <c r="MPL13" s="172" t="str">
        <f>IF('Summary Clear'!MQE2=0,"",'Summary Clear'!MQE2)</f>
        <v/>
      </c>
      <c r="MPM13" s="172" t="str">
        <f>IF('Summary Clear'!MQF2=0,"",'Summary Clear'!MQF2)</f>
        <v/>
      </c>
      <c r="MPN13" s="172" t="str">
        <f>IF('Summary Clear'!MQG2=0,"",'Summary Clear'!MQG2)</f>
        <v/>
      </c>
      <c r="MPO13" s="172" t="str">
        <f>IF('Summary Clear'!MQH2=0,"",'Summary Clear'!MQH2)</f>
        <v/>
      </c>
      <c r="MPP13" s="172" t="str">
        <f>IF('Summary Clear'!MQI2=0,"",'Summary Clear'!MQI2)</f>
        <v/>
      </c>
      <c r="MPQ13" s="172" t="str">
        <f>IF('Summary Clear'!MQJ2=0,"",'Summary Clear'!MQJ2)</f>
        <v/>
      </c>
      <c r="MPR13" s="172" t="str">
        <f>IF('Summary Clear'!MQK2=0,"",'Summary Clear'!MQK2)</f>
        <v/>
      </c>
      <c r="MPS13" s="172" t="str">
        <f>IF('Summary Clear'!MQL2=0,"",'Summary Clear'!MQL2)</f>
        <v/>
      </c>
      <c r="MPT13" s="172" t="str">
        <f>IF('Summary Clear'!MQM2=0,"",'Summary Clear'!MQM2)</f>
        <v/>
      </c>
      <c r="MPU13" s="172" t="str">
        <f>IF('Summary Clear'!MQN2=0,"",'Summary Clear'!MQN2)</f>
        <v/>
      </c>
      <c r="MPV13" s="172" t="str">
        <f>IF('Summary Clear'!MQO2=0,"",'Summary Clear'!MQO2)</f>
        <v/>
      </c>
      <c r="MPW13" s="172" t="str">
        <f>IF('Summary Clear'!MQP2=0,"",'Summary Clear'!MQP2)</f>
        <v/>
      </c>
      <c r="MPX13" s="172" t="str">
        <f>IF('Summary Clear'!MQQ2=0,"",'Summary Clear'!MQQ2)</f>
        <v/>
      </c>
      <c r="MPY13" s="172" t="str">
        <f>IF('Summary Clear'!MQR2=0,"",'Summary Clear'!MQR2)</f>
        <v/>
      </c>
      <c r="MPZ13" s="172" t="str">
        <f>IF('Summary Clear'!MQS2=0,"",'Summary Clear'!MQS2)</f>
        <v/>
      </c>
      <c r="MQA13" s="172" t="str">
        <f>IF('Summary Clear'!MQT2=0,"",'Summary Clear'!MQT2)</f>
        <v/>
      </c>
      <c r="MQB13" s="172" t="str">
        <f>IF('Summary Clear'!MQU2=0,"",'Summary Clear'!MQU2)</f>
        <v/>
      </c>
      <c r="MQC13" s="172" t="str">
        <f>IF('Summary Clear'!MQV2=0,"",'Summary Clear'!MQV2)</f>
        <v/>
      </c>
      <c r="MQD13" s="172" t="str">
        <f>IF('Summary Clear'!MQW2=0,"",'Summary Clear'!MQW2)</f>
        <v/>
      </c>
      <c r="MQE13" s="172" t="str">
        <f>IF('Summary Clear'!MQX2=0,"",'Summary Clear'!MQX2)</f>
        <v/>
      </c>
      <c r="MQF13" s="172" t="str">
        <f>IF('Summary Clear'!MQY2=0,"",'Summary Clear'!MQY2)</f>
        <v/>
      </c>
      <c r="MQG13" s="172" t="str">
        <f>IF('Summary Clear'!MQZ2=0,"",'Summary Clear'!MQZ2)</f>
        <v/>
      </c>
      <c r="MQH13" s="172" t="str">
        <f>IF('Summary Clear'!MRA2=0,"",'Summary Clear'!MRA2)</f>
        <v/>
      </c>
      <c r="MQI13" s="172" t="str">
        <f>IF('Summary Clear'!MRB2=0,"",'Summary Clear'!MRB2)</f>
        <v/>
      </c>
      <c r="MQJ13" s="172" t="str">
        <f>IF('Summary Clear'!MRC2=0,"",'Summary Clear'!MRC2)</f>
        <v/>
      </c>
      <c r="MQK13" s="172" t="str">
        <f>IF('Summary Clear'!MRD2=0,"",'Summary Clear'!MRD2)</f>
        <v/>
      </c>
      <c r="MQL13" s="172" t="str">
        <f>IF('Summary Clear'!MRE2=0,"",'Summary Clear'!MRE2)</f>
        <v/>
      </c>
      <c r="MQM13" s="172" t="str">
        <f>IF('Summary Clear'!MRF2=0,"",'Summary Clear'!MRF2)</f>
        <v/>
      </c>
      <c r="MQN13" s="172" t="str">
        <f>IF('Summary Clear'!MRG2=0,"",'Summary Clear'!MRG2)</f>
        <v/>
      </c>
      <c r="MQO13" s="172" t="str">
        <f>IF('Summary Clear'!MRH2=0,"",'Summary Clear'!MRH2)</f>
        <v/>
      </c>
      <c r="MQP13" s="172" t="str">
        <f>IF('Summary Clear'!MRI2=0,"",'Summary Clear'!MRI2)</f>
        <v/>
      </c>
      <c r="MQQ13" s="172" t="str">
        <f>IF('Summary Clear'!MRJ2=0,"",'Summary Clear'!MRJ2)</f>
        <v/>
      </c>
      <c r="MQR13" s="172" t="str">
        <f>IF('Summary Clear'!MRK2=0,"",'Summary Clear'!MRK2)</f>
        <v/>
      </c>
      <c r="MQS13" s="172" t="str">
        <f>IF('Summary Clear'!MRL2=0,"",'Summary Clear'!MRL2)</f>
        <v/>
      </c>
      <c r="MQT13" s="172" t="str">
        <f>IF('Summary Clear'!MRM2=0,"",'Summary Clear'!MRM2)</f>
        <v/>
      </c>
      <c r="MQU13" s="172" t="str">
        <f>IF('Summary Clear'!MRN2=0,"",'Summary Clear'!MRN2)</f>
        <v/>
      </c>
      <c r="MQV13" s="172" t="str">
        <f>IF('Summary Clear'!MRO2=0,"",'Summary Clear'!MRO2)</f>
        <v/>
      </c>
      <c r="MQW13" s="172" t="str">
        <f>IF('Summary Clear'!MRP2=0,"",'Summary Clear'!MRP2)</f>
        <v/>
      </c>
      <c r="MQX13" s="172" t="str">
        <f>IF('Summary Clear'!MRQ2=0,"",'Summary Clear'!MRQ2)</f>
        <v/>
      </c>
      <c r="MQY13" s="172" t="str">
        <f>IF('Summary Clear'!MRR2=0,"",'Summary Clear'!MRR2)</f>
        <v/>
      </c>
      <c r="MQZ13" s="172" t="str">
        <f>IF('Summary Clear'!MRS2=0,"",'Summary Clear'!MRS2)</f>
        <v/>
      </c>
      <c r="MRA13" s="172" t="str">
        <f>IF('Summary Clear'!MRT2=0,"",'Summary Clear'!MRT2)</f>
        <v/>
      </c>
      <c r="MRB13" s="172" t="str">
        <f>IF('Summary Clear'!MRU2=0,"",'Summary Clear'!MRU2)</f>
        <v/>
      </c>
      <c r="MRC13" s="172" t="str">
        <f>IF('Summary Clear'!MRV2=0,"",'Summary Clear'!MRV2)</f>
        <v/>
      </c>
      <c r="MRD13" s="172" t="str">
        <f>IF('Summary Clear'!MRW2=0,"",'Summary Clear'!MRW2)</f>
        <v/>
      </c>
      <c r="MRE13" s="172" t="str">
        <f>IF('Summary Clear'!MRX2=0,"",'Summary Clear'!MRX2)</f>
        <v/>
      </c>
      <c r="MRF13" s="172" t="str">
        <f>IF('Summary Clear'!MRY2=0,"",'Summary Clear'!MRY2)</f>
        <v/>
      </c>
      <c r="MRG13" s="172" t="str">
        <f>IF('Summary Clear'!MRZ2=0,"",'Summary Clear'!MRZ2)</f>
        <v/>
      </c>
      <c r="MRH13" s="172" t="str">
        <f>IF('Summary Clear'!MSA2=0,"",'Summary Clear'!MSA2)</f>
        <v/>
      </c>
      <c r="MRI13" s="172" t="str">
        <f>IF('Summary Clear'!MSB2=0,"",'Summary Clear'!MSB2)</f>
        <v/>
      </c>
      <c r="MRJ13" s="172" t="str">
        <f>IF('Summary Clear'!MSC2=0,"",'Summary Clear'!MSC2)</f>
        <v/>
      </c>
      <c r="MRK13" s="172" t="str">
        <f>IF('Summary Clear'!MSD2=0,"",'Summary Clear'!MSD2)</f>
        <v/>
      </c>
      <c r="MRL13" s="172" t="str">
        <f>IF('Summary Clear'!MSE2=0,"",'Summary Clear'!MSE2)</f>
        <v/>
      </c>
      <c r="MRM13" s="172" t="str">
        <f>IF('Summary Clear'!MSF2=0,"",'Summary Clear'!MSF2)</f>
        <v/>
      </c>
      <c r="MRN13" s="172" t="str">
        <f>IF('Summary Clear'!MSG2=0,"",'Summary Clear'!MSG2)</f>
        <v/>
      </c>
      <c r="MRO13" s="172" t="str">
        <f>IF('Summary Clear'!MSH2=0,"",'Summary Clear'!MSH2)</f>
        <v/>
      </c>
      <c r="MRP13" s="172" t="str">
        <f>IF('Summary Clear'!MSI2=0,"",'Summary Clear'!MSI2)</f>
        <v/>
      </c>
      <c r="MRQ13" s="172" t="str">
        <f>IF('Summary Clear'!MSJ2=0,"",'Summary Clear'!MSJ2)</f>
        <v/>
      </c>
      <c r="MRR13" s="172" t="str">
        <f>IF('Summary Clear'!MSK2=0,"",'Summary Clear'!MSK2)</f>
        <v/>
      </c>
      <c r="MRS13" s="172" t="str">
        <f>IF('Summary Clear'!MSL2=0,"",'Summary Clear'!MSL2)</f>
        <v/>
      </c>
      <c r="MRT13" s="172" t="str">
        <f>IF('Summary Clear'!MSM2=0,"",'Summary Clear'!MSM2)</f>
        <v/>
      </c>
      <c r="MRU13" s="172" t="str">
        <f>IF('Summary Clear'!MSN2=0,"",'Summary Clear'!MSN2)</f>
        <v/>
      </c>
      <c r="MRV13" s="172" t="str">
        <f>IF('Summary Clear'!MSO2=0,"",'Summary Clear'!MSO2)</f>
        <v/>
      </c>
      <c r="MRW13" s="172" t="str">
        <f>IF('Summary Clear'!MSP2=0,"",'Summary Clear'!MSP2)</f>
        <v/>
      </c>
      <c r="MRX13" s="172" t="str">
        <f>IF('Summary Clear'!MSQ2=0,"",'Summary Clear'!MSQ2)</f>
        <v/>
      </c>
      <c r="MRY13" s="172" t="str">
        <f>IF('Summary Clear'!MSR2=0,"",'Summary Clear'!MSR2)</f>
        <v/>
      </c>
      <c r="MRZ13" s="172" t="str">
        <f>IF('Summary Clear'!MSS2=0,"",'Summary Clear'!MSS2)</f>
        <v/>
      </c>
      <c r="MSA13" s="172" t="str">
        <f>IF('Summary Clear'!MST2=0,"",'Summary Clear'!MST2)</f>
        <v/>
      </c>
      <c r="MSB13" s="172" t="str">
        <f>IF('Summary Clear'!MSU2=0,"",'Summary Clear'!MSU2)</f>
        <v/>
      </c>
      <c r="MSC13" s="172" t="str">
        <f>IF('Summary Clear'!MSV2=0,"",'Summary Clear'!MSV2)</f>
        <v/>
      </c>
      <c r="MSD13" s="172" t="str">
        <f>IF('Summary Clear'!MSW2=0,"",'Summary Clear'!MSW2)</f>
        <v/>
      </c>
      <c r="MSE13" s="172" t="str">
        <f>IF('Summary Clear'!MSX2=0,"",'Summary Clear'!MSX2)</f>
        <v/>
      </c>
      <c r="MSF13" s="172" t="str">
        <f>IF('Summary Clear'!MSY2=0,"",'Summary Clear'!MSY2)</f>
        <v/>
      </c>
      <c r="MSG13" s="172" t="str">
        <f>IF('Summary Clear'!MSZ2=0,"",'Summary Clear'!MSZ2)</f>
        <v/>
      </c>
      <c r="MSH13" s="172" t="str">
        <f>IF('Summary Clear'!MTA2=0,"",'Summary Clear'!MTA2)</f>
        <v/>
      </c>
      <c r="MSI13" s="172" t="str">
        <f>IF('Summary Clear'!MTB2=0,"",'Summary Clear'!MTB2)</f>
        <v/>
      </c>
      <c r="MSJ13" s="172" t="str">
        <f>IF('Summary Clear'!MTC2=0,"",'Summary Clear'!MTC2)</f>
        <v/>
      </c>
      <c r="MSK13" s="172" t="str">
        <f>IF('Summary Clear'!MTD2=0,"",'Summary Clear'!MTD2)</f>
        <v/>
      </c>
      <c r="MSL13" s="172" t="str">
        <f>IF('Summary Clear'!MTE2=0,"",'Summary Clear'!MTE2)</f>
        <v/>
      </c>
      <c r="MSM13" s="172" t="str">
        <f>IF('Summary Clear'!MTF2=0,"",'Summary Clear'!MTF2)</f>
        <v/>
      </c>
      <c r="MSN13" s="172" t="str">
        <f>IF('Summary Clear'!MTG2=0,"",'Summary Clear'!MTG2)</f>
        <v/>
      </c>
      <c r="MSO13" s="172" t="str">
        <f>IF('Summary Clear'!MTH2=0,"",'Summary Clear'!MTH2)</f>
        <v/>
      </c>
      <c r="MSP13" s="172" t="str">
        <f>IF('Summary Clear'!MTI2=0,"",'Summary Clear'!MTI2)</f>
        <v/>
      </c>
      <c r="MSQ13" s="172" t="str">
        <f>IF('Summary Clear'!MTJ2=0,"",'Summary Clear'!MTJ2)</f>
        <v/>
      </c>
      <c r="MSR13" s="172" t="str">
        <f>IF('Summary Clear'!MTK2=0,"",'Summary Clear'!MTK2)</f>
        <v/>
      </c>
      <c r="MSS13" s="172" t="str">
        <f>IF('Summary Clear'!MTL2=0,"",'Summary Clear'!MTL2)</f>
        <v/>
      </c>
      <c r="MST13" s="172" t="str">
        <f>IF('Summary Clear'!MTM2=0,"",'Summary Clear'!MTM2)</f>
        <v/>
      </c>
      <c r="MSU13" s="172" t="str">
        <f>IF('Summary Clear'!MTN2=0,"",'Summary Clear'!MTN2)</f>
        <v/>
      </c>
      <c r="MSV13" s="172" t="str">
        <f>IF('Summary Clear'!MTO2=0,"",'Summary Clear'!MTO2)</f>
        <v/>
      </c>
      <c r="MSW13" s="172" t="str">
        <f>IF('Summary Clear'!MTP2=0,"",'Summary Clear'!MTP2)</f>
        <v/>
      </c>
      <c r="MSX13" s="172" t="str">
        <f>IF('Summary Clear'!MTQ2=0,"",'Summary Clear'!MTQ2)</f>
        <v/>
      </c>
      <c r="MSY13" s="172" t="str">
        <f>IF('Summary Clear'!MTR2=0,"",'Summary Clear'!MTR2)</f>
        <v/>
      </c>
      <c r="MSZ13" s="172" t="str">
        <f>IF('Summary Clear'!MTS2=0,"",'Summary Clear'!MTS2)</f>
        <v/>
      </c>
      <c r="MTA13" s="172" t="str">
        <f>IF('Summary Clear'!MTT2=0,"",'Summary Clear'!MTT2)</f>
        <v/>
      </c>
      <c r="MTB13" s="172" t="str">
        <f>IF('Summary Clear'!MTU2=0,"",'Summary Clear'!MTU2)</f>
        <v/>
      </c>
      <c r="MTC13" s="172" t="str">
        <f>IF('Summary Clear'!MTV2=0,"",'Summary Clear'!MTV2)</f>
        <v/>
      </c>
      <c r="MTD13" s="172" t="str">
        <f>IF('Summary Clear'!MTW2=0,"",'Summary Clear'!MTW2)</f>
        <v/>
      </c>
      <c r="MTE13" s="172" t="str">
        <f>IF('Summary Clear'!MTX2=0,"",'Summary Clear'!MTX2)</f>
        <v/>
      </c>
      <c r="MTF13" s="172" t="str">
        <f>IF('Summary Clear'!MTY2=0,"",'Summary Clear'!MTY2)</f>
        <v/>
      </c>
      <c r="MTG13" s="172" t="str">
        <f>IF('Summary Clear'!MTZ2=0,"",'Summary Clear'!MTZ2)</f>
        <v/>
      </c>
      <c r="MTH13" s="172" t="str">
        <f>IF('Summary Clear'!MUA2=0,"",'Summary Clear'!MUA2)</f>
        <v/>
      </c>
      <c r="MTI13" s="172" t="str">
        <f>IF('Summary Clear'!MUB2=0,"",'Summary Clear'!MUB2)</f>
        <v/>
      </c>
      <c r="MTJ13" s="172" t="str">
        <f>IF('Summary Clear'!MUC2=0,"",'Summary Clear'!MUC2)</f>
        <v/>
      </c>
      <c r="MTK13" s="172" t="str">
        <f>IF('Summary Clear'!MUD2=0,"",'Summary Clear'!MUD2)</f>
        <v/>
      </c>
      <c r="MTL13" s="172" t="str">
        <f>IF('Summary Clear'!MUE2=0,"",'Summary Clear'!MUE2)</f>
        <v/>
      </c>
      <c r="MTM13" s="172" t="str">
        <f>IF('Summary Clear'!MUF2=0,"",'Summary Clear'!MUF2)</f>
        <v/>
      </c>
      <c r="MTN13" s="172" t="str">
        <f>IF('Summary Clear'!MUG2=0,"",'Summary Clear'!MUG2)</f>
        <v/>
      </c>
      <c r="MTO13" s="172" t="str">
        <f>IF('Summary Clear'!MUH2=0,"",'Summary Clear'!MUH2)</f>
        <v/>
      </c>
      <c r="MTP13" s="172" t="str">
        <f>IF('Summary Clear'!MUI2=0,"",'Summary Clear'!MUI2)</f>
        <v/>
      </c>
      <c r="MTQ13" s="172" t="str">
        <f>IF('Summary Clear'!MUJ2=0,"",'Summary Clear'!MUJ2)</f>
        <v/>
      </c>
      <c r="MTR13" s="172" t="str">
        <f>IF('Summary Clear'!MUK2=0,"",'Summary Clear'!MUK2)</f>
        <v/>
      </c>
      <c r="MTS13" s="172" t="str">
        <f>IF('Summary Clear'!MUL2=0,"",'Summary Clear'!MUL2)</f>
        <v/>
      </c>
      <c r="MTT13" s="172" t="str">
        <f>IF('Summary Clear'!MUM2=0,"",'Summary Clear'!MUM2)</f>
        <v/>
      </c>
      <c r="MTU13" s="172" t="str">
        <f>IF('Summary Clear'!MUN2=0,"",'Summary Clear'!MUN2)</f>
        <v/>
      </c>
      <c r="MTV13" s="172" t="str">
        <f>IF('Summary Clear'!MUO2=0,"",'Summary Clear'!MUO2)</f>
        <v/>
      </c>
      <c r="MTW13" s="172" t="str">
        <f>IF('Summary Clear'!MUP2=0,"",'Summary Clear'!MUP2)</f>
        <v/>
      </c>
      <c r="MTX13" s="172" t="str">
        <f>IF('Summary Clear'!MUQ2=0,"",'Summary Clear'!MUQ2)</f>
        <v/>
      </c>
      <c r="MTY13" s="172" t="str">
        <f>IF('Summary Clear'!MUR2=0,"",'Summary Clear'!MUR2)</f>
        <v/>
      </c>
      <c r="MTZ13" s="172" t="str">
        <f>IF('Summary Clear'!MUS2=0,"",'Summary Clear'!MUS2)</f>
        <v/>
      </c>
      <c r="MUA13" s="172" t="str">
        <f>IF('Summary Clear'!MUT2=0,"",'Summary Clear'!MUT2)</f>
        <v/>
      </c>
      <c r="MUB13" s="172" t="str">
        <f>IF('Summary Clear'!MUU2=0,"",'Summary Clear'!MUU2)</f>
        <v/>
      </c>
      <c r="MUC13" s="172" t="str">
        <f>IF('Summary Clear'!MUV2=0,"",'Summary Clear'!MUV2)</f>
        <v/>
      </c>
      <c r="MUD13" s="172" t="str">
        <f>IF('Summary Clear'!MUW2=0,"",'Summary Clear'!MUW2)</f>
        <v/>
      </c>
      <c r="MUE13" s="172" t="str">
        <f>IF('Summary Clear'!MUX2=0,"",'Summary Clear'!MUX2)</f>
        <v/>
      </c>
      <c r="MUF13" s="172" t="str">
        <f>IF('Summary Clear'!MUY2=0,"",'Summary Clear'!MUY2)</f>
        <v/>
      </c>
      <c r="MUG13" s="172" t="str">
        <f>IF('Summary Clear'!MUZ2=0,"",'Summary Clear'!MUZ2)</f>
        <v/>
      </c>
      <c r="MUH13" s="172" t="str">
        <f>IF('Summary Clear'!MVA2=0,"",'Summary Clear'!MVA2)</f>
        <v/>
      </c>
      <c r="MUI13" s="172" t="str">
        <f>IF('Summary Clear'!MVB2=0,"",'Summary Clear'!MVB2)</f>
        <v/>
      </c>
      <c r="MUJ13" s="172" t="str">
        <f>IF('Summary Clear'!MVC2=0,"",'Summary Clear'!MVC2)</f>
        <v/>
      </c>
      <c r="MUK13" s="172" t="str">
        <f>IF('Summary Clear'!MVD2=0,"",'Summary Clear'!MVD2)</f>
        <v/>
      </c>
      <c r="MUL13" s="172" t="str">
        <f>IF('Summary Clear'!MVE2=0,"",'Summary Clear'!MVE2)</f>
        <v/>
      </c>
      <c r="MUM13" s="172" t="str">
        <f>IF('Summary Clear'!MVF2=0,"",'Summary Clear'!MVF2)</f>
        <v/>
      </c>
      <c r="MUN13" s="172" t="str">
        <f>IF('Summary Clear'!MVG2=0,"",'Summary Clear'!MVG2)</f>
        <v/>
      </c>
      <c r="MUO13" s="172" t="str">
        <f>IF('Summary Clear'!MVH2=0,"",'Summary Clear'!MVH2)</f>
        <v/>
      </c>
      <c r="MUP13" s="172" t="str">
        <f>IF('Summary Clear'!MVI2=0,"",'Summary Clear'!MVI2)</f>
        <v/>
      </c>
      <c r="MUQ13" s="172" t="str">
        <f>IF('Summary Clear'!MVJ2=0,"",'Summary Clear'!MVJ2)</f>
        <v/>
      </c>
      <c r="MUR13" s="172" t="str">
        <f>IF('Summary Clear'!MVK2=0,"",'Summary Clear'!MVK2)</f>
        <v/>
      </c>
      <c r="MUS13" s="172" t="str">
        <f>IF('Summary Clear'!MVL2=0,"",'Summary Clear'!MVL2)</f>
        <v/>
      </c>
      <c r="MUT13" s="172" t="str">
        <f>IF('Summary Clear'!MVM2=0,"",'Summary Clear'!MVM2)</f>
        <v/>
      </c>
      <c r="MUU13" s="172" t="str">
        <f>IF('Summary Clear'!MVN2=0,"",'Summary Clear'!MVN2)</f>
        <v/>
      </c>
      <c r="MUV13" s="172" t="str">
        <f>IF('Summary Clear'!MVO2=0,"",'Summary Clear'!MVO2)</f>
        <v/>
      </c>
      <c r="MUW13" s="172" t="str">
        <f>IF('Summary Clear'!MVP2=0,"",'Summary Clear'!MVP2)</f>
        <v/>
      </c>
      <c r="MUX13" s="172" t="str">
        <f>IF('Summary Clear'!MVQ2=0,"",'Summary Clear'!MVQ2)</f>
        <v/>
      </c>
      <c r="MUY13" s="172" t="str">
        <f>IF('Summary Clear'!MVR2=0,"",'Summary Clear'!MVR2)</f>
        <v/>
      </c>
      <c r="MUZ13" s="172" t="str">
        <f>IF('Summary Clear'!MVS2=0,"",'Summary Clear'!MVS2)</f>
        <v/>
      </c>
      <c r="MVA13" s="172" t="str">
        <f>IF('Summary Clear'!MVT2=0,"",'Summary Clear'!MVT2)</f>
        <v/>
      </c>
      <c r="MVB13" s="172" t="str">
        <f>IF('Summary Clear'!MVU2=0,"",'Summary Clear'!MVU2)</f>
        <v/>
      </c>
      <c r="MVC13" s="172" t="str">
        <f>IF('Summary Clear'!MVV2=0,"",'Summary Clear'!MVV2)</f>
        <v/>
      </c>
      <c r="MVD13" s="172" t="str">
        <f>IF('Summary Clear'!MVW2=0,"",'Summary Clear'!MVW2)</f>
        <v/>
      </c>
      <c r="MVE13" s="172" t="str">
        <f>IF('Summary Clear'!MVX2=0,"",'Summary Clear'!MVX2)</f>
        <v/>
      </c>
      <c r="MVF13" s="172" t="str">
        <f>IF('Summary Clear'!MVY2=0,"",'Summary Clear'!MVY2)</f>
        <v/>
      </c>
      <c r="MVG13" s="172" t="str">
        <f>IF('Summary Clear'!MVZ2=0,"",'Summary Clear'!MVZ2)</f>
        <v/>
      </c>
      <c r="MVH13" s="172" t="str">
        <f>IF('Summary Clear'!MWA2=0,"",'Summary Clear'!MWA2)</f>
        <v/>
      </c>
      <c r="MVI13" s="172" t="str">
        <f>IF('Summary Clear'!MWB2=0,"",'Summary Clear'!MWB2)</f>
        <v/>
      </c>
      <c r="MVJ13" s="172" t="str">
        <f>IF('Summary Clear'!MWC2=0,"",'Summary Clear'!MWC2)</f>
        <v/>
      </c>
      <c r="MVK13" s="172" t="str">
        <f>IF('Summary Clear'!MWD2=0,"",'Summary Clear'!MWD2)</f>
        <v/>
      </c>
      <c r="MVL13" s="172" t="str">
        <f>IF('Summary Clear'!MWE2=0,"",'Summary Clear'!MWE2)</f>
        <v/>
      </c>
      <c r="MVM13" s="172" t="str">
        <f>IF('Summary Clear'!MWF2=0,"",'Summary Clear'!MWF2)</f>
        <v/>
      </c>
      <c r="MVN13" s="172" t="str">
        <f>IF('Summary Clear'!MWG2=0,"",'Summary Clear'!MWG2)</f>
        <v/>
      </c>
      <c r="MVO13" s="172" t="str">
        <f>IF('Summary Clear'!MWH2=0,"",'Summary Clear'!MWH2)</f>
        <v/>
      </c>
      <c r="MVP13" s="172" t="str">
        <f>IF('Summary Clear'!MWI2=0,"",'Summary Clear'!MWI2)</f>
        <v/>
      </c>
      <c r="MVQ13" s="172" t="str">
        <f>IF('Summary Clear'!MWJ2=0,"",'Summary Clear'!MWJ2)</f>
        <v/>
      </c>
      <c r="MVR13" s="172" t="str">
        <f>IF('Summary Clear'!MWK2=0,"",'Summary Clear'!MWK2)</f>
        <v/>
      </c>
      <c r="MVS13" s="172" t="str">
        <f>IF('Summary Clear'!MWL2=0,"",'Summary Clear'!MWL2)</f>
        <v/>
      </c>
      <c r="MVT13" s="172" t="str">
        <f>IF('Summary Clear'!MWM2=0,"",'Summary Clear'!MWM2)</f>
        <v/>
      </c>
      <c r="MVU13" s="172" t="str">
        <f>IF('Summary Clear'!MWN2=0,"",'Summary Clear'!MWN2)</f>
        <v/>
      </c>
      <c r="MVV13" s="172" t="str">
        <f>IF('Summary Clear'!MWO2=0,"",'Summary Clear'!MWO2)</f>
        <v/>
      </c>
      <c r="MVW13" s="172" t="str">
        <f>IF('Summary Clear'!MWP2=0,"",'Summary Clear'!MWP2)</f>
        <v/>
      </c>
      <c r="MVX13" s="172" t="str">
        <f>IF('Summary Clear'!MWQ2=0,"",'Summary Clear'!MWQ2)</f>
        <v/>
      </c>
      <c r="MVY13" s="172" t="str">
        <f>IF('Summary Clear'!MWR2=0,"",'Summary Clear'!MWR2)</f>
        <v/>
      </c>
      <c r="MVZ13" s="172" t="str">
        <f>IF('Summary Clear'!MWS2=0,"",'Summary Clear'!MWS2)</f>
        <v/>
      </c>
      <c r="MWA13" s="172" t="str">
        <f>IF('Summary Clear'!MWT2=0,"",'Summary Clear'!MWT2)</f>
        <v/>
      </c>
      <c r="MWB13" s="172" t="str">
        <f>IF('Summary Clear'!MWU2=0,"",'Summary Clear'!MWU2)</f>
        <v/>
      </c>
      <c r="MWC13" s="172" t="str">
        <f>IF('Summary Clear'!MWV2=0,"",'Summary Clear'!MWV2)</f>
        <v/>
      </c>
      <c r="MWD13" s="172" t="str">
        <f>IF('Summary Clear'!MWW2=0,"",'Summary Clear'!MWW2)</f>
        <v/>
      </c>
      <c r="MWE13" s="172" t="str">
        <f>IF('Summary Clear'!MWX2=0,"",'Summary Clear'!MWX2)</f>
        <v/>
      </c>
      <c r="MWF13" s="172" t="str">
        <f>IF('Summary Clear'!MWY2=0,"",'Summary Clear'!MWY2)</f>
        <v/>
      </c>
      <c r="MWG13" s="172" t="str">
        <f>IF('Summary Clear'!MWZ2=0,"",'Summary Clear'!MWZ2)</f>
        <v/>
      </c>
      <c r="MWH13" s="172" t="str">
        <f>IF('Summary Clear'!MXA2=0,"",'Summary Clear'!MXA2)</f>
        <v/>
      </c>
      <c r="MWI13" s="172" t="str">
        <f>IF('Summary Clear'!MXB2=0,"",'Summary Clear'!MXB2)</f>
        <v/>
      </c>
      <c r="MWJ13" s="172" t="str">
        <f>IF('Summary Clear'!MXC2=0,"",'Summary Clear'!MXC2)</f>
        <v/>
      </c>
      <c r="MWK13" s="172" t="str">
        <f>IF('Summary Clear'!MXD2=0,"",'Summary Clear'!MXD2)</f>
        <v/>
      </c>
      <c r="MWL13" s="172" t="str">
        <f>IF('Summary Clear'!MXE2=0,"",'Summary Clear'!MXE2)</f>
        <v/>
      </c>
      <c r="MWM13" s="172" t="str">
        <f>IF('Summary Clear'!MXF2=0,"",'Summary Clear'!MXF2)</f>
        <v/>
      </c>
      <c r="MWN13" s="172" t="str">
        <f>IF('Summary Clear'!MXG2=0,"",'Summary Clear'!MXG2)</f>
        <v/>
      </c>
      <c r="MWO13" s="172" t="str">
        <f>IF('Summary Clear'!MXH2=0,"",'Summary Clear'!MXH2)</f>
        <v/>
      </c>
      <c r="MWP13" s="172" t="str">
        <f>IF('Summary Clear'!MXI2=0,"",'Summary Clear'!MXI2)</f>
        <v/>
      </c>
      <c r="MWQ13" s="172" t="str">
        <f>IF('Summary Clear'!MXJ2=0,"",'Summary Clear'!MXJ2)</f>
        <v/>
      </c>
      <c r="MWR13" s="172" t="str">
        <f>IF('Summary Clear'!MXK2=0,"",'Summary Clear'!MXK2)</f>
        <v/>
      </c>
      <c r="MWS13" s="172" t="str">
        <f>IF('Summary Clear'!MXL2=0,"",'Summary Clear'!MXL2)</f>
        <v/>
      </c>
      <c r="MWT13" s="172" t="str">
        <f>IF('Summary Clear'!MXM2=0,"",'Summary Clear'!MXM2)</f>
        <v/>
      </c>
      <c r="MWU13" s="172" t="str">
        <f>IF('Summary Clear'!MXN2=0,"",'Summary Clear'!MXN2)</f>
        <v/>
      </c>
      <c r="MWV13" s="172" t="str">
        <f>IF('Summary Clear'!MXO2=0,"",'Summary Clear'!MXO2)</f>
        <v/>
      </c>
      <c r="MWW13" s="172" t="str">
        <f>IF('Summary Clear'!MXP2=0,"",'Summary Clear'!MXP2)</f>
        <v/>
      </c>
      <c r="MWX13" s="172" t="str">
        <f>IF('Summary Clear'!MXQ2=0,"",'Summary Clear'!MXQ2)</f>
        <v/>
      </c>
      <c r="MWY13" s="172" t="str">
        <f>IF('Summary Clear'!MXR2=0,"",'Summary Clear'!MXR2)</f>
        <v/>
      </c>
      <c r="MWZ13" s="172" t="str">
        <f>IF('Summary Clear'!MXS2=0,"",'Summary Clear'!MXS2)</f>
        <v/>
      </c>
      <c r="MXA13" s="172" t="str">
        <f>IF('Summary Clear'!MXT2=0,"",'Summary Clear'!MXT2)</f>
        <v/>
      </c>
      <c r="MXB13" s="172" t="str">
        <f>IF('Summary Clear'!MXU2=0,"",'Summary Clear'!MXU2)</f>
        <v/>
      </c>
      <c r="MXC13" s="172" t="str">
        <f>IF('Summary Clear'!MXV2=0,"",'Summary Clear'!MXV2)</f>
        <v/>
      </c>
      <c r="MXD13" s="172" t="str">
        <f>IF('Summary Clear'!MXW2=0,"",'Summary Clear'!MXW2)</f>
        <v/>
      </c>
      <c r="MXE13" s="172" t="str">
        <f>IF('Summary Clear'!MXX2=0,"",'Summary Clear'!MXX2)</f>
        <v/>
      </c>
      <c r="MXF13" s="172" t="str">
        <f>IF('Summary Clear'!MXY2=0,"",'Summary Clear'!MXY2)</f>
        <v/>
      </c>
      <c r="MXG13" s="172" t="str">
        <f>IF('Summary Clear'!MXZ2=0,"",'Summary Clear'!MXZ2)</f>
        <v/>
      </c>
      <c r="MXH13" s="172" t="str">
        <f>IF('Summary Clear'!MYA2=0,"",'Summary Clear'!MYA2)</f>
        <v/>
      </c>
      <c r="MXI13" s="172" t="str">
        <f>IF('Summary Clear'!MYB2=0,"",'Summary Clear'!MYB2)</f>
        <v/>
      </c>
      <c r="MXJ13" s="172" t="str">
        <f>IF('Summary Clear'!MYC2=0,"",'Summary Clear'!MYC2)</f>
        <v/>
      </c>
      <c r="MXK13" s="172" t="str">
        <f>IF('Summary Clear'!MYD2=0,"",'Summary Clear'!MYD2)</f>
        <v/>
      </c>
      <c r="MXL13" s="172" t="str">
        <f>IF('Summary Clear'!MYE2=0,"",'Summary Clear'!MYE2)</f>
        <v/>
      </c>
      <c r="MXM13" s="172" t="str">
        <f>IF('Summary Clear'!MYF2=0,"",'Summary Clear'!MYF2)</f>
        <v/>
      </c>
      <c r="MXN13" s="172" t="str">
        <f>IF('Summary Clear'!MYG2=0,"",'Summary Clear'!MYG2)</f>
        <v/>
      </c>
      <c r="MXO13" s="172" t="str">
        <f>IF('Summary Clear'!MYH2=0,"",'Summary Clear'!MYH2)</f>
        <v/>
      </c>
      <c r="MXP13" s="172" t="str">
        <f>IF('Summary Clear'!MYI2=0,"",'Summary Clear'!MYI2)</f>
        <v/>
      </c>
      <c r="MXQ13" s="172" t="str">
        <f>IF('Summary Clear'!MYJ2=0,"",'Summary Clear'!MYJ2)</f>
        <v/>
      </c>
      <c r="MXR13" s="172" t="str">
        <f>IF('Summary Clear'!MYK2=0,"",'Summary Clear'!MYK2)</f>
        <v/>
      </c>
      <c r="MXS13" s="172" t="str">
        <f>IF('Summary Clear'!MYL2=0,"",'Summary Clear'!MYL2)</f>
        <v/>
      </c>
      <c r="MXT13" s="172" t="str">
        <f>IF('Summary Clear'!MYM2=0,"",'Summary Clear'!MYM2)</f>
        <v/>
      </c>
      <c r="MXU13" s="172" t="str">
        <f>IF('Summary Clear'!MYN2=0,"",'Summary Clear'!MYN2)</f>
        <v/>
      </c>
      <c r="MXV13" s="172" t="str">
        <f>IF('Summary Clear'!MYO2=0,"",'Summary Clear'!MYO2)</f>
        <v/>
      </c>
      <c r="MXW13" s="172" t="str">
        <f>IF('Summary Clear'!MYP2=0,"",'Summary Clear'!MYP2)</f>
        <v/>
      </c>
      <c r="MXX13" s="172" t="str">
        <f>IF('Summary Clear'!MYQ2=0,"",'Summary Clear'!MYQ2)</f>
        <v/>
      </c>
      <c r="MXY13" s="172" t="str">
        <f>IF('Summary Clear'!MYR2=0,"",'Summary Clear'!MYR2)</f>
        <v/>
      </c>
      <c r="MXZ13" s="172" t="str">
        <f>IF('Summary Clear'!MYS2=0,"",'Summary Clear'!MYS2)</f>
        <v/>
      </c>
      <c r="MYA13" s="172" t="str">
        <f>IF('Summary Clear'!MYT2=0,"",'Summary Clear'!MYT2)</f>
        <v/>
      </c>
      <c r="MYB13" s="172" t="str">
        <f>IF('Summary Clear'!MYU2=0,"",'Summary Clear'!MYU2)</f>
        <v/>
      </c>
      <c r="MYC13" s="172" t="str">
        <f>IF('Summary Clear'!MYV2=0,"",'Summary Clear'!MYV2)</f>
        <v/>
      </c>
      <c r="MYD13" s="172" t="str">
        <f>IF('Summary Clear'!MYW2=0,"",'Summary Clear'!MYW2)</f>
        <v/>
      </c>
      <c r="MYE13" s="172" t="str">
        <f>IF('Summary Clear'!MYX2=0,"",'Summary Clear'!MYX2)</f>
        <v/>
      </c>
      <c r="MYF13" s="172" t="str">
        <f>IF('Summary Clear'!MYY2=0,"",'Summary Clear'!MYY2)</f>
        <v/>
      </c>
      <c r="MYG13" s="172" t="str">
        <f>IF('Summary Clear'!MYZ2=0,"",'Summary Clear'!MYZ2)</f>
        <v/>
      </c>
      <c r="MYH13" s="172" t="str">
        <f>IF('Summary Clear'!MZA2=0,"",'Summary Clear'!MZA2)</f>
        <v/>
      </c>
      <c r="MYI13" s="172" t="str">
        <f>IF('Summary Clear'!MZB2=0,"",'Summary Clear'!MZB2)</f>
        <v/>
      </c>
      <c r="MYJ13" s="172" t="str">
        <f>IF('Summary Clear'!MZC2=0,"",'Summary Clear'!MZC2)</f>
        <v/>
      </c>
      <c r="MYK13" s="172" t="str">
        <f>IF('Summary Clear'!MZD2=0,"",'Summary Clear'!MZD2)</f>
        <v/>
      </c>
      <c r="MYL13" s="172" t="str">
        <f>IF('Summary Clear'!MZE2=0,"",'Summary Clear'!MZE2)</f>
        <v/>
      </c>
      <c r="MYM13" s="172" t="str">
        <f>IF('Summary Clear'!MZF2=0,"",'Summary Clear'!MZF2)</f>
        <v/>
      </c>
      <c r="MYN13" s="172" t="str">
        <f>IF('Summary Clear'!MZG2=0,"",'Summary Clear'!MZG2)</f>
        <v/>
      </c>
      <c r="MYO13" s="172" t="str">
        <f>IF('Summary Clear'!MZH2=0,"",'Summary Clear'!MZH2)</f>
        <v/>
      </c>
      <c r="MYP13" s="172" t="str">
        <f>IF('Summary Clear'!MZI2=0,"",'Summary Clear'!MZI2)</f>
        <v/>
      </c>
      <c r="MYQ13" s="172" t="str">
        <f>IF('Summary Clear'!MZJ2=0,"",'Summary Clear'!MZJ2)</f>
        <v/>
      </c>
      <c r="MYR13" s="172" t="str">
        <f>IF('Summary Clear'!MZK2=0,"",'Summary Clear'!MZK2)</f>
        <v/>
      </c>
      <c r="MYS13" s="172" t="str">
        <f>IF('Summary Clear'!MZL2=0,"",'Summary Clear'!MZL2)</f>
        <v/>
      </c>
      <c r="MYT13" s="172" t="str">
        <f>IF('Summary Clear'!MZM2=0,"",'Summary Clear'!MZM2)</f>
        <v/>
      </c>
      <c r="MYU13" s="172" t="str">
        <f>IF('Summary Clear'!MZN2=0,"",'Summary Clear'!MZN2)</f>
        <v/>
      </c>
      <c r="MYV13" s="172" t="str">
        <f>IF('Summary Clear'!MZO2=0,"",'Summary Clear'!MZO2)</f>
        <v/>
      </c>
      <c r="MYW13" s="172" t="str">
        <f>IF('Summary Clear'!MZP2=0,"",'Summary Clear'!MZP2)</f>
        <v/>
      </c>
      <c r="MYX13" s="172" t="str">
        <f>IF('Summary Clear'!MZQ2=0,"",'Summary Clear'!MZQ2)</f>
        <v/>
      </c>
      <c r="MYY13" s="172" t="str">
        <f>IF('Summary Clear'!MZR2=0,"",'Summary Clear'!MZR2)</f>
        <v/>
      </c>
      <c r="MYZ13" s="172" t="str">
        <f>IF('Summary Clear'!MZS2=0,"",'Summary Clear'!MZS2)</f>
        <v/>
      </c>
      <c r="MZA13" s="172" t="str">
        <f>IF('Summary Clear'!MZT2=0,"",'Summary Clear'!MZT2)</f>
        <v/>
      </c>
      <c r="MZB13" s="172" t="str">
        <f>IF('Summary Clear'!MZU2=0,"",'Summary Clear'!MZU2)</f>
        <v/>
      </c>
      <c r="MZC13" s="172" t="str">
        <f>IF('Summary Clear'!MZV2=0,"",'Summary Clear'!MZV2)</f>
        <v/>
      </c>
      <c r="MZD13" s="172" t="str">
        <f>IF('Summary Clear'!MZW2=0,"",'Summary Clear'!MZW2)</f>
        <v/>
      </c>
      <c r="MZE13" s="172" t="str">
        <f>IF('Summary Clear'!MZX2=0,"",'Summary Clear'!MZX2)</f>
        <v/>
      </c>
      <c r="MZF13" s="172" t="str">
        <f>IF('Summary Clear'!MZY2=0,"",'Summary Clear'!MZY2)</f>
        <v/>
      </c>
      <c r="MZG13" s="172" t="str">
        <f>IF('Summary Clear'!MZZ2=0,"",'Summary Clear'!MZZ2)</f>
        <v/>
      </c>
      <c r="MZH13" s="172" t="str">
        <f>IF('Summary Clear'!NAA2=0,"",'Summary Clear'!NAA2)</f>
        <v/>
      </c>
      <c r="MZI13" s="172" t="str">
        <f>IF('Summary Clear'!NAB2=0,"",'Summary Clear'!NAB2)</f>
        <v/>
      </c>
      <c r="MZJ13" s="172" t="str">
        <f>IF('Summary Clear'!NAC2=0,"",'Summary Clear'!NAC2)</f>
        <v/>
      </c>
      <c r="MZK13" s="172" t="str">
        <f>IF('Summary Clear'!NAD2=0,"",'Summary Clear'!NAD2)</f>
        <v/>
      </c>
      <c r="MZL13" s="172" t="str">
        <f>IF('Summary Clear'!NAE2=0,"",'Summary Clear'!NAE2)</f>
        <v/>
      </c>
      <c r="MZM13" s="172" t="str">
        <f>IF('Summary Clear'!NAF2=0,"",'Summary Clear'!NAF2)</f>
        <v/>
      </c>
      <c r="MZN13" s="172" t="str">
        <f>IF('Summary Clear'!NAG2=0,"",'Summary Clear'!NAG2)</f>
        <v/>
      </c>
      <c r="MZO13" s="172" t="str">
        <f>IF('Summary Clear'!NAH2=0,"",'Summary Clear'!NAH2)</f>
        <v/>
      </c>
      <c r="MZP13" s="172" t="str">
        <f>IF('Summary Clear'!NAI2=0,"",'Summary Clear'!NAI2)</f>
        <v/>
      </c>
      <c r="MZQ13" s="172" t="str">
        <f>IF('Summary Clear'!NAJ2=0,"",'Summary Clear'!NAJ2)</f>
        <v/>
      </c>
      <c r="MZR13" s="172" t="str">
        <f>IF('Summary Clear'!NAK2=0,"",'Summary Clear'!NAK2)</f>
        <v/>
      </c>
      <c r="MZS13" s="172" t="str">
        <f>IF('Summary Clear'!NAL2=0,"",'Summary Clear'!NAL2)</f>
        <v/>
      </c>
      <c r="MZT13" s="172" t="str">
        <f>IF('Summary Clear'!NAM2=0,"",'Summary Clear'!NAM2)</f>
        <v/>
      </c>
      <c r="MZU13" s="172" t="str">
        <f>IF('Summary Clear'!NAN2=0,"",'Summary Clear'!NAN2)</f>
        <v/>
      </c>
      <c r="MZV13" s="172" t="str">
        <f>IF('Summary Clear'!NAO2=0,"",'Summary Clear'!NAO2)</f>
        <v/>
      </c>
      <c r="MZW13" s="172" t="str">
        <f>IF('Summary Clear'!NAP2=0,"",'Summary Clear'!NAP2)</f>
        <v/>
      </c>
      <c r="MZX13" s="172" t="str">
        <f>IF('Summary Clear'!NAQ2=0,"",'Summary Clear'!NAQ2)</f>
        <v/>
      </c>
      <c r="MZY13" s="172" t="str">
        <f>IF('Summary Clear'!NAR2=0,"",'Summary Clear'!NAR2)</f>
        <v/>
      </c>
      <c r="MZZ13" s="172" t="str">
        <f>IF('Summary Clear'!NAS2=0,"",'Summary Clear'!NAS2)</f>
        <v/>
      </c>
      <c r="NAA13" s="172" t="str">
        <f>IF('Summary Clear'!NAT2=0,"",'Summary Clear'!NAT2)</f>
        <v/>
      </c>
      <c r="NAB13" s="172" t="str">
        <f>IF('Summary Clear'!NAU2=0,"",'Summary Clear'!NAU2)</f>
        <v/>
      </c>
      <c r="NAC13" s="172" t="str">
        <f>IF('Summary Clear'!NAV2=0,"",'Summary Clear'!NAV2)</f>
        <v/>
      </c>
      <c r="NAD13" s="172" t="str">
        <f>IF('Summary Clear'!NAW2=0,"",'Summary Clear'!NAW2)</f>
        <v/>
      </c>
      <c r="NAE13" s="172" t="str">
        <f>IF('Summary Clear'!NAX2=0,"",'Summary Clear'!NAX2)</f>
        <v/>
      </c>
      <c r="NAF13" s="172" t="str">
        <f>IF('Summary Clear'!NAY2=0,"",'Summary Clear'!NAY2)</f>
        <v/>
      </c>
      <c r="NAG13" s="172" t="str">
        <f>IF('Summary Clear'!NAZ2=0,"",'Summary Clear'!NAZ2)</f>
        <v/>
      </c>
      <c r="NAH13" s="172" t="str">
        <f>IF('Summary Clear'!NBA2=0,"",'Summary Clear'!NBA2)</f>
        <v/>
      </c>
      <c r="NAI13" s="172" t="str">
        <f>IF('Summary Clear'!NBB2=0,"",'Summary Clear'!NBB2)</f>
        <v/>
      </c>
      <c r="NAJ13" s="172" t="str">
        <f>IF('Summary Clear'!NBC2=0,"",'Summary Clear'!NBC2)</f>
        <v/>
      </c>
      <c r="NAK13" s="172" t="str">
        <f>IF('Summary Clear'!NBD2=0,"",'Summary Clear'!NBD2)</f>
        <v/>
      </c>
      <c r="NAL13" s="172" t="str">
        <f>IF('Summary Clear'!NBE2=0,"",'Summary Clear'!NBE2)</f>
        <v/>
      </c>
      <c r="NAM13" s="172" t="str">
        <f>IF('Summary Clear'!NBF2=0,"",'Summary Clear'!NBF2)</f>
        <v/>
      </c>
      <c r="NAN13" s="172" t="str">
        <f>IF('Summary Clear'!NBG2=0,"",'Summary Clear'!NBG2)</f>
        <v/>
      </c>
      <c r="NAO13" s="172" t="str">
        <f>IF('Summary Clear'!NBH2=0,"",'Summary Clear'!NBH2)</f>
        <v/>
      </c>
      <c r="NAP13" s="172" t="str">
        <f>IF('Summary Clear'!NBI2=0,"",'Summary Clear'!NBI2)</f>
        <v/>
      </c>
      <c r="NAQ13" s="172" t="str">
        <f>IF('Summary Clear'!NBJ2=0,"",'Summary Clear'!NBJ2)</f>
        <v/>
      </c>
      <c r="NAR13" s="172" t="str">
        <f>IF('Summary Clear'!NBK2=0,"",'Summary Clear'!NBK2)</f>
        <v/>
      </c>
      <c r="NAS13" s="172" t="str">
        <f>IF('Summary Clear'!NBL2=0,"",'Summary Clear'!NBL2)</f>
        <v/>
      </c>
      <c r="NAT13" s="172" t="str">
        <f>IF('Summary Clear'!NBM2=0,"",'Summary Clear'!NBM2)</f>
        <v/>
      </c>
      <c r="NAU13" s="172" t="str">
        <f>IF('Summary Clear'!NBN2=0,"",'Summary Clear'!NBN2)</f>
        <v/>
      </c>
      <c r="NAV13" s="172" t="str">
        <f>IF('Summary Clear'!NBO2=0,"",'Summary Clear'!NBO2)</f>
        <v/>
      </c>
      <c r="NAW13" s="172" t="str">
        <f>IF('Summary Clear'!NBP2=0,"",'Summary Clear'!NBP2)</f>
        <v/>
      </c>
      <c r="NAX13" s="172" t="str">
        <f>IF('Summary Clear'!NBQ2=0,"",'Summary Clear'!NBQ2)</f>
        <v/>
      </c>
      <c r="NAY13" s="172" t="str">
        <f>IF('Summary Clear'!NBR2=0,"",'Summary Clear'!NBR2)</f>
        <v/>
      </c>
      <c r="NAZ13" s="172" t="str">
        <f>IF('Summary Clear'!NBS2=0,"",'Summary Clear'!NBS2)</f>
        <v/>
      </c>
      <c r="NBA13" s="172" t="str">
        <f>IF('Summary Clear'!NBT2=0,"",'Summary Clear'!NBT2)</f>
        <v/>
      </c>
      <c r="NBB13" s="172" t="str">
        <f>IF('Summary Clear'!NBU2=0,"",'Summary Clear'!NBU2)</f>
        <v/>
      </c>
      <c r="NBC13" s="172" t="str">
        <f>IF('Summary Clear'!NBV2=0,"",'Summary Clear'!NBV2)</f>
        <v/>
      </c>
      <c r="NBD13" s="172" t="str">
        <f>IF('Summary Clear'!NBW2=0,"",'Summary Clear'!NBW2)</f>
        <v/>
      </c>
      <c r="NBE13" s="172" t="str">
        <f>IF('Summary Clear'!NBX2=0,"",'Summary Clear'!NBX2)</f>
        <v/>
      </c>
      <c r="NBF13" s="172" t="str">
        <f>IF('Summary Clear'!NBY2=0,"",'Summary Clear'!NBY2)</f>
        <v/>
      </c>
      <c r="NBG13" s="172" t="str">
        <f>IF('Summary Clear'!NBZ2=0,"",'Summary Clear'!NBZ2)</f>
        <v/>
      </c>
      <c r="NBH13" s="172" t="str">
        <f>IF('Summary Clear'!NCA2=0,"",'Summary Clear'!NCA2)</f>
        <v/>
      </c>
      <c r="NBI13" s="172" t="str">
        <f>IF('Summary Clear'!NCB2=0,"",'Summary Clear'!NCB2)</f>
        <v/>
      </c>
      <c r="NBJ13" s="172" t="str">
        <f>IF('Summary Clear'!NCC2=0,"",'Summary Clear'!NCC2)</f>
        <v/>
      </c>
      <c r="NBK13" s="172" t="str">
        <f>IF('Summary Clear'!NCD2=0,"",'Summary Clear'!NCD2)</f>
        <v/>
      </c>
      <c r="NBL13" s="172" t="str">
        <f>IF('Summary Clear'!NCE2=0,"",'Summary Clear'!NCE2)</f>
        <v/>
      </c>
      <c r="NBM13" s="172" t="str">
        <f>IF('Summary Clear'!NCF2=0,"",'Summary Clear'!NCF2)</f>
        <v/>
      </c>
      <c r="NBN13" s="172" t="str">
        <f>IF('Summary Clear'!NCG2=0,"",'Summary Clear'!NCG2)</f>
        <v/>
      </c>
      <c r="NBO13" s="172" t="str">
        <f>IF('Summary Clear'!NCH2=0,"",'Summary Clear'!NCH2)</f>
        <v/>
      </c>
      <c r="NBP13" s="172" t="str">
        <f>IF('Summary Clear'!NCI2=0,"",'Summary Clear'!NCI2)</f>
        <v/>
      </c>
      <c r="NBQ13" s="172" t="str">
        <f>IF('Summary Clear'!NCJ2=0,"",'Summary Clear'!NCJ2)</f>
        <v/>
      </c>
      <c r="NBR13" s="172" t="str">
        <f>IF('Summary Clear'!NCK2=0,"",'Summary Clear'!NCK2)</f>
        <v/>
      </c>
      <c r="NBS13" s="172" t="str">
        <f>IF('Summary Clear'!NCL2=0,"",'Summary Clear'!NCL2)</f>
        <v/>
      </c>
      <c r="NBT13" s="172" t="str">
        <f>IF('Summary Clear'!NCM2=0,"",'Summary Clear'!NCM2)</f>
        <v/>
      </c>
      <c r="NBU13" s="172" t="str">
        <f>IF('Summary Clear'!NCN2=0,"",'Summary Clear'!NCN2)</f>
        <v/>
      </c>
      <c r="NBV13" s="172" t="str">
        <f>IF('Summary Clear'!NCO2=0,"",'Summary Clear'!NCO2)</f>
        <v/>
      </c>
      <c r="NBW13" s="172" t="str">
        <f>IF('Summary Clear'!NCP2=0,"",'Summary Clear'!NCP2)</f>
        <v/>
      </c>
      <c r="NBX13" s="172" t="str">
        <f>IF('Summary Clear'!NCQ2=0,"",'Summary Clear'!NCQ2)</f>
        <v/>
      </c>
      <c r="NBY13" s="172" t="str">
        <f>IF('Summary Clear'!NCR2=0,"",'Summary Clear'!NCR2)</f>
        <v/>
      </c>
      <c r="NBZ13" s="172" t="str">
        <f>IF('Summary Clear'!NCS2=0,"",'Summary Clear'!NCS2)</f>
        <v/>
      </c>
      <c r="NCA13" s="172" t="str">
        <f>IF('Summary Clear'!NCT2=0,"",'Summary Clear'!NCT2)</f>
        <v/>
      </c>
      <c r="NCB13" s="172" t="str">
        <f>IF('Summary Clear'!NCU2=0,"",'Summary Clear'!NCU2)</f>
        <v/>
      </c>
      <c r="NCC13" s="172" t="str">
        <f>IF('Summary Clear'!NCV2=0,"",'Summary Clear'!NCV2)</f>
        <v/>
      </c>
      <c r="NCD13" s="172" t="str">
        <f>IF('Summary Clear'!NCW2=0,"",'Summary Clear'!NCW2)</f>
        <v/>
      </c>
      <c r="NCE13" s="172" t="str">
        <f>IF('Summary Clear'!NCX2=0,"",'Summary Clear'!NCX2)</f>
        <v/>
      </c>
      <c r="NCF13" s="172" t="str">
        <f>IF('Summary Clear'!NCY2=0,"",'Summary Clear'!NCY2)</f>
        <v/>
      </c>
      <c r="NCG13" s="172" t="str">
        <f>IF('Summary Clear'!NCZ2=0,"",'Summary Clear'!NCZ2)</f>
        <v/>
      </c>
      <c r="NCH13" s="172" t="str">
        <f>IF('Summary Clear'!NDA2=0,"",'Summary Clear'!NDA2)</f>
        <v/>
      </c>
      <c r="NCI13" s="172" t="str">
        <f>IF('Summary Clear'!NDB2=0,"",'Summary Clear'!NDB2)</f>
        <v/>
      </c>
      <c r="NCJ13" s="172" t="str">
        <f>IF('Summary Clear'!NDC2=0,"",'Summary Clear'!NDC2)</f>
        <v/>
      </c>
      <c r="NCK13" s="172" t="str">
        <f>IF('Summary Clear'!NDD2=0,"",'Summary Clear'!NDD2)</f>
        <v/>
      </c>
      <c r="NCL13" s="172" t="str">
        <f>IF('Summary Clear'!NDE2=0,"",'Summary Clear'!NDE2)</f>
        <v/>
      </c>
      <c r="NCM13" s="172" t="str">
        <f>IF('Summary Clear'!NDF2=0,"",'Summary Clear'!NDF2)</f>
        <v/>
      </c>
      <c r="NCN13" s="172" t="str">
        <f>IF('Summary Clear'!NDG2=0,"",'Summary Clear'!NDG2)</f>
        <v/>
      </c>
      <c r="NCO13" s="172" t="str">
        <f>IF('Summary Clear'!NDH2=0,"",'Summary Clear'!NDH2)</f>
        <v/>
      </c>
      <c r="NCP13" s="172" t="str">
        <f>IF('Summary Clear'!NDI2=0,"",'Summary Clear'!NDI2)</f>
        <v/>
      </c>
      <c r="NCQ13" s="172" t="str">
        <f>IF('Summary Clear'!NDJ2=0,"",'Summary Clear'!NDJ2)</f>
        <v/>
      </c>
      <c r="NCR13" s="172" t="str">
        <f>IF('Summary Clear'!NDK2=0,"",'Summary Clear'!NDK2)</f>
        <v/>
      </c>
      <c r="NCS13" s="172" t="str">
        <f>IF('Summary Clear'!NDL2=0,"",'Summary Clear'!NDL2)</f>
        <v/>
      </c>
      <c r="NCT13" s="172" t="str">
        <f>IF('Summary Clear'!NDM2=0,"",'Summary Clear'!NDM2)</f>
        <v/>
      </c>
      <c r="NCU13" s="172" t="str">
        <f>IF('Summary Clear'!NDN2=0,"",'Summary Clear'!NDN2)</f>
        <v/>
      </c>
      <c r="NCV13" s="172" t="str">
        <f>IF('Summary Clear'!NDO2=0,"",'Summary Clear'!NDO2)</f>
        <v/>
      </c>
      <c r="NCW13" s="172" t="str">
        <f>IF('Summary Clear'!NDP2=0,"",'Summary Clear'!NDP2)</f>
        <v/>
      </c>
      <c r="NCX13" s="172" t="str">
        <f>IF('Summary Clear'!NDQ2=0,"",'Summary Clear'!NDQ2)</f>
        <v/>
      </c>
      <c r="NCY13" s="172" t="str">
        <f>IF('Summary Clear'!NDR2=0,"",'Summary Clear'!NDR2)</f>
        <v/>
      </c>
      <c r="NCZ13" s="172" t="str">
        <f>IF('Summary Clear'!NDS2=0,"",'Summary Clear'!NDS2)</f>
        <v/>
      </c>
      <c r="NDA13" s="172" t="str">
        <f>IF('Summary Clear'!NDT2=0,"",'Summary Clear'!NDT2)</f>
        <v/>
      </c>
      <c r="NDB13" s="172" t="str">
        <f>IF('Summary Clear'!NDU2=0,"",'Summary Clear'!NDU2)</f>
        <v/>
      </c>
      <c r="NDC13" s="172" t="str">
        <f>IF('Summary Clear'!NDV2=0,"",'Summary Clear'!NDV2)</f>
        <v/>
      </c>
      <c r="NDD13" s="172" t="str">
        <f>IF('Summary Clear'!NDW2=0,"",'Summary Clear'!NDW2)</f>
        <v/>
      </c>
      <c r="NDE13" s="172" t="str">
        <f>IF('Summary Clear'!NDX2=0,"",'Summary Clear'!NDX2)</f>
        <v/>
      </c>
      <c r="NDF13" s="172" t="str">
        <f>IF('Summary Clear'!NDY2=0,"",'Summary Clear'!NDY2)</f>
        <v/>
      </c>
      <c r="NDG13" s="172" t="str">
        <f>IF('Summary Clear'!NDZ2=0,"",'Summary Clear'!NDZ2)</f>
        <v/>
      </c>
      <c r="NDH13" s="172" t="str">
        <f>IF('Summary Clear'!NEA2=0,"",'Summary Clear'!NEA2)</f>
        <v/>
      </c>
      <c r="NDI13" s="172" t="str">
        <f>IF('Summary Clear'!NEB2=0,"",'Summary Clear'!NEB2)</f>
        <v/>
      </c>
      <c r="NDJ13" s="172" t="str">
        <f>IF('Summary Clear'!NEC2=0,"",'Summary Clear'!NEC2)</f>
        <v/>
      </c>
      <c r="NDK13" s="172" t="str">
        <f>IF('Summary Clear'!NED2=0,"",'Summary Clear'!NED2)</f>
        <v/>
      </c>
      <c r="NDL13" s="172" t="str">
        <f>IF('Summary Clear'!NEE2=0,"",'Summary Clear'!NEE2)</f>
        <v/>
      </c>
      <c r="NDM13" s="172" t="str">
        <f>IF('Summary Clear'!NEF2=0,"",'Summary Clear'!NEF2)</f>
        <v/>
      </c>
      <c r="NDN13" s="172" t="str">
        <f>IF('Summary Clear'!NEG2=0,"",'Summary Clear'!NEG2)</f>
        <v/>
      </c>
      <c r="NDO13" s="172" t="str">
        <f>IF('Summary Clear'!NEH2=0,"",'Summary Clear'!NEH2)</f>
        <v/>
      </c>
      <c r="NDP13" s="172" t="str">
        <f>IF('Summary Clear'!NEI2=0,"",'Summary Clear'!NEI2)</f>
        <v/>
      </c>
      <c r="NDQ13" s="172" t="str">
        <f>IF('Summary Clear'!NEJ2=0,"",'Summary Clear'!NEJ2)</f>
        <v/>
      </c>
      <c r="NDR13" s="172" t="str">
        <f>IF('Summary Clear'!NEK2=0,"",'Summary Clear'!NEK2)</f>
        <v/>
      </c>
      <c r="NDS13" s="172" t="str">
        <f>IF('Summary Clear'!NEL2=0,"",'Summary Clear'!NEL2)</f>
        <v/>
      </c>
      <c r="NDT13" s="172" t="str">
        <f>IF('Summary Clear'!NEM2=0,"",'Summary Clear'!NEM2)</f>
        <v/>
      </c>
      <c r="NDU13" s="172" t="str">
        <f>IF('Summary Clear'!NEN2=0,"",'Summary Clear'!NEN2)</f>
        <v/>
      </c>
      <c r="NDV13" s="172" t="str">
        <f>IF('Summary Clear'!NEO2=0,"",'Summary Clear'!NEO2)</f>
        <v/>
      </c>
      <c r="NDW13" s="172" t="str">
        <f>IF('Summary Clear'!NEP2=0,"",'Summary Clear'!NEP2)</f>
        <v/>
      </c>
      <c r="NDX13" s="172" t="str">
        <f>IF('Summary Clear'!NEQ2=0,"",'Summary Clear'!NEQ2)</f>
        <v/>
      </c>
      <c r="NDY13" s="172" t="str">
        <f>IF('Summary Clear'!NER2=0,"",'Summary Clear'!NER2)</f>
        <v/>
      </c>
      <c r="NDZ13" s="172" t="str">
        <f>IF('Summary Clear'!NES2=0,"",'Summary Clear'!NES2)</f>
        <v/>
      </c>
      <c r="NEA13" s="172" t="str">
        <f>IF('Summary Clear'!NET2=0,"",'Summary Clear'!NET2)</f>
        <v/>
      </c>
      <c r="NEB13" s="172" t="str">
        <f>IF('Summary Clear'!NEU2=0,"",'Summary Clear'!NEU2)</f>
        <v/>
      </c>
      <c r="NEC13" s="172" t="str">
        <f>IF('Summary Clear'!NEV2=0,"",'Summary Clear'!NEV2)</f>
        <v/>
      </c>
      <c r="NED13" s="172" t="str">
        <f>IF('Summary Clear'!NEW2=0,"",'Summary Clear'!NEW2)</f>
        <v/>
      </c>
      <c r="NEE13" s="172" t="str">
        <f>IF('Summary Clear'!NEX2=0,"",'Summary Clear'!NEX2)</f>
        <v/>
      </c>
      <c r="NEF13" s="172" t="str">
        <f>IF('Summary Clear'!NEY2=0,"",'Summary Clear'!NEY2)</f>
        <v/>
      </c>
      <c r="NEG13" s="172" t="str">
        <f>IF('Summary Clear'!NEZ2=0,"",'Summary Clear'!NEZ2)</f>
        <v/>
      </c>
      <c r="NEH13" s="172" t="str">
        <f>IF('Summary Clear'!NFA2=0,"",'Summary Clear'!NFA2)</f>
        <v/>
      </c>
      <c r="NEI13" s="172" t="str">
        <f>IF('Summary Clear'!NFB2=0,"",'Summary Clear'!NFB2)</f>
        <v/>
      </c>
      <c r="NEJ13" s="172" t="str">
        <f>IF('Summary Clear'!NFC2=0,"",'Summary Clear'!NFC2)</f>
        <v/>
      </c>
      <c r="NEK13" s="172" t="str">
        <f>IF('Summary Clear'!NFD2=0,"",'Summary Clear'!NFD2)</f>
        <v/>
      </c>
      <c r="NEL13" s="172" t="str">
        <f>IF('Summary Clear'!NFE2=0,"",'Summary Clear'!NFE2)</f>
        <v/>
      </c>
      <c r="NEM13" s="172" t="str">
        <f>IF('Summary Clear'!NFF2=0,"",'Summary Clear'!NFF2)</f>
        <v/>
      </c>
      <c r="NEN13" s="172" t="str">
        <f>IF('Summary Clear'!NFG2=0,"",'Summary Clear'!NFG2)</f>
        <v/>
      </c>
      <c r="NEO13" s="172" t="str">
        <f>IF('Summary Clear'!NFH2=0,"",'Summary Clear'!NFH2)</f>
        <v/>
      </c>
      <c r="NEP13" s="172" t="str">
        <f>IF('Summary Clear'!NFI2=0,"",'Summary Clear'!NFI2)</f>
        <v/>
      </c>
      <c r="NEQ13" s="172" t="str">
        <f>IF('Summary Clear'!NFJ2=0,"",'Summary Clear'!NFJ2)</f>
        <v/>
      </c>
      <c r="NER13" s="172" t="str">
        <f>IF('Summary Clear'!NFK2=0,"",'Summary Clear'!NFK2)</f>
        <v/>
      </c>
      <c r="NES13" s="172" t="str">
        <f>IF('Summary Clear'!NFL2=0,"",'Summary Clear'!NFL2)</f>
        <v/>
      </c>
      <c r="NET13" s="172" t="str">
        <f>IF('Summary Clear'!NFM2=0,"",'Summary Clear'!NFM2)</f>
        <v/>
      </c>
      <c r="NEU13" s="172" t="str">
        <f>IF('Summary Clear'!NFN2=0,"",'Summary Clear'!NFN2)</f>
        <v/>
      </c>
      <c r="NEV13" s="172" t="str">
        <f>IF('Summary Clear'!NFO2=0,"",'Summary Clear'!NFO2)</f>
        <v/>
      </c>
      <c r="NEW13" s="172" t="str">
        <f>IF('Summary Clear'!NFP2=0,"",'Summary Clear'!NFP2)</f>
        <v/>
      </c>
      <c r="NEX13" s="172" t="str">
        <f>IF('Summary Clear'!NFQ2=0,"",'Summary Clear'!NFQ2)</f>
        <v/>
      </c>
      <c r="NEY13" s="172" t="str">
        <f>IF('Summary Clear'!NFR2=0,"",'Summary Clear'!NFR2)</f>
        <v/>
      </c>
      <c r="NEZ13" s="172" t="str">
        <f>IF('Summary Clear'!NFS2=0,"",'Summary Clear'!NFS2)</f>
        <v/>
      </c>
      <c r="NFA13" s="172" t="str">
        <f>IF('Summary Clear'!NFT2=0,"",'Summary Clear'!NFT2)</f>
        <v/>
      </c>
      <c r="NFB13" s="172" t="str">
        <f>IF('Summary Clear'!NFU2=0,"",'Summary Clear'!NFU2)</f>
        <v/>
      </c>
      <c r="NFC13" s="172" t="str">
        <f>IF('Summary Clear'!NFV2=0,"",'Summary Clear'!NFV2)</f>
        <v/>
      </c>
      <c r="NFD13" s="172" t="str">
        <f>IF('Summary Clear'!NFW2=0,"",'Summary Clear'!NFW2)</f>
        <v/>
      </c>
      <c r="NFE13" s="172" t="str">
        <f>IF('Summary Clear'!NFX2=0,"",'Summary Clear'!NFX2)</f>
        <v/>
      </c>
      <c r="NFF13" s="172" t="str">
        <f>IF('Summary Clear'!NFY2=0,"",'Summary Clear'!NFY2)</f>
        <v/>
      </c>
      <c r="NFG13" s="172" t="str">
        <f>IF('Summary Clear'!NFZ2=0,"",'Summary Clear'!NFZ2)</f>
        <v/>
      </c>
      <c r="NFH13" s="172" t="str">
        <f>IF('Summary Clear'!NGA2=0,"",'Summary Clear'!NGA2)</f>
        <v/>
      </c>
      <c r="NFI13" s="172" t="str">
        <f>IF('Summary Clear'!NGB2=0,"",'Summary Clear'!NGB2)</f>
        <v/>
      </c>
      <c r="NFJ13" s="172" t="str">
        <f>IF('Summary Clear'!NGC2=0,"",'Summary Clear'!NGC2)</f>
        <v/>
      </c>
      <c r="NFK13" s="172" t="str">
        <f>IF('Summary Clear'!NGD2=0,"",'Summary Clear'!NGD2)</f>
        <v/>
      </c>
      <c r="NFL13" s="172" t="str">
        <f>IF('Summary Clear'!NGE2=0,"",'Summary Clear'!NGE2)</f>
        <v/>
      </c>
      <c r="NFM13" s="172" t="str">
        <f>IF('Summary Clear'!NGF2=0,"",'Summary Clear'!NGF2)</f>
        <v/>
      </c>
      <c r="NFN13" s="172" t="str">
        <f>IF('Summary Clear'!NGG2=0,"",'Summary Clear'!NGG2)</f>
        <v/>
      </c>
      <c r="NFO13" s="172" t="str">
        <f>IF('Summary Clear'!NGH2=0,"",'Summary Clear'!NGH2)</f>
        <v/>
      </c>
      <c r="NFP13" s="172" t="str">
        <f>IF('Summary Clear'!NGI2=0,"",'Summary Clear'!NGI2)</f>
        <v/>
      </c>
      <c r="NFQ13" s="172" t="str">
        <f>IF('Summary Clear'!NGJ2=0,"",'Summary Clear'!NGJ2)</f>
        <v/>
      </c>
      <c r="NFR13" s="172" t="str">
        <f>IF('Summary Clear'!NGK2=0,"",'Summary Clear'!NGK2)</f>
        <v/>
      </c>
      <c r="NFS13" s="172" t="str">
        <f>IF('Summary Clear'!NGL2=0,"",'Summary Clear'!NGL2)</f>
        <v/>
      </c>
      <c r="NFT13" s="172" t="str">
        <f>IF('Summary Clear'!NGM2=0,"",'Summary Clear'!NGM2)</f>
        <v/>
      </c>
      <c r="NFU13" s="172" t="str">
        <f>IF('Summary Clear'!NGN2=0,"",'Summary Clear'!NGN2)</f>
        <v/>
      </c>
      <c r="NFV13" s="172" t="str">
        <f>IF('Summary Clear'!NGO2=0,"",'Summary Clear'!NGO2)</f>
        <v/>
      </c>
      <c r="NFW13" s="172" t="str">
        <f>IF('Summary Clear'!NGP2=0,"",'Summary Clear'!NGP2)</f>
        <v/>
      </c>
      <c r="NFX13" s="172" t="str">
        <f>IF('Summary Clear'!NGQ2=0,"",'Summary Clear'!NGQ2)</f>
        <v/>
      </c>
      <c r="NFY13" s="172" t="str">
        <f>IF('Summary Clear'!NGR2=0,"",'Summary Clear'!NGR2)</f>
        <v/>
      </c>
      <c r="NFZ13" s="172" t="str">
        <f>IF('Summary Clear'!NGS2=0,"",'Summary Clear'!NGS2)</f>
        <v/>
      </c>
      <c r="NGA13" s="172" t="str">
        <f>IF('Summary Clear'!NGT2=0,"",'Summary Clear'!NGT2)</f>
        <v/>
      </c>
      <c r="NGB13" s="172" t="str">
        <f>IF('Summary Clear'!NGU2=0,"",'Summary Clear'!NGU2)</f>
        <v/>
      </c>
      <c r="NGC13" s="172" t="str">
        <f>IF('Summary Clear'!NGV2=0,"",'Summary Clear'!NGV2)</f>
        <v/>
      </c>
      <c r="NGD13" s="172" t="str">
        <f>IF('Summary Clear'!NGW2=0,"",'Summary Clear'!NGW2)</f>
        <v/>
      </c>
      <c r="NGE13" s="172" t="str">
        <f>IF('Summary Clear'!NGX2=0,"",'Summary Clear'!NGX2)</f>
        <v/>
      </c>
      <c r="NGF13" s="172" t="str">
        <f>IF('Summary Clear'!NGY2=0,"",'Summary Clear'!NGY2)</f>
        <v/>
      </c>
      <c r="NGG13" s="172" t="str">
        <f>IF('Summary Clear'!NGZ2=0,"",'Summary Clear'!NGZ2)</f>
        <v/>
      </c>
      <c r="NGH13" s="172" t="str">
        <f>IF('Summary Clear'!NHA2=0,"",'Summary Clear'!NHA2)</f>
        <v/>
      </c>
      <c r="NGI13" s="172" t="str">
        <f>IF('Summary Clear'!NHB2=0,"",'Summary Clear'!NHB2)</f>
        <v/>
      </c>
      <c r="NGJ13" s="172" t="str">
        <f>IF('Summary Clear'!NHC2=0,"",'Summary Clear'!NHC2)</f>
        <v/>
      </c>
      <c r="NGK13" s="172" t="str">
        <f>IF('Summary Clear'!NHD2=0,"",'Summary Clear'!NHD2)</f>
        <v/>
      </c>
      <c r="NGL13" s="172" t="str">
        <f>IF('Summary Clear'!NHE2=0,"",'Summary Clear'!NHE2)</f>
        <v/>
      </c>
      <c r="NGM13" s="172" t="str">
        <f>IF('Summary Clear'!NHF2=0,"",'Summary Clear'!NHF2)</f>
        <v/>
      </c>
      <c r="NGN13" s="172" t="str">
        <f>IF('Summary Clear'!NHG2=0,"",'Summary Clear'!NHG2)</f>
        <v/>
      </c>
      <c r="NGO13" s="172" t="str">
        <f>IF('Summary Clear'!NHH2=0,"",'Summary Clear'!NHH2)</f>
        <v/>
      </c>
      <c r="NGP13" s="172" t="str">
        <f>IF('Summary Clear'!NHI2=0,"",'Summary Clear'!NHI2)</f>
        <v/>
      </c>
      <c r="NGQ13" s="172" t="str">
        <f>IF('Summary Clear'!NHJ2=0,"",'Summary Clear'!NHJ2)</f>
        <v/>
      </c>
      <c r="NGR13" s="172" t="str">
        <f>IF('Summary Clear'!NHK2=0,"",'Summary Clear'!NHK2)</f>
        <v/>
      </c>
      <c r="NGS13" s="172" t="str">
        <f>IF('Summary Clear'!NHL2=0,"",'Summary Clear'!NHL2)</f>
        <v/>
      </c>
      <c r="NGT13" s="172" t="str">
        <f>IF('Summary Clear'!NHM2=0,"",'Summary Clear'!NHM2)</f>
        <v/>
      </c>
      <c r="NGU13" s="172" t="str">
        <f>IF('Summary Clear'!NHN2=0,"",'Summary Clear'!NHN2)</f>
        <v/>
      </c>
      <c r="NGV13" s="172" t="str">
        <f>IF('Summary Clear'!NHO2=0,"",'Summary Clear'!NHO2)</f>
        <v/>
      </c>
      <c r="NGW13" s="172" t="str">
        <f>IF('Summary Clear'!NHP2=0,"",'Summary Clear'!NHP2)</f>
        <v/>
      </c>
      <c r="NGX13" s="172" t="str">
        <f>IF('Summary Clear'!NHQ2=0,"",'Summary Clear'!NHQ2)</f>
        <v/>
      </c>
      <c r="NGY13" s="172" t="str">
        <f>IF('Summary Clear'!NHR2=0,"",'Summary Clear'!NHR2)</f>
        <v/>
      </c>
      <c r="NGZ13" s="172" t="str">
        <f>IF('Summary Clear'!NHS2=0,"",'Summary Clear'!NHS2)</f>
        <v/>
      </c>
      <c r="NHA13" s="172" t="str">
        <f>IF('Summary Clear'!NHT2=0,"",'Summary Clear'!NHT2)</f>
        <v/>
      </c>
      <c r="NHB13" s="172" t="str">
        <f>IF('Summary Clear'!NHU2=0,"",'Summary Clear'!NHU2)</f>
        <v/>
      </c>
      <c r="NHC13" s="172" t="str">
        <f>IF('Summary Clear'!NHV2=0,"",'Summary Clear'!NHV2)</f>
        <v/>
      </c>
      <c r="NHD13" s="172" t="str">
        <f>IF('Summary Clear'!NHW2=0,"",'Summary Clear'!NHW2)</f>
        <v/>
      </c>
      <c r="NHE13" s="172" t="str">
        <f>IF('Summary Clear'!NHX2=0,"",'Summary Clear'!NHX2)</f>
        <v/>
      </c>
      <c r="NHF13" s="172" t="str">
        <f>IF('Summary Clear'!NHY2=0,"",'Summary Clear'!NHY2)</f>
        <v/>
      </c>
      <c r="NHG13" s="172" t="str">
        <f>IF('Summary Clear'!NHZ2=0,"",'Summary Clear'!NHZ2)</f>
        <v/>
      </c>
      <c r="NHH13" s="172" t="str">
        <f>IF('Summary Clear'!NIA2=0,"",'Summary Clear'!NIA2)</f>
        <v/>
      </c>
      <c r="NHI13" s="172" t="str">
        <f>IF('Summary Clear'!NIB2=0,"",'Summary Clear'!NIB2)</f>
        <v/>
      </c>
      <c r="NHJ13" s="172" t="str">
        <f>IF('Summary Clear'!NIC2=0,"",'Summary Clear'!NIC2)</f>
        <v/>
      </c>
      <c r="NHK13" s="172" t="str">
        <f>IF('Summary Clear'!NID2=0,"",'Summary Clear'!NID2)</f>
        <v/>
      </c>
      <c r="NHL13" s="172" t="str">
        <f>IF('Summary Clear'!NIE2=0,"",'Summary Clear'!NIE2)</f>
        <v/>
      </c>
      <c r="NHM13" s="172" t="str">
        <f>IF('Summary Clear'!NIF2=0,"",'Summary Clear'!NIF2)</f>
        <v/>
      </c>
      <c r="NHN13" s="172" t="str">
        <f>IF('Summary Clear'!NIG2=0,"",'Summary Clear'!NIG2)</f>
        <v/>
      </c>
      <c r="NHO13" s="172" t="str">
        <f>IF('Summary Clear'!NIH2=0,"",'Summary Clear'!NIH2)</f>
        <v/>
      </c>
      <c r="NHP13" s="172" t="str">
        <f>IF('Summary Clear'!NII2=0,"",'Summary Clear'!NII2)</f>
        <v/>
      </c>
      <c r="NHQ13" s="172" t="str">
        <f>IF('Summary Clear'!NIJ2=0,"",'Summary Clear'!NIJ2)</f>
        <v/>
      </c>
      <c r="NHR13" s="172" t="str">
        <f>IF('Summary Clear'!NIK2=0,"",'Summary Clear'!NIK2)</f>
        <v/>
      </c>
      <c r="NHS13" s="172" t="str">
        <f>IF('Summary Clear'!NIL2=0,"",'Summary Clear'!NIL2)</f>
        <v/>
      </c>
      <c r="NHT13" s="172" t="str">
        <f>IF('Summary Clear'!NIM2=0,"",'Summary Clear'!NIM2)</f>
        <v/>
      </c>
      <c r="NHU13" s="172" t="str">
        <f>IF('Summary Clear'!NIN2=0,"",'Summary Clear'!NIN2)</f>
        <v/>
      </c>
      <c r="NHV13" s="172" t="str">
        <f>IF('Summary Clear'!NIO2=0,"",'Summary Clear'!NIO2)</f>
        <v/>
      </c>
      <c r="NHW13" s="172" t="str">
        <f>IF('Summary Clear'!NIP2=0,"",'Summary Clear'!NIP2)</f>
        <v/>
      </c>
      <c r="NHX13" s="172" t="str">
        <f>IF('Summary Clear'!NIQ2=0,"",'Summary Clear'!NIQ2)</f>
        <v/>
      </c>
      <c r="NHY13" s="172" t="str">
        <f>IF('Summary Clear'!NIR2=0,"",'Summary Clear'!NIR2)</f>
        <v/>
      </c>
      <c r="NHZ13" s="172" t="str">
        <f>IF('Summary Clear'!NIS2=0,"",'Summary Clear'!NIS2)</f>
        <v/>
      </c>
      <c r="NIA13" s="172" t="str">
        <f>IF('Summary Clear'!NIT2=0,"",'Summary Clear'!NIT2)</f>
        <v/>
      </c>
      <c r="NIB13" s="172" t="str">
        <f>IF('Summary Clear'!NIU2=0,"",'Summary Clear'!NIU2)</f>
        <v/>
      </c>
      <c r="NIC13" s="172" t="str">
        <f>IF('Summary Clear'!NIV2=0,"",'Summary Clear'!NIV2)</f>
        <v/>
      </c>
      <c r="NID13" s="172" t="str">
        <f>IF('Summary Clear'!NIW2=0,"",'Summary Clear'!NIW2)</f>
        <v/>
      </c>
      <c r="NIE13" s="172" t="str">
        <f>IF('Summary Clear'!NIX2=0,"",'Summary Clear'!NIX2)</f>
        <v/>
      </c>
      <c r="NIF13" s="172" t="str">
        <f>IF('Summary Clear'!NIY2=0,"",'Summary Clear'!NIY2)</f>
        <v/>
      </c>
      <c r="NIG13" s="172" t="str">
        <f>IF('Summary Clear'!NIZ2=0,"",'Summary Clear'!NIZ2)</f>
        <v/>
      </c>
      <c r="NIH13" s="172" t="str">
        <f>IF('Summary Clear'!NJA2=0,"",'Summary Clear'!NJA2)</f>
        <v/>
      </c>
      <c r="NII13" s="172" t="str">
        <f>IF('Summary Clear'!NJB2=0,"",'Summary Clear'!NJB2)</f>
        <v/>
      </c>
      <c r="NIJ13" s="172" t="str">
        <f>IF('Summary Clear'!NJC2=0,"",'Summary Clear'!NJC2)</f>
        <v/>
      </c>
      <c r="NIK13" s="172" t="str">
        <f>IF('Summary Clear'!NJD2=0,"",'Summary Clear'!NJD2)</f>
        <v/>
      </c>
      <c r="NIL13" s="172" t="str">
        <f>IF('Summary Clear'!NJE2=0,"",'Summary Clear'!NJE2)</f>
        <v/>
      </c>
      <c r="NIM13" s="172" t="str">
        <f>IF('Summary Clear'!NJF2=0,"",'Summary Clear'!NJF2)</f>
        <v/>
      </c>
      <c r="NIN13" s="172" t="str">
        <f>IF('Summary Clear'!NJG2=0,"",'Summary Clear'!NJG2)</f>
        <v/>
      </c>
      <c r="NIO13" s="172" t="str">
        <f>IF('Summary Clear'!NJH2=0,"",'Summary Clear'!NJH2)</f>
        <v/>
      </c>
      <c r="NIP13" s="172" t="str">
        <f>IF('Summary Clear'!NJI2=0,"",'Summary Clear'!NJI2)</f>
        <v/>
      </c>
      <c r="NIQ13" s="172" t="str">
        <f>IF('Summary Clear'!NJJ2=0,"",'Summary Clear'!NJJ2)</f>
        <v/>
      </c>
      <c r="NIR13" s="172" t="str">
        <f>IF('Summary Clear'!NJK2=0,"",'Summary Clear'!NJK2)</f>
        <v/>
      </c>
      <c r="NIS13" s="172" t="str">
        <f>IF('Summary Clear'!NJL2=0,"",'Summary Clear'!NJL2)</f>
        <v/>
      </c>
      <c r="NIT13" s="172" t="str">
        <f>IF('Summary Clear'!NJM2=0,"",'Summary Clear'!NJM2)</f>
        <v/>
      </c>
      <c r="NIU13" s="172" t="str">
        <f>IF('Summary Clear'!NJN2=0,"",'Summary Clear'!NJN2)</f>
        <v/>
      </c>
      <c r="NIV13" s="172" t="str">
        <f>IF('Summary Clear'!NJO2=0,"",'Summary Clear'!NJO2)</f>
        <v/>
      </c>
      <c r="NIW13" s="172" t="str">
        <f>IF('Summary Clear'!NJP2=0,"",'Summary Clear'!NJP2)</f>
        <v/>
      </c>
      <c r="NIX13" s="172" t="str">
        <f>IF('Summary Clear'!NJQ2=0,"",'Summary Clear'!NJQ2)</f>
        <v/>
      </c>
      <c r="NIY13" s="172" t="str">
        <f>IF('Summary Clear'!NJR2=0,"",'Summary Clear'!NJR2)</f>
        <v/>
      </c>
      <c r="NIZ13" s="172" t="str">
        <f>IF('Summary Clear'!NJS2=0,"",'Summary Clear'!NJS2)</f>
        <v/>
      </c>
      <c r="NJA13" s="172" t="str">
        <f>IF('Summary Clear'!NJT2=0,"",'Summary Clear'!NJT2)</f>
        <v/>
      </c>
      <c r="NJB13" s="172" t="str">
        <f>IF('Summary Clear'!NJU2=0,"",'Summary Clear'!NJU2)</f>
        <v/>
      </c>
      <c r="NJC13" s="172" t="str">
        <f>IF('Summary Clear'!NJV2=0,"",'Summary Clear'!NJV2)</f>
        <v/>
      </c>
      <c r="NJD13" s="172" t="str">
        <f>IF('Summary Clear'!NJW2=0,"",'Summary Clear'!NJW2)</f>
        <v/>
      </c>
      <c r="NJE13" s="172" t="str">
        <f>IF('Summary Clear'!NJX2=0,"",'Summary Clear'!NJX2)</f>
        <v/>
      </c>
      <c r="NJF13" s="172" t="str">
        <f>IF('Summary Clear'!NJY2=0,"",'Summary Clear'!NJY2)</f>
        <v/>
      </c>
      <c r="NJG13" s="172" t="str">
        <f>IF('Summary Clear'!NJZ2=0,"",'Summary Clear'!NJZ2)</f>
        <v/>
      </c>
      <c r="NJH13" s="172" t="str">
        <f>IF('Summary Clear'!NKA2=0,"",'Summary Clear'!NKA2)</f>
        <v/>
      </c>
      <c r="NJI13" s="172" t="str">
        <f>IF('Summary Clear'!NKB2=0,"",'Summary Clear'!NKB2)</f>
        <v/>
      </c>
      <c r="NJJ13" s="172" t="str">
        <f>IF('Summary Clear'!NKC2=0,"",'Summary Clear'!NKC2)</f>
        <v/>
      </c>
      <c r="NJK13" s="172" t="str">
        <f>IF('Summary Clear'!NKD2=0,"",'Summary Clear'!NKD2)</f>
        <v/>
      </c>
      <c r="NJL13" s="172" t="str">
        <f>IF('Summary Clear'!NKE2=0,"",'Summary Clear'!NKE2)</f>
        <v/>
      </c>
      <c r="NJM13" s="172" t="str">
        <f>IF('Summary Clear'!NKF2=0,"",'Summary Clear'!NKF2)</f>
        <v/>
      </c>
      <c r="NJN13" s="172" t="str">
        <f>IF('Summary Clear'!NKG2=0,"",'Summary Clear'!NKG2)</f>
        <v/>
      </c>
      <c r="NJO13" s="172" t="str">
        <f>IF('Summary Clear'!NKH2=0,"",'Summary Clear'!NKH2)</f>
        <v/>
      </c>
      <c r="NJP13" s="172" t="str">
        <f>IF('Summary Clear'!NKI2=0,"",'Summary Clear'!NKI2)</f>
        <v/>
      </c>
      <c r="NJQ13" s="172" t="str">
        <f>IF('Summary Clear'!NKJ2=0,"",'Summary Clear'!NKJ2)</f>
        <v/>
      </c>
      <c r="NJR13" s="172" t="str">
        <f>IF('Summary Clear'!NKK2=0,"",'Summary Clear'!NKK2)</f>
        <v/>
      </c>
      <c r="NJS13" s="172" t="str">
        <f>IF('Summary Clear'!NKL2=0,"",'Summary Clear'!NKL2)</f>
        <v/>
      </c>
      <c r="NJT13" s="172" t="str">
        <f>IF('Summary Clear'!NKM2=0,"",'Summary Clear'!NKM2)</f>
        <v/>
      </c>
      <c r="NJU13" s="172" t="str">
        <f>IF('Summary Clear'!NKN2=0,"",'Summary Clear'!NKN2)</f>
        <v/>
      </c>
      <c r="NJV13" s="172" t="str">
        <f>IF('Summary Clear'!NKO2=0,"",'Summary Clear'!NKO2)</f>
        <v/>
      </c>
      <c r="NJW13" s="172" t="str">
        <f>IF('Summary Clear'!NKP2=0,"",'Summary Clear'!NKP2)</f>
        <v/>
      </c>
      <c r="NJX13" s="172" t="str">
        <f>IF('Summary Clear'!NKQ2=0,"",'Summary Clear'!NKQ2)</f>
        <v/>
      </c>
      <c r="NJY13" s="172" t="str">
        <f>IF('Summary Clear'!NKR2=0,"",'Summary Clear'!NKR2)</f>
        <v/>
      </c>
      <c r="NJZ13" s="172" t="str">
        <f>IF('Summary Clear'!NKS2=0,"",'Summary Clear'!NKS2)</f>
        <v/>
      </c>
      <c r="NKA13" s="172" t="str">
        <f>IF('Summary Clear'!NKT2=0,"",'Summary Clear'!NKT2)</f>
        <v/>
      </c>
      <c r="NKB13" s="172" t="str">
        <f>IF('Summary Clear'!NKU2=0,"",'Summary Clear'!NKU2)</f>
        <v/>
      </c>
      <c r="NKC13" s="172" t="str">
        <f>IF('Summary Clear'!NKV2=0,"",'Summary Clear'!NKV2)</f>
        <v/>
      </c>
      <c r="NKD13" s="172" t="str">
        <f>IF('Summary Clear'!NKW2=0,"",'Summary Clear'!NKW2)</f>
        <v/>
      </c>
      <c r="NKE13" s="172" t="str">
        <f>IF('Summary Clear'!NKX2=0,"",'Summary Clear'!NKX2)</f>
        <v/>
      </c>
      <c r="NKF13" s="172" t="str">
        <f>IF('Summary Clear'!NKY2=0,"",'Summary Clear'!NKY2)</f>
        <v/>
      </c>
      <c r="NKG13" s="172" t="str">
        <f>IF('Summary Clear'!NKZ2=0,"",'Summary Clear'!NKZ2)</f>
        <v/>
      </c>
      <c r="NKH13" s="172" t="str">
        <f>IF('Summary Clear'!NLA2=0,"",'Summary Clear'!NLA2)</f>
        <v/>
      </c>
      <c r="NKI13" s="172" t="str">
        <f>IF('Summary Clear'!NLB2=0,"",'Summary Clear'!NLB2)</f>
        <v/>
      </c>
      <c r="NKJ13" s="172" t="str">
        <f>IF('Summary Clear'!NLC2=0,"",'Summary Clear'!NLC2)</f>
        <v/>
      </c>
      <c r="NKK13" s="172" t="str">
        <f>IF('Summary Clear'!NLD2=0,"",'Summary Clear'!NLD2)</f>
        <v/>
      </c>
      <c r="NKL13" s="172" t="str">
        <f>IF('Summary Clear'!NLE2=0,"",'Summary Clear'!NLE2)</f>
        <v/>
      </c>
      <c r="NKM13" s="172" t="str">
        <f>IF('Summary Clear'!NLF2=0,"",'Summary Clear'!NLF2)</f>
        <v/>
      </c>
      <c r="NKN13" s="172" t="str">
        <f>IF('Summary Clear'!NLG2=0,"",'Summary Clear'!NLG2)</f>
        <v/>
      </c>
      <c r="NKO13" s="172" t="str">
        <f>IF('Summary Clear'!NLH2=0,"",'Summary Clear'!NLH2)</f>
        <v/>
      </c>
      <c r="NKP13" s="172" t="str">
        <f>IF('Summary Clear'!NLI2=0,"",'Summary Clear'!NLI2)</f>
        <v/>
      </c>
      <c r="NKQ13" s="172" t="str">
        <f>IF('Summary Clear'!NLJ2=0,"",'Summary Clear'!NLJ2)</f>
        <v/>
      </c>
      <c r="NKR13" s="172" t="str">
        <f>IF('Summary Clear'!NLK2=0,"",'Summary Clear'!NLK2)</f>
        <v/>
      </c>
      <c r="NKS13" s="172" t="str">
        <f>IF('Summary Clear'!NLL2=0,"",'Summary Clear'!NLL2)</f>
        <v/>
      </c>
      <c r="NKT13" s="172" t="str">
        <f>IF('Summary Clear'!NLM2=0,"",'Summary Clear'!NLM2)</f>
        <v/>
      </c>
      <c r="NKU13" s="172" t="str">
        <f>IF('Summary Clear'!NLN2=0,"",'Summary Clear'!NLN2)</f>
        <v/>
      </c>
      <c r="NKV13" s="172" t="str">
        <f>IF('Summary Clear'!NLO2=0,"",'Summary Clear'!NLO2)</f>
        <v/>
      </c>
      <c r="NKW13" s="172" t="str">
        <f>IF('Summary Clear'!NLP2=0,"",'Summary Clear'!NLP2)</f>
        <v/>
      </c>
      <c r="NKX13" s="172" t="str">
        <f>IF('Summary Clear'!NLQ2=0,"",'Summary Clear'!NLQ2)</f>
        <v/>
      </c>
      <c r="NKY13" s="172" t="str">
        <f>IF('Summary Clear'!NLR2=0,"",'Summary Clear'!NLR2)</f>
        <v/>
      </c>
      <c r="NKZ13" s="172" t="str">
        <f>IF('Summary Clear'!NLS2=0,"",'Summary Clear'!NLS2)</f>
        <v/>
      </c>
      <c r="NLA13" s="172" t="str">
        <f>IF('Summary Clear'!NLT2=0,"",'Summary Clear'!NLT2)</f>
        <v/>
      </c>
      <c r="NLB13" s="172" t="str">
        <f>IF('Summary Clear'!NLU2=0,"",'Summary Clear'!NLU2)</f>
        <v/>
      </c>
      <c r="NLC13" s="172" t="str">
        <f>IF('Summary Clear'!NLV2=0,"",'Summary Clear'!NLV2)</f>
        <v/>
      </c>
      <c r="NLD13" s="172" t="str">
        <f>IF('Summary Clear'!NLW2=0,"",'Summary Clear'!NLW2)</f>
        <v/>
      </c>
      <c r="NLE13" s="172" t="str">
        <f>IF('Summary Clear'!NLX2=0,"",'Summary Clear'!NLX2)</f>
        <v/>
      </c>
      <c r="NLF13" s="172" t="str">
        <f>IF('Summary Clear'!NLY2=0,"",'Summary Clear'!NLY2)</f>
        <v/>
      </c>
      <c r="NLG13" s="172" t="str">
        <f>IF('Summary Clear'!NLZ2=0,"",'Summary Clear'!NLZ2)</f>
        <v/>
      </c>
      <c r="NLH13" s="172" t="str">
        <f>IF('Summary Clear'!NMA2=0,"",'Summary Clear'!NMA2)</f>
        <v/>
      </c>
      <c r="NLI13" s="172" t="str">
        <f>IF('Summary Clear'!NMB2=0,"",'Summary Clear'!NMB2)</f>
        <v/>
      </c>
      <c r="NLJ13" s="172" t="str">
        <f>IF('Summary Clear'!NMC2=0,"",'Summary Clear'!NMC2)</f>
        <v/>
      </c>
      <c r="NLK13" s="172" t="str">
        <f>IF('Summary Clear'!NMD2=0,"",'Summary Clear'!NMD2)</f>
        <v/>
      </c>
      <c r="NLL13" s="172" t="str">
        <f>IF('Summary Clear'!NME2=0,"",'Summary Clear'!NME2)</f>
        <v/>
      </c>
      <c r="NLM13" s="172" t="str">
        <f>IF('Summary Clear'!NMF2=0,"",'Summary Clear'!NMF2)</f>
        <v/>
      </c>
      <c r="NLN13" s="172" t="str">
        <f>IF('Summary Clear'!NMG2=0,"",'Summary Clear'!NMG2)</f>
        <v/>
      </c>
      <c r="NLO13" s="172" t="str">
        <f>IF('Summary Clear'!NMH2=0,"",'Summary Clear'!NMH2)</f>
        <v/>
      </c>
      <c r="NLP13" s="172" t="str">
        <f>IF('Summary Clear'!NMI2=0,"",'Summary Clear'!NMI2)</f>
        <v/>
      </c>
      <c r="NLQ13" s="172" t="str">
        <f>IF('Summary Clear'!NMJ2=0,"",'Summary Clear'!NMJ2)</f>
        <v/>
      </c>
      <c r="NLR13" s="172" t="str">
        <f>IF('Summary Clear'!NMK2=0,"",'Summary Clear'!NMK2)</f>
        <v/>
      </c>
      <c r="NLS13" s="172" t="str">
        <f>IF('Summary Clear'!NML2=0,"",'Summary Clear'!NML2)</f>
        <v/>
      </c>
      <c r="NLT13" s="172" t="str">
        <f>IF('Summary Clear'!NMM2=0,"",'Summary Clear'!NMM2)</f>
        <v/>
      </c>
      <c r="NLU13" s="172" t="str">
        <f>IF('Summary Clear'!NMN2=0,"",'Summary Clear'!NMN2)</f>
        <v/>
      </c>
      <c r="NLV13" s="172" t="str">
        <f>IF('Summary Clear'!NMO2=0,"",'Summary Clear'!NMO2)</f>
        <v/>
      </c>
      <c r="NLW13" s="172" t="str">
        <f>IF('Summary Clear'!NMP2=0,"",'Summary Clear'!NMP2)</f>
        <v/>
      </c>
      <c r="NLX13" s="172" t="str">
        <f>IF('Summary Clear'!NMQ2=0,"",'Summary Clear'!NMQ2)</f>
        <v/>
      </c>
      <c r="NLY13" s="172" t="str">
        <f>IF('Summary Clear'!NMR2=0,"",'Summary Clear'!NMR2)</f>
        <v/>
      </c>
      <c r="NLZ13" s="172" t="str">
        <f>IF('Summary Clear'!NMS2=0,"",'Summary Clear'!NMS2)</f>
        <v/>
      </c>
      <c r="NMA13" s="172" t="str">
        <f>IF('Summary Clear'!NMT2=0,"",'Summary Clear'!NMT2)</f>
        <v/>
      </c>
      <c r="NMB13" s="172" t="str">
        <f>IF('Summary Clear'!NMU2=0,"",'Summary Clear'!NMU2)</f>
        <v/>
      </c>
      <c r="NMC13" s="172" t="str">
        <f>IF('Summary Clear'!NMV2=0,"",'Summary Clear'!NMV2)</f>
        <v/>
      </c>
      <c r="NMD13" s="172" t="str">
        <f>IF('Summary Clear'!NMW2=0,"",'Summary Clear'!NMW2)</f>
        <v/>
      </c>
      <c r="NME13" s="172" t="str">
        <f>IF('Summary Clear'!NMX2=0,"",'Summary Clear'!NMX2)</f>
        <v/>
      </c>
      <c r="NMF13" s="172" t="str">
        <f>IF('Summary Clear'!NMY2=0,"",'Summary Clear'!NMY2)</f>
        <v/>
      </c>
      <c r="NMG13" s="172" t="str">
        <f>IF('Summary Clear'!NMZ2=0,"",'Summary Clear'!NMZ2)</f>
        <v/>
      </c>
      <c r="NMH13" s="172" t="str">
        <f>IF('Summary Clear'!NNA2=0,"",'Summary Clear'!NNA2)</f>
        <v/>
      </c>
      <c r="NMI13" s="172" t="str">
        <f>IF('Summary Clear'!NNB2=0,"",'Summary Clear'!NNB2)</f>
        <v/>
      </c>
      <c r="NMJ13" s="172" t="str">
        <f>IF('Summary Clear'!NNC2=0,"",'Summary Clear'!NNC2)</f>
        <v/>
      </c>
      <c r="NMK13" s="172" t="str">
        <f>IF('Summary Clear'!NND2=0,"",'Summary Clear'!NND2)</f>
        <v/>
      </c>
      <c r="NML13" s="172" t="str">
        <f>IF('Summary Clear'!NNE2=0,"",'Summary Clear'!NNE2)</f>
        <v/>
      </c>
      <c r="NMM13" s="172" t="str">
        <f>IF('Summary Clear'!NNF2=0,"",'Summary Clear'!NNF2)</f>
        <v/>
      </c>
      <c r="NMN13" s="172" t="str">
        <f>IF('Summary Clear'!NNG2=0,"",'Summary Clear'!NNG2)</f>
        <v/>
      </c>
      <c r="NMO13" s="172" t="str">
        <f>IF('Summary Clear'!NNH2=0,"",'Summary Clear'!NNH2)</f>
        <v/>
      </c>
      <c r="NMP13" s="172" t="str">
        <f>IF('Summary Clear'!NNI2=0,"",'Summary Clear'!NNI2)</f>
        <v/>
      </c>
      <c r="NMQ13" s="172" t="str">
        <f>IF('Summary Clear'!NNJ2=0,"",'Summary Clear'!NNJ2)</f>
        <v/>
      </c>
      <c r="NMR13" s="172" t="str">
        <f>IF('Summary Clear'!NNK2=0,"",'Summary Clear'!NNK2)</f>
        <v/>
      </c>
      <c r="NMS13" s="172" t="str">
        <f>IF('Summary Clear'!NNL2=0,"",'Summary Clear'!NNL2)</f>
        <v/>
      </c>
      <c r="NMT13" s="172" t="str">
        <f>IF('Summary Clear'!NNM2=0,"",'Summary Clear'!NNM2)</f>
        <v/>
      </c>
      <c r="NMU13" s="172" t="str">
        <f>IF('Summary Clear'!NNN2=0,"",'Summary Clear'!NNN2)</f>
        <v/>
      </c>
      <c r="NMV13" s="172" t="str">
        <f>IF('Summary Clear'!NNO2=0,"",'Summary Clear'!NNO2)</f>
        <v/>
      </c>
      <c r="NMW13" s="172" t="str">
        <f>IF('Summary Clear'!NNP2=0,"",'Summary Clear'!NNP2)</f>
        <v/>
      </c>
      <c r="NMX13" s="172" t="str">
        <f>IF('Summary Clear'!NNQ2=0,"",'Summary Clear'!NNQ2)</f>
        <v/>
      </c>
      <c r="NMY13" s="172" t="str">
        <f>IF('Summary Clear'!NNR2=0,"",'Summary Clear'!NNR2)</f>
        <v/>
      </c>
      <c r="NMZ13" s="172" t="str">
        <f>IF('Summary Clear'!NNS2=0,"",'Summary Clear'!NNS2)</f>
        <v/>
      </c>
      <c r="NNA13" s="172" t="str">
        <f>IF('Summary Clear'!NNT2=0,"",'Summary Clear'!NNT2)</f>
        <v/>
      </c>
      <c r="NNB13" s="172" t="str">
        <f>IF('Summary Clear'!NNU2=0,"",'Summary Clear'!NNU2)</f>
        <v/>
      </c>
      <c r="NNC13" s="172" t="str">
        <f>IF('Summary Clear'!NNV2=0,"",'Summary Clear'!NNV2)</f>
        <v/>
      </c>
      <c r="NND13" s="172" t="str">
        <f>IF('Summary Clear'!NNW2=0,"",'Summary Clear'!NNW2)</f>
        <v/>
      </c>
      <c r="NNE13" s="172" t="str">
        <f>IF('Summary Clear'!NNX2=0,"",'Summary Clear'!NNX2)</f>
        <v/>
      </c>
      <c r="NNF13" s="172" t="str">
        <f>IF('Summary Clear'!NNY2=0,"",'Summary Clear'!NNY2)</f>
        <v/>
      </c>
      <c r="NNG13" s="172" t="str">
        <f>IF('Summary Clear'!NNZ2=0,"",'Summary Clear'!NNZ2)</f>
        <v/>
      </c>
      <c r="NNH13" s="172" t="str">
        <f>IF('Summary Clear'!NOA2=0,"",'Summary Clear'!NOA2)</f>
        <v/>
      </c>
      <c r="NNI13" s="172" t="str">
        <f>IF('Summary Clear'!NOB2=0,"",'Summary Clear'!NOB2)</f>
        <v/>
      </c>
      <c r="NNJ13" s="172" t="str">
        <f>IF('Summary Clear'!NOC2=0,"",'Summary Clear'!NOC2)</f>
        <v/>
      </c>
      <c r="NNK13" s="172" t="str">
        <f>IF('Summary Clear'!NOD2=0,"",'Summary Clear'!NOD2)</f>
        <v/>
      </c>
      <c r="NNL13" s="172" t="str">
        <f>IF('Summary Clear'!NOE2=0,"",'Summary Clear'!NOE2)</f>
        <v/>
      </c>
      <c r="NNM13" s="172" t="str">
        <f>IF('Summary Clear'!NOF2=0,"",'Summary Clear'!NOF2)</f>
        <v/>
      </c>
      <c r="NNN13" s="172" t="str">
        <f>IF('Summary Clear'!NOG2=0,"",'Summary Clear'!NOG2)</f>
        <v/>
      </c>
      <c r="NNO13" s="172" t="str">
        <f>IF('Summary Clear'!NOH2=0,"",'Summary Clear'!NOH2)</f>
        <v/>
      </c>
      <c r="NNP13" s="172" t="str">
        <f>IF('Summary Clear'!NOI2=0,"",'Summary Clear'!NOI2)</f>
        <v/>
      </c>
      <c r="NNQ13" s="172" t="str">
        <f>IF('Summary Clear'!NOJ2=0,"",'Summary Clear'!NOJ2)</f>
        <v/>
      </c>
      <c r="NNR13" s="172" t="str">
        <f>IF('Summary Clear'!NOK2=0,"",'Summary Clear'!NOK2)</f>
        <v/>
      </c>
      <c r="NNS13" s="172" t="str">
        <f>IF('Summary Clear'!NOL2=0,"",'Summary Clear'!NOL2)</f>
        <v/>
      </c>
      <c r="NNT13" s="172" t="str">
        <f>IF('Summary Clear'!NOM2=0,"",'Summary Clear'!NOM2)</f>
        <v/>
      </c>
      <c r="NNU13" s="172" t="str">
        <f>IF('Summary Clear'!NON2=0,"",'Summary Clear'!NON2)</f>
        <v/>
      </c>
      <c r="NNV13" s="172" t="str">
        <f>IF('Summary Clear'!NOO2=0,"",'Summary Clear'!NOO2)</f>
        <v/>
      </c>
      <c r="NNW13" s="172" t="str">
        <f>IF('Summary Clear'!NOP2=0,"",'Summary Clear'!NOP2)</f>
        <v/>
      </c>
      <c r="NNX13" s="172" t="str">
        <f>IF('Summary Clear'!NOQ2=0,"",'Summary Clear'!NOQ2)</f>
        <v/>
      </c>
      <c r="NNY13" s="172" t="str">
        <f>IF('Summary Clear'!NOR2=0,"",'Summary Clear'!NOR2)</f>
        <v/>
      </c>
      <c r="NNZ13" s="172" t="str">
        <f>IF('Summary Clear'!NOS2=0,"",'Summary Clear'!NOS2)</f>
        <v/>
      </c>
      <c r="NOA13" s="172" t="str">
        <f>IF('Summary Clear'!NOT2=0,"",'Summary Clear'!NOT2)</f>
        <v/>
      </c>
      <c r="NOB13" s="172" t="str">
        <f>IF('Summary Clear'!NOU2=0,"",'Summary Clear'!NOU2)</f>
        <v/>
      </c>
      <c r="NOC13" s="172" t="str">
        <f>IF('Summary Clear'!NOV2=0,"",'Summary Clear'!NOV2)</f>
        <v/>
      </c>
      <c r="NOD13" s="172" t="str">
        <f>IF('Summary Clear'!NOW2=0,"",'Summary Clear'!NOW2)</f>
        <v/>
      </c>
      <c r="NOE13" s="172" t="str">
        <f>IF('Summary Clear'!NOX2=0,"",'Summary Clear'!NOX2)</f>
        <v/>
      </c>
      <c r="NOF13" s="172" t="str">
        <f>IF('Summary Clear'!NOY2=0,"",'Summary Clear'!NOY2)</f>
        <v/>
      </c>
      <c r="NOG13" s="172" t="str">
        <f>IF('Summary Clear'!NOZ2=0,"",'Summary Clear'!NOZ2)</f>
        <v/>
      </c>
      <c r="NOH13" s="172" t="str">
        <f>IF('Summary Clear'!NPA2=0,"",'Summary Clear'!NPA2)</f>
        <v/>
      </c>
      <c r="NOI13" s="172" t="str">
        <f>IF('Summary Clear'!NPB2=0,"",'Summary Clear'!NPB2)</f>
        <v/>
      </c>
      <c r="NOJ13" s="172" t="str">
        <f>IF('Summary Clear'!NPC2=0,"",'Summary Clear'!NPC2)</f>
        <v/>
      </c>
      <c r="NOK13" s="172" t="str">
        <f>IF('Summary Clear'!NPD2=0,"",'Summary Clear'!NPD2)</f>
        <v/>
      </c>
      <c r="NOL13" s="172" t="str">
        <f>IF('Summary Clear'!NPE2=0,"",'Summary Clear'!NPE2)</f>
        <v/>
      </c>
      <c r="NOM13" s="172" t="str">
        <f>IF('Summary Clear'!NPF2=0,"",'Summary Clear'!NPF2)</f>
        <v/>
      </c>
      <c r="NON13" s="172" t="str">
        <f>IF('Summary Clear'!NPG2=0,"",'Summary Clear'!NPG2)</f>
        <v/>
      </c>
      <c r="NOO13" s="172" t="str">
        <f>IF('Summary Clear'!NPH2=0,"",'Summary Clear'!NPH2)</f>
        <v/>
      </c>
      <c r="NOP13" s="172" t="str">
        <f>IF('Summary Clear'!NPI2=0,"",'Summary Clear'!NPI2)</f>
        <v/>
      </c>
      <c r="NOQ13" s="172" t="str">
        <f>IF('Summary Clear'!NPJ2=0,"",'Summary Clear'!NPJ2)</f>
        <v/>
      </c>
      <c r="NOR13" s="172" t="str">
        <f>IF('Summary Clear'!NPK2=0,"",'Summary Clear'!NPK2)</f>
        <v/>
      </c>
      <c r="NOS13" s="172" t="str">
        <f>IF('Summary Clear'!NPL2=0,"",'Summary Clear'!NPL2)</f>
        <v/>
      </c>
      <c r="NOT13" s="172" t="str">
        <f>IF('Summary Clear'!NPM2=0,"",'Summary Clear'!NPM2)</f>
        <v/>
      </c>
      <c r="NOU13" s="172" t="str">
        <f>IF('Summary Clear'!NPN2=0,"",'Summary Clear'!NPN2)</f>
        <v/>
      </c>
      <c r="NOV13" s="172" t="str">
        <f>IF('Summary Clear'!NPO2=0,"",'Summary Clear'!NPO2)</f>
        <v/>
      </c>
      <c r="NOW13" s="172" t="str">
        <f>IF('Summary Clear'!NPP2=0,"",'Summary Clear'!NPP2)</f>
        <v/>
      </c>
      <c r="NOX13" s="172" t="str">
        <f>IF('Summary Clear'!NPQ2=0,"",'Summary Clear'!NPQ2)</f>
        <v/>
      </c>
      <c r="NOY13" s="172" t="str">
        <f>IF('Summary Clear'!NPR2=0,"",'Summary Clear'!NPR2)</f>
        <v/>
      </c>
      <c r="NOZ13" s="172" t="str">
        <f>IF('Summary Clear'!NPS2=0,"",'Summary Clear'!NPS2)</f>
        <v/>
      </c>
      <c r="NPA13" s="172" t="str">
        <f>IF('Summary Clear'!NPT2=0,"",'Summary Clear'!NPT2)</f>
        <v/>
      </c>
      <c r="NPB13" s="172" t="str">
        <f>IF('Summary Clear'!NPU2=0,"",'Summary Clear'!NPU2)</f>
        <v/>
      </c>
      <c r="NPC13" s="172" t="str">
        <f>IF('Summary Clear'!NPV2=0,"",'Summary Clear'!NPV2)</f>
        <v/>
      </c>
      <c r="NPD13" s="172" t="str">
        <f>IF('Summary Clear'!NPW2=0,"",'Summary Clear'!NPW2)</f>
        <v/>
      </c>
      <c r="NPE13" s="172" t="str">
        <f>IF('Summary Clear'!NPX2=0,"",'Summary Clear'!NPX2)</f>
        <v/>
      </c>
      <c r="NPF13" s="172" t="str">
        <f>IF('Summary Clear'!NPY2=0,"",'Summary Clear'!NPY2)</f>
        <v/>
      </c>
      <c r="NPG13" s="172" t="str">
        <f>IF('Summary Clear'!NPZ2=0,"",'Summary Clear'!NPZ2)</f>
        <v/>
      </c>
      <c r="NPH13" s="172" t="str">
        <f>IF('Summary Clear'!NQA2=0,"",'Summary Clear'!NQA2)</f>
        <v/>
      </c>
      <c r="NPI13" s="172" t="str">
        <f>IF('Summary Clear'!NQB2=0,"",'Summary Clear'!NQB2)</f>
        <v/>
      </c>
      <c r="NPJ13" s="172" t="str">
        <f>IF('Summary Clear'!NQC2=0,"",'Summary Clear'!NQC2)</f>
        <v/>
      </c>
      <c r="NPK13" s="172" t="str">
        <f>IF('Summary Clear'!NQD2=0,"",'Summary Clear'!NQD2)</f>
        <v/>
      </c>
      <c r="NPL13" s="172" t="str">
        <f>IF('Summary Clear'!NQE2=0,"",'Summary Clear'!NQE2)</f>
        <v/>
      </c>
      <c r="NPM13" s="172" t="str">
        <f>IF('Summary Clear'!NQF2=0,"",'Summary Clear'!NQF2)</f>
        <v/>
      </c>
      <c r="NPN13" s="172" t="str">
        <f>IF('Summary Clear'!NQG2=0,"",'Summary Clear'!NQG2)</f>
        <v/>
      </c>
      <c r="NPO13" s="172" t="str">
        <f>IF('Summary Clear'!NQH2=0,"",'Summary Clear'!NQH2)</f>
        <v/>
      </c>
      <c r="NPP13" s="172" t="str">
        <f>IF('Summary Clear'!NQI2=0,"",'Summary Clear'!NQI2)</f>
        <v/>
      </c>
      <c r="NPQ13" s="172" t="str">
        <f>IF('Summary Clear'!NQJ2=0,"",'Summary Clear'!NQJ2)</f>
        <v/>
      </c>
      <c r="NPR13" s="172" t="str">
        <f>IF('Summary Clear'!NQK2=0,"",'Summary Clear'!NQK2)</f>
        <v/>
      </c>
      <c r="NPS13" s="172" t="str">
        <f>IF('Summary Clear'!NQL2=0,"",'Summary Clear'!NQL2)</f>
        <v/>
      </c>
      <c r="NPT13" s="172" t="str">
        <f>IF('Summary Clear'!NQM2=0,"",'Summary Clear'!NQM2)</f>
        <v/>
      </c>
      <c r="NPU13" s="172" t="str">
        <f>IF('Summary Clear'!NQN2=0,"",'Summary Clear'!NQN2)</f>
        <v/>
      </c>
      <c r="NPV13" s="172" t="str">
        <f>IF('Summary Clear'!NQO2=0,"",'Summary Clear'!NQO2)</f>
        <v/>
      </c>
      <c r="NPW13" s="172" t="str">
        <f>IF('Summary Clear'!NQP2=0,"",'Summary Clear'!NQP2)</f>
        <v/>
      </c>
      <c r="NPX13" s="172" t="str">
        <f>IF('Summary Clear'!NQQ2=0,"",'Summary Clear'!NQQ2)</f>
        <v/>
      </c>
      <c r="NPY13" s="172" t="str">
        <f>IF('Summary Clear'!NQR2=0,"",'Summary Clear'!NQR2)</f>
        <v/>
      </c>
      <c r="NPZ13" s="172" t="str">
        <f>IF('Summary Clear'!NQS2=0,"",'Summary Clear'!NQS2)</f>
        <v/>
      </c>
      <c r="NQA13" s="172" t="str">
        <f>IF('Summary Clear'!NQT2=0,"",'Summary Clear'!NQT2)</f>
        <v/>
      </c>
      <c r="NQB13" s="172" t="str">
        <f>IF('Summary Clear'!NQU2=0,"",'Summary Clear'!NQU2)</f>
        <v/>
      </c>
      <c r="NQC13" s="172" t="str">
        <f>IF('Summary Clear'!NQV2=0,"",'Summary Clear'!NQV2)</f>
        <v/>
      </c>
      <c r="NQD13" s="172" t="str">
        <f>IF('Summary Clear'!NQW2=0,"",'Summary Clear'!NQW2)</f>
        <v/>
      </c>
      <c r="NQE13" s="172" t="str">
        <f>IF('Summary Clear'!NQX2=0,"",'Summary Clear'!NQX2)</f>
        <v/>
      </c>
      <c r="NQF13" s="172" t="str">
        <f>IF('Summary Clear'!NQY2=0,"",'Summary Clear'!NQY2)</f>
        <v/>
      </c>
      <c r="NQG13" s="172" t="str">
        <f>IF('Summary Clear'!NQZ2=0,"",'Summary Clear'!NQZ2)</f>
        <v/>
      </c>
      <c r="NQH13" s="172" t="str">
        <f>IF('Summary Clear'!NRA2=0,"",'Summary Clear'!NRA2)</f>
        <v/>
      </c>
      <c r="NQI13" s="172" t="str">
        <f>IF('Summary Clear'!NRB2=0,"",'Summary Clear'!NRB2)</f>
        <v/>
      </c>
      <c r="NQJ13" s="172" t="str">
        <f>IF('Summary Clear'!NRC2=0,"",'Summary Clear'!NRC2)</f>
        <v/>
      </c>
      <c r="NQK13" s="172" t="str">
        <f>IF('Summary Clear'!NRD2=0,"",'Summary Clear'!NRD2)</f>
        <v/>
      </c>
      <c r="NQL13" s="172" t="str">
        <f>IF('Summary Clear'!NRE2=0,"",'Summary Clear'!NRE2)</f>
        <v/>
      </c>
      <c r="NQM13" s="172" t="str">
        <f>IF('Summary Clear'!NRF2=0,"",'Summary Clear'!NRF2)</f>
        <v/>
      </c>
      <c r="NQN13" s="172" t="str">
        <f>IF('Summary Clear'!NRG2=0,"",'Summary Clear'!NRG2)</f>
        <v/>
      </c>
      <c r="NQO13" s="172" t="str">
        <f>IF('Summary Clear'!NRH2=0,"",'Summary Clear'!NRH2)</f>
        <v/>
      </c>
      <c r="NQP13" s="172" t="str">
        <f>IF('Summary Clear'!NRI2=0,"",'Summary Clear'!NRI2)</f>
        <v/>
      </c>
      <c r="NQQ13" s="172" t="str">
        <f>IF('Summary Clear'!NRJ2=0,"",'Summary Clear'!NRJ2)</f>
        <v/>
      </c>
      <c r="NQR13" s="172" t="str">
        <f>IF('Summary Clear'!NRK2=0,"",'Summary Clear'!NRK2)</f>
        <v/>
      </c>
      <c r="NQS13" s="172" t="str">
        <f>IF('Summary Clear'!NRL2=0,"",'Summary Clear'!NRL2)</f>
        <v/>
      </c>
      <c r="NQT13" s="172" t="str">
        <f>IF('Summary Clear'!NRM2=0,"",'Summary Clear'!NRM2)</f>
        <v/>
      </c>
      <c r="NQU13" s="172" t="str">
        <f>IF('Summary Clear'!NRN2=0,"",'Summary Clear'!NRN2)</f>
        <v/>
      </c>
      <c r="NQV13" s="172" t="str">
        <f>IF('Summary Clear'!NRO2=0,"",'Summary Clear'!NRO2)</f>
        <v/>
      </c>
      <c r="NQW13" s="172" t="str">
        <f>IF('Summary Clear'!NRP2=0,"",'Summary Clear'!NRP2)</f>
        <v/>
      </c>
      <c r="NQX13" s="172" t="str">
        <f>IF('Summary Clear'!NRQ2=0,"",'Summary Clear'!NRQ2)</f>
        <v/>
      </c>
      <c r="NQY13" s="172" t="str">
        <f>IF('Summary Clear'!NRR2=0,"",'Summary Clear'!NRR2)</f>
        <v/>
      </c>
      <c r="NQZ13" s="172" t="str">
        <f>IF('Summary Clear'!NRS2=0,"",'Summary Clear'!NRS2)</f>
        <v/>
      </c>
      <c r="NRA13" s="172" t="str">
        <f>IF('Summary Clear'!NRT2=0,"",'Summary Clear'!NRT2)</f>
        <v/>
      </c>
      <c r="NRB13" s="172" t="str">
        <f>IF('Summary Clear'!NRU2=0,"",'Summary Clear'!NRU2)</f>
        <v/>
      </c>
      <c r="NRC13" s="172" t="str">
        <f>IF('Summary Clear'!NRV2=0,"",'Summary Clear'!NRV2)</f>
        <v/>
      </c>
      <c r="NRD13" s="172" t="str">
        <f>IF('Summary Clear'!NRW2=0,"",'Summary Clear'!NRW2)</f>
        <v/>
      </c>
      <c r="NRE13" s="172" t="str">
        <f>IF('Summary Clear'!NRX2=0,"",'Summary Clear'!NRX2)</f>
        <v/>
      </c>
      <c r="NRF13" s="172" t="str">
        <f>IF('Summary Clear'!NRY2=0,"",'Summary Clear'!NRY2)</f>
        <v/>
      </c>
      <c r="NRG13" s="172" t="str">
        <f>IF('Summary Clear'!NRZ2=0,"",'Summary Clear'!NRZ2)</f>
        <v/>
      </c>
      <c r="NRH13" s="172" t="str">
        <f>IF('Summary Clear'!NSA2=0,"",'Summary Clear'!NSA2)</f>
        <v/>
      </c>
      <c r="NRI13" s="172" t="str">
        <f>IF('Summary Clear'!NSB2=0,"",'Summary Clear'!NSB2)</f>
        <v/>
      </c>
      <c r="NRJ13" s="172" t="str">
        <f>IF('Summary Clear'!NSC2=0,"",'Summary Clear'!NSC2)</f>
        <v/>
      </c>
      <c r="NRK13" s="172" t="str">
        <f>IF('Summary Clear'!NSD2=0,"",'Summary Clear'!NSD2)</f>
        <v/>
      </c>
      <c r="NRL13" s="172" t="str">
        <f>IF('Summary Clear'!NSE2=0,"",'Summary Clear'!NSE2)</f>
        <v/>
      </c>
      <c r="NRM13" s="172" t="str">
        <f>IF('Summary Clear'!NSF2=0,"",'Summary Clear'!NSF2)</f>
        <v/>
      </c>
      <c r="NRN13" s="172" t="str">
        <f>IF('Summary Clear'!NSG2=0,"",'Summary Clear'!NSG2)</f>
        <v/>
      </c>
      <c r="NRO13" s="172" t="str">
        <f>IF('Summary Clear'!NSH2=0,"",'Summary Clear'!NSH2)</f>
        <v/>
      </c>
      <c r="NRP13" s="172" t="str">
        <f>IF('Summary Clear'!NSI2=0,"",'Summary Clear'!NSI2)</f>
        <v/>
      </c>
      <c r="NRQ13" s="172" t="str">
        <f>IF('Summary Clear'!NSJ2=0,"",'Summary Clear'!NSJ2)</f>
        <v/>
      </c>
      <c r="NRR13" s="172" t="str">
        <f>IF('Summary Clear'!NSK2=0,"",'Summary Clear'!NSK2)</f>
        <v/>
      </c>
      <c r="NRS13" s="172" t="str">
        <f>IF('Summary Clear'!NSL2=0,"",'Summary Clear'!NSL2)</f>
        <v/>
      </c>
      <c r="NRT13" s="172" t="str">
        <f>IF('Summary Clear'!NSM2=0,"",'Summary Clear'!NSM2)</f>
        <v/>
      </c>
      <c r="NRU13" s="172" t="str">
        <f>IF('Summary Clear'!NSN2=0,"",'Summary Clear'!NSN2)</f>
        <v/>
      </c>
      <c r="NRV13" s="172" t="str">
        <f>IF('Summary Clear'!NSO2=0,"",'Summary Clear'!NSO2)</f>
        <v/>
      </c>
      <c r="NRW13" s="172" t="str">
        <f>IF('Summary Clear'!NSP2=0,"",'Summary Clear'!NSP2)</f>
        <v/>
      </c>
      <c r="NRX13" s="172" t="str">
        <f>IF('Summary Clear'!NSQ2=0,"",'Summary Clear'!NSQ2)</f>
        <v/>
      </c>
      <c r="NRY13" s="172" t="str">
        <f>IF('Summary Clear'!NSR2=0,"",'Summary Clear'!NSR2)</f>
        <v/>
      </c>
      <c r="NRZ13" s="172" t="str">
        <f>IF('Summary Clear'!NSS2=0,"",'Summary Clear'!NSS2)</f>
        <v/>
      </c>
      <c r="NSA13" s="172" t="str">
        <f>IF('Summary Clear'!NST2=0,"",'Summary Clear'!NST2)</f>
        <v/>
      </c>
      <c r="NSB13" s="172" t="str">
        <f>IF('Summary Clear'!NSU2=0,"",'Summary Clear'!NSU2)</f>
        <v/>
      </c>
      <c r="NSC13" s="172" t="str">
        <f>IF('Summary Clear'!NSV2=0,"",'Summary Clear'!NSV2)</f>
        <v/>
      </c>
      <c r="NSD13" s="172" t="str">
        <f>IF('Summary Clear'!NSW2=0,"",'Summary Clear'!NSW2)</f>
        <v/>
      </c>
      <c r="NSE13" s="172" t="str">
        <f>IF('Summary Clear'!NSX2=0,"",'Summary Clear'!NSX2)</f>
        <v/>
      </c>
      <c r="NSF13" s="172" t="str">
        <f>IF('Summary Clear'!NSY2=0,"",'Summary Clear'!NSY2)</f>
        <v/>
      </c>
      <c r="NSG13" s="172" t="str">
        <f>IF('Summary Clear'!NSZ2=0,"",'Summary Clear'!NSZ2)</f>
        <v/>
      </c>
      <c r="NSH13" s="172" t="str">
        <f>IF('Summary Clear'!NTA2=0,"",'Summary Clear'!NTA2)</f>
        <v/>
      </c>
      <c r="NSI13" s="172" t="str">
        <f>IF('Summary Clear'!NTB2=0,"",'Summary Clear'!NTB2)</f>
        <v/>
      </c>
      <c r="NSJ13" s="172" t="str">
        <f>IF('Summary Clear'!NTC2=0,"",'Summary Clear'!NTC2)</f>
        <v/>
      </c>
      <c r="NSK13" s="172" t="str">
        <f>IF('Summary Clear'!NTD2=0,"",'Summary Clear'!NTD2)</f>
        <v/>
      </c>
      <c r="NSL13" s="172" t="str">
        <f>IF('Summary Clear'!NTE2=0,"",'Summary Clear'!NTE2)</f>
        <v/>
      </c>
      <c r="NSM13" s="172" t="str">
        <f>IF('Summary Clear'!NTF2=0,"",'Summary Clear'!NTF2)</f>
        <v/>
      </c>
      <c r="NSN13" s="172" t="str">
        <f>IF('Summary Clear'!NTG2=0,"",'Summary Clear'!NTG2)</f>
        <v/>
      </c>
      <c r="NSO13" s="172" t="str">
        <f>IF('Summary Clear'!NTH2=0,"",'Summary Clear'!NTH2)</f>
        <v/>
      </c>
      <c r="NSP13" s="172" t="str">
        <f>IF('Summary Clear'!NTI2=0,"",'Summary Clear'!NTI2)</f>
        <v/>
      </c>
      <c r="NSQ13" s="172" t="str">
        <f>IF('Summary Clear'!NTJ2=0,"",'Summary Clear'!NTJ2)</f>
        <v/>
      </c>
      <c r="NSR13" s="172" t="str">
        <f>IF('Summary Clear'!NTK2=0,"",'Summary Clear'!NTK2)</f>
        <v/>
      </c>
      <c r="NSS13" s="172" t="str">
        <f>IF('Summary Clear'!NTL2=0,"",'Summary Clear'!NTL2)</f>
        <v/>
      </c>
      <c r="NST13" s="172" t="str">
        <f>IF('Summary Clear'!NTM2=0,"",'Summary Clear'!NTM2)</f>
        <v/>
      </c>
      <c r="NSU13" s="172" t="str">
        <f>IF('Summary Clear'!NTN2=0,"",'Summary Clear'!NTN2)</f>
        <v/>
      </c>
      <c r="NSV13" s="172" t="str">
        <f>IF('Summary Clear'!NTO2=0,"",'Summary Clear'!NTO2)</f>
        <v/>
      </c>
      <c r="NSW13" s="172" t="str">
        <f>IF('Summary Clear'!NTP2=0,"",'Summary Clear'!NTP2)</f>
        <v/>
      </c>
      <c r="NSX13" s="172" t="str">
        <f>IF('Summary Clear'!NTQ2=0,"",'Summary Clear'!NTQ2)</f>
        <v/>
      </c>
      <c r="NSY13" s="172" t="str">
        <f>IF('Summary Clear'!NTR2=0,"",'Summary Clear'!NTR2)</f>
        <v/>
      </c>
      <c r="NSZ13" s="172" t="str">
        <f>IF('Summary Clear'!NTS2=0,"",'Summary Clear'!NTS2)</f>
        <v/>
      </c>
      <c r="NTA13" s="172" t="str">
        <f>IF('Summary Clear'!NTT2=0,"",'Summary Clear'!NTT2)</f>
        <v/>
      </c>
      <c r="NTB13" s="172" t="str">
        <f>IF('Summary Clear'!NTU2=0,"",'Summary Clear'!NTU2)</f>
        <v/>
      </c>
      <c r="NTC13" s="172" t="str">
        <f>IF('Summary Clear'!NTV2=0,"",'Summary Clear'!NTV2)</f>
        <v/>
      </c>
      <c r="NTD13" s="172" t="str">
        <f>IF('Summary Clear'!NTW2=0,"",'Summary Clear'!NTW2)</f>
        <v/>
      </c>
      <c r="NTE13" s="172" t="str">
        <f>IF('Summary Clear'!NTX2=0,"",'Summary Clear'!NTX2)</f>
        <v/>
      </c>
      <c r="NTF13" s="172" t="str">
        <f>IF('Summary Clear'!NTY2=0,"",'Summary Clear'!NTY2)</f>
        <v/>
      </c>
      <c r="NTG13" s="172" t="str">
        <f>IF('Summary Clear'!NTZ2=0,"",'Summary Clear'!NTZ2)</f>
        <v/>
      </c>
      <c r="NTH13" s="172" t="str">
        <f>IF('Summary Clear'!NUA2=0,"",'Summary Clear'!NUA2)</f>
        <v/>
      </c>
      <c r="NTI13" s="172" t="str">
        <f>IF('Summary Clear'!NUB2=0,"",'Summary Clear'!NUB2)</f>
        <v/>
      </c>
      <c r="NTJ13" s="172" t="str">
        <f>IF('Summary Clear'!NUC2=0,"",'Summary Clear'!NUC2)</f>
        <v/>
      </c>
      <c r="NTK13" s="172" t="str">
        <f>IF('Summary Clear'!NUD2=0,"",'Summary Clear'!NUD2)</f>
        <v/>
      </c>
      <c r="NTL13" s="172" t="str">
        <f>IF('Summary Clear'!NUE2=0,"",'Summary Clear'!NUE2)</f>
        <v/>
      </c>
      <c r="NTM13" s="172" t="str">
        <f>IF('Summary Clear'!NUF2=0,"",'Summary Clear'!NUF2)</f>
        <v/>
      </c>
      <c r="NTN13" s="172" t="str">
        <f>IF('Summary Clear'!NUG2=0,"",'Summary Clear'!NUG2)</f>
        <v/>
      </c>
      <c r="NTO13" s="172" t="str">
        <f>IF('Summary Clear'!NUH2=0,"",'Summary Clear'!NUH2)</f>
        <v/>
      </c>
      <c r="NTP13" s="172" t="str">
        <f>IF('Summary Clear'!NUI2=0,"",'Summary Clear'!NUI2)</f>
        <v/>
      </c>
      <c r="NTQ13" s="172" t="str">
        <f>IF('Summary Clear'!NUJ2=0,"",'Summary Clear'!NUJ2)</f>
        <v/>
      </c>
      <c r="NTR13" s="172" t="str">
        <f>IF('Summary Clear'!NUK2=0,"",'Summary Clear'!NUK2)</f>
        <v/>
      </c>
      <c r="NTS13" s="172" t="str">
        <f>IF('Summary Clear'!NUL2=0,"",'Summary Clear'!NUL2)</f>
        <v/>
      </c>
      <c r="NTT13" s="172" t="str">
        <f>IF('Summary Clear'!NUM2=0,"",'Summary Clear'!NUM2)</f>
        <v/>
      </c>
      <c r="NTU13" s="172" t="str">
        <f>IF('Summary Clear'!NUN2=0,"",'Summary Clear'!NUN2)</f>
        <v/>
      </c>
      <c r="NTV13" s="172" t="str">
        <f>IF('Summary Clear'!NUO2=0,"",'Summary Clear'!NUO2)</f>
        <v/>
      </c>
      <c r="NTW13" s="172" t="str">
        <f>IF('Summary Clear'!NUP2=0,"",'Summary Clear'!NUP2)</f>
        <v/>
      </c>
      <c r="NTX13" s="172" t="str">
        <f>IF('Summary Clear'!NUQ2=0,"",'Summary Clear'!NUQ2)</f>
        <v/>
      </c>
      <c r="NTY13" s="172" t="str">
        <f>IF('Summary Clear'!NUR2=0,"",'Summary Clear'!NUR2)</f>
        <v/>
      </c>
      <c r="NTZ13" s="172" t="str">
        <f>IF('Summary Clear'!NUS2=0,"",'Summary Clear'!NUS2)</f>
        <v/>
      </c>
      <c r="NUA13" s="172" t="str">
        <f>IF('Summary Clear'!NUT2=0,"",'Summary Clear'!NUT2)</f>
        <v/>
      </c>
      <c r="NUB13" s="172" t="str">
        <f>IF('Summary Clear'!NUU2=0,"",'Summary Clear'!NUU2)</f>
        <v/>
      </c>
      <c r="NUC13" s="172" t="str">
        <f>IF('Summary Clear'!NUV2=0,"",'Summary Clear'!NUV2)</f>
        <v/>
      </c>
      <c r="NUD13" s="172" t="str">
        <f>IF('Summary Clear'!NUW2=0,"",'Summary Clear'!NUW2)</f>
        <v/>
      </c>
      <c r="NUE13" s="172" t="str">
        <f>IF('Summary Clear'!NUX2=0,"",'Summary Clear'!NUX2)</f>
        <v/>
      </c>
      <c r="NUF13" s="172" t="str">
        <f>IF('Summary Clear'!NUY2=0,"",'Summary Clear'!NUY2)</f>
        <v/>
      </c>
      <c r="NUG13" s="172" t="str">
        <f>IF('Summary Clear'!NUZ2=0,"",'Summary Clear'!NUZ2)</f>
        <v/>
      </c>
      <c r="NUH13" s="172" t="str">
        <f>IF('Summary Clear'!NVA2=0,"",'Summary Clear'!NVA2)</f>
        <v/>
      </c>
      <c r="NUI13" s="172" t="str">
        <f>IF('Summary Clear'!NVB2=0,"",'Summary Clear'!NVB2)</f>
        <v/>
      </c>
      <c r="NUJ13" s="172" t="str">
        <f>IF('Summary Clear'!NVC2=0,"",'Summary Clear'!NVC2)</f>
        <v/>
      </c>
      <c r="NUK13" s="172" t="str">
        <f>IF('Summary Clear'!NVD2=0,"",'Summary Clear'!NVD2)</f>
        <v/>
      </c>
      <c r="NUL13" s="172" t="str">
        <f>IF('Summary Clear'!NVE2=0,"",'Summary Clear'!NVE2)</f>
        <v/>
      </c>
      <c r="NUM13" s="172" t="str">
        <f>IF('Summary Clear'!NVF2=0,"",'Summary Clear'!NVF2)</f>
        <v/>
      </c>
      <c r="NUN13" s="172" t="str">
        <f>IF('Summary Clear'!NVG2=0,"",'Summary Clear'!NVG2)</f>
        <v/>
      </c>
      <c r="NUO13" s="172" t="str">
        <f>IF('Summary Clear'!NVH2=0,"",'Summary Clear'!NVH2)</f>
        <v/>
      </c>
      <c r="NUP13" s="172" t="str">
        <f>IF('Summary Clear'!NVI2=0,"",'Summary Clear'!NVI2)</f>
        <v/>
      </c>
      <c r="NUQ13" s="172" t="str">
        <f>IF('Summary Clear'!NVJ2=0,"",'Summary Clear'!NVJ2)</f>
        <v/>
      </c>
      <c r="NUR13" s="172" t="str">
        <f>IF('Summary Clear'!NVK2=0,"",'Summary Clear'!NVK2)</f>
        <v/>
      </c>
      <c r="NUS13" s="172" t="str">
        <f>IF('Summary Clear'!NVL2=0,"",'Summary Clear'!NVL2)</f>
        <v/>
      </c>
      <c r="NUT13" s="172" t="str">
        <f>IF('Summary Clear'!NVM2=0,"",'Summary Clear'!NVM2)</f>
        <v/>
      </c>
      <c r="NUU13" s="172" t="str">
        <f>IF('Summary Clear'!NVN2=0,"",'Summary Clear'!NVN2)</f>
        <v/>
      </c>
      <c r="NUV13" s="172" t="str">
        <f>IF('Summary Clear'!NVO2=0,"",'Summary Clear'!NVO2)</f>
        <v/>
      </c>
      <c r="NUW13" s="172" t="str">
        <f>IF('Summary Clear'!NVP2=0,"",'Summary Clear'!NVP2)</f>
        <v/>
      </c>
      <c r="NUX13" s="172" t="str">
        <f>IF('Summary Clear'!NVQ2=0,"",'Summary Clear'!NVQ2)</f>
        <v/>
      </c>
      <c r="NUY13" s="172" t="str">
        <f>IF('Summary Clear'!NVR2=0,"",'Summary Clear'!NVR2)</f>
        <v/>
      </c>
      <c r="NUZ13" s="172" t="str">
        <f>IF('Summary Clear'!NVS2=0,"",'Summary Clear'!NVS2)</f>
        <v/>
      </c>
      <c r="NVA13" s="172" t="str">
        <f>IF('Summary Clear'!NVT2=0,"",'Summary Clear'!NVT2)</f>
        <v/>
      </c>
      <c r="NVB13" s="172" t="str">
        <f>IF('Summary Clear'!NVU2=0,"",'Summary Clear'!NVU2)</f>
        <v/>
      </c>
      <c r="NVC13" s="172" t="str">
        <f>IF('Summary Clear'!NVV2=0,"",'Summary Clear'!NVV2)</f>
        <v/>
      </c>
      <c r="NVD13" s="172" t="str">
        <f>IF('Summary Clear'!NVW2=0,"",'Summary Clear'!NVW2)</f>
        <v/>
      </c>
      <c r="NVE13" s="172" t="str">
        <f>IF('Summary Clear'!NVX2=0,"",'Summary Clear'!NVX2)</f>
        <v/>
      </c>
      <c r="NVF13" s="172" t="str">
        <f>IF('Summary Clear'!NVY2=0,"",'Summary Clear'!NVY2)</f>
        <v/>
      </c>
      <c r="NVG13" s="172" t="str">
        <f>IF('Summary Clear'!NVZ2=0,"",'Summary Clear'!NVZ2)</f>
        <v/>
      </c>
      <c r="NVH13" s="172" t="str">
        <f>IF('Summary Clear'!NWA2=0,"",'Summary Clear'!NWA2)</f>
        <v/>
      </c>
      <c r="NVI13" s="172" t="str">
        <f>IF('Summary Clear'!NWB2=0,"",'Summary Clear'!NWB2)</f>
        <v/>
      </c>
      <c r="NVJ13" s="172" t="str">
        <f>IF('Summary Clear'!NWC2=0,"",'Summary Clear'!NWC2)</f>
        <v/>
      </c>
      <c r="NVK13" s="172" t="str">
        <f>IF('Summary Clear'!NWD2=0,"",'Summary Clear'!NWD2)</f>
        <v/>
      </c>
      <c r="NVL13" s="172" t="str">
        <f>IF('Summary Clear'!NWE2=0,"",'Summary Clear'!NWE2)</f>
        <v/>
      </c>
      <c r="NVM13" s="172" t="str">
        <f>IF('Summary Clear'!NWF2=0,"",'Summary Clear'!NWF2)</f>
        <v/>
      </c>
      <c r="NVN13" s="172" t="str">
        <f>IF('Summary Clear'!NWG2=0,"",'Summary Clear'!NWG2)</f>
        <v/>
      </c>
      <c r="NVO13" s="172" t="str">
        <f>IF('Summary Clear'!NWH2=0,"",'Summary Clear'!NWH2)</f>
        <v/>
      </c>
      <c r="NVP13" s="172" t="str">
        <f>IF('Summary Clear'!NWI2=0,"",'Summary Clear'!NWI2)</f>
        <v/>
      </c>
      <c r="NVQ13" s="172" t="str">
        <f>IF('Summary Clear'!NWJ2=0,"",'Summary Clear'!NWJ2)</f>
        <v/>
      </c>
      <c r="NVR13" s="172" t="str">
        <f>IF('Summary Clear'!NWK2=0,"",'Summary Clear'!NWK2)</f>
        <v/>
      </c>
      <c r="NVS13" s="172" t="str">
        <f>IF('Summary Clear'!NWL2=0,"",'Summary Clear'!NWL2)</f>
        <v/>
      </c>
      <c r="NVT13" s="172" t="str">
        <f>IF('Summary Clear'!NWM2=0,"",'Summary Clear'!NWM2)</f>
        <v/>
      </c>
      <c r="NVU13" s="172" t="str">
        <f>IF('Summary Clear'!NWN2=0,"",'Summary Clear'!NWN2)</f>
        <v/>
      </c>
      <c r="NVV13" s="172" t="str">
        <f>IF('Summary Clear'!NWO2=0,"",'Summary Clear'!NWO2)</f>
        <v/>
      </c>
      <c r="NVW13" s="172" t="str">
        <f>IF('Summary Clear'!NWP2=0,"",'Summary Clear'!NWP2)</f>
        <v/>
      </c>
      <c r="NVX13" s="172" t="str">
        <f>IF('Summary Clear'!NWQ2=0,"",'Summary Clear'!NWQ2)</f>
        <v/>
      </c>
      <c r="NVY13" s="172" t="str">
        <f>IF('Summary Clear'!NWR2=0,"",'Summary Clear'!NWR2)</f>
        <v/>
      </c>
      <c r="NVZ13" s="172" t="str">
        <f>IF('Summary Clear'!NWS2=0,"",'Summary Clear'!NWS2)</f>
        <v/>
      </c>
      <c r="NWA13" s="172" t="str">
        <f>IF('Summary Clear'!NWT2=0,"",'Summary Clear'!NWT2)</f>
        <v/>
      </c>
      <c r="NWB13" s="172" t="str">
        <f>IF('Summary Clear'!NWU2=0,"",'Summary Clear'!NWU2)</f>
        <v/>
      </c>
      <c r="NWC13" s="172" t="str">
        <f>IF('Summary Clear'!NWV2=0,"",'Summary Clear'!NWV2)</f>
        <v/>
      </c>
      <c r="NWD13" s="172" t="str">
        <f>IF('Summary Clear'!NWW2=0,"",'Summary Clear'!NWW2)</f>
        <v/>
      </c>
      <c r="NWE13" s="172" t="str">
        <f>IF('Summary Clear'!NWX2=0,"",'Summary Clear'!NWX2)</f>
        <v/>
      </c>
      <c r="NWF13" s="172" t="str">
        <f>IF('Summary Clear'!NWY2=0,"",'Summary Clear'!NWY2)</f>
        <v/>
      </c>
      <c r="NWG13" s="172" t="str">
        <f>IF('Summary Clear'!NWZ2=0,"",'Summary Clear'!NWZ2)</f>
        <v/>
      </c>
      <c r="NWH13" s="172" t="str">
        <f>IF('Summary Clear'!NXA2=0,"",'Summary Clear'!NXA2)</f>
        <v/>
      </c>
      <c r="NWI13" s="172" t="str">
        <f>IF('Summary Clear'!NXB2=0,"",'Summary Clear'!NXB2)</f>
        <v/>
      </c>
      <c r="NWJ13" s="172" t="str">
        <f>IF('Summary Clear'!NXC2=0,"",'Summary Clear'!NXC2)</f>
        <v/>
      </c>
      <c r="NWK13" s="172" t="str">
        <f>IF('Summary Clear'!NXD2=0,"",'Summary Clear'!NXD2)</f>
        <v/>
      </c>
      <c r="NWL13" s="172" t="str">
        <f>IF('Summary Clear'!NXE2=0,"",'Summary Clear'!NXE2)</f>
        <v/>
      </c>
      <c r="NWM13" s="172" t="str">
        <f>IF('Summary Clear'!NXF2=0,"",'Summary Clear'!NXF2)</f>
        <v/>
      </c>
      <c r="NWN13" s="172" t="str">
        <f>IF('Summary Clear'!NXG2=0,"",'Summary Clear'!NXG2)</f>
        <v/>
      </c>
      <c r="NWO13" s="172" t="str">
        <f>IF('Summary Clear'!NXH2=0,"",'Summary Clear'!NXH2)</f>
        <v/>
      </c>
      <c r="NWP13" s="172" t="str">
        <f>IF('Summary Clear'!NXI2=0,"",'Summary Clear'!NXI2)</f>
        <v/>
      </c>
      <c r="NWQ13" s="172" t="str">
        <f>IF('Summary Clear'!NXJ2=0,"",'Summary Clear'!NXJ2)</f>
        <v/>
      </c>
      <c r="NWR13" s="172" t="str">
        <f>IF('Summary Clear'!NXK2=0,"",'Summary Clear'!NXK2)</f>
        <v/>
      </c>
      <c r="NWS13" s="172" t="str">
        <f>IF('Summary Clear'!NXL2=0,"",'Summary Clear'!NXL2)</f>
        <v/>
      </c>
      <c r="NWT13" s="172" t="str">
        <f>IF('Summary Clear'!NXM2=0,"",'Summary Clear'!NXM2)</f>
        <v/>
      </c>
      <c r="NWU13" s="172" t="str">
        <f>IF('Summary Clear'!NXN2=0,"",'Summary Clear'!NXN2)</f>
        <v/>
      </c>
      <c r="NWV13" s="172" t="str">
        <f>IF('Summary Clear'!NXO2=0,"",'Summary Clear'!NXO2)</f>
        <v/>
      </c>
      <c r="NWW13" s="172" t="str">
        <f>IF('Summary Clear'!NXP2=0,"",'Summary Clear'!NXP2)</f>
        <v/>
      </c>
      <c r="NWX13" s="172" t="str">
        <f>IF('Summary Clear'!NXQ2=0,"",'Summary Clear'!NXQ2)</f>
        <v/>
      </c>
      <c r="NWY13" s="172" t="str">
        <f>IF('Summary Clear'!NXR2=0,"",'Summary Clear'!NXR2)</f>
        <v/>
      </c>
      <c r="NWZ13" s="172" t="str">
        <f>IF('Summary Clear'!NXS2=0,"",'Summary Clear'!NXS2)</f>
        <v/>
      </c>
      <c r="NXA13" s="172" t="str">
        <f>IF('Summary Clear'!NXT2=0,"",'Summary Clear'!NXT2)</f>
        <v/>
      </c>
      <c r="NXB13" s="172" t="str">
        <f>IF('Summary Clear'!NXU2=0,"",'Summary Clear'!NXU2)</f>
        <v/>
      </c>
      <c r="NXC13" s="172" t="str">
        <f>IF('Summary Clear'!NXV2=0,"",'Summary Clear'!NXV2)</f>
        <v/>
      </c>
      <c r="NXD13" s="172" t="str">
        <f>IF('Summary Clear'!NXW2=0,"",'Summary Clear'!NXW2)</f>
        <v/>
      </c>
      <c r="NXE13" s="172" t="str">
        <f>IF('Summary Clear'!NXX2=0,"",'Summary Clear'!NXX2)</f>
        <v/>
      </c>
      <c r="NXF13" s="172" t="str">
        <f>IF('Summary Clear'!NXY2=0,"",'Summary Clear'!NXY2)</f>
        <v/>
      </c>
      <c r="NXG13" s="172" t="str">
        <f>IF('Summary Clear'!NXZ2=0,"",'Summary Clear'!NXZ2)</f>
        <v/>
      </c>
      <c r="NXH13" s="172" t="str">
        <f>IF('Summary Clear'!NYA2=0,"",'Summary Clear'!NYA2)</f>
        <v/>
      </c>
      <c r="NXI13" s="172" t="str">
        <f>IF('Summary Clear'!NYB2=0,"",'Summary Clear'!NYB2)</f>
        <v/>
      </c>
      <c r="NXJ13" s="172" t="str">
        <f>IF('Summary Clear'!NYC2=0,"",'Summary Clear'!NYC2)</f>
        <v/>
      </c>
      <c r="NXK13" s="172" t="str">
        <f>IF('Summary Clear'!NYD2=0,"",'Summary Clear'!NYD2)</f>
        <v/>
      </c>
      <c r="NXL13" s="172" t="str">
        <f>IF('Summary Clear'!NYE2=0,"",'Summary Clear'!NYE2)</f>
        <v/>
      </c>
      <c r="NXM13" s="172" t="str">
        <f>IF('Summary Clear'!NYF2=0,"",'Summary Clear'!NYF2)</f>
        <v/>
      </c>
      <c r="NXN13" s="172" t="str">
        <f>IF('Summary Clear'!NYG2=0,"",'Summary Clear'!NYG2)</f>
        <v/>
      </c>
      <c r="NXO13" s="172" t="str">
        <f>IF('Summary Clear'!NYH2=0,"",'Summary Clear'!NYH2)</f>
        <v/>
      </c>
      <c r="NXP13" s="172" t="str">
        <f>IF('Summary Clear'!NYI2=0,"",'Summary Clear'!NYI2)</f>
        <v/>
      </c>
      <c r="NXQ13" s="172" t="str">
        <f>IF('Summary Clear'!NYJ2=0,"",'Summary Clear'!NYJ2)</f>
        <v/>
      </c>
      <c r="NXR13" s="172" t="str">
        <f>IF('Summary Clear'!NYK2=0,"",'Summary Clear'!NYK2)</f>
        <v/>
      </c>
      <c r="NXS13" s="172" t="str">
        <f>IF('Summary Clear'!NYL2=0,"",'Summary Clear'!NYL2)</f>
        <v/>
      </c>
      <c r="NXT13" s="172" t="str">
        <f>IF('Summary Clear'!NYM2=0,"",'Summary Clear'!NYM2)</f>
        <v/>
      </c>
      <c r="NXU13" s="172" t="str">
        <f>IF('Summary Clear'!NYN2=0,"",'Summary Clear'!NYN2)</f>
        <v/>
      </c>
      <c r="NXV13" s="172" t="str">
        <f>IF('Summary Clear'!NYO2=0,"",'Summary Clear'!NYO2)</f>
        <v/>
      </c>
      <c r="NXW13" s="172" t="str">
        <f>IF('Summary Clear'!NYP2=0,"",'Summary Clear'!NYP2)</f>
        <v/>
      </c>
      <c r="NXX13" s="172" t="str">
        <f>IF('Summary Clear'!NYQ2=0,"",'Summary Clear'!NYQ2)</f>
        <v/>
      </c>
      <c r="NXY13" s="172" t="str">
        <f>IF('Summary Clear'!NYR2=0,"",'Summary Clear'!NYR2)</f>
        <v/>
      </c>
      <c r="NXZ13" s="172" t="str">
        <f>IF('Summary Clear'!NYS2=0,"",'Summary Clear'!NYS2)</f>
        <v/>
      </c>
      <c r="NYA13" s="172" t="str">
        <f>IF('Summary Clear'!NYT2=0,"",'Summary Clear'!NYT2)</f>
        <v/>
      </c>
      <c r="NYB13" s="172" t="str">
        <f>IF('Summary Clear'!NYU2=0,"",'Summary Clear'!NYU2)</f>
        <v/>
      </c>
      <c r="NYC13" s="172" t="str">
        <f>IF('Summary Clear'!NYV2=0,"",'Summary Clear'!NYV2)</f>
        <v/>
      </c>
      <c r="NYD13" s="172" t="str">
        <f>IF('Summary Clear'!NYW2=0,"",'Summary Clear'!NYW2)</f>
        <v/>
      </c>
      <c r="NYE13" s="172" t="str">
        <f>IF('Summary Clear'!NYX2=0,"",'Summary Clear'!NYX2)</f>
        <v/>
      </c>
      <c r="NYF13" s="172" t="str">
        <f>IF('Summary Clear'!NYY2=0,"",'Summary Clear'!NYY2)</f>
        <v/>
      </c>
      <c r="NYG13" s="172" t="str">
        <f>IF('Summary Clear'!NYZ2=0,"",'Summary Clear'!NYZ2)</f>
        <v/>
      </c>
      <c r="NYH13" s="172" t="str">
        <f>IF('Summary Clear'!NZA2=0,"",'Summary Clear'!NZA2)</f>
        <v/>
      </c>
      <c r="NYI13" s="172" t="str">
        <f>IF('Summary Clear'!NZB2=0,"",'Summary Clear'!NZB2)</f>
        <v/>
      </c>
      <c r="NYJ13" s="172" t="str">
        <f>IF('Summary Clear'!NZC2=0,"",'Summary Clear'!NZC2)</f>
        <v/>
      </c>
      <c r="NYK13" s="172" t="str">
        <f>IF('Summary Clear'!NZD2=0,"",'Summary Clear'!NZD2)</f>
        <v/>
      </c>
      <c r="NYL13" s="172" t="str">
        <f>IF('Summary Clear'!NZE2=0,"",'Summary Clear'!NZE2)</f>
        <v/>
      </c>
      <c r="NYM13" s="172" t="str">
        <f>IF('Summary Clear'!NZF2=0,"",'Summary Clear'!NZF2)</f>
        <v/>
      </c>
      <c r="NYN13" s="172" t="str">
        <f>IF('Summary Clear'!NZG2=0,"",'Summary Clear'!NZG2)</f>
        <v/>
      </c>
      <c r="NYO13" s="172" t="str">
        <f>IF('Summary Clear'!NZH2=0,"",'Summary Clear'!NZH2)</f>
        <v/>
      </c>
      <c r="NYP13" s="172" t="str">
        <f>IF('Summary Clear'!NZI2=0,"",'Summary Clear'!NZI2)</f>
        <v/>
      </c>
      <c r="NYQ13" s="172" t="str">
        <f>IF('Summary Clear'!NZJ2=0,"",'Summary Clear'!NZJ2)</f>
        <v/>
      </c>
      <c r="NYR13" s="172" t="str">
        <f>IF('Summary Clear'!NZK2=0,"",'Summary Clear'!NZK2)</f>
        <v/>
      </c>
      <c r="NYS13" s="172" t="str">
        <f>IF('Summary Clear'!NZL2=0,"",'Summary Clear'!NZL2)</f>
        <v/>
      </c>
      <c r="NYT13" s="172" t="str">
        <f>IF('Summary Clear'!NZM2=0,"",'Summary Clear'!NZM2)</f>
        <v/>
      </c>
      <c r="NYU13" s="172" t="str">
        <f>IF('Summary Clear'!NZN2=0,"",'Summary Clear'!NZN2)</f>
        <v/>
      </c>
      <c r="NYV13" s="172" t="str">
        <f>IF('Summary Clear'!NZO2=0,"",'Summary Clear'!NZO2)</f>
        <v/>
      </c>
      <c r="NYW13" s="172" t="str">
        <f>IF('Summary Clear'!NZP2=0,"",'Summary Clear'!NZP2)</f>
        <v/>
      </c>
      <c r="NYX13" s="172" t="str">
        <f>IF('Summary Clear'!NZQ2=0,"",'Summary Clear'!NZQ2)</f>
        <v/>
      </c>
      <c r="NYY13" s="172" t="str">
        <f>IF('Summary Clear'!NZR2=0,"",'Summary Clear'!NZR2)</f>
        <v/>
      </c>
      <c r="NYZ13" s="172" t="str">
        <f>IF('Summary Clear'!NZS2=0,"",'Summary Clear'!NZS2)</f>
        <v/>
      </c>
      <c r="NZA13" s="172" t="str">
        <f>IF('Summary Clear'!NZT2=0,"",'Summary Clear'!NZT2)</f>
        <v/>
      </c>
      <c r="NZB13" s="172" t="str">
        <f>IF('Summary Clear'!NZU2=0,"",'Summary Clear'!NZU2)</f>
        <v/>
      </c>
      <c r="NZC13" s="172" t="str">
        <f>IF('Summary Clear'!NZV2=0,"",'Summary Clear'!NZV2)</f>
        <v/>
      </c>
      <c r="NZD13" s="172" t="str">
        <f>IF('Summary Clear'!NZW2=0,"",'Summary Clear'!NZW2)</f>
        <v/>
      </c>
      <c r="NZE13" s="172" t="str">
        <f>IF('Summary Clear'!NZX2=0,"",'Summary Clear'!NZX2)</f>
        <v/>
      </c>
      <c r="NZF13" s="172" t="str">
        <f>IF('Summary Clear'!NZY2=0,"",'Summary Clear'!NZY2)</f>
        <v/>
      </c>
      <c r="NZG13" s="172" t="str">
        <f>IF('Summary Clear'!NZZ2=0,"",'Summary Clear'!NZZ2)</f>
        <v/>
      </c>
      <c r="NZH13" s="172" t="str">
        <f>IF('Summary Clear'!OAA2=0,"",'Summary Clear'!OAA2)</f>
        <v/>
      </c>
      <c r="NZI13" s="172" t="str">
        <f>IF('Summary Clear'!OAB2=0,"",'Summary Clear'!OAB2)</f>
        <v/>
      </c>
      <c r="NZJ13" s="172" t="str">
        <f>IF('Summary Clear'!OAC2=0,"",'Summary Clear'!OAC2)</f>
        <v/>
      </c>
      <c r="NZK13" s="172" t="str">
        <f>IF('Summary Clear'!OAD2=0,"",'Summary Clear'!OAD2)</f>
        <v/>
      </c>
      <c r="NZL13" s="172" t="str">
        <f>IF('Summary Clear'!OAE2=0,"",'Summary Clear'!OAE2)</f>
        <v/>
      </c>
      <c r="NZM13" s="172" t="str">
        <f>IF('Summary Clear'!OAF2=0,"",'Summary Clear'!OAF2)</f>
        <v/>
      </c>
      <c r="NZN13" s="172" t="str">
        <f>IF('Summary Clear'!OAG2=0,"",'Summary Clear'!OAG2)</f>
        <v/>
      </c>
      <c r="NZO13" s="172" t="str">
        <f>IF('Summary Clear'!OAH2=0,"",'Summary Clear'!OAH2)</f>
        <v/>
      </c>
      <c r="NZP13" s="172" t="str">
        <f>IF('Summary Clear'!OAI2=0,"",'Summary Clear'!OAI2)</f>
        <v/>
      </c>
      <c r="NZQ13" s="172" t="str">
        <f>IF('Summary Clear'!OAJ2=0,"",'Summary Clear'!OAJ2)</f>
        <v/>
      </c>
      <c r="NZR13" s="172" t="str">
        <f>IF('Summary Clear'!OAK2=0,"",'Summary Clear'!OAK2)</f>
        <v/>
      </c>
      <c r="NZS13" s="172" t="str">
        <f>IF('Summary Clear'!OAL2=0,"",'Summary Clear'!OAL2)</f>
        <v/>
      </c>
      <c r="NZT13" s="172" t="str">
        <f>IF('Summary Clear'!OAM2=0,"",'Summary Clear'!OAM2)</f>
        <v/>
      </c>
      <c r="NZU13" s="172" t="str">
        <f>IF('Summary Clear'!OAN2=0,"",'Summary Clear'!OAN2)</f>
        <v/>
      </c>
      <c r="NZV13" s="172" t="str">
        <f>IF('Summary Clear'!OAO2=0,"",'Summary Clear'!OAO2)</f>
        <v/>
      </c>
      <c r="NZW13" s="172" t="str">
        <f>IF('Summary Clear'!OAP2=0,"",'Summary Clear'!OAP2)</f>
        <v/>
      </c>
      <c r="NZX13" s="172" t="str">
        <f>IF('Summary Clear'!OAQ2=0,"",'Summary Clear'!OAQ2)</f>
        <v/>
      </c>
      <c r="NZY13" s="172" t="str">
        <f>IF('Summary Clear'!OAR2=0,"",'Summary Clear'!OAR2)</f>
        <v/>
      </c>
      <c r="NZZ13" s="172" t="str">
        <f>IF('Summary Clear'!OAS2=0,"",'Summary Clear'!OAS2)</f>
        <v/>
      </c>
      <c r="OAA13" s="172" t="str">
        <f>IF('Summary Clear'!OAT2=0,"",'Summary Clear'!OAT2)</f>
        <v/>
      </c>
      <c r="OAB13" s="172" t="str">
        <f>IF('Summary Clear'!OAU2=0,"",'Summary Clear'!OAU2)</f>
        <v/>
      </c>
      <c r="OAC13" s="172" t="str">
        <f>IF('Summary Clear'!OAV2=0,"",'Summary Clear'!OAV2)</f>
        <v/>
      </c>
      <c r="OAD13" s="172" t="str">
        <f>IF('Summary Clear'!OAW2=0,"",'Summary Clear'!OAW2)</f>
        <v/>
      </c>
      <c r="OAE13" s="172" t="str">
        <f>IF('Summary Clear'!OAX2=0,"",'Summary Clear'!OAX2)</f>
        <v/>
      </c>
      <c r="OAF13" s="172" t="str">
        <f>IF('Summary Clear'!OAY2=0,"",'Summary Clear'!OAY2)</f>
        <v/>
      </c>
      <c r="OAG13" s="172" t="str">
        <f>IF('Summary Clear'!OAZ2=0,"",'Summary Clear'!OAZ2)</f>
        <v/>
      </c>
      <c r="OAH13" s="172" t="str">
        <f>IF('Summary Clear'!OBA2=0,"",'Summary Clear'!OBA2)</f>
        <v/>
      </c>
      <c r="OAI13" s="172" t="str">
        <f>IF('Summary Clear'!OBB2=0,"",'Summary Clear'!OBB2)</f>
        <v/>
      </c>
      <c r="OAJ13" s="172" t="str">
        <f>IF('Summary Clear'!OBC2=0,"",'Summary Clear'!OBC2)</f>
        <v/>
      </c>
      <c r="OAK13" s="172" t="str">
        <f>IF('Summary Clear'!OBD2=0,"",'Summary Clear'!OBD2)</f>
        <v/>
      </c>
      <c r="OAL13" s="172" t="str">
        <f>IF('Summary Clear'!OBE2=0,"",'Summary Clear'!OBE2)</f>
        <v/>
      </c>
      <c r="OAM13" s="172" t="str">
        <f>IF('Summary Clear'!OBF2=0,"",'Summary Clear'!OBF2)</f>
        <v/>
      </c>
      <c r="OAN13" s="172" t="str">
        <f>IF('Summary Clear'!OBG2=0,"",'Summary Clear'!OBG2)</f>
        <v/>
      </c>
      <c r="OAO13" s="172" t="str">
        <f>IF('Summary Clear'!OBH2=0,"",'Summary Clear'!OBH2)</f>
        <v/>
      </c>
      <c r="OAP13" s="172" t="str">
        <f>IF('Summary Clear'!OBI2=0,"",'Summary Clear'!OBI2)</f>
        <v/>
      </c>
      <c r="OAQ13" s="172" t="str">
        <f>IF('Summary Clear'!OBJ2=0,"",'Summary Clear'!OBJ2)</f>
        <v/>
      </c>
      <c r="OAR13" s="172" t="str">
        <f>IF('Summary Clear'!OBK2=0,"",'Summary Clear'!OBK2)</f>
        <v/>
      </c>
      <c r="OAS13" s="172" t="str">
        <f>IF('Summary Clear'!OBL2=0,"",'Summary Clear'!OBL2)</f>
        <v/>
      </c>
      <c r="OAT13" s="172" t="str">
        <f>IF('Summary Clear'!OBM2=0,"",'Summary Clear'!OBM2)</f>
        <v/>
      </c>
      <c r="OAU13" s="172" t="str">
        <f>IF('Summary Clear'!OBN2=0,"",'Summary Clear'!OBN2)</f>
        <v/>
      </c>
      <c r="OAV13" s="172" t="str">
        <f>IF('Summary Clear'!OBO2=0,"",'Summary Clear'!OBO2)</f>
        <v/>
      </c>
      <c r="OAW13" s="172" t="str">
        <f>IF('Summary Clear'!OBP2=0,"",'Summary Clear'!OBP2)</f>
        <v/>
      </c>
      <c r="OAX13" s="172" t="str">
        <f>IF('Summary Clear'!OBQ2=0,"",'Summary Clear'!OBQ2)</f>
        <v/>
      </c>
      <c r="OAY13" s="172" t="str">
        <f>IF('Summary Clear'!OBR2=0,"",'Summary Clear'!OBR2)</f>
        <v/>
      </c>
      <c r="OAZ13" s="172" t="str">
        <f>IF('Summary Clear'!OBS2=0,"",'Summary Clear'!OBS2)</f>
        <v/>
      </c>
      <c r="OBA13" s="172" t="str">
        <f>IF('Summary Clear'!OBT2=0,"",'Summary Clear'!OBT2)</f>
        <v/>
      </c>
      <c r="OBB13" s="172" t="str">
        <f>IF('Summary Clear'!OBU2=0,"",'Summary Clear'!OBU2)</f>
        <v/>
      </c>
      <c r="OBC13" s="172" t="str">
        <f>IF('Summary Clear'!OBV2=0,"",'Summary Clear'!OBV2)</f>
        <v/>
      </c>
      <c r="OBD13" s="172" t="str">
        <f>IF('Summary Clear'!OBW2=0,"",'Summary Clear'!OBW2)</f>
        <v/>
      </c>
      <c r="OBE13" s="172" t="str">
        <f>IF('Summary Clear'!OBX2=0,"",'Summary Clear'!OBX2)</f>
        <v/>
      </c>
      <c r="OBF13" s="172" t="str">
        <f>IF('Summary Clear'!OBY2=0,"",'Summary Clear'!OBY2)</f>
        <v/>
      </c>
      <c r="OBG13" s="172" t="str">
        <f>IF('Summary Clear'!OBZ2=0,"",'Summary Clear'!OBZ2)</f>
        <v/>
      </c>
      <c r="OBH13" s="172" t="str">
        <f>IF('Summary Clear'!OCA2=0,"",'Summary Clear'!OCA2)</f>
        <v/>
      </c>
      <c r="OBI13" s="172" t="str">
        <f>IF('Summary Clear'!OCB2=0,"",'Summary Clear'!OCB2)</f>
        <v/>
      </c>
      <c r="OBJ13" s="172" t="str">
        <f>IF('Summary Clear'!OCC2=0,"",'Summary Clear'!OCC2)</f>
        <v/>
      </c>
      <c r="OBK13" s="172" t="str">
        <f>IF('Summary Clear'!OCD2=0,"",'Summary Clear'!OCD2)</f>
        <v/>
      </c>
      <c r="OBL13" s="172" t="str">
        <f>IF('Summary Clear'!OCE2=0,"",'Summary Clear'!OCE2)</f>
        <v/>
      </c>
      <c r="OBM13" s="172" t="str">
        <f>IF('Summary Clear'!OCF2=0,"",'Summary Clear'!OCF2)</f>
        <v/>
      </c>
      <c r="OBN13" s="172" t="str">
        <f>IF('Summary Clear'!OCG2=0,"",'Summary Clear'!OCG2)</f>
        <v/>
      </c>
      <c r="OBO13" s="172" t="str">
        <f>IF('Summary Clear'!OCH2=0,"",'Summary Clear'!OCH2)</f>
        <v/>
      </c>
      <c r="OBP13" s="172" t="str">
        <f>IF('Summary Clear'!OCI2=0,"",'Summary Clear'!OCI2)</f>
        <v/>
      </c>
      <c r="OBQ13" s="172" t="str">
        <f>IF('Summary Clear'!OCJ2=0,"",'Summary Clear'!OCJ2)</f>
        <v/>
      </c>
      <c r="OBR13" s="172" t="str">
        <f>IF('Summary Clear'!OCK2=0,"",'Summary Clear'!OCK2)</f>
        <v/>
      </c>
      <c r="OBS13" s="172" t="str">
        <f>IF('Summary Clear'!OCL2=0,"",'Summary Clear'!OCL2)</f>
        <v/>
      </c>
      <c r="OBT13" s="172" t="str">
        <f>IF('Summary Clear'!OCM2=0,"",'Summary Clear'!OCM2)</f>
        <v/>
      </c>
      <c r="OBU13" s="172" t="str">
        <f>IF('Summary Clear'!OCN2=0,"",'Summary Clear'!OCN2)</f>
        <v/>
      </c>
      <c r="OBV13" s="172" t="str">
        <f>IF('Summary Clear'!OCO2=0,"",'Summary Clear'!OCO2)</f>
        <v/>
      </c>
      <c r="OBW13" s="172" t="str">
        <f>IF('Summary Clear'!OCP2=0,"",'Summary Clear'!OCP2)</f>
        <v/>
      </c>
      <c r="OBX13" s="172" t="str">
        <f>IF('Summary Clear'!OCQ2=0,"",'Summary Clear'!OCQ2)</f>
        <v/>
      </c>
      <c r="OBY13" s="172" t="str">
        <f>IF('Summary Clear'!OCR2=0,"",'Summary Clear'!OCR2)</f>
        <v/>
      </c>
      <c r="OBZ13" s="172" t="str">
        <f>IF('Summary Clear'!OCS2=0,"",'Summary Clear'!OCS2)</f>
        <v/>
      </c>
      <c r="OCA13" s="172" t="str">
        <f>IF('Summary Clear'!OCT2=0,"",'Summary Clear'!OCT2)</f>
        <v/>
      </c>
      <c r="OCB13" s="172" t="str">
        <f>IF('Summary Clear'!OCU2=0,"",'Summary Clear'!OCU2)</f>
        <v/>
      </c>
      <c r="OCC13" s="172" t="str">
        <f>IF('Summary Clear'!OCV2=0,"",'Summary Clear'!OCV2)</f>
        <v/>
      </c>
      <c r="OCD13" s="172" t="str">
        <f>IF('Summary Clear'!OCW2=0,"",'Summary Clear'!OCW2)</f>
        <v/>
      </c>
      <c r="OCE13" s="172" t="str">
        <f>IF('Summary Clear'!OCX2=0,"",'Summary Clear'!OCX2)</f>
        <v/>
      </c>
      <c r="OCF13" s="172" t="str">
        <f>IF('Summary Clear'!OCY2=0,"",'Summary Clear'!OCY2)</f>
        <v/>
      </c>
      <c r="OCG13" s="172" t="str">
        <f>IF('Summary Clear'!OCZ2=0,"",'Summary Clear'!OCZ2)</f>
        <v/>
      </c>
      <c r="OCH13" s="172" t="str">
        <f>IF('Summary Clear'!ODA2=0,"",'Summary Clear'!ODA2)</f>
        <v/>
      </c>
      <c r="OCI13" s="172" t="str">
        <f>IF('Summary Clear'!ODB2=0,"",'Summary Clear'!ODB2)</f>
        <v/>
      </c>
      <c r="OCJ13" s="172" t="str">
        <f>IF('Summary Clear'!ODC2=0,"",'Summary Clear'!ODC2)</f>
        <v/>
      </c>
      <c r="OCK13" s="172" t="str">
        <f>IF('Summary Clear'!ODD2=0,"",'Summary Clear'!ODD2)</f>
        <v/>
      </c>
      <c r="OCL13" s="172" t="str">
        <f>IF('Summary Clear'!ODE2=0,"",'Summary Clear'!ODE2)</f>
        <v/>
      </c>
      <c r="OCM13" s="172" t="str">
        <f>IF('Summary Clear'!ODF2=0,"",'Summary Clear'!ODF2)</f>
        <v/>
      </c>
      <c r="OCN13" s="172" t="str">
        <f>IF('Summary Clear'!ODG2=0,"",'Summary Clear'!ODG2)</f>
        <v/>
      </c>
      <c r="OCO13" s="172" t="str">
        <f>IF('Summary Clear'!ODH2=0,"",'Summary Clear'!ODH2)</f>
        <v/>
      </c>
      <c r="OCP13" s="172" t="str">
        <f>IF('Summary Clear'!ODI2=0,"",'Summary Clear'!ODI2)</f>
        <v/>
      </c>
      <c r="OCQ13" s="172" t="str">
        <f>IF('Summary Clear'!ODJ2=0,"",'Summary Clear'!ODJ2)</f>
        <v/>
      </c>
      <c r="OCR13" s="172" t="str">
        <f>IF('Summary Clear'!ODK2=0,"",'Summary Clear'!ODK2)</f>
        <v/>
      </c>
      <c r="OCS13" s="172" t="str">
        <f>IF('Summary Clear'!ODL2=0,"",'Summary Clear'!ODL2)</f>
        <v/>
      </c>
      <c r="OCT13" s="172" t="str">
        <f>IF('Summary Clear'!ODM2=0,"",'Summary Clear'!ODM2)</f>
        <v/>
      </c>
      <c r="OCU13" s="172" t="str">
        <f>IF('Summary Clear'!ODN2=0,"",'Summary Clear'!ODN2)</f>
        <v/>
      </c>
      <c r="OCV13" s="172" t="str">
        <f>IF('Summary Clear'!ODO2=0,"",'Summary Clear'!ODO2)</f>
        <v/>
      </c>
      <c r="OCW13" s="172" t="str">
        <f>IF('Summary Clear'!ODP2=0,"",'Summary Clear'!ODP2)</f>
        <v/>
      </c>
      <c r="OCX13" s="172" t="str">
        <f>IF('Summary Clear'!ODQ2=0,"",'Summary Clear'!ODQ2)</f>
        <v/>
      </c>
      <c r="OCY13" s="172" t="str">
        <f>IF('Summary Clear'!ODR2=0,"",'Summary Clear'!ODR2)</f>
        <v/>
      </c>
      <c r="OCZ13" s="172" t="str">
        <f>IF('Summary Clear'!ODS2=0,"",'Summary Clear'!ODS2)</f>
        <v/>
      </c>
      <c r="ODA13" s="172" t="str">
        <f>IF('Summary Clear'!ODT2=0,"",'Summary Clear'!ODT2)</f>
        <v/>
      </c>
      <c r="ODB13" s="172" t="str">
        <f>IF('Summary Clear'!ODU2=0,"",'Summary Clear'!ODU2)</f>
        <v/>
      </c>
      <c r="ODC13" s="172" t="str">
        <f>IF('Summary Clear'!ODV2=0,"",'Summary Clear'!ODV2)</f>
        <v/>
      </c>
      <c r="ODD13" s="172" t="str">
        <f>IF('Summary Clear'!ODW2=0,"",'Summary Clear'!ODW2)</f>
        <v/>
      </c>
      <c r="ODE13" s="172" t="str">
        <f>IF('Summary Clear'!ODX2=0,"",'Summary Clear'!ODX2)</f>
        <v/>
      </c>
      <c r="ODF13" s="172" t="str">
        <f>IF('Summary Clear'!ODY2=0,"",'Summary Clear'!ODY2)</f>
        <v/>
      </c>
      <c r="ODG13" s="172" t="str">
        <f>IF('Summary Clear'!ODZ2=0,"",'Summary Clear'!ODZ2)</f>
        <v/>
      </c>
      <c r="ODH13" s="172" t="str">
        <f>IF('Summary Clear'!OEA2=0,"",'Summary Clear'!OEA2)</f>
        <v/>
      </c>
      <c r="ODI13" s="172" t="str">
        <f>IF('Summary Clear'!OEB2=0,"",'Summary Clear'!OEB2)</f>
        <v/>
      </c>
      <c r="ODJ13" s="172" t="str">
        <f>IF('Summary Clear'!OEC2=0,"",'Summary Clear'!OEC2)</f>
        <v/>
      </c>
      <c r="ODK13" s="172" t="str">
        <f>IF('Summary Clear'!OED2=0,"",'Summary Clear'!OED2)</f>
        <v/>
      </c>
      <c r="ODL13" s="172" t="str">
        <f>IF('Summary Clear'!OEE2=0,"",'Summary Clear'!OEE2)</f>
        <v/>
      </c>
      <c r="ODM13" s="172" t="str">
        <f>IF('Summary Clear'!OEF2=0,"",'Summary Clear'!OEF2)</f>
        <v/>
      </c>
      <c r="ODN13" s="172" t="str">
        <f>IF('Summary Clear'!OEG2=0,"",'Summary Clear'!OEG2)</f>
        <v/>
      </c>
      <c r="ODO13" s="172" t="str">
        <f>IF('Summary Clear'!OEH2=0,"",'Summary Clear'!OEH2)</f>
        <v/>
      </c>
      <c r="ODP13" s="172" t="str">
        <f>IF('Summary Clear'!OEI2=0,"",'Summary Clear'!OEI2)</f>
        <v/>
      </c>
      <c r="ODQ13" s="172" t="str">
        <f>IF('Summary Clear'!OEJ2=0,"",'Summary Clear'!OEJ2)</f>
        <v/>
      </c>
      <c r="ODR13" s="172" t="str">
        <f>IF('Summary Clear'!OEK2=0,"",'Summary Clear'!OEK2)</f>
        <v/>
      </c>
      <c r="ODS13" s="172" t="str">
        <f>IF('Summary Clear'!OEL2=0,"",'Summary Clear'!OEL2)</f>
        <v/>
      </c>
      <c r="ODT13" s="172" t="str">
        <f>IF('Summary Clear'!OEM2=0,"",'Summary Clear'!OEM2)</f>
        <v/>
      </c>
      <c r="ODU13" s="172" t="str">
        <f>IF('Summary Clear'!OEN2=0,"",'Summary Clear'!OEN2)</f>
        <v/>
      </c>
      <c r="ODV13" s="172" t="str">
        <f>IF('Summary Clear'!OEO2=0,"",'Summary Clear'!OEO2)</f>
        <v/>
      </c>
      <c r="ODW13" s="172" t="str">
        <f>IF('Summary Clear'!OEP2=0,"",'Summary Clear'!OEP2)</f>
        <v/>
      </c>
      <c r="ODX13" s="172" t="str">
        <f>IF('Summary Clear'!OEQ2=0,"",'Summary Clear'!OEQ2)</f>
        <v/>
      </c>
      <c r="ODY13" s="172" t="str">
        <f>IF('Summary Clear'!OER2=0,"",'Summary Clear'!OER2)</f>
        <v/>
      </c>
      <c r="ODZ13" s="172" t="str">
        <f>IF('Summary Clear'!OES2=0,"",'Summary Clear'!OES2)</f>
        <v/>
      </c>
      <c r="OEA13" s="172" t="str">
        <f>IF('Summary Clear'!OET2=0,"",'Summary Clear'!OET2)</f>
        <v/>
      </c>
      <c r="OEB13" s="172" t="str">
        <f>IF('Summary Clear'!OEU2=0,"",'Summary Clear'!OEU2)</f>
        <v/>
      </c>
      <c r="OEC13" s="172" t="str">
        <f>IF('Summary Clear'!OEV2=0,"",'Summary Clear'!OEV2)</f>
        <v/>
      </c>
      <c r="OED13" s="172" t="str">
        <f>IF('Summary Clear'!OEW2=0,"",'Summary Clear'!OEW2)</f>
        <v/>
      </c>
      <c r="OEE13" s="172" t="str">
        <f>IF('Summary Clear'!OEX2=0,"",'Summary Clear'!OEX2)</f>
        <v/>
      </c>
      <c r="OEF13" s="172" t="str">
        <f>IF('Summary Clear'!OEY2=0,"",'Summary Clear'!OEY2)</f>
        <v/>
      </c>
      <c r="OEG13" s="172" t="str">
        <f>IF('Summary Clear'!OEZ2=0,"",'Summary Clear'!OEZ2)</f>
        <v/>
      </c>
      <c r="OEH13" s="172" t="str">
        <f>IF('Summary Clear'!OFA2=0,"",'Summary Clear'!OFA2)</f>
        <v/>
      </c>
      <c r="OEI13" s="172" t="str">
        <f>IF('Summary Clear'!OFB2=0,"",'Summary Clear'!OFB2)</f>
        <v/>
      </c>
      <c r="OEJ13" s="172" t="str">
        <f>IF('Summary Clear'!OFC2=0,"",'Summary Clear'!OFC2)</f>
        <v/>
      </c>
      <c r="OEK13" s="172" t="str">
        <f>IF('Summary Clear'!OFD2=0,"",'Summary Clear'!OFD2)</f>
        <v/>
      </c>
      <c r="OEL13" s="172" t="str">
        <f>IF('Summary Clear'!OFE2=0,"",'Summary Clear'!OFE2)</f>
        <v/>
      </c>
      <c r="OEM13" s="172" t="str">
        <f>IF('Summary Clear'!OFF2=0,"",'Summary Clear'!OFF2)</f>
        <v/>
      </c>
      <c r="OEN13" s="172" t="str">
        <f>IF('Summary Clear'!OFG2=0,"",'Summary Clear'!OFG2)</f>
        <v/>
      </c>
      <c r="OEO13" s="172" t="str">
        <f>IF('Summary Clear'!OFH2=0,"",'Summary Clear'!OFH2)</f>
        <v/>
      </c>
      <c r="OEP13" s="172" t="str">
        <f>IF('Summary Clear'!OFI2=0,"",'Summary Clear'!OFI2)</f>
        <v/>
      </c>
      <c r="OEQ13" s="172" t="str">
        <f>IF('Summary Clear'!OFJ2=0,"",'Summary Clear'!OFJ2)</f>
        <v/>
      </c>
      <c r="OER13" s="172" t="str">
        <f>IF('Summary Clear'!OFK2=0,"",'Summary Clear'!OFK2)</f>
        <v/>
      </c>
      <c r="OES13" s="172" t="str">
        <f>IF('Summary Clear'!OFL2=0,"",'Summary Clear'!OFL2)</f>
        <v/>
      </c>
      <c r="OET13" s="172" t="str">
        <f>IF('Summary Clear'!OFM2=0,"",'Summary Clear'!OFM2)</f>
        <v/>
      </c>
      <c r="OEU13" s="172" t="str">
        <f>IF('Summary Clear'!OFN2=0,"",'Summary Clear'!OFN2)</f>
        <v/>
      </c>
      <c r="OEV13" s="172" t="str">
        <f>IF('Summary Clear'!OFO2=0,"",'Summary Clear'!OFO2)</f>
        <v/>
      </c>
      <c r="OEW13" s="172" t="str">
        <f>IF('Summary Clear'!OFP2=0,"",'Summary Clear'!OFP2)</f>
        <v/>
      </c>
      <c r="OEX13" s="172" t="str">
        <f>IF('Summary Clear'!OFQ2=0,"",'Summary Clear'!OFQ2)</f>
        <v/>
      </c>
      <c r="OEY13" s="172" t="str">
        <f>IF('Summary Clear'!OFR2=0,"",'Summary Clear'!OFR2)</f>
        <v/>
      </c>
      <c r="OEZ13" s="172" t="str">
        <f>IF('Summary Clear'!OFS2=0,"",'Summary Clear'!OFS2)</f>
        <v/>
      </c>
      <c r="OFA13" s="172" t="str">
        <f>IF('Summary Clear'!OFT2=0,"",'Summary Clear'!OFT2)</f>
        <v/>
      </c>
      <c r="OFB13" s="172" t="str">
        <f>IF('Summary Clear'!OFU2=0,"",'Summary Clear'!OFU2)</f>
        <v/>
      </c>
      <c r="OFC13" s="172" t="str">
        <f>IF('Summary Clear'!OFV2=0,"",'Summary Clear'!OFV2)</f>
        <v/>
      </c>
      <c r="OFD13" s="172" t="str">
        <f>IF('Summary Clear'!OFW2=0,"",'Summary Clear'!OFW2)</f>
        <v/>
      </c>
      <c r="OFE13" s="172" t="str">
        <f>IF('Summary Clear'!OFX2=0,"",'Summary Clear'!OFX2)</f>
        <v/>
      </c>
      <c r="OFF13" s="172" t="str">
        <f>IF('Summary Clear'!OFY2=0,"",'Summary Clear'!OFY2)</f>
        <v/>
      </c>
      <c r="OFG13" s="172" t="str">
        <f>IF('Summary Clear'!OFZ2=0,"",'Summary Clear'!OFZ2)</f>
        <v/>
      </c>
      <c r="OFH13" s="172" t="str">
        <f>IF('Summary Clear'!OGA2=0,"",'Summary Clear'!OGA2)</f>
        <v/>
      </c>
      <c r="OFI13" s="172" t="str">
        <f>IF('Summary Clear'!OGB2=0,"",'Summary Clear'!OGB2)</f>
        <v/>
      </c>
      <c r="OFJ13" s="172" t="str">
        <f>IF('Summary Clear'!OGC2=0,"",'Summary Clear'!OGC2)</f>
        <v/>
      </c>
      <c r="OFK13" s="172" t="str">
        <f>IF('Summary Clear'!OGD2=0,"",'Summary Clear'!OGD2)</f>
        <v/>
      </c>
      <c r="OFL13" s="172" t="str">
        <f>IF('Summary Clear'!OGE2=0,"",'Summary Clear'!OGE2)</f>
        <v/>
      </c>
      <c r="OFM13" s="172" t="str">
        <f>IF('Summary Clear'!OGF2=0,"",'Summary Clear'!OGF2)</f>
        <v/>
      </c>
      <c r="OFN13" s="172" t="str">
        <f>IF('Summary Clear'!OGG2=0,"",'Summary Clear'!OGG2)</f>
        <v/>
      </c>
      <c r="OFO13" s="172" t="str">
        <f>IF('Summary Clear'!OGH2=0,"",'Summary Clear'!OGH2)</f>
        <v/>
      </c>
      <c r="OFP13" s="172" t="str">
        <f>IF('Summary Clear'!OGI2=0,"",'Summary Clear'!OGI2)</f>
        <v/>
      </c>
      <c r="OFQ13" s="172" t="str">
        <f>IF('Summary Clear'!OGJ2=0,"",'Summary Clear'!OGJ2)</f>
        <v/>
      </c>
      <c r="OFR13" s="172" t="str">
        <f>IF('Summary Clear'!OGK2=0,"",'Summary Clear'!OGK2)</f>
        <v/>
      </c>
      <c r="OFS13" s="172" t="str">
        <f>IF('Summary Clear'!OGL2=0,"",'Summary Clear'!OGL2)</f>
        <v/>
      </c>
      <c r="OFT13" s="172" t="str">
        <f>IF('Summary Clear'!OGM2=0,"",'Summary Clear'!OGM2)</f>
        <v/>
      </c>
      <c r="OFU13" s="172" t="str">
        <f>IF('Summary Clear'!OGN2=0,"",'Summary Clear'!OGN2)</f>
        <v/>
      </c>
      <c r="OFV13" s="172" t="str">
        <f>IF('Summary Clear'!OGO2=0,"",'Summary Clear'!OGO2)</f>
        <v/>
      </c>
      <c r="OFW13" s="172" t="str">
        <f>IF('Summary Clear'!OGP2=0,"",'Summary Clear'!OGP2)</f>
        <v/>
      </c>
      <c r="OFX13" s="172" t="str">
        <f>IF('Summary Clear'!OGQ2=0,"",'Summary Clear'!OGQ2)</f>
        <v/>
      </c>
      <c r="OFY13" s="172" t="str">
        <f>IF('Summary Clear'!OGR2=0,"",'Summary Clear'!OGR2)</f>
        <v/>
      </c>
      <c r="OFZ13" s="172" t="str">
        <f>IF('Summary Clear'!OGS2=0,"",'Summary Clear'!OGS2)</f>
        <v/>
      </c>
      <c r="OGA13" s="172" t="str">
        <f>IF('Summary Clear'!OGT2=0,"",'Summary Clear'!OGT2)</f>
        <v/>
      </c>
      <c r="OGB13" s="172" t="str">
        <f>IF('Summary Clear'!OGU2=0,"",'Summary Clear'!OGU2)</f>
        <v/>
      </c>
      <c r="OGC13" s="172" t="str">
        <f>IF('Summary Clear'!OGV2=0,"",'Summary Clear'!OGV2)</f>
        <v/>
      </c>
      <c r="OGD13" s="172" t="str">
        <f>IF('Summary Clear'!OGW2=0,"",'Summary Clear'!OGW2)</f>
        <v/>
      </c>
      <c r="OGE13" s="172" t="str">
        <f>IF('Summary Clear'!OGX2=0,"",'Summary Clear'!OGX2)</f>
        <v/>
      </c>
      <c r="OGF13" s="172" t="str">
        <f>IF('Summary Clear'!OGY2=0,"",'Summary Clear'!OGY2)</f>
        <v/>
      </c>
      <c r="OGG13" s="172" t="str">
        <f>IF('Summary Clear'!OGZ2=0,"",'Summary Clear'!OGZ2)</f>
        <v/>
      </c>
      <c r="OGH13" s="172" t="str">
        <f>IF('Summary Clear'!OHA2=0,"",'Summary Clear'!OHA2)</f>
        <v/>
      </c>
      <c r="OGI13" s="172" t="str">
        <f>IF('Summary Clear'!OHB2=0,"",'Summary Clear'!OHB2)</f>
        <v/>
      </c>
      <c r="OGJ13" s="172" t="str">
        <f>IF('Summary Clear'!OHC2=0,"",'Summary Clear'!OHC2)</f>
        <v/>
      </c>
      <c r="OGK13" s="172" t="str">
        <f>IF('Summary Clear'!OHD2=0,"",'Summary Clear'!OHD2)</f>
        <v/>
      </c>
      <c r="OGL13" s="172" t="str">
        <f>IF('Summary Clear'!OHE2=0,"",'Summary Clear'!OHE2)</f>
        <v/>
      </c>
      <c r="OGM13" s="172" t="str">
        <f>IF('Summary Clear'!OHF2=0,"",'Summary Clear'!OHF2)</f>
        <v/>
      </c>
      <c r="OGN13" s="172" t="str">
        <f>IF('Summary Clear'!OHG2=0,"",'Summary Clear'!OHG2)</f>
        <v/>
      </c>
      <c r="OGO13" s="172" t="str">
        <f>IF('Summary Clear'!OHH2=0,"",'Summary Clear'!OHH2)</f>
        <v/>
      </c>
      <c r="OGP13" s="172" t="str">
        <f>IF('Summary Clear'!OHI2=0,"",'Summary Clear'!OHI2)</f>
        <v/>
      </c>
      <c r="OGQ13" s="172" t="str">
        <f>IF('Summary Clear'!OHJ2=0,"",'Summary Clear'!OHJ2)</f>
        <v/>
      </c>
      <c r="OGR13" s="172" t="str">
        <f>IF('Summary Clear'!OHK2=0,"",'Summary Clear'!OHK2)</f>
        <v/>
      </c>
      <c r="OGS13" s="172" t="str">
        <f>IF('Summary Clear'!OHL2=0,"",'Summary Clear'!OHL2)</f>
        <v/>
      </c>
      <c r="OGT13" s="172" t="str">
        <f>IF('Summary Clear'!OHM2=0,"",'Summary Clear'!OHM2)</f>
        <v/>
      </c>
      <c r="OGU13" s="172" t="str">
        <f>IF('Summary Clear'!OHN2=0,"",'Summary Clear'!OHN2)</f>
        <v/>
      </c>
      <c r="OGV13" s="172" t="str">
        <f>IF('Summary Clear'!OHO2=0,"",'Summary Clear'!OHO2)</f>
        <v/>
      </c>
      <c r="OGW13" s="172" t="str">
        <f>IF('Summary Clear'!OHP2=0,"",'Summary Clear'!OHP2)</f>
        <v/>
      </c>
      <c r="OGX13" s="172" t="str">
        <f>IF('Summary Clear'!OHQ2=0,"",'Summary Clear'!OHQ2)</f>
        <v/>
      </c>
      <c r="OGY13" s="172" t="str">
        <f>IF('Summary Clear'!OHR2=0,"",'Summary Clear'!OHR2)</f>
        <v/>
      </c>
      <c r="OGZ13" s="172" t="str">
        <f>IF('Summary Clear'!OHS2=0,"",'Summary Clear'!OHS2)</f>
        <v/>
      </c>
      <c r="OHA13" s="172" t="str">
        <f>IF('Summary Clear'!OHT2=0,"",'Summary Clear'!OHT2)</f>
        <v/>
      </c>
      <c r="OHB13" s="172" t="str">
        <f>IF('Summary Clear'!OHU2=0,"",'Summary Clear'!OHU2)</f>
        <v/>
      </c>
      <c r="OHC13" s="172" t="str">
        <f>IF('Summary Clear'!OHV2=0,"",'Summary Clear'!OHV2)</f>
        <v/>
      </c>
      <c r="OHD13" s="172" t="str">
        <f>IF('Summary Clear'!OHW2=0,"",'Summary Clear'!OHW2)</f>
        <v/>
      </c>
      <c r="OHE13" s="172" t="str">
        <f>IF('Summary Clear'!OHX2=0,"",'Summary Clear'!OHX2)</f>
        <v/>
      </c>
      <c r="OHF13" s="172" t="str">
        <f>IF('Summary Clear'!OHY2=0,"",'Summary Clear'!OHY2)</f>
        <v/>
      </c>
      <c r="OHG13" s="172" t="str">
        <f>IF('Summary Clear'!OHZ2=0,"",'Summary Clear'!OHZ2)</f>
        <v/>
      </c>
      <c r="OHH13" s="172" t="str">
        <f>IF('Summary Clear'!OIA2=0,"",'Summary Clear'!OIA2)</f>
        <v/>
      </c>
      <c r="OHI13" s="172" t="str">
        <f>IF('Summary Clear'!OIB2=0,"",'Summary Clear'!OIB2)</f>
        <v/>
      </c>
      <c r="OHJ13" s="172" t="str">
        <f>IF('Summary Clear'!OIC2=0,"",'Summary Clear'!OIC2)</f>
        <v/>
      </c>
      <c r="OHK13" s="172" t="str">
        <f>IF('Summary Clear'!OID2=0,"",'Summary Clear'!OID2)</f>
        <v/>
      </c>
      <c r="OHL13" s="172" t="str">
        <f>IF('Summary Clear'!OIE2=0,"",'Summary Clear'!OIE2)</f>
        <v/>
      </c>
      <c r="OHM13" s="172" t="str">
        <f>IF('Summary Clear'!OIF2=0,"",'Summary Clear'!OIF2)</f>
        <v/>
      </c>
      <c r="OHN13" s="172" t="str">
        <f>IF('Summary Clear'!OIG2=0,"",'Summary Clear'!OIG2)</f>
        <v/>
      </c>
      <c r="OHO13" s="172" t="str">
        <f>IF('Summary Clear'!OIH2=0,"",'Summary Clear'!OIH2)</f>
        <v/>
      </c>
      <c r="OHP13" s="172" t="str">
        <f>IF('Summary Clear'!OII2=0,"",'Summary Clear'!OII2)</f>
        <v/>
      </c>
      <c r="OHQ13" s="172" t="str">
        <f>IF('Summary Clear'!OIJ2=0,"",'Summary Clear'!OIJ2)</f>
        <v/>
      </c>
      <c r="OHR13" s="172" t="str">
        <f>IF('Summary Clear'!OIK2=0,"",'Summary Clear'!OIK2)</f>
        <v/>
      </c>
      <c r="OHS13" s="172" t="str">
        <f>IF('Summary Clear'!OIL2=0,"",'Summary Clear'!OIL2)</f>
        <v/>
      </c>
      <c r="OHT13" s="172" t="str">
        <f>IF('Summary Clear'!OIM2=0,"",'Summary Clear'!OIM2)</f>
        <v/>
      </c>
      <c r="OHU13" s="172" t="str">
        <f>IF('Summary Clear'!OIN2=0,"",'Summary Clear'!OIN2)</f>
        <v/>
      </c>
      <c r="OHV13" s="172" t="str">
        <f>IF('Summary Clear'!OIO2=0,"",'Summary Clear'!OIO2)</f>
        <v/>
      </c>
      <c r="OHW13" s="172" t="str">
        <f>IF('Summary Clear'!OIP2=0,"",'Summary Clear'!OIP2)</f>
        <v/>
      </c>
      <c r="OHX13" s="172" t="str">
        <f>IF('Summary Clear'!OIQ2=0,"",'Summary Clear'!OIQ2)</f>
        <v/>
      </c>
      <c r="OHY13" s="172" t="str">
        <f>IF('Summary Clear'!OIR2=0,"",'Summary Clear'!OIR2)</f>
        <v/>
      </c>
      <c r="OHZ13" s="172" t="str">
        <f>IF('Summary Clear'!OIS2=0,"",'Summary Clear'!OIS2)</f>
        <v/>
      </c>
      <c r="OIA13" s="172" t="str">
        <f>IF('Summary Clear'!OIT2=0,"",'Summary Clear'!OIT2)</f>
        <v/>
      </c>
      <c r="OIB13" s="172" t="str">
        <f>IF('Summary Clear'!OIU2=0,"",'Summary Clear'!OIU2)</f>
        <v/>
      </c>
      <c r="OIC13" s="172" t="str">
        <f>IF('Summary Clear'!OIV2=0,"",'Summary Clear'!OIV2)</f>
        <v/>
      </c>
      <c r="OID13" s="172" t="str">
        <f>IF('Summary Clear'!OIW2=0,"",'Summary Clear'!OIW2)</f>
        <v/>
      </c>
      <c r="OIE13" s="172" t="str">
        <f>IF('Summary Clear'!OIX2=0,"",'Summary Clear'!OIX2)</f>
        <v/>
      </c>
      <c r="OIF13" s="172" t="str">
        <f>IF('Summary Clear'!OIY2=0,"",'Summary Clear'!OIY2)</f>
        <v/>
      </c>
      <c r="OIG13" s="172" t="str">
        <f>IF('Summary Clear'!OIZ2=0,"",'Summary Clear'!OIZ2)</f>
        <v/>
      </c>
      <c r="OIH13" s="172" t="str">
        <f>IF('Summary Clear'!OJA2=0,"",'Summary Clear'!OJA2)</f>
        <v/>
      </c>
      <c r="OII13" s="172" t="str">
        <f>IF('Summary Clear'!OJB2=0,"",'Summary Clear'!OJB2)</f>
        <v/>
      </c>
      <c r="OIJ13" s="172" t="str">
        <f>IF('Summary Clear'!OJC2=0,"",'Summary Clear'!OJC2)</f>
        <v/>
      </c>
      <c r="OIK13" s="172" t="str">
        <f>IF('Summary Clear'!OJD2=0,"",'Summary Clear'!OJD2)</f>
        <v/>
      </c>
      <c r="OIL13" s="172" t="str">
        <f>IF('Summary Clear'!OJE2=0,"",'Summary Clear'!OJE2)</f>
        <v/>
      </c>
      <c r="OIM13" s="172" t="str">
        <f>IF('Summary Clear'!OJF2=0,"",'Summary Clear'!OJF2)</f>
        <v/>
      </c>
      <c r="OIN13" s="172" t="str">
        <f>IF('Summary Clear'!OJG2=0,"",'Summary Clear'!OJG2)</f>
        <v/>
      </c>
      <c r="OIO13" s="172" t="str">
        <f>IF('Summary Clear'!OJH2=0,"",'Summary Clear'!OJH2)</f>
        <v/>
      </c>
      <c r="OIP13" s="172" t="str">
        <f>IF('Summary Clear'!OJI2=0,"",'Summary Clear'!OJI2)</f>
        <v/>
      </c>
      <c r="OIQ13" s="172" t="str">
        <f>IF('Summary Clear'!OJJ2=0,"",'Summary Clear'!OJJ2)</f>
        <v/>
      </c>
      <c r="OIR13" s="172" t="str">
        <f>IF('Summary Clear'!OJK2=0,"",'Summary Clear'!OJK2)</f>
        <v/>
      </c>
      <c r="OIS13" s="172" t="str">
        <f>IF('Summary Clear'!OJL2=0,"",'Summary Clear'!OJL2)</f>
        <v/>
      </c>
      <c r="OIT13" s="172" t="str">
        <f>IF('Summary Clear'!OJM2=0,"",'Summary Clear'!OJM2)</f>
        <v/>
      </c>
      <c r="OIU13" s="172" t="str">
        <f>IF('Summary Clear'!OJN2=0,"",'Summary Clear'!OJN2)</f>
        <v/>
      </c>
      <c r="OIV13" s="172" t="str">
        <f>IF('Summary Clear'!OJO2=0,"",'Summary Clear'!OJO2)</f>
        <v/>
      </c>
      <c r="OIW13" s="172" t="str">
        <f>IF('Summary Clear'!OJP2=0,"",'Summary Clear'!OJP2)</f>
        <v/>
      </c>
      <c r="OIX13" s="172" t="str">
        <f>IF('Summary Clear'!OJQ2=0,"",'Summary Clear'!OJQ2)</f>
        <v/>
      </c>
      <c r="OIY13" s="172" t="str">
        <f>IF('Summary Clear'!OJR2=0,"",'Summary Clear'!OJR2)</f>
        <v/>
      </c>
      <c r="OIZ13" s="172" t="str">
        <f>IF('Summary Clear'!OJS2=0,"",'Summary Clear'!OJS2)</f>
        <v/>
      </c>
      <c r="OJA13" s="172" t="str">
        <f>IF('Summary Clear'!OJT2=0,"",'Summary Clear'!OJT2)</f>
        <v/>
      </c>
      <c r="OJB13" s="172" t="str">
        <f>IF('Summary Clear'!OJU2=0,"",'Summary Clear'!OJU2)</f>
        <v/>
      </c>
      <c r="OJC13" s="172" t="str">
        <f>IF('Summary Clear'!OJV2=0,"",'Summary Clear'!OJV2)</f>
        <v/>
      </c>
      <c r="OJD13" s="172" t="str">
        <f>IF('Summary Clear'!OJW2=0,"",'Summary Clear'!OJW2)</f>
        <v/>
      </c>
      <c r="OJE13" s="172" t="str">
        <f>IF('Summary Clear'!OJX2=0,"",'Summary Clear'!OJX2)</f>
        <v/>
      </c>
      <c r="OJF13" s="172" t="str">
        <f>IF('Summary Clear'!OJY2=0,"",'Summary Clear'!OJY2)</f>
        <v/>
      </c>
      <c r="OJG13" s="172" t="str">
        <f>IF('Summary Clear'!OJZ2=0,"",'Summary Clear'!OJZ2)</f>
        <v/>
      </c>
      <c r="OJH13" s="172" t="str">
        <f>IF('Summary Clear'!OKA2=0,"",'Summary Clear'!OKA2)</f>
        <v/>
      </c>
      <c r="OJI13" s="172" t="str">
        <f>IF('Summary Clear'!OKB2=0,"",'Summary Clear'!OKB2)</f>
        <v/>
      </c>
      <c r="OJJ13" s="172" t="str">
        <f>IF('Summary Clear'!OKC2=0,"",'Summary Clear'!OKC2)</f>
        <v/>
      </c>
      <c r="OJK13" s="172" t="str">
        <f>IF('Summary Clear'!OKD2=0,"",'Summary Clear'!OKD2)</f>
        <v/>
      </c>
      <c r="OJL13" s="172" t="str">
        <f>IF('Summary Clear'!OKE2=0,"",'Summary Clear'!OKE2)</f>
        <v/>
      </c>
      <c r="OJM13" s="172" t="str">
        <f>IF('Summary Clear'!OKF2=0,"",'Summary Clear'!OKF2)</f>
        <v/>
      </c>
      <c r="OJN13" s="172" t="str">
        <f>IF('Summary Clear'!OKG2=0,"",'Summary Clear'!OKG2)</f>
        <v/>
      </c>
      <c r="OJO13" s="172" t="str">
        <f>IF('Summary Clear'!OKH2=0,"",'Summary Clear'!OKH2)</f>
        <v/>
      </c>
      <c r="OJP13" s="172" t="str">
        <f>IF('Summary Clear'!OKI2=0,"",'Summary Clear'!OKI2)</f>
        <v/>
      </c>
      <c r="OJQ13" s="172" t="str">
        <f>IF('Summary Clear'!OKJ2=0,"",'Summary Clear'!OKJ2)</f>
        <v/>
      </c>
      <c r="OJR13" s="172" t="str">
        <f>IF('Summary Clear'!OKK2=0,"",'Summary Clear'!OKK2)</f>
        <v/>
      </c>
      <c r="OJS13" s="172" t="str">
        <f>IF('Summary Clear'!OKL2=0,"",'Summary Clear'!OKL2)</f>
        <v/>
      </c>
      <c r="OJT13" s="172" t="str">
        <f>IF('Summary Clear'!OKM2=0,"",'Summary Clear'!OKM2)</f>
        <v/>
      </c>
      <c r="OJU13" s="172" t="str">
        <f>IF('Summary Clear'!OKN2=0,"",'Summary Clear'!OKN2)</f>
        <v/>
      </c>
      <c r="OJV13" s="172" t="str">
        <f>IF('Summary Clear'!OKO2=0,"",'Summary Clear'!OKO2)</f>
        <v/>
      </c>
      <c r="OJW13" s="172" t="str">
        <f>IF('Summary Clear'!OKP2=0,"",'Summary Clear'!OKP2)</f>
        <v/>
      </c>
      <c r="OJX13" s="172" t="str">
        <f>IF('Summary Clear'!OKQ2=0,"",'Summary Clear'!OKQ2)</f>
        <v/>
      </c>
      <c r="OJY13" s="172" t="str">
        <f>IF('Summary Clear'!OKR2=0,"",'Summary Clear'!OKR2)</f>
        <v/>
      </c>
      <c r="OJZ13" s="172" t="str">
        <f>IF('Summary Clear'!OKS2=0,"",'Summary Clear'!OKS2)</f>
        <v/>
      </c>
      <c r="OKA13" s="172" t="str">
        <f>IF('Summary Clear'!OKT2=0,"",'Summary Clear'!OKT2)</f>
        <v/>
      </c>
      <c r="OKB13" s="172" t="str">
        <f>IF('Summary Clear'!OKU2=0,"",'Summary Clear'!OKU2)</f>
        <v/>
      </c>
      <c r="OKC13" s="172" t="str">
        <f>IF('Summary Clear'!OKV2=0,"",'Summary Clear'!OKV2)</f>
        <v/>
      </c>
      <c r="OKD13" s="172" t="str">
        <f>IF('Summary Clear'!OKW2=0,"",'Summary Clear'!OKW2)</f>
        <v/>
      </c>
      <c r="OKE13" s="172" t="str">
        <f>IF('Summary Clear'!OKX2=0,"",'Summary Clear'!OKX2)</f>
        <v/>
      </c>
      <c r="OKF13" s="172" t="str">
        <f>IF('Summary Clear'!OKY2=0,"",'Summary Clear'!OKY2)</f>
        <v/>
      </c>
      <c r="OKG13" s="172" t="str">
        <f>IF('Summary Clear'!OKZ2=0,"",'Summary Clear'!OKZ2)</f>
        <v/>
      </c>
      <c r="OKH13" s="172" t="str">
        <f>IF('Summary Clear'!OLA2=0,"",'Summary Clear'!OLA2)</f>
        <v/>
      </c>
      <c r="OKI13" s="172" t="str">
        <f>IF('Summary Clear'!OLB2=0,"",'Summary Clear'!OLB2)</f>
        <v/>
      </c>
      <c r="OKJ13" s="172" t="str">
        <f>IF('Summary Clear'!OLC2=0,"",'Summary Clear'!OLC2)</f>
        <v/>
      </c>
      <c r="OKK13" s="172" t="str">
        <f>IF('Summary Clear'!OLD2=0,"",'Summary Clear'!OLD2)</f>
        <v/>
      </c>
      <c r="OKL13" s="172" t="str">
        <f>IF('Summary Clear'!OLE2=0,"",'Summary Clear'!OLE2)</f>
        <v/>
      </c>
      <c r="OKM13" s="172" t="str">
        <f>IF('Summary Clear'!OLF2=0,"",'Summary Clear'!OLF2)</f>
        <v/>
      </c>
      <c r="OKN13" s="172" t="str">
        <f>IF('Summary Clear'!OLG2=0,"",'Summary Clear'!OLG2)</f>
        <v/>
      </c>
      <c r="OKO13" s="172" t="str">
        <f>IF('Summary Clear'!OLH2=0,"",'Summary Clear'!OLH2)</f>
        <v/>
      </c>
      <c r="OKP13" s="172" t="str">
        <f>IF('Summary Clear'!OLI2=0,"",'Summary Clear'!OLI2)</f>
        <v/>
      </c>
      <c r="OKQ13" s="172" t="str">
        <f>IF('Summary Clear'!OLJ2=0,"",'Summary Clear'!OLJ2)</f>
        <v/>
      </c>
      <c r="OKR13" s="172" t="str">
        <f>IF('Summary Clear'!OLK2=0,"",'Summary Clear'!OLK2)</f>
        <v/>
      </c>
      <c r="OKS13" s="172" t="str">
        <f>IF('Summary Clear'!OLL2=0,"",'Summary Clear'!OLL2)</f>
        <v/>
      </c>
      <c r="OKT13" s="172" t="str">
        <f>IF('Summary Clear'!OLM2=0,"",'Summary Clear'!OLM2)</f>
        <v/>
      </c>
      <c r="OKU13" s="172" t="str">
        <f>IF('Summary Clear'!OLN2=0,"",'Summary Clear'!OLN2)</f>
        <v/>
      </c>
      <c r="OKV13" s="172" t="str">
        <f>IF('Summary Clear'!OLO2=0,"",'Summary Clear'!OLO2)</f>
        <v/>
      </c>
      <c r="OKW13" s="172" t="str">
        <f>IF('Summary Clear'!OLP2=0,"",'Summary Clear'!OLP2)</f>
        <v/>
      </c>
      <c r="OKX13" s="172" t="str">
        <f>IF('Summary Clear'!OLQ2=0,"",'Summary Clear'!OLQ2)</f>
        <v/>
      </c>
      <c r="OKY13" s="172" t="str">
        <f>IF('Summary Clear'!OLR2=0,"",'Summary Clear'!OLR2)</f>
        <v/>
      </c>
      <c r="OKZ13" s="172" t="str">
        <f>IF('Summary Clear'!OLS2=0,"",'Summary Clear'!OLS2)</f>
        <v/>
      </c>
      <c r="OLA13" s="172" t="str">
        <f>IF('Summary Clear'!OLT2=0,"",'Summary Clear'!OLT2)</f>
        <v/>
      </c>
      <c r="OLB13" s="172" t="str">
        <f>IF('Summary Clear'!OLU2=0,"",'Summary Clear'!OLU2)</f>
        <v/>
      </c>
      <c r="OLC13" s="172" t="str">
        <f>IF('Summary Clear'!OLV2=0,"",'Summary Clear'!OLV2)</f>
        <v/>
      </c>
      <c r="OLD13" s="172" t="str">
        <f>IF('Summary Clear'!OLW2=0,"",'Summary Clear'!OLW2)</f>
        <v/>
      </c>
      <c r="OLE13" s="172" t="str">
        <f>IF('Summary Clear'!OLX2=0,"",'Summary Clear'!OLX2)</f>
        <v/>
      </c>
      <c r="OLF13" s="172" t="str">
        <f>IF('Summary Clear'!OLY2=0,"",'Summary Clear'!OLY2)</f>
        <v/>
      </c>
      <c r="OLG13" s="172" t="str">
        <f>IF('Summary Clear'!OLZ2=0,"",'Summary Clear'!OLZ2)</f>
        <v/>
      </c>
      <c r="OLH13" s="172" t="str">
        <f>IF('Summary Clear'!OMA2=0,"",'Summary Clear'!OMA2)</f>
        <v/>
      </c>
      <c r="OLI13" s="172" t="str">
        <f>IF('Summary Clear'!OMB2=0,"",'Summary Clear'!OMB2)</f>
        <v/>
      </c>
      <c r="OLJ13" s="172" t="str">
        <f>IF('Summary Clear'!OMC2=0,"",'Summary Clear'!OMC2)</f>
        <v/>
      </c>
      <c r="OLK13" s="172" t="str">
        <f>IF('Summary Clear'!OMD2=0,"",'Summary Clear'!OMD2)</f>
        <v/>
      </c>
      <c r="OLL13" s="172" t="str">
        <f>IF('Summary Clear'!OME2=0,"",'Summary Clear'!OME2)</f>
        <v/>
      </c>
      <c r="OLM13" s="172" t="str">
        <f>IF('Summary Clear'!OMF2=0,"",'Summary Clear'!OMF2)</f>
        <v/>
      </c>
      <c r="OLN13" s="172" t="str">
        <f>IF('Summary Clear'!OMG2=0,"",'Summary Clear'!OMG2)</f>
        <v/>
      </c>
      <c r="OLO13" s="172" t="str">
        <f>IF('Summary Clear'!OMH2=0,"",'Summary Clear'!OMH2)</f>
        <v/>
      </c>
      <c r="OLP13" s="172" t="str">
        <f>IF('Summary Clear'!OMI2=0,"",'Summary Clear'!OMI2)</f>
        <v/>
      </c>
      <c r="OLQ13" s="172" t="str">
        <f>IF('Summary Clear'!OMJ2=0,"",'Summary Clear'!OMJ2)</f>
        <v/>
      </c>
      <c r="OLR13" s="172" t="str">
        <f>IF('Summary Clear'!OMK2=0,"",'Summary Clear'!OMK2)</f>
        <v/>
      </c>
      <c r="OLS13" s="172" t="str">
        <f>IF('Summary Clear'!OML2=0,"",'Summary Clear'!OML2)</f>
        <v/>
      </c>
      <c r="OLT13" s="172" t="str">
        <f>IF('Summary Clear'!OMM2=0,"",'Summary Clear'!OMM2)</f>
        <v/>
      </c>
      <c r="OLU13" s="172" t="str">
        <f>IF('Summary Clear'!OMN2=0,"",'Summary Clear'!OMN2)</f>
        <v/>
      </c>
      <c r="OLV13" s="172" t="str">
        <f>IF('Summary Clear'!OMO2=0,"",'Summary Clear'!OMO2)</f>
        <v/>
      </c>
      <c r="OLW13" s="172" t="str">
        <f>IF('Summary Clear'!OMP2=0,"",'Summary Clear'!OMP2)</f>
        <v/>
      </c>
      <c r="OLX13" s="172" t="str">
        <f>IF('Summary Clear'!OMQ2=0,"",'Summary Clear'!OMQ2)</f>
        <v/>
      </c>
      <c r="OLY13" s="172" t="str">
        <f>IF('Summary Clear'!OMR2=0,"",'Summary Clear'!OMR2)</f>
        <v/>
      </c>
      <c r="OLZ13" s="172" t="str">
        <f>IF('Summary Clear'!OMS2=0,"",'Summary Clear'!OMS2)</f>
        <v/>
      </c>
      <c r="OMA13" s="172" t="str">
        <f>IF('Summary Clear'!OMT2=0,"",'Summary Clear'!OMT2)</f>
        <v/>
      </c>
      <c r="OMB13" s="172" t="str">
        <f>IF('Summary Clear'!OMU2=0,"",'Summary Clear'!OMU2)</f>
        <v/>
      </c>
      <c r="OMC13" s="172" t="str">
        <f>IF('Summary Clear'!OMV2=0,"",'Summary Clear'!OMV2)</f>
        <v/>
      </c>
      <c r="OMD13" s="172" t="str">
        <f>IF('Summary Clear'!OMW2=0,"",'Summary Clear'!OMW2)</f>
        <v/>
      </c>
      <c r="OME13" s="172" t="str">
        <f>IF('Summary Clear'!OMX2=0,"",'Summary Clear'!OMX2)</f>
        <v/>
      </c>
      <c r="OMF13" s="172" t="str">
        <f>IF('Summary Clear'!OMY2=0,"",'Summary Clear'!OMY2)</f>
        <v/>
      </c>
      <c r="OMG13" s="172" t="str">
        <f>IF('Summary Clear'!OMZ2=0,"",'Summary Clear'!OMZ2)</f>
        <v/>
      </c>
      <c r="OMH13" s="172" t="str">
        <f>IF('Summary Clear'!ONA2=0,"",'Summary Clear'!ONA2)</f>
        <v/>
      </c>
      <c r="OMI13" s="172" t="str">
        <f>IF('Summary Clear'!ONB2=0,"",'Summary Clear'!ONB2)</f>
        <v/>
      </c>
      <c r="OMJ13" s="172" t="str">
        <f>IF('Summary Clear'!ONC2=0,"",'Summary Clear'!ONC2)</f>
        <v/>
      </c>
      <c r="OMK13" s="172" t="str">
        <f>IF('Summary Clear'!OND2=0,"",'Summary Clear'!OND2)</f>
        <v/>
      </c>
      <c r="OML13" s="172" t="str">
        <f>IF('Summary Clear'!ONE2=0,"",'Summary Clear'!ONE2)</f>
        <v/>
      </c>
      <c r="OMM13" s="172" t="str">
        <f>IF('Summary Clear'!ONF2=0,"",'Summary Clear'!ONF2)</f>
        <v/>
      </c>
      <c r="OMN13" s="172" t="str">
        <f>IF('Summary Clear'!ONG2=0,"",'Summary Clear'!ONG2)</f>
        <v/>
      </c>
      <c r="OMO13" s="172" t="str">
        <f>IF('Summary Clear'!ONH2=0,"",'Summary Clear'!ONH2)</f>
        <v/>
      </c>
      <c r="OMP13" s="172" t="str">
        <f>IF('Summary Clear'!ONI2=0,"",'Summary Clear'!ONI2)</f>
        <v/>
      </c>
      <c r="OMQ13" s="172" t="str">
        <f>IF('Summary Clear'!ONJ2=0,"",'Summary Clear'!ONJ2)</f>
        <v/>
      </c>
      <c r="OMR13" s="172" t="str">
        <f>IF('Summary Clear'!ONK2=0,"",'Summary Clear'!ONK2)</f>
        <v/>
      </c>
      <c r="OMS13" s="172" t="str">
        <f>IF('Summary Clear'!ONL2=0,"",'Summary Clear'!ONL2)</f>
        <v/>
      </c>
      <c r="OMT13" s="172" t="str">
        <f>IF('Summary Clear'!ONM2=0,"",'Summary Clear'!ONM2)</f>
        <v/>
      </c>
      <c r="OMU13" s="172" t="str">
        <f>IF('Summary Clear'!ONN2=0,"",'Summary Clear'!ONN2)</f>
        <v/>
      </c>
      <c r="OMV13" s="172" t="str">
        <f>IF('Summary Clear'!ONO2=0,"",'Summary Clear'!ONO2)</f>
        <v/>
      </c>
      <c r="OMW13" s="172" t="str">
        <f>IF('Summary Clear'!ONP2=0,"",'Summary Clear'!ONP2)</f>
        <v/>
      </c>
      <c r="OMX13" s="172" t="str">
        <f>IF('Summary Clear'!ONQ2=0,"",'Summary Clear'!ONQ2)</f>
        <v/>
      </c>
      <c r="OMY13" s="172" t="str">
        <f>IF('Summary Clear'!ONR2=0,"",'Summary Clear'!ONR2)</f>
        <v/>
      </c>
      <c r="OMZ13" s="172" t="str">
        <f>IF('Summary Clear'!ONS2=0,"",'Summary Clear'!ONS2)</f>
        <v/>
      </c>
      <c r="ONA13" s="172" t="str">
        <f>IF('Summary Clear'!ONT2=0,"",'Summary Clear'!ONT2)</f>
        <v/>
      </c>
      <c r="ONB13" s="172" t="str">
        <f>IF('Summary Clear'!ONU2=0,"",'Summary Clear'!ONU2)</f>
        <v/>
      </c>
      <c r="ONC13" s="172" t="str">
        <f>IF('Summary Clear'!ONV2=0,"",'Summary Clear'!ONV2)</f>
        <v/>
      </c>
      <c r="OND13" s="172" t="str">
        <f>IF('Summary Clear'!ONW2=0,"",'Summary Clear'!ONW2)</f>
        <v/>
      </c>
      <c r="ONE13" s="172" t="str">
        <f>IF('Summary Clear'!ONX2=0,"",'Summary Clear'!ONX2)</f>
        <v/>
      </c>
      <c r="ONF13" s="172" t="str">
        <f>IF('Summary Clear'!ONY2=0,"",'Summary Clear'!ONY2)</f>
        <v/>
      </c>
      <c r="ONG13" s="172" t="str">
        <f>IF('Summary Clear'!ONZ2=0,"",'Summary Clear'!ONZ2)</f>
        <v/>
      </c>
      <c r="ONH13" s="172" t="str">
        <f>IF('Summary Clear'!OOA2=0,"",'Summary Clear'!OOA2)</f>
        <v/>
      </c>
      <c r="ONI13" s="172" t="str">
        <f>IF('Summary Clear'!OOB2=0,"",'Summary Clear'!OOB2)</f>
        <v/>
      </c>
      <c r="ONJ13" s="172" t="str">
        <f>IF('Summary Clear'!OOC2=0,"",'Summary Clear'!OOC2)</f>
        <v/>
      </c>
      <c r="ONK13" s="172" t="str">
        <f>IF('Summary Clear'!OOD2=0,"",'Summary Clear'!OOD2)</f>
        <v/>
      </c>
      <c r="ONL13" s="172" t="str">
        <f>IF('Summary Clear'!OOE2=0,"",'Summary Clear'!OOE2)</f>
        <v/>
      </c>
      <c r="ONM13" s="172" t="str">
        <f>IF('Summary Clear'!OOF2=0,"",'Summary Clear'!OOF2)</f>
        <v/>
      </c>
      <c r="ONN13" s="172" t="str">
        <f>IF('Summary Clear'!OOG2=0,"",'Summary Clear'!OOG2)</f>
        <v/>
      </c>
      <c r="ONO13" s="172" t="str">
        <f>IF('Summary Clear'!OOH2=0,"",'Summary Clear'!OOH2)</f>
        <v/>
      </c>
      <c r="ONP13" s="172" t="str">
        <f>IF('Summary Clear'!OOI2=0,"",'Summary Clear'!OOI2)</f>
        <v/>
      </c>
      <c r="ONQ13" s="172" t="str">
        <f>IF('Summary Clear'!OOJ2=0,"",'Summary Clear'!OOJ2)</f>
        <v/>
      </c>
      <c r="ONR13" s="172" t="str">
        <f>IF('Summary Clear'!OOK2=0,"",'Summary Clear'!OOK2)</f>
        <v/>
      </c>
      <c r="ONS13" s="172" t="str">
        <f>IF('Summary Clear'!OOL2=0,"",'Summary Clear'!OOL2)</f>
        <v/>
      </c>
      <c r="ONT13" s="172" t="str">
        <f>IF('Summary Clear'!OOM2=0,"",'Summary Clear'!OOM2)</f>
        <v/>
      </c>
      <c r="ONU13" s="172" t="str">
        <f>IF('Summary Clear'!OON2=0,"",'Summary Clear'!OON2)</f>
        <v/>
      </c>
      <c r="ONV13" s="172" t="str">
        <f>IF('Summary Clear'!OOO2=0,"",'Summary Clear'!OOO2)</f>
        <v/>
      </c>
      <c r="ONW13" s="172" t="str">
        <f>IF('Summary Clear'!OOP2=0,"",'Summary Clear'!OOP2)</f>
        <v/>
      </c>
      <c r="ONX13" s="172" t="str">
        <f>IF('Summary Clear'!OOQ2=0,"",'Summary Clear'!OOQ2)</f>
        <v/>
      </c>
      <c r="ONY13" s="172" t="str">
        <f>IF('Summary Clear'!OOR2=0,"",'Summary Clear'!OOR2)</f>
        <v/>
      </c>
      <c r="ONZ13" s="172" t="str">
        <f>IF('Summary Clear'!OOS2=0,"",'Summary Clear'!OOS2)</f>
        <v/>
      </c>
      <c r="OOA13" s="172" t="str">
        <f>IF('Summary Clear'!OOT2=0,"",'Summary Clear'!OOT2)</f>
        <v/>
      </c>
      <c r="OOB13" s="172" t="str">
        <f>IF('Summary Clear'!OOU2=0,"",'Summary Clear'!OOU2)</f>
        <v/>
      </c>
      <c r="OOC13" s="172" t="str">
        <f>IF('Summary Clear'!OOV2=0,"",'Summary Clear'!OOV2)</f>
        <v/>
      </c>
      <c r="OOD13" s="172" t="str">
        <f>IF('Summary Clear'!OOW2=0,"",'Summary Clear'!OOW2)</f>
        <v/>
      </c>
      <c r="OOE13" s="172" t="str">
        <f>IF('Summary Clear'!OOX2=0,"",'Summary Clear'!OOX2)</f>
        <v/>
      </c>
      <c r="OOF13" s="172" t="str">
        <f>IF('Summary Clear'!OOY2=0,"",'Summary Clear'!OOY2)</f>
        <v/>
      </c>
      <c r="OOG13" s="172" t="str">
        <f>IF('Summary Clear'!OOZ2=0,"",'Summary Clear'!OOZ2)</f>
        <v/>
      </c>
      <c r="OOH13" s="172" t="str">
        <f>IF('Summary Clear'!OPA2=0,"",'Summary Clear'!OPA2)</f>
        <v/>
      </c>
      <c r="OOI13" s="172" t="str">
        <f>IF('Summary Clear'!OPB2=0,"",'Summary Clear'!OPB2)</f>
        <v/>
      </c>
      <c r="OOJ13" s="172" t="str">
        <f>IF('Summary Clear'!OPC2=0,"",'Summary Clear'!OPC2)</f>
        <v/>
      </c>
      <c r="OOK13" s="172" t="str">
        <f>IF('Summary Clear'!OPD2=0,"",'Summary Clear'!OPD2)</f>
        <v/>
      </c>
      <c r="OOL13" s="172" t="str">
        <f>IF('Summary Clear'!OPE2=0,"",'Summary Clear'!OPE2)</f>
        <v/>
      </c>
      <c r="OOM13" s="172" t="str">
        <f>IF('Summary Clear'!OPF2=0,"",'Summary Clear'!OPF2)</f>
        <v/>
      </c>
      <c r="OON13" s="172" t="str">
        <f>IF('Summary Clear'!OPG2=0,"",'Summary Clear'!OPG2)</f>
        <v/>
      </c>
      <c r="OOO13" s="172" t="str">
        <f>IF('Summary Clear'!OPH2=0,"",'Summary Clear'!OPH2)</f>
        <v/>
      </c>
      <c r="OOP13" s="172" t="str">
        <f>IF('Summary Clear'!OPI2=0,"",'Summary Clear'!OPI2)</f>
        <v/>
      </c>
      <c r="OOQ13" s="172" t="str">
        <f>IF('Summary Clear'!OPJ2=0,"",'Summary Clear'!OPJ2)</f>
        <v/>
      </c>
      <c r="OOR13" s="172" t="str">
        <f>IF('Summary Clear'!OPK2=0,"",'Summary Clear'!OPK2)</f>
        <v/>
      </c>
      <c r="OOS13" s="172" t="str">
        <f>IF('Summary Clear'!OPL2=0,"",'Summary Clear'!OPL2)</f>
        <v/>
      </c>
      <c r="OOT13" s="172" t="str">
        <f>IF('Summary Clear'!OPM2=0,"",'Summary Clear'!OPM2)</f>
        <v/>
      </c>
      <c r="OOU13" s="172" t="str">
        <f>IF('Summary Clear'!OPN2=0,"",'Summary Clear'!OPN2)</f>
        <v/>
      </c>
      <c r="OOV13" s="172" t="str">
        <f>IF('Summary Clear'!OPO2=0,"",'Summary Clear'!OPO2)</f>
        <v/>
      </c>
      <c r="OOW13" s="172" t="str">
        <f>IF('Summary Clear'!OPP2=0,"",'Summary Clear'!OPP2)</f>
        <v/>
      </c>
      <c r="OOX13" s="172" t="str">
        <f>IF('Summary Clear'!OPQ2=0,"",'Summary Clear'!OPQ2)</f>
        <v/>
      </c>
      <c r="OOY13" s="172" t="str">
        <f>IF('Summary Clear'!OPR2=0,"",'Summary Clear'!OPR2)</f>
        <v/>
      </c>
      <c r="OOZ13" s="172" t="str">
        <f>IF('Summary Clear'!OPS2=0,"",'Summary Clear'!OPS2)</f>
        <v/>
      </c>
      <c r="OPA13" s="172" t="str">
        <f>IF('Summary Clear'!OPT2=0,"",'Summary Clear'!OPT2)</f>
        <v/>
      </c>
      <c r="OPB13" s="172" t="str">
        <f>IF('Summary Clear'!OPU2=0,"",'Summary Clear'!OPU2)</f>
        <v/>
      </c>
      <c r="OPC13" s="172" t="str">
        <f>IF('Summary Clear'!OPV2=0,"",'Summary Clear'!OPV2)</f>
        <v/>
      </c>
      <c r="OPD13" s="172" t="str">
        <f>IF('Summary Clear'!OPW2=0,"",'Summary Clear'!OPW2)</f>
        <v/>
      </c>
      <c r="OPE13" s="172" t="str">
        <f>IF('Summary Clear'!OPX2=0,"",'Summary Clear'!OPX2)</f>
        <v/>
      </c>
      <c r="OPF13" s="172" t="str">
        <f>IF('Summary Clear'!OPY2=0,"",'Summary Clear'!OPY2)</f>
        <v/>
      </c>
      <c r="OPG13" s="172" t="str">
        <f>IF('Summary Clear'!OPZ2=0,"",'Summary Clear'!OPZ2)</f>
        <v/>
      </c>
      <c r="OPH13" s="172" t="str">
        <f>IF('Summary Clear'!OQA2=0,"",'Summary Clear'!OQA2)</f>
        <v/>
      </c>
      <c r="OPI13" s="172" t="str">
        <f>IF('Summary Clear'!OQB2=0,"",'Summary Clear'!OQB2)</f>
        <v/>
      </c>
      <c r="OPJ13" s="172" t="str">
        <f>IF('Summary Clear'!OQC2=0,"",'Summary Clear'!OQC2)</f>
        <v/>
      </c>
      <c r="OPK13" s="172" t="str">
        <f>IF('Summary Clear'!OQD2=0,"",'Summary Clear'!OQD2)</f>
        <v/>
      </c>
      <c r="OPL13" s="172" t="str">
        <f>IF('Summary Clear'!OQE2=0,"",'Summary Clear'!OQE2)</f>
        <v/>
      </c>
      <c r="OPM13" s="172" t="str">
        <f>IF('Summary Clear'!OQF2=0,"",'Summary Clear'!OQF2)</f>
        <v/>
      </c>
      <c r="OPN13" s="172" t="str">
        <f>IF('Summary Clear'!OQG2=0,"",'Summary Clear'!OQG2)</f>
        <v/>
      </c>
      <c r="OPO13" s="172" t="str">
        <f>IF('Summary Clear'!OQH2=0,"",'Summary Clear'!OQH2)</f>
        <v/>
      </c>
      <c r="OPP13" s="172" t="str">
        <f>IF('Summary Clear'!OQI2=0,"",'Summary Clear'!OQI2)</f>
        <v/>
      </c>
      <c r="OPQ13" s="172" t="str">
        <f>IF('Summary Clear'!OQJ2=0,"",'Summary Clear'!OQJ2)</f>
        <v/>
      </c>
      <c r="OPR13" s="172" t="str">
        <f>IF('Summary Clear'!OQK2=0,"",'Summary Clear'!OQK2)</f>
        <v/>
      </c>
      <c r="OPS13" s="172" t="str">
        <f>IF('Summary Clear'!OQL2=0,"",'Summary Clear'!OQL2)</f>
        <v/>
      </c>
      <c r="OPT13" s="172" t="str">
        <f>IF('Summary Clear'!OQM2=0,"",'Summary Clear'!OQM2)</f>
        <v/>
      </c>
      <c r="OPU13" s="172" t="str">
        <f>IF('Summary Clear'!OQN2=0,"",'Summary Clear'!OQN2)</f>
        <v/>
      </c>
      <c r="OPV13" s="172" t="str">
        <f>IF('Summary Clear'!OQO2=0,"",'Summary Clear'!OQO2)</f>
        <v/>
      </c>
      <c r="OPW13" s="172" t="str">
        <f>IF('Summary Clear'!OQP2=0,"",'Summary Clear'!OQP2)</f>
        <v/>
      </c>
      <c r="OPX13" s="172" t="str">
        <f>IF('Summary Clear'!OQQ2=0,"",'Summary Clear'!OQQ2)</f>
        <v/>
      </c>
      <c r="OPY13" s="172" t="str">
        <f>IF('Summary Clear'!OQR2=0,"",'Summary Clear'!OQR2)</f>
        <v/>
      </c>
      <c r="OPZ13" s="172" t="str">
        <f>IF('Summary Clear'!OQS2=0,"",'Summary Clear'!OQS2)</f>
        <v/>
      </c>
      <c r="OQA13" s="172" t="str">
        <f>IF('Summary Clear'!OQT2=0,"",'Summary Clear'!OQT2)</f>
        <v/>
      </c>
      <c r="OQB13" s="172" t="str">
        <f>IF('Summary Clear'!OQU2=0,"",'Summary Clear'!OQU2)</f>
        <v/>
      </c>
      <c r="OQC13" s="172" t="str">
        <f>IF('Summary Clear'!OQV2=0,"",'Summary Clear'!OQV2)</f>
        <v/>
      </c>
      <c r="OQD13" s="172" t="str">
        <f>IF('Summary Clear'!OQW2=0,"",'Summary Clear'!OQW2)</f>
        <v/>
      </c>
      <c r="OQE13" s="172" t="str">
        <f>IF('Summary Clear'!OQX2=0,"",'Summary Clear'!OQX2)</f>
        <v/>
      </c>
      <c r="OQF13" s="172" t="str">
        <f>IF('Summary Clear'!OQY2=0,"",'Summary Clear'!OQY2)</f>
        <v/>
      </c>
      <c r="OQG13" s="172" t="str">
        <f>IF('Summary Clear'!OQZ2=0,"",'Summary Clear'!OQZ2)</f>
        <v/>
      </c>
      <c r="OQH13" s="172" t="str">
        <f>IF('Summary Clear'!ORA2=0,"",'Summary Clear'!ORA2)</f>
        <v/>
      </c>
      <c r="OQI13" s="172" t="str">
        <f>IF('Summary Clear'!ORB2=0,"",'Summary Clear'!ORB2)</f>
        <v/>
      </c>
      <c r="OQJ13" s="172" t="str">
        <f>IF('Summary Clear'!ORC2=0,"",'Summary Clear'!ORC2)</f>
        <v/>
      </c>
      <c r="OQK13" s="172" t="str">
        <f>IF('Summary Clear'!ORD2=0,"",'Summary Clear'!ORD2)</f>
        <v/>
      </c>
      <c r="OQL13" s="172" t="str">
        <f>IF('Summary Clear'!ORE2=0,"",'Summary Clear'!ORE2)</f>
        <v/>
      </c>
      <c r="OQM13" s="172" t="str">
        <f>IF('Summary Clear'!ORF2=0,"",'Summary Clear'!ORF2)</f>
        <v/>
      </c>
      <c r="OQN13" s="172" t="str">
        <f>IF('Summary Clear'!ORG2=0,"",'Summary Clear'!ORG2)</f>
        <v/>
      </c>
      <c r="OQO13" s="172" t="str">
        <f>IF('Summary Clear'!ORH2=0,"",'Summary Clear'!ORH2)</f>
        <v/>
      </c>
      <c r="OQP13" s="172" t="str">
        <f>IF('Summary Clear'!ORI2=0,"",'Summary Clear'!ORI2)</f>
        <v/>
      </c>
      <c r="OQQ13" s="172" t="str">
        <f>IF('Summary Clear'!ORJ2=0,"",'Summary Clear'!ORJ2)</f>
        <v/>
      </c>
      <c r="OQR13" s="172" t="str">
        <f>IF('Summary Clear'!ORK2=0,"",'Summary Clear'!ORK2)</f>
        <v/>
      </c>
      <c r="OQS13" s="172" t="str">
        <f>IF('Summary Clear'!ORL2=0,"",'Summary Clear'!ORL2)</f>
        <v/>
      </c>
      <c r="OQT13" s="172" t="str">
        <f>IF('Summary Clear'!ORM2=0,"",'Summary Clear'!ORM2)</f>
        <v/>
      </c>
      <c r="OQU13" s="172" t="str">
        <f>IF('Summary Clear'!ORN2=0,"",'Summary Clear'!ORN2)</f>
        <v/>
      </c>
      <c r="OQV13" s="172" t="str">
        <f>IF('Summary Clear'!ORO2=0,"",'Summary Clear'!ORO2)</f>
        <v/>
      </c>
      <c r="OQW13" s="172" t="str">
        <f>IF('Summary Clear'!ORP2=0,"",'Summary Clear'!ORP2)</f>
        <v/>
      </c>
      <c r="OQX13" s="172" t="str">
        <f>IF('Summary Clear'!ORQ2=0,"",'Summary Clear'!ORQ2)</f>
        <v/>
      </c>
      <c r="OQY13" s="172" t="str">
        <f>IF('Summary Clear'!ORR2=0,"",'Summary Clear'!ORR2)</f>
        <v/>
      </c>
      <c r="OQZ13" s="172" t="str">
        <f>IF('Summary Clear'!ORS2=0,"",'Summary Clear'!ORS2)</f>
        <v/>
      </c>
      <c r="ORA13" s="172" t="str">
        <f>IF('Summary Clear'!ORT2=0,"",'Summary Clear'!ORT2)</f>
        <v/>
      </c>
      <c r="ORB13" s="172" t="str">
        <f>IF('Summary Clear'!ORU2=0,"",'Summary Clear'!ORU2)</f>
        <v/>
      </c>
      <c r="ORC13" s="172" t="str">
        <f>IF('Summary Clear'!ORV2=0,"",'Summary Clear'!ORV2)</f>
        <v/>
      </c>
      <c r="ORD13" s="172" t="str">
        <f>IF('Summary Clear'!ORW2=0,"",'Summary Clear'!ORW2)</f>
        <v/>
      </c>
      <c r="ORE13" s="172" t="str">
        <f>IF('Summary Clear'!ORX2=0,"",'Summary Clear'!ORX2)</f>
        <v/>
      </c>
      <c r="ORF13" s="172" t="str">
        <f>IF('Summary Clear'!ORY2=0,"",'Summary Clear'!ORY2)</f>
        <v/>
      </c>
      <c r="ORG13" s="172" t="str">
        <f>IF('Summary Clear'!ORZ2=0,"",'Summary Clear'!ORZ2)</f>
        <v/>
      </c>
      <c r="ORH13" s="172" t="str">
        <f>IF('Summary Clear'!OSA2=0,"",'Summary Clear'!OSA2)</f>
        <v/>
      </c>
      <c r="ORI13" s="172" t="str">
        <f>IF('Summary Clear'!OSB2=0,"",'Summary Clear'!OSB2)</f>
        <v/>
      </c>
      <c r="ORJ13" s="172" t="str">
        <f>IF('Summary Clear'!OSC2=0,"",'Summary Clear'!OSC2)</f>
        <v/>
      </c>
      <c r="ORK13" s="172" t="str">
        <f>IF('Summary Clear'!OSD2=0,"",'Summary Clear'!OSD2)</f>
        <v/>
      </c>
      <c r="ORL13" s="172" t="str">
        <f>IF('Summary Clear'!OSE2=0,"",'Summary Clear'!OSE2)</f>
        <v/>
      </c>
      <c r="ORM13" s="172" t="str">
        <f>IF('Summary Clear'!OSF2=0,"",'Summary Clear'!OSF2)</f>
        <v/>
      </c>
      <c r="ORN13" s="172" t="str">
        <f>IF('Summary Clear'!OSG2=0,"",'Summary Clear'!OSG2)</f>
        <v/>
      </c>
      <c r="ORO13" s="172" t="str">
        <f>IF('Summary Clear'!OSH2=0,"",'Summary Clear'!OSH2)</f>
        <v/>
      </c>
      <c r="ORP13" s="172" t="str">
        <f>IF('Summary Clear'!OSI2=0,"",'Summary Clear'!OSI2)</f>
        <v/>
      </c>
      <c r="ORQ13" s="172" t="str">
        <f>IF('Summary Clear'!OSJ2=0,"",'Summary Clear'!OSJ2)</f>
        <v/>
      </c>
      <c r="ORR13" s="172" t="str">
        <f>IF('Summary Clear'!OSK2=0,"",'Summary Clear'!OSK2)</f>
        <v/>
      </c>
      <c r="ORS13" s="172" t="str">
        <f>IF('Summary Clear'!OSL2=0,"",'Summary Clear'!OSL2)</f>
        <v/>
      </c>
      <c r="ORT13" s="172" t="str">
        <f>IF('Summary Clear'!OSM2=0,"",'Summary Clear'!OSM2)</f>
        <v/>
      </c>
      <c r="ORU13" s="172" t="str">
        <f>IF('Summary Clear'!OSN2=0,"",'Summary Clear'!OSN2)</f>
        <v/>
      </c>
      <c r="ORV13" s="172" t="str">
        <f>IF('Summary Clear'!OSO2=0,"",'Summary Clear'!OSO2)</f>
        <v/>
      </c>
      <c r="ORW13" s="172" t="str">
        <f>IF('Summary Clear'!OSP2=0,"",'Summary Clear'!OSP2)</f>
        <v/>
      </c>
      <c r="ORX13" s="172" t="str">
        <f>IF('Summary Clear'!OSQ2=0,"",'Summary Clear'!OSQ2)</f>
        <v/>
      </c>
      <c r="ORY13" s="172" t="str">
        <f>IF('Summary Clear'!OSR2=0,"",'Summary Clear'!OSR2)</f>
        <v/>
      </c>
      <c r="ORZ13" s="172" t="str">
        <f>IF('Summary Clear'!OSS2=0,"",'Summary Clear'!OSS2)</f>
        <v/>
      </c>
      <c r="OSA13" s="172" t="str">
        <f>IF('Summary Clear'!OST2=0,"",'Summary Clear'!OST2)</f>
        <v/>
      </c>
      <c r="OSB13" s="172" t="str">
        <f>IF('Summary Clear'!OSU2=0,"",'Summary Clear'!OSU2)</f>
        <v/>
      </c>
      <c r="OSC13" s="172" t="str">
        <f>IF('Summary Clear'!OSV2=0,"",'Summary Clear'!OSV2)</f>
        <v/>
      </c>
      <c r="OSD13" s="172" t="str">
        <f>IF('Summary Clear'!OSW2=0,"",'Summary Clear'!OSW2)</f>
        <v/>
      </c>
      <c r="OSE13" s="172" t="str">
        <f>IF('Summary Clear'!OSX2=0,"",'Summary Clear'!OSX2)</f>
        <v/>
      </c>
      <c r="OSF13" s="172" t="str">
        <f>IF('Summary Clear'!OSY2=0,"",'Summary Clear'!OSY2)</f>
        <v/>
      </c>
      <c r="OSG13" s="172" t="str">
        <f>IF('Summary Clear'!OSZ2=0,"",'Summary Clear'!OSZ2)</f>
        <v/>
      </c>
      <c r="OSH13" s="172" t="str">
        <f>IF('Summary Clear'!OTA2=0,"",'Summary Clear'!OTA2)</f>
        <v/>
      </c>
      <c r="OSI13" s="172" t="str">
        <f>IF('Summary Clear'!OTB2=0,"",'Summary Clear'!OTB2)</f>
        <v/>
      </c>
      <c r="OSJ13" s="172" t="str">
        <f>IF('Summary Clear'!OTC2=0,"",'Summary Clear'!OTC2)</f>
        <v/>
      </c>
      <c r="OSK13" s="172" t="str">
        <f>IF('Summary Clear'!OTD2=0,"",'Summary Clear'!OTD2)</f>
        <v/>
      </c>
      <c r="OSL13" s="172" t="str">
        <f>IF('Summary Clear'!OTE2=0,"",'Summary Clear'!OTE2)</f>
        <v/>
      </c>
      <c r="OSM13" s="172" t="str">
        <f>IF('Summary Clear'!OTF2=0,"",'Summary Clear'!OTF2)</f>
        <v/>
      </c>
      <c r="OSN13" s="172" t="str">
        <f>IF('Summary Clear'!OTG2=0,"",'Summary Clear'!OTG2)</f>
        <v/>
      </c>
      <c r="OSO13" s="172" t="str">
        <f>IF('Summary Clear'!OTH2=0,"",'Summary Clear'!OTH2)</f>
        <v/>
      </c>
      <c r="OSP13" s="172" t="str">
        <f>IF('Summary Clear'!OTI2=0,"",'Summary Clear'!OTI2)</f>
        <v/>
      </c>
      <c r="OSQ13" s="172" t="str">
        <f>IF('Summary Clear'!OTJ2=0,"",'Summary Clear'!OTJ2)</f>
        <v/>
      </c>
      <c r="OSR13" s="172" t="str">
        <f>IF('Summary Clear'!OTK2=0,"",'Summary Clear'!OTK2)</f>
        <v/>
      </c>
      <c r="OSS13" s="172" t="str">
        <f>IF('Summary Clear'!OTL2=0,"",'Summary Clear'!OTL2)</f>
        <v/>
      </c>
      <c r="OST13" s="172" t="str">
        <f>IF('Summary Clear'!OTM2=0,"",'Summary Clear'!OTM2)</f>
        <v/>
      </c>
      <c r="OSU13" s="172" t="str">
        <f>IF('Summary Clear'!OTN2=0,"",'Summary Clear'!OTN2)</f>
        <v/>
      </c>
      <c r="OSV13" s="172" t="str">
        <f>IF('Summary Clear'!OTO2=0,"",'Summary Clear'!OTO2)</f>
        <v/>
      </c>
      <c r="OSW13" s="172" t="str">
        <f>IF('Summary Clear'!OTP2=0,"",'Summary Clear'!OTP2)</f>
        <v/>
      </c>
      <c r="OSX13" s="172" t="str">
        <f>IF('Summary Clear'!OTQ2=0,"",'Summary Clear'!OTQ2)</f>
        <v/>
      </c>
      <c r="OSY13" s="172" t="str">
        <f>IF('Summary Clear'!OTR2=0,"",'Summary Clear'!OTR2)</f>
        <v/>
      </c>
      <c r="OSZ13" s="172" t="str">
        <f>IF('Summary Clear'!OTS2=0,"",'Summary Clear'!OTS2)</f>
        <v/>
      </c>
      <c r="OTA13" s="172" t="str">
        <f>IF('Summary Clear'!OTT2=0,"",'Summary Clear'!OTT2)</f>
        <v/>
      </c>
      <c r="OTB13" s="172" t="str">
        <f>IF('Summary Clear'!OTU2=0,"",'Summary Clear'!OTU2)</f>
        <v/>
      </c>
      <c r="OTC13" s="172" t="str">
        <f>IF('Summary Clear'!OTV2=0,"",'Summary Clear'!OTV2)</f>
        <v/>
      </c>
      <c r="OTD13" s="172" t="str">
        <f>IF('Summary Clear'!OTW2=0,"",'Summary Clear'!OTW2)</f>
        <v/>
      </c>
      <c r="OTE13" s="172" t="str">
        <f>IF('Summary Clear'!OTX2=0,"",'Summary Clear'!OTX2)</f>
        <v/>
      </c>
      <c r="OTF13" s="172" t="str">
        <f>IF('Summary Clear'!OTY2=0,"",'Summary Clear'!OTY2)</f>
        <v/>
      </c>
      <c r="OTG13" s="172" t="str">
        <f>IF('Summary Clear'!OTZ2=0,"",'Summary Clear'!OTZ2)</f>
        <v/>
      </c>
      <c r="OTH13" s="172" t="str">
        <f>IF('Summary Clear'!OUA2=0,"",'Summary Clear'!OUA2)</f>
        <v/>
      </c>
      <c r="OTI13" s="172" t="str">
        <f>IF('Summary Clear'!OUB2=0,"",'Summary Clear'!OUB2)</f>
        <v/>
      </c>
      <c r="OTJ13" s="172" t="str">
        <f>IF('Summary Clear'!OUC2=0,"",'Summary Clear'!OUC2)</f>
        <v/>
      </c>
      <c r="OTK13" s="172" t="str">
        <f>IF('Summary Clear'!OUD2=0,"",'Summary Clear'!OUD2)</f>
        <v/>
      </c>
      <c r="OTL13" s="172" t="str">
        <f>IF('Summary Clear'!OUE2=0,"",'Summary Clear'!OUE2)</f>
        <v/>
      </c>
      <c r="OTM13" s="172" t="str">
        <f>IF('Summary Clear'!OUF2=0,"",'Summary Clear'!OUF2)</f>
        <v/>
      </c>
      <c r="OTN13" s="172" t="str">
        <f>IF('Summary Clear'!OUG2=0,"",'Summary Clear'!OUG2)</f>
        <v/>
      </c>
      <c r="OTO13" s="172" t="str">
        <f>IF('Summary Clear'!OUH2=0,"",'Summary Clear'!OUH2)</f>
        <v/>
      </c>
      <c r="OTP13" s="172" t="str">
        <f>IF('Summary Clear'!OUI2=0,"",'Summary Clear'!OUI2)</f>
        <v/>
      </c>
      <c r="OTQ13" s="172" t="str">
        <f>IF('Summary Clear'!OUJ2=0,"",'Summary Clear'!OUJ2)</f>
        <v/>
      </c>
      <c r="OTR13" s="172" t="str">
        <f>IF('Summary Clear'!OUK2=0,"",'Summary Clear'!OUK2)</f>
        <v/>
      </c>
      <c r="OTS13" s="172" t="str">
        <f>IF('Summary Clear'!OUL2=0,"",'Summary Clear'!OUL2)</f>
        <v/>
      </c>
      <c r="OTT13" s="172" t="str">
        <f>IF('Summary Clear'!OUM2=0,"",'Summary Clear'!OUM2)</f>
        <v/>
      </c>
      <c r="OTU13" s="172" t="str">
        <f>IF('Summary Clear'!OUN2=0,"",'Summary Clear'!OUN2)</f>
        <v/>
      </c>
      <c r="OTV13" s="172" t="str">
        <f>IF('Summary Clear'!OUO2=0,"",'Summary Clear'!OUO2)</f>
        <v/>
      </c>
      <c r="OTW13" s="172" t="str">
        <f>IF('Summary Clear'!OUP2=0,"",'Summary Clear'!OUP2)</f>
        <v/>
      </c>
      <c r="OTX13" s="172" t="str">
        <f>IF('Summary Clear'!OUQ2=0,"",'Summary Clear'!OUQ2)</f>
        <v/>
      </c>
      <c r="OTY13" s="172" t="str">
        <f>IF('Summary Clear'!OUR2=0,"",'Summary Clear'!OUR2)</f>
        <v/>
      </c>
      <c r="OTZ13" s="172" t="str">
        <f>IF('Summary Clear'!OUS2=0,"",'Summary Clear'!OUS2)</f>
        <v/>
      </c>
      <c r="OUA13" s="172" t="str">
        <f>IF('Summary Clear'!OUT2=0,"",'Summary Clear'!OUT2)</f>
        <v/>
      </c>
      <c r="OUB13" s="172" t="str">
        <f>IF('Summary Clear'!OUU2=0,"",'Summary Clear'!OUU2)</f>
        <v/>
      </c>
      <c r="OUC13" s="172" t="str">
        <f>IF('Summary Clear'!OUV2=0,"",'Summary Clear'!OUV2)</f>
        <v/>
      </c>
      <c r="OUD13" s="172" t="str">
        <f>IF('Summary Clear'!OUW2=0,"",'Summary Clear'!OUW2)</f>
        <v/>
      </c>
      <c r="OUE13" s="172" t="str">
        <f>IF('Summary Clear'!OUX2=0,"",'Summary Clear'!OUX2)</f>
        <v/>
      </c>
      <c r="OUF13" s="172" t="str">
        <f>IF('Summary Clear'!OUY2=0,"",'Summary Clear'!OUY2)</f>
        <v/>
      </c>
      <c r="OUG13" s="172" t="str">
        <f>IF('Summary Clear'!OUZ2=0,"",'Summary Clear'!OUZ2)</f>
        <v/>
      </c>
      <c r="OUH13" s="172" t="str">
        <f>IF('Summary Clear'!OVA2=0,"",'Summary Clear'!OVA2)</f>
        <v/>
      </c>
      <c r="OUI13" s="172" t="str">
        <f>IF('Summary Clear'!OVB2=0,"",'Summary Clear'!OVB2)</f>
        <v/>
      </c>
      <c r="OUJ13" s="172" t="str">
        <f>IF('Summary Clear'!OVC2=0,"",'Summary Clear'!OVC2)</f>
        <v/>
      </c>
      <c r="OUK13" s="172" t="str">
        <f>IF('Summary Clear'!OVD2=0,"",'Summary Clear'!OVD2)</f>
        <v/>
      </c>
      <c r="OUL13" s="172" t="str">
        <f>IF('Summary Clear'!OVE2=0,"",'Summary Clear'!OVE2)</f>
        <v/>
      </c>
      <c r="OUM13" s="172" t="str">
        <f>IF('Summary Clear'!OVF2=0,"",'Summary Clear'!OVF2)</f>
        <v/>
      </c>
      <c r="OUN13" s="172" t="str">
        <f>IF('Summary Clear'!OVG2=0,"",'Summary Clear'!OVG2)</f>
        <v/>
      </c>
      <c r="OUO13" s="172" t="str">
        <f>IF('Summary Clear'!OVH2=0,"",'Summary Clear'!OVH2)</f>
        <v/>
      </c>
      <c r="OUP13" s="172" t="str">
        <f>IF('Summary Clear'!OVI2=0,"",'Summary Clear'!OVI2)</f>
        <v/>
      </c>
      <c r="OUQ13" s="172" t="str">
        <f>IF('Summary Clear'!OVJ2=0,"",'Summary Clear'!OVJ2)</f>
        <v/>
      </c>
      <c r="OUR13" s="172" t="str">
        <f>IF('Summary Clear'!OVK2=0,"",'Summary Clear'!OVK2)</f>
        <v/>
      </c>
      <c r="OUS13" s="172" t="str">
        <f>IF('Summary Clear'!OVL2=0,"",'Summary Clear'!OVL2)</f>
        <v/>
      </c>
      <c r="OUT13" s="172" t="str">
        <f>IF('Summary Clear'!OVM2=0,"",'Summary Clear'!OVM2)</f>
        <v/>
      </c>
      <c r="OUU13" s="172" t="str">
        <f>IF('Summary Clear'!OVN2=0,"",'Summary Clear'!OVN2)</f>
        <v/>
      </c>
      <c r="OUV13" s="172" t="str">
        <f>IF('Summary Clear'!OVO2=0,"",'Summary Clear'!OVO2)</f>
        <v/>
      </c>
      <c r="OUW13" s="172" t="str">
        <f>IF('Summary Clear'!OVP2=0,"",'Summary Clear'!OVP2)</f>
        <v/>
      </c>
      <c r="OUX13" s="172" t="str">
        <f>IF('Summary Clear'!OVQ2=0,"",'Summary Clear'!OVQ2)</f>
        <v/>
      </c>
      <c r="OUY13" s="172" t="str">
        <f>IF('Summary Clear'!OVR2=0,"",'Summary Clear'!OVR2)</f>
        <v/>
      </c>
      <c r="OUZ13" s="172" t="str">
        <f>IF('Summary Clear'!OVS2=0,"",'Summary Clear'!OVS2)</f>
        <v/>
      </c>
      <c r="OVA13" s="172" t="str">
        <f>IF('Summary Clear'!OVT2=0,"",'Summary Clear'!OVT2)</f>
        <v/>
      </c>
      <c r="OVB13" s="172" t="str">
        <f>IF('Summary Clear'!OVU2=0,"",'Summary Clear'!OVU2)</f>
        <v/>
      </c>
      <c r="OVC13" s="172" t="str">
        <f>IF('Summary Clear'!OVV2=0,"",'Summary Clear'!OVV2)</f>
        <v/>
      </c>
      <c r="OVD13" s="172" t="str">
        <f>IF('Summary Clear'!OVW2=0,"",'Summary Clear'!OVW2)</f>
        <v/>
      </c>
      <c r="OVE13" s="172" t="str">
        <f>IF('Summary Clear'!OVX2=0,"",'Summary Clear'!OVX2)</f>
        <v/>
      </c>
      <c r="OVF13" s="172" t="str">
        <f>IF('Summary Clear'!OVY2=0,"",'Summary Clear'!OVY2)</f>
        <v/>
      </c>
      <c r="OVG13" s="172" t="str">
        <f>IF('Summary Clear'!OVZ2=0,"",'Summary Clear'!OVZ2)</f>
        <v/>
      </c>
      <c r="OVH13" s="172" t="str">
        <f>IF('Summary Clear'!OWA2=0,"",'Summary Clear'!OWA2)</f>
        <v/>
      </c>
      <c r="OVI13" s="172" t="str">
        <f>IF('Summary Clear'!OWB2=0,"",'Summary Clear'!OWB2)</f>
        <v/>
      </c>
      <c r="OVJ13" s="172" t="str">
        <f>IF('Summary Clear'!OWC2=0,"",'Summary Clear'!OWC2)</f>
        <v/>
      </c>
      <c r="OVK13" s="172" t="str">
        <f>IF('Summary Clear'!OWD2=0,"",'Summary Clear'!OWD2)</f>
        <v/>
      </c>
      <c r="OVL13" s="172" t="str">
        <f>IF('Summary Clear'!OWE2=0,"",'Summary Clear'!OWE2)</f>
        <v/>
      </c>
      <c r="OVM13" s="172" t="str">
        <f>IF('Summary Clear'!OWF2=0,"",'Summary Clear'!OWF2)</f>
        <v/>
      </c>
      <c r="OVN13" s="172" t="str">
        <f>IF('Summary Clear'!OWG2=0,"",'Summary Clear'!OWG2)</f>
        <v/>
      </c>
      <c r="OVO13" s="172" t="str">
        <f>IF('Summary Clear'!OWH2=0,"",'Summary Clear'!OWH2)</f>
        <v/>
      </c>
      <c r="OVP13" s="172" t="str">
        <f>IF('Summary Clear'!OWI2=0,"",'Summary Clear'!OWI2)</f>
        <v/>
      </c>
      <c r="OVQ13" s="172" t="str">
        <f>IF('Summary Clear'!OWJ2=0,"",'Summary Clear'!OWJ2)</f>
        <v/>
      </c>
      <c r="OVR13" s="172" t="str">
        <f>IF('Summary Clear'!OWK2=0,"",'Summary Clear'!OWK2)</f>
        <v/>
      </c>
      <c r="OVS13" s="172" t="str">
        <f>IF('Summary Clear'!OWL2=0,"",'Summary Clear'!OWL2)</f>
        <v/>
      </c>
      <c r="OVT13" s="172" t="str">
        <f>IF('Summary Clear'!OWM2=0,"",'Summary Clear'!OWM2)</f>
        <v/>
      </c>
      <c r="OVU13" s="172" t="str">
        <f>IF('Summary Clear'!OWN2=0,"",'Summary Clear'!OWN2)</f>
        <v/>
      </c>
      <c r="OVV13" s="172" t="str">
        <f>IF('Summary Clear'!OWO2=0,"",'Summary Clear'!OWO2)</f>
        <v/>
      </c>
      <c r="OVW13" s="172" t="str">
        <f>IF('Summary Clear'!OWP2=0,"",'Summary Clear'!OWP2)</f>
        <v/>
      </c>
      <c r="OVX13" s="172" t="str">
        <f>IF('Summary Clear'!OWQ2=0,"",'Summary Clear'!OWQ2)</f>
        <v/>
      </c>
      <c r="OVY13" s="172" t="str">
        <f>IF('Summary Clear'!OWR2=0,"",'Summary Clear'!OWR2)</f>
        <v/>
      </c>
      <c r="OVZ13" s="172" t="str">
        <f>IF('Summary Clear'!OWS2=0,"",'Summary Clear'!OWS2)</f>
        <v/>
      </c>
      <c r="OWA13" s="172" t="str">
        <f>IF('Summary Clear'!OWT2=0,"",'Summary Clear'!OWT2)</f>
        <v/>
      </c>
      <c r="OWB13" s="172" t="str">
        <f>IF('Summary Clear'!OWU2=0,"",'Summary Clear'!OWU2)</f>
        <v/>
      </c>
      <c r="OWC13" s="172" t="str">
        <f>IF('Summary Clear'!OWV2=0,"",'Summary Clear'!OWV2)</f>
        <v/>
      </c>
      <c r="OWD13" s="172" t="str">
        <f>IF('Summary Clear'!OWW2=0,"",'Summary Clear'!OWW2)</f>
        <v/>
      </c>
      <c r="OWE13" s="172" t="str">
        <f>IF('Summary Clear'!OWX2=0,"",'Summary Clear'!OWX2)</f>
        <v/>
      </c>
      <c r="OWF13" s="172" t="str">
        <f>IF('Summary Clear'!OWY2=0,"",'Summary Clear'!OWY2)</f>
        <v/>
      </c>
      <c r="OWG13" s="172" t="str">
        <f>IF('Summary Clear'!OWZ2=0,"",'Summary Clear'!OWZ2)</f>
        <v/>
      </c>
      <c r="OWH13" s="172" t="str">
        <f>IF('Summary Clear'!OXA2=0,"",'Summary Clear'!OXA2)</f>
        <v/>
      </c>
      <c r="OWI13" s="172" t="str">
        <f>IF('Summary Clear'!OXB2=0,"",'Summary Clear'!OXB2)</f>
        <v/>
      </c>
      <c r="OWJ13" s="172" t="str">
        <f>IF('Summary Clear'!OXC2=0,"",'Summary Clear'!OXC2)</f>
        <v/>
      </c>
      <c r="OWK13" s="172" t="str">
        <f>IF('Summary Clear'!OXD2=0,"",'Summary Clear'!OXD2)</f>
        <v/>
      </c>
      <c r="OWL13" s="172" t="str">
        <f>IF('Summary Clear'!OXE2=0,"",'Summary Clear'!OXE2)</f>
        <v/>
      </c>
      <c r="OWM13" s="172" t="str">
        <f>IF('Summary Clear'!OXF2=0,"",'Summary Clear'!OXF2)</f>
        <v/>
      </c>
      <c r="OWN13" s="172" t="str">
        <f>IF('Summary Clear'!OXG2=0,"",'Summary Clear'!OXG2)</f>
        <v/>
      </c>
      <c r="OWO13" s="172" t="str">
        <f>IF('Summary Clear'!OXH2=0,"",'Summary Clear'!OXH2)</f>
        <v/>
      </c>
      <c r="OWP13" s="172" t="str">
        <f>IF('Summary Clear'!OXI2=0,"",'Summary Clear'!OXI2)</f>
        <v/>
      </c>
      <c r="OWQ13" s="172" t="str">
        <f>IF('Summary Clear'!OXJ2=0,"",'Summary Clear'!OXJ2)</f>
        <v/>
      </c>
      <c r="OWR13" s="172" t="str">
        <f>IF('Summary Clear'!OXK2=0,"",'Summary Clear'!OXK2)</f>
        <v/>
      </c>
      <c r="OWS13" s="172" t="str">
        <f>IF('Summary Clear'!OXL2=0,"",'Summary Clear'!OXL2)</f>
        <v/>
      </c>
      <c r="OWT13" s="172" t="str">
        <f>IF('Summary Clear'!OXM2=0,"",'Summary Clear'!OXM2)</f>
        <v/>
      </c>
      <c r="OWU13" s="172" t="str">
        <f>IF('Summary Clear'!OXN2=0,"",'Summary Clear'!OXN2)</f>
        <v/>
      </c>
      <c r="OWV13" s="172" t="str">
        <f>IF('Summary Clear'!OXO2=0,"",'Summary Clear'!OXO2)</f>
        <v/>
      </c>
      <c r="OWW13" s="172" t="str">
        <f>IF('Summary Clear'!OXP2=0,"",'Summary Clear'!OXP2)</f>
        <v/>
      </c>
      <c r="OWX13" s="172" t="str">
        <f>IF('Summary Clear'!OXQ2=0,"",'Summary Clear'!OXQ2)</f>
        <v/>
      </c>
      <c r="OWY13" s="172" t="str">
        <f>IF('Summary Clear'!OXR2=0,"",'Summary Clear'!OXR2)</f>
        <v/>
      </c>
      <c r="OWZ13" s="172" t="str">
        <f>IF('Summary Clear'!OXS2=0,"",'Summary Clear'!OXS2)</f>
        <v/>
      </c>
      <c r="OXA13" s="172" t="str">
        <f>IF('Summary Clear'!OXT2=0,"",'Summary Clear'!OXT2)</f>
        <v/>
      </c>
      <c r="OXB13" s="172" t="str">
        <f>IF('Summary Clear'!OXU2=0,"",'Summary Clear'!OXU2)</f>
        <v/>
      </c>
      <c r="OXC13" s="172" t="str">
        <f>IF('Summary Clear'!OXV2=0,"",'Summary Clear'!OXV2)</f>
        <v/>
      </c>
      <c r="OXD13" s="172" t="str">
        <f>IF('Summary Clear'!OXW2=0,"",'Summary Clear'!OXW2)</f>
        <v/>
      </c>
      <c r="OXE13" s="172" t="str">
        <f>IF('Summary Clear'!OXX2=0,"",'Summary Clear'!OXX2)</f>
        <v/>
      </c>
      <c r="OXF13" s="172" t="str">
        <f>IF('Summary Clear'!OXY2=0,"",'Summary Clear'!OXY2)</f>
        <v/>
      </c>
      <c r="OXG13" s="172" t="str">
        <f>IF('Summary Clear'!OXZ2=0,"",'Summary Clear'!OXZ2)</f>
        <v/>
      </c>
      <c r="OXH13" s="172" t="str">
        <f>IF('Summary Clear'!OYA2=0,"",'Summary Clear'!OYA2)</f>
        <v/>
      </c>
      <c r="OXI13" s="172" t="str">
        <f>IF('Summary Clear'!OYB2=0,"",'Summary Clear'!OYB2)</f>
        <v/>
      </c>
      <c r="OXJ13" s="172" t="str">
        <f>IF('Summary Clear'!OYC2=0,"",'Summary Clear'!OYC2)</f>
        <v/>
      </c>
      <c r="OXK13" s="172" t="str">
        <f>IF('Summary Clear'!OYD2=0,"",'Summary Clear'!OYD2)</f>
        <v/>
      </c>
      <c r="OXL13" s="172" t="str">
        <f>IF('Summary Clear'!OYE2=0,"",'Summary Clear'!OYE2)</f>
        <v/>
      </c>
      <c r="OXM13" s="172" t="str">
        <f>IF('Summary Clear'!OYF2=0,"",'Summary Clear'!OYF2)</f>
        <v/>
      </c>
      <c r="OXN13" s="172" t="str">
        <f>IF('Summary Clear'!OYG2=0,"",'Summary Clear'!OYG2)</f>
        <v/>
      </c>
      <c r="OXO13" s="172" t="str">
        <f>IF('Summary Clear'!OYH2=0,"",'Summary Clear'!OYH2)</f>
        <v/>
      </c>
      <c r="OXP13" s="172" t="str">
        <f>IF('Summary Clear'!OYI2=0,"",'Summary Clear'!OYI2)</f>
        <v/>
      </c>
      <c r="OXQ13" s="172" t="str">
        <f>IF('Summary Clear'!OYJ2=0,"",'Summary Clear'!OYJ2)</f>
        <v/>
      </c>
      <c r="OXR13" s="172" t="str">
        <f>IF('Summary Clear'!OYK2=0,"",'Summary Clear'!OYK2)</f>
        <v/>
      </c>
      <c r="OXS13" s="172" t="str">
        <f>IF('Summary Clear'!OYL2=0,"",'Summary Clear'!OYL2)</f>
        <v/>
      </c>
      <c r="OXT13" s="172" t="str">
        <f>IF('Summary Clear'!OYM2=0,"",'Summary Clear'!OYM2)</f>
        <v/>
      </c>
      <c r="OXU13" s="172" t="str">
        <f>IF('Summary Clear'!OYN2=0,"",'Summary Clear'!OYN2)</f>
        <v/>
      </c>
      <c r="OXV13" s="172" t="str">
        <f>IF('Summary Clear'!OYO2=0,"",'Summary Clear'!OYO2)</f>
        <v/>
      </c>
      <c r="OXW13" s="172" t="str">
        <f>IF('Summary Clear'!OYP2=0,"",'Summary Clear'!OYP2)</f>
        <v/>
      </c>
      <c r="OXX13" s="172" t="str">
        <f>IF('Summary Clear'!OYQ2=0,"",'Summary Clear'!OYQ2)</f>
        <v/>
      </c>
      <c r="OXY13" s="172" t="str">
        <f>IF('Summary Clear'!OYR2=0,"",'Summary Clear'!OYR2)</f>
        <v/>
      </c>
      <c r="OXZ13" s="172" t="str">
        <f>IF('Summary Clear'!OYS2=0,"",'Summary Clear'!OYS2)</f>
        <v/>
      </c>
      <c r="OYA13" s="172" t="str">
        <f>IF('Summary Clear'!OYT2=0,"",'Summary Clear'!OYT2)</f>
        <v/>
      </c>
      <c r="OYB13" s="172" t="str">
        <f>IF('Summary Clear'!OYU2=0,"",'Summary Clear'!OYU2)</f>
        <v/>
      </c>
      <c r="OYC13" s="172" t="str">
        <f>IF('Summary Clear'!OYV2=0,"",'Summary Clear'!OYV2)</f>
        <v/>
      </c>
      <c r="OYD13" s="172" t="str">
        <f>IF('Summary Clear'!OYW2=0,"",'Summary Clear'!OYW2)</f>
        <v/>
      </c>
      <c r="OYE13" s="172" t="str">
        <f>IF('Summary Clear'!OYX2=0,"",'Summary Clear'!OYX2)</f>
        <v/>
      </c>
      <c r="OYF13" s="172" t="str">
        <f>IF('Summary Clear'!OYY2=0,"",'Summary Clear'!OYY2)</f>
        <v/>
      </c>
      <c r="OYG13" s="172" t="str">
        <f>IF('Summary Clear'!OYZ2=0,"",'Summary Clear'!OYZ2)</f>
        <v/>
      </c>
      <c r="OYH13" s="172" t="str">
        <f>IF('Summary Clear'!OZA2=0,"",'Summary Clear'!OZA2)</f>
        <v/>
      </c>
      <c r="OYI13" s="172" t="str">
        <f>IF('Summary Clear'!OZB2=0,"",'Summary Clear'!OZB2)</f>
        <v/>
      </c>
      <c r="OYJ13" s="172" t="str">
        <f>IF('Summary Clear'!OZC2=0,"",'Summary Clear'!OZC2)</f>
        <v/>
      </c>
      <c r="OYK13" s="172" t="str">
        <f>IF('Summary Clear'!OZD2=0,"",'Summary Clear'!OZD2)</f>
        <v/>
      </c>
      <c r="OYL13" s="172" t="str">
        <f>IF('Summary Clear'!OZE2=0,"",'Summary Clear'!OZE2)</f>
        <v/>
      </c>
      <c r="OYM13" s="172" t="str">
        <f>IF('Summary Clear'!OZF2=0,"",'Summary Clear'!OZF2)</f>
        <v/>
      </c>
      <c r="OYN13" s="172" t="str">
        <f>IF('Summary Clear'!OZG2=0,"",'Summary Clear'!OZG2)</f>
        <v/>
      </c>
      <c r="OYO13" s="172" t="str">
        <f>IF('Summary Clear'!OZH2=0,"",'Summary Clear'!OZH2)</f>
        <v/>
      </c>
      <c r="OYP13" s="172" t="str">
        <f>IF('Summary Clear'!OZI2=0,"",'Summary Clear'!OZI2)</f>
        <v/>
      </c>
      <c r="OYQ13" s="172" t="str">
        <f>IF('Summary Clear'!OZJ2=0,"",'Summary Clear'!OZJ2)</f>
        <v/>
      </c>
      <c r="OYR13" s="172" t="str">
        <f>IF('Summary Clear'!OZK2=0,"",'Summary Clear'!OZK2)</f>
        <v/>
      </c>
      <c r="OYS13" s="172" t="str">
        <f>IF('Summary Clear'!OZL2=0,"",'Summary Clear'!OZL2)</f>
        <v/>
      </c>
      <c r="OYT13" s="172" t="str">
        <f>IF('Summary Clear'!OZM2=0,"",'Summary Clear'!OZM2)</f>
        <v/>
      </c>
      <c r="OYU13" s="172" t="str">
        <f>IF('Summary Clear'!OZN2=0,"",'Summary Clear'!OZN2)</f>
        <v/>
      </c>
      <c r="OYV13" s="172" t="str">
        <f>IF('Summary Clear'!OZO2=0,"",'Summary Clear'!OZO2)</f>
        <v/>
      </c>
      <c r="OYW13" s="172" t="str">
        <f>IF('Summary Clear'!OZP2=0,"",'Summary Clear'!OZP2)</f>
        <v/>
      </c>
      <c r="OYX13" s="172" t="str">
        <f>IF('Summary Clear'!OZQ2=0,"",'Summary Clear'!OZQ2)</f>
        <v/>
      </c>
      <c r="OYY13" s="172" t="str">
        <f>IF('Summary Clear'!OZR2=0,"",'Summary Clear'!OZR2)</f>
        <v/>
      </c>
      <c r="OYZ13" s="172" t="str">
        <f>IF('Summary Clear'!OZS2=0,"",'Summary Clear'!OZS2)</f>
        <v/>
      </c>
      <c r="OZA13" s="172" t="str">
        <f>IF('Summary Clear'!OZT2=0,"",'Summary Clear'!OZT2)</f>
        <v/>
      </c>
      <c r="OZB13" s="172" t="str">
        <f>IF('Summary Clear'!OZU2=0,"",'Summary Clear'!OZU2)</f>
        <v/>
      </c>
      <c r="OZC13" s="172" t="str">
        <f>IF('Summary Clear'!OZV2=0,"",'Summary Clear'!OZV2)</f>
        <v/>
      </c>
      <c r="OZD13" s="172" t="str">
        <f>IF('Summary Clear'!OZW2=0,"",'Summary Clear'!OZW2)</f>
        <v/>
      </c>
      <c r="OZE13" s="172" t="str">
        <f>IF('Summary Clear'!OZX2=0,"",'Summary Clear'!OZX2)</f>
        <v/>
      </c>
      <c r="OZF13" s="172" t="str">
        <f>IF('Summary Clear'!OZY2=0,"",'Summary Clear'!OZY2)</f>
        <v/>
      </c>
      <c r="OZG13" s="172" t="str">
        <f>IF('Summary Clear'!OZZ2=0,"",'Summary Clear'!OZZ2)</f>
        <v/>
      </c>
      <c r="OZH13" s="172" t="str">
        <f>IF('Summary Clear'!PAA2=0,"",'Summary Clear'!PAA2)</f>
        <v/>
      </c>
      <c r="OZI13" s="172" t="str">
        <f>IF('Summary Clear'!PAB2=0,"",'Summary Clear'!PAB2)</f>
        <v/>
      </c>
      <c r="OZJ13" s="172" t="str">
        <f>IF('Summary Clear'!PAC2=0,"",'Summary Clear'!PAC2)</f>
        <v/>
      </c>
      <c r="OZK13" s="172" t="str">
        <f>IF('Summary Clear'!PAD2=0,"",'Summary Clear'!PAD2)</f>
        <v/>
      </c>
      <c r="OZL13" s="172" t="str">
        <f>IF('Summary Clear'!PAE2=0,"",'Summary Clear'!PAE2)</f>
        <v/>
      </c>
      <c r="OZM13" s="172" t="str">
        <f>IF('Summary Clear'!PAF2=0,"",'Summary Clear'!PAF2)</f>
        <v/>
      </c>
      <c r="OZN13" s="172" t="str">
        <f>IF('Summary Clear'!PAG2=0,"",'Summary Clear'!PAG2)</f>
        <v/>
      </c>
      <c r="OZO13" s="172" t="str">
        <f>IF('Summary Clear'!PAH2=0,"",'Summary Clear'!PAH2)</f>
        <v/>
      </c>
      <c r="OZP13" s="172" t="str">
        <f>IF('Summary Clear'!PAI2=0,"",'Summary Clear'!PAI2)</f>
        <v/>
      </c>
      <c r="OZQ13" s="172" t="str">
        <f>IF('Summary Clear'!PAJ2=0,"",'Summary Clear'!PAJ2)</f>
        <v/>
      </c>
      <c r="OZR13" s="172" t="str">
        <f>IF('Summary Clear'!PAK2=0,"",'Summary Clear'!PAK2)</f>
        <v/>
      </c>
      <c r="OZS13" s="172" t="str">
        <f>IF('Summary Clear'!PAL2=0,"",'Summary Clear'!PAL2)</f>
        <v/>
      </c>
      <c r="OZT13" s="172" t="str">
        <f>IF('Summary Clear'!PAM2=0,"",'Summary Clear'!PAM2)</f>
        <v/>
      </c>
      <c r="OZU13" s="172" t="str">
        <f>IF('Summary Clear'!PAN2=0,"",'Summary Clear'!PAN2)</f>
        <v/>
      </c>
      <c r="OZV13" s="172" t="str">
        <f>IF('Summary Clear'!PAO2=0,"",'Summary Clear'!PAO2)</f>
        <v/>
      </c>
      <c r="OZW13" s="172" t="str">
        <f>IF('Summary Clear'!PAP2=0,"",'Summary Clear'!PAP2)</f>
        <v/>
      </c>
      <c r="OZX13" s="172" t="str">
        <f>IF('Summary Clear'!PAQ2=0,"",'Summary Clear'!PAQ2)</f>
        <v/>
      </c>
      <c r="OZY13" s="172" t="str">
        <f>IF('Summary Clear'!PAR2=0,"",'Summary Clear'!PAR2)</f>
        <v/>
      </c>
      <c r="OZZ13" s="172" t="str">
        <f>IF('Summary Clear'!PAS2=0,"",'Summary Clear'!PAS2)</f>
        <v/>
      </c>
      <c r="PAA13" s="172" t="str">
        <f>IF('Summary Clear'!PAT2=0,"",'Summary Clear'!PAT2)</f>
        <v/>
      </c>
      <c r="PAB13" s="172" t="str">
        <f>IF('Summary Clear'!PAU2=0,"",'Summary Clear'!PAU2)</f>
        <v/>
      </c>
      <c r="PAC13" s="172" t="str">
        <f>IF('Summary Clear'!PAV2=0,"",'Summary Clear'!PAV2)</f>
        <v/>
      </c>
      <c r="PAD13" s="172" t="str">
        <f>IF('Summary Clear'!PAW2=0,"",'Summary Clear'!PAW2)</f>
        <v/>
      </c>
      <c r="PAE13" s="172" t="str">
        <f>IF('Summary Clear'!PAX2=0,"",'Summary Clear'!PAX2)</f>
        <v/>
      </c>
      <c r="PAF13" s="172" t="str">
        <f>IF('Summary Clear'!PAY2=0,"",'Summary Clear'!PAY2)</f>
        <v/>
      </c>
      <c r="PAG13" s="172" t="str">
        <f>IF('Summary Clear'!PAZ2=0,"",'Summary Clear'!PAZ2)</f>
        <v/>
      </c>
      <c r="PAH13" s="172" t="str">
        <f>IF('Summary Clear'!PBA2=0,"",'Summary Clear'!PBA2)</f>
        <v/>
      </c>
      <c r="PAI13" s="172" t="str">
        <f>IF('Summary Clear'!PBB2=0,"",'Summary Clear'!PBB2)</f>
        <v/>
      </c>
      <c r="PAJ13" s="172" t="str">
        <f>IF('Summary Clear'!PBC2=0,"",'Summary Clear'!PBC2)</f>
        <v/>
      </c>
      <c r="PAK13" s="172" t="str">
        <f>IF('Summary Clear'!PBD2=0,"",'Summary Clear'!PBD2)</f>
        <v/>
      </c>
      <c r="PAL13" s="172" t="str">
        <f>IF('Summary Clear'!PBE2=0,"",'Summary Clear'!PBE2)</f>
        <v/>
      </c>
      <c r="PAM13" s="172" t="str">
        <f>IF('Summary Clear'!PBF2=0,"",'Summary Clear'!PBF2)</f>
        <v/>
      </c>
      <c r="PAN13" s="172" t="str">
        <f>IF('Summary Clear'!PBG2=0,"",'Summary Clear'!PBG2)</f>
        <v/>
      </c>
      <c r="PAO13" s="172" t="str">
        <f>IF('Summary Clear'!PBH2=0,"",'Summary Clear'!PBH2)</f>
        <v/>
      </c>
      <c r="PAP13" s="172" t="str">
        <f>IF('Summary Clear'!PBI2=0,"",'Summary Clear'!PBI2)</f>
        <v/>
      </c>
      <c r="PAQ13" s="172" t="str">
        <f>IF('Summary Clear'!PBJ2=0,"",'Summary Clear'!PBJ2)</f>
        <v/>
      </c>
      <c r="PAR13" s="172" t="str">
        <f>IF('Summary Clear'!PBK2=0,"",'Summary Clear'!PBK2)</f>
        <v/>
      </c>
      <c r="PAS13" s="172" t="str">
        <f>IF('Summary Clear'!PBL2=0,"",'Summary Clear'!PBL2)</f>
        <v/>
      </c>
      <c r="PAT13" s="172" t="str">
        <f>IF('Summary Clear'!PBM2=0,"",'Summary Clear'!PBM2)</f>
        <v/>
      </c>
      <c r="PAU13" s="172" t="str">
        <f>IF('Summary Clear'!PBN2=0,"",'Summary Clear'!PBN2)</f>
        <v/>
      </c>
      <c r="PAV13" s="172" t="str">
        <f>IF('Summary Clear'!PBO2=0,"",'Summary Clear'!PBO2)</f>
        <v/>
      </c>
      <c r="PAW13" s="172" t="str">
        <f>IF('Summary Clear'!PBP2=0,"",'Summary Clear'!PBP2)</f>
        <v/>
      </c>
      <c r="PAX13" s="172" t="str">
        <f>IF('Summary Clear'!PBQ2=0,"",'Summary Clear'!PBQ2)</f>
        <v/>
      </c>
      <c r="PAY13" s="172" t="str">
        <f>IF('Summary Clear'!PBR2=0,"",'Summary Clear'!PBR2)</f>
        <v/>
      </c>
      <c r="PAZ13" s="172" t="str">
        <f>IF('Summary Clear'!PBS2=0,"",'Summary Clear'!PBS2)</f>
        <v/>
      </c>
      <c r="PBA13" s="172" t="str">
        <f>IF('Summary Clear'!PBT2=0,"",'Summary Clear'!PBT2)</f>
        <v/>
      </c>
      <c r="PBB13" s="172" t="str">
        <f>IF('Summary Clear'!PBU2=0,"",'Summary Clear'!PBU2)</f>
        <v/>
      </c>
      <c r="PBC13" s="172" t="str">
        <f>IF('Summary Clear'!PBV2=0,"",'Summary Clear'!PBV2)</f>
        <v/>
      </c>
      <c r="PBD13" s="172" t="str">
        <f>IF('Summary Clear'!PBW2=0,"",'Summary Clear'!PBW2)</f>
        <v/>
      </c>
      <c r="PBE13" s="172" t="str">
        <f>IF('Summary Clear'!PBX2=0,"",'Summary Clear'!PBX2)</f>
        <v/>
      </c>
      <c r="PBF13" s="172" t="str">
        <f>IF('Summary Clear'!PBY2=0,"",'Summary Clear'!PBY2)</f>
        <v/>
      </c>
      <c r="PBG13" s="172" t="str">
        <f>IF('Summary Clear'!PBZ2=0,"",'Summary Clear'!PBZ2)</f>
        <v/>
      </c>
      <c r="PBH13" s="172" t="str">
        <f>IF('Summary Clear'!PCA2=0,"",'Summary Clear'!PCA2)</f>
        <v/>
      </c>
      <c r="PBI13" s="172" t="str">
        <f>IF('Summary Clear'!PCB2=0,"",'Summary Clear'!PCB2)</f>
        <v/>
      </c>
      <c r="PBJ13" s="172" t="str">
        <f>IF('Summary Clear'!PCC2=0,"",'Summary Clear'!PCC2)</f>
        <v/>
      </c>
      <c r="PBK13" s="172" t="str">
        <f>IF('Summary Clear'!PCD2=0,"",'Summary Clear'!PCD2)</f>
        <v/>
      </c>
      <c r="PBL13" s="172" t="str">
        <f>IF('Summary Clear'!PCE2=0,"",'Summary Clear'!PCE2)</f>
        <v/>
      </c>
      <c r="PBM13" s="172" t="str">
        <f>IF('Summary Clear'!PCF2=0,"",'Summary Clear'!PCF2)</f>
        <v/>
      </c>
      <c r="PBN13" s="172" t="str">
        <f>IF('Summary Clear'!PCG2=0,"",'Summary Clear'!PCG2)</f>
        <v/>
      </c>
      <c r="PBO13" s="172" t="str">
        <f>IF('Summary Clear'!PCH2=0,"",'Summary Clear'!PCH2)</f>
        <v/>
      </c>
      <c r="PBP13" s="172" t="str">
        <f>IF('Summary Clear'!PCI2=0,"",'Summary Clear'!PCI2)</f>
        <v/>
      </c>
      <c r="PBQ13" s="172" t="str">
        <f>IF('Summary Clear'!PCJ2=0,"",'Summary Clear'!PCJ2)</f>
        <v/>
      </c>
      <c r="PBR13" s="172" t="str">
        <f>IF('Summary Clear'!PCK2=0,"",'Summary Clear'!PCK2)</f>
        <v/>
      </c>
      <c r="PBS13" s="172" t="str">
        <f>IF('Summary Clear'!PCL2=0,"",'Summary Clear'!PCL2)</f>
        <v/>
      </c>
      <c r="PBT13" s="172" t="str">
        <f>IF('Summary Clear'!PCM2=0,"",'Summary Clear'!PCM2)</f>
        <v/>
      </c>
      <c r="PBU13" s="172" t="str">
        <f>IF('Summary Clear'!PCN2=0,"",'Summary Clear'!PCN2)</f>
        <v/>
      </c>
      <c r="PBV13" s="172" t="str">
        <f>IF('Summary Clear'!PCO2=0,"",'Summary Clear'!PCO2)</f>
        <v/>
      </c>
      <c r="PBW13" s="172" t="str">
        <f>IF('Summary Clear'!PCP2=0,"",'Summary Clear'!PCP2)</f>
        <v/>
      </c>
      <c r="PBX13" s="172" t="str">
        <f>IF('Summary Clear'!PCQ2=0,"",'Summary Clear'!PCQ2)</f>
        <v/>
      </c>
      <c r="PBY13" s="172" t="str">
        <f>IF('Summary Clear'!PCR2=0,"",'Summary Clear'!PCR2)</f>
        <v/>
      </c>
      <c r="PBZ13" s="172" t="str">
        <f>IF('Summary Clear'!PCS2=0,"",'Summary Clear'!PCS2)</f>
        <v/>
      </c>
      <c r="PCA13" s="172" t="str">
        <f>IF('Summary Clear'!PCT2=0,"",'Summary Clear'!PCT2)</f>
        <v/>
      </c>
      <c r="PCB13" s="172" t="str">
        <f>IF('Summary Clear'!PCU2=0,"",'Summary Clear'!PCU2)</f>
        <v/>
      </c>
      <c r="PCC13" s="172" t="str">
        <f>IF('Summary Clear'!PCV2=0,"",'Summary Clear'!PCV2)</f>
        <v/>
      </c>
      <c r="PCD13" s="172" t="str">
        <f>IF('Summary Clear'!PCW2=0,"",'Summary Clear'!PCW2)</f>
        <v/>
      </c>
      <c r="PCE13" s="172" t="str">
        <f>IF('Summary Clear'!PCX2=0,"",'Summary Clear'!PCX2)</f>
        <v/>
      </c>
      <c r="PCF13" s="172" t="str">
        <f>IF('Summary Clear'!PCY2=0,"",'Summary Clear'!PCY2)</f>
        <v/>
      </c>
      <c r="PCG13" s="172" t="str">
        <f>IF('Summary Clear'!PCZ2=0,"",'Summary Clear'!PCZ2)</f>
        <v/>
      </c>
      <c r="PCH13" s="172" t="str">
        <f>IF('Summary Clear'!PDA2=0,"",'Summary Clear'!PDA2)</f>
        <v/>
      </c>
      <c r="PCI13" s="172" t="str">
        <f>IF('Summary Clear'!PDB2=0,"",'Summary Clear'!PDB2)</f>
        <v/>
      </c>
      <c r="PCJ13" s="172" t="str">
        <f>IF('Summary Clear'!PDC2=0,"",'Summary Clear'!PDC2)</f>
        <v/>
      </c>
      <c r="PCK13" s="172" t="str">
        <f>IF('Summary Clear'!PDD2=0,"",'Summary Clear'!PDD2)</f>
        <v/>
      </c>
      <c r="PCL13" s="172" t="str">
        <f>IF('Summary Clear'!PDE2=0,"",'Summary Clear'!PDE2)</f>
        <v/>
      </c>
      <c r="PCM13" s="172" t="str">
        <f>IF('Summary Clear'!PDF2=0,"",'Summary Clear'!PDF2)</f>
        <v/>
      </c>
      <c r="PCN13" s="172" t="str">
        <f>IF('Summary Clear'!PDG2=0,"",'Summary Clear'!PDG2)</f>
        <v/>
      </c>
      <c r="PCO13" s="172" t="str">
        <f>IF('Summary Clear'!PDH2=0,"",'Summary Clear'!PDH2)</f>
        <v/>
      </c>
      <c r="PCP13" s="172" t="str">
        <f>IF('Summary Clear'!PDI2=0,"",'Summary Clear'!PDI2)</f>
        <v/>
      </c>
      <c r="PCQ13" s="172" t="str">
        <f>IF('Summary Clear'!PDJ2=0,"",'Summary Clear'!PDJ2)</f>
        <v/>
      </c>
      <c r="PCR13" s="172" t="str">
        <f>IF('Summary Clear'!PDK2=0,"",'Summary Clear'!PDK2)</f>
        <v/>
      </c>
      <c r="PCS13" s="172" t="str">
        <f>IF('Summary Clear'!PDL2=0,"",'Summary Clear'!PDL2)</f>
        <v/>
      </c>
      <c r="PCT13" s="172" t="str">
        <f>IF('Summary Clear'!PDM2=0,"",'Summary Clear'!PDM2)</f>
        <v/>
      </c>
      <c r="PCU13" s="172" t="str">
        <f>IF('Summary Clear'!PDN2=0,"",'Summary Clear'!PDN2)</f>
        <v/>
      </c>
      <c r="PCV13" s="172" t="str">
        <f>IF('Summary Clear'!PDO2=0,"",'Summary Clear'!PDO2)</f>
        <v/>
      </c>
      <c r="PCW13" s="172" t="str">
        <f>IF('Summary Clear'!PDP2=0,"",'Summary Clear'!PDP2)</f>
        <v/>
      </c>
      <c r="PCX13" s="172" t="str">
        <f>IF('Summary Clear'!PDQ2=0,"",'Summary Clear'!PDQ2)</f>
        <v/>
      </c>
      <c r="PCY13" s="172" t="str">
        <f>IF('Summary Clear'!PDR2=0,"",'Summary Clear'!PDR2)</f>
        <v/>
      </c>
      <c r="PCZ13" s="172" t="str">
        <f>IF('Summary Clear'!PDS2=0,"",'Summary Clear'!PDS2)</f>
        <v/>
      </c>
      <c r="PDA13" s="172" t="str">
        <f>IF('Summary Clear'!PDT2=0,"",'Summary Clear'!PDT2)</f>
        <v/>
      </c>
      <c r="PDB13" s="172" t="str">
        <f>IF('Summary Clear'!PDU2=0,"",'Summary Clear'!PDU2)</f>
        <v/>
      </c>
      <c r="PDC13" s="172" t="str">
        <f>IF('Summary Clear'!PDV2=0,"",'Summary Clear'!PDV2)</f>
        <v/>
      </c>
      <c r="PDD13" s="172" t="str">
        <f>IF('Summary Clear'!PDW2=0,"",'Summary Clear'!PDW2)</f>
        <v/>
      </c>
      <c r="PDE13" s="172" t="str">
        <f>IF('Summary Clear'!PDX2=0,"",'Summary Clear'!PDX2)</f>
        <v/>
      </c>
      <c r="PDF13" s="172" t="str">
        <f>IF('Summary Clear'!PDY2=0,"",'Summary Clear'!PDY2)</f>
        <v/>
      </c>
      <c r="PDG13" s="172" t="str">
        <f>IF('Summary Clear'!PDZ2=0,"",'Summary Clear'!PDZ2)</f>
        <v/>
      </c>
      <c r="PDH13" s="172" t="str">
        <f>IF('Summary Clear'!PEA2=0,"",'Summary Clear'!PEA2)</f>
        <v/>
      </c>
      <c r="PDI13" s="172" t="str">
        <f>IF('Summary Clear'!PEB2=0,"",'Summary Clear'!PEB2)</f>
        <v/>
      </c>
      <c r="PDJ13" s="172" t="str">
        <f>IF('Summary Clear'!PEC2=0,"",'Summary Clear'!PEC2)</f>
        <v/>
      </c>
      <c r="PDK13" s="172" t="str">
        <f>IF('Summary Clear'!PED2=0,"",'Summary Clear'!PED2)</f>
        <v/>
      </c>
      <c r="PDL13" s="172" t="str">
        <f>IF('Summary Clear'!PEE2=0,"",'Summary Clear'!PEE2)</f>
        <v/>
      </c>
      <c r="PDM13" s="172" t="str">
        <f>IF('Summary Clear'!PEF2=0,"",'Summary Clear'!PEF2)</f>
        <v/>
      </c>
      <c r="PDN13" s="172" t="str">
        <f>IF('Summary Clear'!PEG2=0,"",'Summary Clear'!PEG2)</f>
        <v/>
      </c>
      <c r="PDO13" s="172" t="str">
        <f>IF('Summary Clear'!PEH2=0,"",'Summary Clear'!PEH2)</f>
        <v/>
      </c>
      <c r="PDP13" s="172" t="str">
        <f>IF('Summary Clear'!PEI2=0,"",'Summary Clear'!PEI2)</f>
        <v/>
      </c>
      <c r="PDQ13" s="172" t="str">
        <f>IF('Summary Clear'!PEJ2=0,"",'Summary Clear'!PEJ2)</f>
        <v/>
      </c>
      <c r="PDR13" s="172" t="str">
        <f>IF('Summary Clear'!PEK2=0,"",'Summary Clear'!PEK2)</f>
        <v/>
      </c>
      <c r="PDS13" s="172" t="str">
        <f>IF('Summary Clear'!PEL2=0,"",'Summary Clear'!PEL2)</f>
        <v/>
      </c>
      <c r="PDT13" s="172" t="str">
        <f>IF('Summary Clear'!PEM2=0,"",'Summary Clear'!PEM2)</f>
        <v/>
      </c>
      <c r="PDU13" s="172" t="str">
        <f>IF('Summary Clear'!PEN2=0,"",'Summary Clear'!PEN2)</f>
        <v/>
      </c>
      <c r="PDV13" s="172" t="str">
        <f>IF('Summary Clear'!PEO2=0,"",'Summary Clear'!PEO2)</f>
        <v/>
      </c>
      <c r="PDW13" s="172" t="str">
        <f>IF('Summary Clear'!PEP2=0,"",'Summary Clear'!PEP2)</f>
        <v/>
      </c>
      <c r="PDX13" s="172" t="str">
        <f>IF('Summary Clear'!PEQ2=0,"",'Summary Clear'!PEQ2)</f>
        <v/>
      </c>
      <c r="PDY13" s="172" t="str">
        <f>IF('Summary Clear'!PER2=0,"",'Summary Clear'!PER2)</f>
        <v/>
      </c>
      <c r="PDZ13" s="172" t="str">
        <f>IF('Summary Clear'!PES2=0,"",'Summary Clear'!PES2)</f>
        <v/>
      </c>
      <c r="PEA13" s="172" t="str">
        <f>IF('Summary Clear'!PET2=0,"",'Summary Clear'!PET2)</f>
        <v/>
      </c>
      <c r="PEB13" s="172" t="str">
        <f>IF('Summary Clear'!PEU2=0,"",'Summary Clear'!PEU2)</f>
        <v/>
      </c>
      <c r="PEC13" s="172" t="str">
        <f>IF('Summary Clear'!PEV2=0,"",'Summary Clear'!PEV2)</f>
        <v/>
      </c>
      <c r="PED13" s="172" t="str">
        <f>IF('Summary Clear'!PEW2=0,"",'Summary Clear'!PEW2)</f>
        <v/>
      </c>
      <c r="PEE13" s="172" t="str">
        <f>IF('Summary Clear'!PEX2=0,"",'Summary Clear'!PEX2)</f>
        <v/>
      </c>
      <c r="PEF13" s="172" t="str">
        <f>IF('Summary Clear'!PEY2=0,"",'Summary Clear'!PEY2)</f>
        <v/>
      </c>
      <c r="PEG13" s="172" t="str">
        <f>IF('Summary Clear'!PEZ2=0,"",'Summary Clear'!PEZ2)</f>
        <v/>
      </c>
      <c r="PEH13" s="172" t="str">
        <f>IF('Summary Clear'!PFA2=0,"",'Summary Clear'!PFA2)</f>
        <v/>
      </c>
      <c r="PEI13" s="172" t="str">
        <f>IF('Summary Clear'!PFB2=0,"",'Summary Clear'!PFB2)</f>
        <v/>
      </c>
      <c r="PEJ13" s="172" t="str">
        <f>IF('Summary Clear'!PFC2=0,"",'Summary Clear'!PFC2)</f>
        <v/>
      </c>
      <c r="PEK13" s="172" t="str">
        <f>IF('Summary Clear'!PFD2=0,"",'Summary Clear'!PFD2)</f>
        <v/>
      </c>
      <c r="PEL13" s="172" t="str">
        <f>IF('Summary Clear'!PFE2=0,"",'Summary Clear'!PFE2)</f>
        <v/>
      </c>
      <c r="PEM13" s="172" t="str">
        <f>IF('Summary Clear'!PFF2=0,"",'Summary Clear'!PFF2)</f>
        <v/>
      </c>
      <c r="PEN13" s="172" t="str">
        <f>IF('Summary Clear'!PFG2=0,"",'Summary Clear'!PFG2)</f>
        <v/>
      </c>
      <c r="PEO13" s="172" t="str">
        <f>IF('Summary Clear'!PFH2=0,"",'Summary Clear'!PFH2)</f>
        <v/>
      </c>
      <c r="PEP13" s="172" t="str">
        <f>IF('Summary Clear'!PFI2=0,"",'Summary Clear'!PFI2)</f>
        <v/>
      </c>
      <c r="PEQ13" s="172" t="str">
        <f>IF('Summary Clear'!PFJ2=0,"",'Summary Clear'!PFJ2)</f>
        <v/>
      </c>
      <c r="PER13" s="172" t="str">
        <f>IF('Summary Clear'!PFK2=0,"",'Summary Clear'!PFK2)</f>
        <v/>
      </c>
      <c r="PES13" s="172" t="str">
        <f>IF('Summary Clear'!PFL2=0,"",'Summary Clear'!PFL2)</f>
        <v/>
      </c>
      <c r="PET13" s="172" t="str">
        <f>IF('Summary Clear'!PFM2=0,"",'Summary Clear'!PFM2)</f>
        <v/>
      </c>
      <c r="PEU13" s="172" t="str">
        <f>IF('Summary Clear'!PFN2=0,"",'Summary Clear'!PFN2)</f>
        <v/>
      </c>
      <c r="PEV13" s="172" t="str">
        <f>IF('Summary Clear'!PFO2=0,"",'Summary Clear'!PFO2)</f>
        <v/>
      </c>
      <c r="PEW13" s="172" t="str">
        <f>IF('Summary Clear'!PFP2=0,"",'Summary Clear'!PFP2)</f>
        <v/>
      </c>
      <c r="PEX13" s="172" t="str">
        <f>IF('Summary Clear'!PFQ2=0,"",'Summary Clear'!PFQ2)</f>
        <v/>
      </c>
      <c r="PEY13" s="172" t="str">
        <f>IF('Summary Clear'!PFR2=0,"",'Summary Clear'!PFR2)</f>
        <v/>
      </c>
      <c r="PEZ13" s="172" t="str">
        <f>IF('Summary Clear'!PFS2=0,"",'Summary Clear'!PFS2)</f>
        <v/>
      </c>
      <c r="PFA13" s="172" t="str">
        <f>IF('Summary Clear'!PFT2=0,"",'Summary Clear'!PFT2)</f>
        <v/>
      </c>
      <c r="PFB13" s="172" t="str">
        <f>IF('Summary Clear'!PFU2=0,"",'Summary Clear'!PFU2)</f>
        <v/>
      </c>
      <c r="PFC13" s="172" t="str">
        <f>IF('Summary Clear'!PFV2=0,"",'Summary Clear'!PFV2)</f>
        <v/>
      </c>
      <c r="PFD13" s="172" t="str">
        <f>IF('Summary Clear'!PFW2=0,"",'Summary Clear'!PFW2)</f>
        <v/>
      </c>
      <c r="PFE13" s="172" t="str">
        <f>IF('Summary Clear'!PFX2=0,"",'Summary Clear'!PFX2)</f>
        <v/>
      </c>
      <c r="PFF13" s="172" t="str">
        <f>IF('Summary Clear'!PFY2=0,"",'Summary Clear'!PFY2)</f>
        <v/>
      </c>
      <c r="PFG13" s="172" t="str">
        <f>IF('Summary Clear'!PFZ2=0,"",'Summary Clear'!PFZ2)</f>
        <v/>
      </c>
      <c r="PFH13" s="172" t="str">
        <f>IF('Summary Clear'!PGA2=0,"",'Summary Clear'!PGA2)</f>
        <v/>
      </c>
      <c r="PFI13" s="172" t="str">
        <f>IF('Summary Clear'!PGB2=0,"",'Summary Clear'!PGB2)</f>
        <v/>
      </c>
      <c r="PFJ13" s="172" t="str">
        <f>IF('Summary Clear'!PGC2=0,"",'Summary Clear'!PGC2)</f>
        <v/>
      </c>
      <c r="PFK13" s="172" t="str">
        <f>IF('Summary Clear'!PGD2=0,"",'Summary Clear'!PGD2)</f>
        <v/>
      </c>
      <c r="PFL13" s="172" t="str">
        <f>IF('Summary Clear'!PGE2=0,"",'Summary Clear'!PGE2)</f>
        <v/>
      </c>
      <c r="PFM13" s="172" t="str">
        <f>IF('Summary Clear'!PGF2=0,"",'Summary Clear'!PGF2)</f>
        <v/>
      </c>
      <c r="PFN13" s="172" t="str">
        <f>IF('Summary Clear'!PGG2=0,"",'Summary Clear'!PGG2)</f>
        <v/>
      </c>
      <c r="PFO13" s="172" t="str">
        <f>IF('Summary Clear'!PGH2=0,"",'Summary Clear'!PGH2)</f>
        <v/>
      </c>
      <c r="PFP13" s="172" t="str">
        <f>IF('Summary Clear'!PGI2=0,"",'Summary Clear'!PGI2)</f>
        <v/>
      </c>
      <c r="PFQ13" s="172" t="str">
        <f>IF('Summary Clear'!PGJ2=0,"",'Summary Clear'!PGJ2)</f>
        <v/>
      </c>
      <c r="PFR13" s="172" t="str">
        <f>IF('Summary Clear'!PGK2=0,"",'Summary Clear'!PGK2)</f>
        <v/>
      </c>
      <c r="PFS13" s="172" t="str">
        <f>IF('Summary Clear'!PGL2=0,"",'Summary Clear'!PGL2)</f>
        <v/>
      </c>
      <c r="PFT13" s="172" t="str">
        <f>IF('Summary Clear'!PGM2=0,"",'Summary Clear'!PGM2)</f>
        <v/>
      </c>
      <c r="PFU13" s="172" t="str">
        <f>IF('Summary Clear'!PGN2=0,"",'Summary Clear'!PGN2)</f>
        <v/>
      </c>
      <c r="PFV13" s="172" t="str">
        <f>IF('Summary Clear'!PGO2=0,"",'Summary Clear'!PGO2)</f>
        <v/>
      </c>
      <c r="PFW13" s="172" t="str">
        <f>IF('Summary Clear'!PGP2=0,"",'Summary Clear'!PGP2)</f>
        <v/>
      </c>
      <c r="PFX13" s="172" t="str">
        <f>IF('Summary Clear'!PGQ2=0,"",'Summary Clear'!PGQ2)</f>
        <v/>
      </c>
      <c r="PFY13" s="172" t="str">
        <f>IF('Summary Clear'!PGR2=0,"",'Summary Clear'!PGR2)</f>
        <v/>
      </c>
      <c r="PFZ13" s="172" t="str">
        <f>IF('Summary Clear'!PGS2=0,"",'Summary Clear'!PGS2)</f>
        <v/>
      </c>
      <c r="PGA13" s="172" t="str">
        <f>IF('Summary Clear'!PGT2=0,"",'Summary Clear'!PGT2)</f>
        <v/>
      </c>
      <c r="PGB13" s="172" t="str">
        <f>IF('Summary Clear'!PGU2=0,"",'Summary Clear'!PGU2)</f>
        <v/>
      </c>
      <c r="PGC13" s="172" t="str">
        <f>IF('Summary Clear'!PGV2=0,"",'Summary Clear'!PGV2)</f>
        <v/>
      </c>
      <c r="PGD13" s="172" t="str">
        <f>IF('Summary Clear'!PGW2=0,"",'Summary Clear'!PGW2)</f>
        <v/>
      </c>
      <c r="PGE13" s="172" t="str">
        <f>IF('Summary Clear'!PGX2=0,"",'Summary Clear'!PGX2)</f>
        <v/>
      </c>
      <c r="PGF13" s="172" t="str">
        <f>IF('Summary Clear'!PGY2=0,"",'Summary Clear'!PGY2)</f>
        <v/>
      </c>
      <c r="PGG13" s="172" t="str">
        <f>IF('Summary Clear'!PGZ2=0,"",'Summary Clear'!PGZ2)</f>
        <v/>
      </c>
      <c r="PGH13" s="172" t="str">
        <f>IF('Summary Clear'!PHA2=0,"",'Summary Clear'!PHA2)</f>
        <v/>
      </c>
      <c r="PGI13" s="172" t="str">
        <f>IF('Summary Clear'!PHB2=0,"",'Summary Clear'!PHB2)</f>
        <v/>
      </c>
      <c r="PGJ13" s="172" t="str">
        <f>IF('Summary Clear'!PHC2=0,"",'Summary Clear'!PHC2)</f>
        <v/>
      </c>
      <c r="PGK13" s="172" t="str">
        <f>IF('Summary Clear'!PHD2=0,"",'Summary Clear'!PHD2)</f>
        <v/>
      </c>
      <c r="PGL13" s="172" t="str">
        <f>IF('Summary Clear'!PHE2=0,"",'Summary Clear'!PHE2)</f>
        <v/>
      </c>
      <c r="PGM13" s="172" t="str">
        <f>IF('Summary Clear'!PHF2=0,"",'Summary Clear'!PHF2)</f>
        <v/>
      </c>
      <c r="PGN13" s="172" t="str">
        <f>IF('Summary Clear'!PHG2=0,"",'Summary Clear'!PHG2)</f>
        <v/>
      </c>
      <c r="PGO13" s="172" t="str">
        <f>IF('Summary Clear'!PHH2=0,"",'Summary Clear'!PHH2)</f>
        <v/>
      </c>
      <c r="PGP13" s="172" t="str">
        <f>IF('Summary Clear'!PHI2=0,"",'Summary Clear'!PHI2)</f>
        <v/>
      </c>
      <c r="PGQ13" s="172" t="str">
        <f>IF('Summary Clear'!PHJ2=0,"",'Summary Clear'!PHJ2)</f>
        <v/>
      </c>
      <c r="PGR13" s="172" t="str">
        <f>IF('Summary Clear'!PHK2=0,"",'Summary Clear'!PHK2)</f>
        <v/>
      </c>
      <c r="PGS13" s="172" t="str">
        <f>IF('Summary Clear'!PHL2=0,"",'Summary Clear'!PHL2)</f>
        <v/>
      </c>
      <c r="PGT13" s="172" t="str">
        <f>IF('Summary Clear'!PHM2=0,"",'Summary Clear'!PHM2)</f>
        <v/>
      </c>
      <c r="PGU13" s="172" t="str">
        <f>IF('Summary Clear'!PHN2=0,"",'Summary Clear'!PHN2)</f>
        <v/>
      </c>
      <c r="PGV13" s="172" t="str">
        <f>IF('Summary Clear'!PHO2=0,"",'Summary Clear'!PHO2)</f>
        <v/>
      </c>
      <c r="PGW13" s="172" t="str">
        <f>IF('Summary Clear'!PHP2=0,"",'Summary Clear'!PHP2)</f>
        <v/>
      </c>
      <c r="PGX13" s="172" t="str">
        <f>IF('Summary Clear'!PHQ2=0,"",'Summary Clear'!PHQ2)</f>
        <v/>
      </c>
      <c r="PGY13" s="172" t="str">
        <f>IF('Summary Clear'!PHR2=0,"",'Summary Clear'!PHR2)</f>
        <v/>
      </c>
      <c r="PGZ13" s="172" t="str">
        <f>IF('Summary Clear'!PHS2=0,"",'Summary Clear'!PHS2)</f>
        <v/>
      </c>
      <c r="PHA13" s="172" t="str">
        <f>IF('Summary Clear'!PHT2=0,"",'Summary Clear'!PHT2)</f>
        <v/>
      </c>
      <c r="PHB13" s="172" t="str">
        <f>IF('Summary Clear'!PHU2=0,"",'Summary Clear'!PHU2)</f>
        <v/>
      </c>
      <c r="PHC13" s="172" t="str">
        <f>IF('Summary Clear'!PHV2=0,"",'Summary Clear'!PHV2)</f>
        <v/>
      </c>
      <c r="PHD13" s="172" t="str">
        <f>IF('Summary Clear'!PHW2=0,"",'Summary Clear'!PHW2)</f>
        <v/>
      </c>
      <c r="PHE13" s="172" t="str">
        <f>IF('Summary Clear'!PHX2=0,"",'Summary Clear'!PHX2)</f>
        <v/>
      </c>
      <c r="PHF13" s="172" t="str">
        <f>IF('Summary Clear'!PHY2=0,"",'Summary Clear'!PHY2)</f>
        <v/>
      </c>
      <c r="PHG13" s="172" t="str">
        <f>IF('Summary Clear'!PHZ2=0,"",'Summary Clear'!PHZ2)</f>
        <v/>
      </c>
      <c r="PHH13" s="172" t="str">
        <f>IF('Summary Clear'!PIA2=0,"",'Summary Clear'!PIA2)</f>
        <v/>
      </c>
      <c r="PHI13" s="172" t="str">
        <f>IF('Summary Clear'!PIB2=0,"",'Summary Clear'!PIB2)</f>
        <v/>
      </c>
      <c r="PHJ13" s="172" t="str">
        <f>IF('Summary Clear'!PIC2=0,"",'Summary Clear'!PIC2)</f>
        <v/>
      </c>
      <c r="PHK13" s="172" t="str">
        <f>IF('Summary Clear'!PID2=0,"",'Summary Clear'!PID2)</f>
        <v/>
      </c>
      <c r="PHL13" s="172" t="str">
        <f>IF('Summary Clear'!PIE2=0,"",'Summary Clear'!PIE2)</f>
        <v/>
      </c>
      <c r="PHM13" s="172" t="str">
        <f>IF('Summary Clear'!PIF2=0,"",'Summary Clear'!PIF2)</f>
        <v/>
      </c>
      <c r="PHN13" s="172" t="str">
        <f>IF('Summary Clear'!PIG2=0,"",'Summary Clear'!PIG2)</f>
        <v/>
      </c>
      <c r="PHO13" s="172" t="str">
        <f>IF('Summary Clear'!PIH2=0,"",'Summary Clear'!PIH2)</f>
        <v/>
      </c>
      <c r="PHP13" s="172" t="str">
        <f>IF('Summary Clear'!PII2=0,"",'Summary Clear'!PII2)</f>
        <v/>
      </c>
      <c r="PHQ13" s="172" t="str">
        <f>IF('Summary Clear'!PIJ2=0,"",'Summary Clear'!PIJ2)</f>
        <v/>
      </c>
      <c r="PHR13" s="172" t="str">
        <f>IF('Summary Clear'!PIK2=0,"",'Summary Clear'!PIK2)</f>
        <v/>
      </c>
      <c r="PHS13" s="172" t="str">
        <f>IF('Summary Clear'!PIL2=0,"",'Summary Clear'!PIL2)</f>
        <v/>
      </c>
      <c r="PHT13" s="172" t="str">
        <f>IF('Summary Clear'!PIM2=0,"",'Summary Clear'!PIM2)</f>
        <v/>
      </c>
      <c r="PHU13" s="172" t="str">
        <f>IF('Summary Clear'!PIN2=0,"",'Summary Clear'!PIN2)</f>
        <v/>
      </c>
      <c r="PHV13" s="172" t="str">
        <f>IF('Summary Clear'!PIO2=0,"",'Summary Clear'!PIO2)</f>
        <v/>
      </c>
      <c r="PHW13" s="172" t="str">
        <f>IF('Summary Clear'!PIP2=0,"",'Summary Clear'!PIP2)</f>
        <v/>
      </c>
      <c r="PHX13" s="172" t="str">
        <f>IF('Summary Clear'!PIQ2=0,"",'Summary Clear'!PIQ2)</f>
        <v/>
      </c>
      <c r="PHY13" s="172" t="str">
        <f>IF('Summary Clear'!PIR2=0,"",'Summary Clear'!PIR2)</f>
        <v/>
      </c>
      <c r="PHZ13" s="172" t="str">
        <f>IF('Summary Clear'!PIS2=0,"",'Summary Clear'!PIS2)</f>
        <v/>
      </c>
      <c r="PIA13" s="172" t="str">
        <f>IF('Summary Clear'!PIT2=0,"",'Summary Clear'!PIT2)</f>
        <v/>
      </c>
      <c r="PIB13" s="172" t="str">
        <f>IF('Summary Clear'!PIU2=0,"",'Summary Clear'!PIU2)</f>
        <v/>
      </c>
      <c r="PIC13" s="172" t="str">
        <f>IF('Summary Clear'!PIV2=0,"",'Summary Clear'!PIV2)</f>
        <v/>
      </c>
      <c r="PID13" s="172" t="str">
        <f>IF('Summary Clear'!PIW2=0,"",'Summary Clear'!PIW2)</f>
        <v/>
      </c>
      <c r="PIE13" s="172" t="str">
        <f>IF('Summary Clear'!PIX2=0,"",'Summary Clear'!PIX2)</f>
        <v/>
      </c>
      <c r="PIF13" s="172" t="str">
        <f>IF('Summary Clear'!PIY2=0,"",'Summary Clear'!PIY2)</f>
        <v/>
      </c>
      <c r="PIG13" s="172" t="str">
        <f>IF('Summary Clear'!PIZ2=0,"",'Summary Clear'!PIZ2)</f>
        <v/>
      </c>
      <c r="PIH13" s="172" t="str">
        <f>IF('Summary Clear'!PJA2=0,"",'Summary Clear'!PJA2)</f>
        <v/>
      </c>
      <c r="PII13" s="172" t="str">
        <f>IF('Summary Clear'!PJB2=0,"",'Summary Clear'!PJB2)</f>
        <v/>
      </c>
      <c r="PIJ13" s="172" t="str">
        <f>IF('Summary Clear'!PJC2=0,"",'Summary Clear'!PJC2)</f>
        <v/>
      </c>
      <c r="PIK13" s="172" t="str">
        <f>IF('Summary Clear'!PJD2=0,"",'Summary Clear'!PJD2)</f>
        <v/>
      </c>
      <c r="PIL13" s="172" t="str">
        <f>IF('Summary Clear'!PJE2=0,"",'Summary Clear'!PJE2)</f>
        <v/>
      </c>
      <c r="PIM13" s="172" t="str">
        <f>IF('Summary Clear'!PJF2=0,"",'Summary Clear'!PJF2)</f>
        <v/>
      </c>
      <c r="PIN13" s="172" t="str">
        <f>IF('Summary Clear'!PJG2=0,"",'Summary Clear'!PJG2)</f>
        <v/>
      </c>
      <c r="PIO13" s="172" t="str">
        <f>IF('Summary Clear'!PJH2=0,"",'Summary Clear'!PJH2)</f>
        <v/>
      </c>
      <c r="PIP13" s="172" t="str">
        <f>IF('Summary Clear'!PJI2=0,"",'Summary Clear'!PJI2)</f>
        <v/>
      </c>
      <c r="PIQ13" s="172" t="str">
        <f>IF('Summary Clear'!PJJ2=0,"",'Summary Clear'!PJJ2)</f>
        <v/>
      </c>
      <c r="PIR13" s="172" t="str">
        <f>IF('Summary Clear'!PJK2=0,"",'Summary Clear'!PJK2)</f>
        <v/>
      </c>
      <c r="PIS13" s="172" t="str">
        <f>IF('Summary Clear'!PJL2=0,"",'Summary Clear'!PJL2)</f>
        <v/>
      </c>
      <c r="PIT13" s="172" t="str">
        <f>IF('Summary Clear'!PJM2=0,"",'Summary Clear'!PJM2)</f>
        <v/>
      </c>
      <c r="PIU13" s="172" t="str">
        <f>IF('Summary Clear'!PJN2=0,"",'Summary Clear'!PJN2)</f>
        <v/>
      </c>
      <c r="PIV13" s="172" t="str">
        <f>IF('Summary Clear'!PJO2=0,"",'Summary Clear'!PJO2)</f>
        <v/>
      </c>
      <c r="PIW13" s="172" t="str">
        <f>IF('Summary Clear'!PJP2=0,"",'Summary Clear'!PJP2)</f>
        <v/>
      </c>
      <c r="PIX13" s="172" t="str">
        <f>IF('Summary Clear'!PJQ2=0,"",'Summary Clear'!PJQ2)</f>
        <v/>
      </c>
      <c r="PIY13" s="172" t="str">
        <f>IF('Summary Clear'!PJR2=0,"",'Summary Clear'!PJR2)</f>
        <v/>
      </c>
      <c r="PIZ13" s="172" t="str">
        <f>IF('Summary Clear'!PJS2=0,"",'Summary Clear'!PJS2)</f>
        <v/>
      </c>
      <c r="PJA13" s="172" t="str">
        <f>IF('Summary Clear'!PJT2=0,"",'Summary Clear'!PJT2)</f>
        <v/>
      </c>
      <c r="PJB13" s="172" t="str">
        <f>IF('Summary Clear'!PJU2=0,"",'Summary Clear'!PJU2)</f>
        <v/>
      </c>
      <c r="PJC13" s="172" t="str">
        <f>IF('Summary Clear'!PJV2=0,"",'Summary Clear'!PJV2)</f>
        <v/>
      </c>
      <c r="PJD13" s="172" t="str">
        <f>IF('Summary Clear'!PJW2=0,"",'Summary Clear'!PJW2)</f>
        <v/>
      </c>
      <c r="PJE13" s="172" t="str">
        <f>IF('Summary Clear'!PJX2=0,"",'Summary Clear'!PJX2)</f>
        <v/>
      </c>
      <c r="PJF13" s="172" t="str">
        <f>IF('Summary Clear'!PJY2=0,"",'Summary Clear'!PJY2)</f>
        <v/>
      </c>
      <c r="PJG13" s="172" t="str">
        <f>IF('Summary Clear'!PJZ2=0,"",'Summary Clear'!PJZ2)</f>
        <v/>
      </c>
      <c r="PJH13" s="172" t="str">
        <f>IF('Summary Clear'!PKA2=0,"",'Summary Clear'!PKA2)</f>
        <v/>
      </c>
      <c r="PJI13" s="172" t="str">
        <f>IF('Summary Clear'!PKB2=0,"",'Summary Clear'!PKB2)</f>
        <v/>
      </c>
      <c r="PJJ13" s="172" t="str">
        <f>IF('Summary Clear'!PKC2=0,"",'Summary Clear'!PKC2)</f>
        <v/>
      </c>
      <c r="PJK13" s="172" t="str">
        <f>IF('Summary Clear'!PKD2=0,"",'Summary Clear'!PKD2)</f>
        <v/>
      </c>
      <c r="PJL13" s="172" t="str">
        <f>IF('Summary Clear'!PKE2=0,"",'Summary Clear'!PKE2)</f>
        <v/>
      </c>
      <c r="PJM13" s="172" t="str">
        <f>IF('Summary Clear'!PKF2=0,"",'Summary Clear'!PKF2)</f>
        <v/>
      </c>
      <c r="PJN13" s="172" t="str">
        <f>IF('Summary Clear'!PKG2=0,"",'Summary Clear'!PKG2)</f>
        <v/>
      </c>
      <c r="PJO13" s="172" t="str">
        <f>IF('Summary Clear'!PKH2=0,"",'Summary Clear'!PKH2)</f>
        <v/>
      </c>
      <c r="PJP13" s="172" t="str">
        <f>IF('Summary Clear'!PKI2=0,"",'Summary Clear'!PKI2)</f>
        <v/>
      </c>
      <c r="PJQ13" s="172" t="str">
        <f>IF('Summary Clear'!PKJ2=0,"",'Summary Clear'!PKJ2)</f>
        <v/>
      </c>
      <c r="PJR13" s="172" t="str">
        <f>IF('Summary Clear'!PKK2=0,"",'Summary Clear'!PKK2)</f>
        <v/>
      </c>
      <c r="PJS13" s="172" t="str">
        <f>IF('Summary Clear'!PKL2=0,"",'Summary Clear'!PKL2)</f>
        <v/>
      </c>
      <c r="PJT13" s="172" t="str">
        <f>IF('Summary Clear'!PKM2=0,"",'Summary Clear'!PKM2)</f>
        <v/>
      </c>
      <c r="PJU13" s="172" t="str">
        <f>IF('Summary Clear'!PKN2=0,"",'Summary Clear'!PKN2)</f>
        <v/>
      </c>
      <c r="PJV13" s="172" t="str">
        <f>IF('Summary Clear'!PKO2=0,"",'Summary Clear'!PKO2)</f>
        <v/>
      </c>
      <c r="PJW13" s="172" t="str">
        <f>IF('Summary Clear'!PKP2=0,"",'Summary Clear'!PKP2)</f>
        <v/>
      </c>
      <c r="PJX13" s="172" t="str">
        <f>IF('Summary Clear'!PKQ2=0,"",'Summary Clear'!PKQ2)</f>
        <v/>
      </c>
      <c r="PJY13" s="172" t="str">
        <f>IF('Summary Clear'!PKR2=0,"",'Summary Clear'!PKR2)</f>
        <v/>
      </c>
      <c r="PJZ13" s="172" t="str">
        <f>IF('Summary Clear'!PKS2=0,"",'Summary Clear'!PKS2)</f>
        <v/>
      </c>
      <c r="PKA13" s="172" t="str">
        <f>IF('Summary Clear'!PKT2=0,"",'Summary Clear'!PKT2)</f>
        <v/>
      </c>
      <c r="PKB13" s="172" t="str">
        <f>IF('Summary Clear'!PKU2=0,"",'Summary Clear'!PKU2)</f>
        <v/>
      </c>
      <c r="PKC13" s="172" t="str">
        <f>IF('Summary Clear'!PKV2=0,"",'Summary Clear'!PKV2)</f>
        <v/>
      </c>
      <c r="PKD13" s="172" t="str">
        <f>IF('Summary Clear'!PKW2=0,"",'Summary Clear'!PKW2)</f>
        <v/>
      </c>
      <c r="PKE13" s="172" t="str">
        <f>IF('Summary Clear'!PKX2=0,"",'Summary Clear'!PKX2)</f>
        <v/>
      </c>
      <c r="PKF13" s="172" t="str">
        <f>IF('Summary Clear'!PKY2=0,"",'Summary Clear'!PKY2)</f>
        <v/>
      </c>
      <c r="PKG13" s="172" t="str">
        <f>IF('Summary Clear'!PKZ2=0,"",'Summary Clear'!PKZ2)</f>
        <v/>
      </c>
      <c r="PKH13" s="172" t="str">
        <f>IF('Summary Clear'!PLA2=0,"",'Summary Clear'!PLA2)</f>
        <v/>
      </c>
      <c r="PKI13" s="172" t="str">
        <f>IF('Summary Clear'!PLB2=0,"",'Summary Clear'!PLB2)</f>
        <v/>
      </c>
      <c r="PKJ13" s="172" t="str">
        <f>IF('Summary Clear'!PLC2=0,"",'Summary Clear'!PLC2)</f>
        <v/>
      </c>
      <c r="PKK13" s="172" t="str">
        <f>IF('Summary Clear'!PLD2=0,"",'Summary Clear'!PLD2)</f>
        <v/>
      </c>
      <c r="PKL13" s="172" t="str">
        <f>IF('Summary Clear'!PLE2=0,"",'Summary Clear'!PLE2)</f>
        <v/>
      </c>
      <c r="PKM13" s="172" t="str">
        <f>IF('Summary Clear'!PLF2=0,"",'Summary Clear'!PLF2)</f>
        <v/>
      </c>
      <c r="PKN13" s="172" t="str">
        <f>IF('Summary Clear'!PLG2=0,"",'Summary Clear'!PLG2)</f>
        <v/>
      </c>
      <c r="PKO13" s="172" t="str">
        <f>IF('Summary Clear'!PLH2=0,"",'Summary Clear'!PLH2)</f>
        <v/>
      </c>
      <c r="PKP13" s="172" t="str">
        <f>IF('Summary Clear'!PLI2=0,"",'Summary Clear'!PLI2)</f>
        <v/>
      </c>
      <c r="PKQ13" s="172" t="str">
        <f>IF('Summary Clear'!PLJ2=0,"",'Summary Clear'!PLJ2)</f>
        <v/>
      </c>
      <c r="PKR13" s="172" t="str">
        <f>IF('Summary Clear'!PLK2=0,"",'Summary Clear'!PLK2)</f>
        <v/>
      </c>
      <c r="PKS13" s="172" t="str">
        <f>IF('Summary Clear'!PLL2=0,"",'Summary Clear'!PLL2)</f>
        <v/>
      </c>
      <c r="PKT13" s="172" t="str">
        <f>IF('Summary Clear'!PLM2=0,"",'Summary Clear'!PLM2)</f>
        <v/>
      </c>
      <c r="PKU13" s="172" t="str">
        <f>IF('Summary Clear'!PLN2=0,"",'Summary Clear'!PLN2)</f>
        <v/>
      </c>
      <c r="PKV13" s="172" t="str">
        <f>IF('Summary Clear'!PLO2=0,"",'Summary Clear'!PLO2)</f>
        <v/>
      </c>
      <c r="PKW13" s="172" t="str">
        <f>IF('Summary Clear'!PLP2=0,"",'Summary Clear'!PLP2)</f>
        <v/>
      </c>
      <c r="PKX13" s="172" t="str">
        <f>IF('Summary Clear'!PLQ2=0,"",'Summary Clear'!PLQ2)</f>
        <v/>
      </c>
      <c r="PKY13" s="172" t="str">
        <f>IF('Summary Clear'!PLR2=0,"",'Summary Clear'!PLR2)</f>
        <v/>
      </c>
      <c r="PKZ13" s="172" t="str">
        <f>IF('Summary Clear'!PLS2=0,"",'Summary Clear'!PLS2)</f>
        <v/>
      </c>
      <c r="PLA13" s="172" t="str">
        <f>IF('Summary Clear'!PLT2=0,"",'Summary Clear'!PLT2)</f>
        <v/>
      </c>
      <c r="PLB13" s="172" t="str">
        <f>IF('Summary Clear'!PLU2=0,"",'Summary Clear'!PLU2)</f>
        <v/>
      </c>
      <c r="PLC13" s="172" t="str">
        <f>IF('Summary Clear'!PLV2=0,"",'Summary Clear'!PLV2)</f>
        <v/>
      </c>
      <c r="PLD13" s="172" t="str">
        <f>IF('Summary Clear'!PLW2=0,"",'Summary Clear'!PLW2)</f>
        <v/>
      </c>
      <c r="PLE13" s="172" t="str">
        <f>IF('Summary Clear'!PLX2=0,"",'Summary Clear'!PLX2)</f>
        <v/>
      </c>
      <c r="PLF13" s="172" t="str">
        <f>IF('Summary Clear'!PLY2=0,"",'Summary Clear'!PLY2)</f>
        <v/>
      </c>
      <c r="PLG13" s="172" t="str">
        <f>IF('Summary Clear'!PLZ2=0,"",'Summary Clear'!PLZ2)</f>
        <v/>
      </c>
      <c r="PLH13" s="172" t="str">
        <f>IF('Summary Clear'!PMA2=0,"",'Summary Clear'!PMA2)</f>
        <v/>
      </c>
      <c r="PLI13" s="172" t="str">
        <f>IF('Summary Clear'!PMB2=0,"",'Summary Clear'!PMB2)</f>
        <v/>
      </c>
      <c r="PLJ13" s="172" t="str">
        <f>IF('Summary Clear'!PMC2=0,"",'Summary Clear'!PMC2)</f>
        <v/>
      </c>
      <c r="PLK13" s="172" t="str">
        <f>IF('Summary Clear'!PMD2=0,"",'Summary Clear'!PMD2)</f>
        <v/>
      </c>
      <c r="PLL13" s="172" t="str">
        <f>IF('Summary Clear'!PME2=0,"",'Summary Clear'!PME2)</f>
        <v/>
      </c>
      <c r="PLM13" s="172" t="str">
        <f>IF('Summary Clear'!PMF2=0,"",'Summary Clear'!PMF2)</f>
        <v/>
      </c>
      <c r="PLN13" s="172" t="str">
        <f>IF('Summary Clear'!PMG2=0,"",'Summary Clear'!PMG2)</f>
        <v/>
      </c>
      <c r="PLO13" s="172" t="str">
        <f>IF('Summary Clear'!PMH2=0,"",'Summary Clear'!PMH2)</f>
        <v/>
      </c>
      <c r="PLP13" s="172" t="str">
        <f>IF('Summary Clear'!PMI2=0,"",'Summary Clear'!PMI2)</f>
        <v/>
      </c>
      <c r="PLQ13" s="172" t="str">
        <f>IF('Summary Clear'!PMJ2=0,"",'Summary Clear'!PMJ2)</f>
        <v/>
      </c>
      <c r="PLR13" s="172" t="str">
        <f>IF('Summary Clear'!PMK2=0,"",'Summary Clear'!PMK2)</f>
        <v/>
      </c>
      <c r="PLS13" s="172" t="str">
        <f>IF('Summary Clear'!PML2=0,"",'Summary Clear'!PML2)</f>
        <v/>
      </c>
      <c r="PLT13" s="172" t="str">
        <f>IF('Summary Clear'!PMM2=0,"",'Summary Clear'!PMM2)</f>
        <v/>
      </c>
      <c r="PLU13" s="172" t="str">
        <f>IF('Summary Clear'!PMN2=0,"",'Summary Clear'!PMN2)</f>
        <v/>
      </c>
      <c r="PLV13" s="172" t="str">
        <f>IF('Summary Clear'!PMO2=0,"",'Summary Clear'!PMO2)</f>
        <v/>
      </c>
      <c r="PLW13" s="172" t="str">
        <f>IF('Summary Clear'!PMP2=0,"",'Summary Clear'!PMP2)</f>
        <v/>
      </c>
      <c r="PLX13" s="172" t="str">
        <f>IF('Summary Clear'!PMQ2=0,"",'Summary Clear'!PMQ2)</f>
        <v/>
      </c>
      <c r="PLY13" s="172" t="str">
        <f>IF('Summary Clear'!PMR2=0,"",'Summary Clear'!PMR2)</f>
        <v/>
      </c>
      <c r="PLZ13" s="172" t="str">
        <f>IF('Summary Clear'!PMS2=0,"",'Summary Clear'!PMS2)</f>
        <v/>
      </c>
      <c r="PMA13" s="172" t="str">
        <f>IF('Summary Clear'!PMT2=0,"",'Summary Clear'!PMT2)</f>
        <v/>
      </c>
      <c r="PMB13" s="172" t="str">
        <f>IF('Summary Clear'!PMU2=0,"",'Summary Clear'!PMU2)</f>
        <v/>
      </c>
      <c r="PMC13" s="172" t="str">
        <f>IF('Summary Clear'!PMV2=0,"",'Summary Clear'!PMV2)</f>
        <v/>
      </c>
      <c r="PMD13" s="172" t="str">
        <f>IF('Summary Clear'!PMW2=0,"",'Summary Clear'!PMW2)</f>
        <v/>
      </c>
      <c r="PME13" s="172" t="str">
        <f>IF('Summary Clear'!PMX2=0,"",'Summary Clear'!PMX2)</f>
        <v/>
      </c>
      <c r="PMF13" s="172" t="str">
        <f>IF('Summary Clear'!PMY2=0,"",'Summary Clear'!PMY2)</f>
        <v/>
      </c>
      <c r="PMG13" s="172" t="str">
        <f>IF('Summary Clear'!PMZ2=0,"",'Summary Clear'!PMZ2)</f>
        <v/>
      </c>
      <c r="PMH13" s="172" t="str">
        <f>IF('Summary Clear'!PNA2=0,"",'Summary Clear'!PNA2)</f>
        <v/>
      </c>
      <c r="PMI13" s="172" t="str">
        <f>IF('Summary Clear'!PNB2=0,"",'Summary Clear'!PNB2)</f>
        <v/>
      </c>
      <c r="PMJ13" s="172" t="str">
        <f>IF('Summary Clear'!PNC2=0,"",'Summary Clear'!PNC2)</f>
        <v/>
      </c>
      <c r="PMK13" s="172" t="str">
        <f>IF('Summary Clear'!PND2=0,"",'Summary Clear'!PND2)</f>
        <v/>
      </c>
      <c r="PML13" s="172" t="str">
        <f>IF('Summary Clear'!PNE2=0,"",'Summary Clear'!PNE2)</f>
        <v/>
      </c>
      <c r="PMM13" s="172" t="str">
        <f>IF('Summary Clear'!PNF2=0,"",'Summary Clear'!PNF2)</f>
        <v/>
      </c>
      <c r="PMN13" s="172" t="str">
        <f>IF('Summary Clear'!PNG2=0,"",'Summary Clear'!PNG2)</f>
        <v/>
      </c>
      <c r="PMO13" s="172" t="str">
        <f>IF('Summary Clear'!PNH2=0,"",'Summary Clear'!PNH2)</f>
        <v/>
      </c>
      <c r="PMP13" s="172" t="str">
        <f>IF('Summary Clear'!PNI2=0,"",'Summary Clear'!PNI2)</f>
        <v/>
      </c>
      <c r="PMQ13" s="172" t="str">
        <f>IF('Summary Clear'!PNJ2=0,"",'Summary Clear'!PNJ2)</f>
        <v/>
      </c>
      <c r="PMR13" s="172" t="str">
        <f>IF('Summary Clear'!PNK2=0,"",'Summary Clear'!PNK2)</f>
        <v/>
      </c>
      <c r="PMS13" s="172" t="str">
        <f>IF('Summary Clear'!PNL2=0,"",'Summary Clear'!PNL2)</f>
        <v/>
      </c>
      <c r="PMT13" s="172" t="str">
        <f>IF('Summary Clear'!PNM2=0,"",'Summary Clear'!PNM2)</f>
        <v/>
      </c>
      <c r="PMU13" s="172" t="str">
        <f>IF('Summary Clear'!PNN2=0,"",'Summary Clear'!PNN2)</f>
        <v/>
      </c>
      <c r="PMV13" s="172" t="str">
        <f>IF('Summary Clear'!PNO2=0,"",'Summary Clear'!PNO2)</f>
        <v/>
      </c>
      <c r="PMW13" s="172" t="str">
        <f>IF('Summary Clear'!PNP2=0,"",'Summary Clear'!PNP2)</f>
        <v/>
      </c>
      <c r="PMX13" s="172" t="str">
        <f>IF('Summary Clear'!PNQ2=0,"",'Summary Clear'!PNQ2)</f>
        <v/>
      </c>
      <c r="PMY13" s="172" t="str">
        <f>IF('Summary Clear'!PNR2=0,"",'Summary Clear'!PNR2)</f>
        <v/>
      </c>
      <c r="PMZ13" s="172" t="str">
        <f>IF('Summary Clear'!PNS2=0,"",'Summary Clear'!PNS2)</f>
        <v/>
      </c>
      <c r="PNA13" s="172" t="str">
        <f>IF('Summary Clear'!PNT2=0,"",'Summary Clear'!PNT2)</f>
        <v/>
      </c>
      <c r="PNB13" s="172" t="str">
        <f>IF('Summary Clear'!PNU2=0,"",'Summary Clear'!PNU2)</f>
        <v/>
      </c>
      <c r="PNC13" s="172" t="str">
        <f>IF('Summary Clear'!PNV2=0,"",'Summary Clear'!PNV2)</f>
        <v/>
      </c>
      <c r="PND13" s="172" t="str">
        <f>IF('Summary Clear'!PNW2=0,"",'Summary Clear'!PNW2)</f>
        <v/>
      </c>
      <c r="PNE13" s="172" t="str">
        <f>IF('Summary Clear'!PNX2=0,"",'Summary Clear'!PNX2)</f>
        <v/>
      </c>
      <c r="PNF13" s="172" t="str">
        <f>IF('Summary Clear'!PNY2=0,"",'Summary Clear'!PNY2)</f>
        <v/>
      </c>
      <c r="PNG13" s="172" t="str">
        <f>IF('Summary Clear'!PNZ2=0,"",'Summary Clear'!PNZ2)</f>
        <v/>
      </c>
      <c r="PNH13" s="172" t="str">
        <f>IF('Summary Clear'!POA2=0,"",'Summary Clear'!POA2)</f>
        <v/>
      </c>
      <c r="PNI13" s="172" t="str">
        <f>IF('Summary Clear'!POB2=0,"",'Summary Clear'!POB2)</f>
        <v/>
      </c>
      <c r="PNJ13" s="172" t="str">
        <f>IF('Summary Clear'!POC2=0,"",'Summary Clear'!POC2)</f>
        <v/>
      </c>
      <c r="PNK13" s="172" t="str">
        <f>IF('Summary Clear'!POD2=0,"",'Summary Clear'!POD2)</f>
        <v/>
      </c>
      <c r="PNL13" s="172" t="str">
        <f>IF('Summary Clear'!POE2=0,"",'Summary Clear'!POE2)</f>
        <v/>
      </c>
      <c r="PNM13" s="172" t="str">
        <f>IF('Summary Clear'!POF2=0,"",'Summary Clear'!POF2)</f>
        <v/>
      </c>
      <c r="PNN13" s="172" t="str">
        <f>IF('Summary Clear'!POG2=0,"",'Summary Clear'!POG2)</f>
        <v/>
      </c>
      <c r="PNO13" s="172" t="str">
        <f>IF('Summary Clear'!POH2=0,"",'Summary Clear'!POH2)</f>
        <v/>
      </c>
      <c r="PNP13" s="172" t="str">
        <f>IF('Summary Clear'!POI2=0,"",'Summary Clear'!POI2)</f>
        <v/>
      </c>
      <c r="PNQ13" s="172" t="str">
        <f>IF('Summary Clear'!POJ2=0,"",'Summary Clear'!POJ2)</f>
        <v/>
      </c>
      <c r="PNR13" s="172" t="str">
        <f>IF('Summary Clear'!POK2=0,"",'Summary Clear'!POK2)</f>
        <v/>
      </c>
      <c r="PNS13" s="172" t="str">
        <f>IF('Summary Clear'!POL2=0,"",'Summary Clear'!POL2)</f>
        <v/>
      </c>
      <c r="PNT13" s="172" t="str">
        <f>IF('Summary Clear'!POM2=0,"",'Summary Clear'!POM2)</f>
        <v/>
      </c>
      <c r="PNU13" s="172" t="str">
        <f>IF('Summary Clear'!PON2=0,"",'Summary Clear'!PON2)</f>
        <v/>
      </c>
      <c r="PNV13" s="172" t="str">
        <f>IF('Summary Clear'!POO2=0,"",'Summary Clear'!POO2)</f>
        <v/>
      </c>
      <c r="PNW13" s="172" t="str">
        <f>IF('Summary Clear'!POP2=0,"",'Summary Clear'!POP2)</f>
        <v/>
      </c>
      <c r="PNX13" s="172" t="str">
        <f>IF('Summary Clear'!POQ2=0,"",'Summary Clear'!POQ2)</f>
        <v/>
      </c>
      <c r="PNY13" s="172" t="str">
        <f>IF('Summary Clear'!POR2=0,"",'Summary Clear'!POR2)</f>
        <v/>
      </c>
      <c r="PNZ13" s="172" t="str">
        <f>IF('Summary Clear'!POS2=0,"",'Summary Clear'!POS2)</f>
        <v/>
      </c>
      <c r="POA13" s="172" t="str">
        <f>IF('Summary Clear'!POT2=0,"",'Summary Clear'!POT2)</f>
        <v/>
      </c>
      <c r="POB13" s="172" t="str">
        <f>IF('Summary Clear'!POU2=0,"",'Summary Clear'!POU2)</f>
        <v/>
      </c>
      <c r="POC13" s="172" t="str">
        <f>IF('Summary Clear'!POV2=0,"",'Summary Clear'!POV2)</f>
        <v/>
      </c>
      <c r="POD13" s="172" t="str">
        <f>IF('Summary Clear'!POW2=0,"",'Summary Clear'!POW2)</f>
        <v/>
      </c>
      <c r="POE13" s="172" t="str">
        <f>IF('Summary Clear'!POX2=0,"",'Summary Clear'!POX2)</f>
        <v/>
      </c>
      <c r="POF13" s="172" t="str">
        <f>IF('Summary Clear'!POY2=0,"",'Summary Clear'!POY2)</f>
        <v/>
      </c>
      <c r="POG13" s="172" t="str">
        <f>IF('Summary Clear'!POZ2=0,"",'Summary Clear'!POZ2)</f>
        <v/>
      </c>
      <c r="POH13" s="172" t="str">
        <f>IF('Summary Clear'!PPA2=0,"",'Summary Clear'!PPA2)</f>
        <v/>
      </c>
      <c r="POI13" s="172" t="str">
        <f>IF('Summary Clear'!PPB2=0,"",'Summary Clear'!PPB2)</f>
        <v/>
      </c>
      <c r="POJ13" s="172" t="str">
        <f>IF('Summary Clear'!PPC2=0,"",'Summary Clear'!PPC2)</f>
        <v/>
      </c>
      <c r="POK13" s="172" t="str">
        <f>IF('Summary Clear'!PPD2=0,"",'Summary Clear'!PPD2)</f>
        <v/>
      </c>
      <c r="POL13" s="172" t="str">
        <f>IF('Summary Clear'!PPE2=0,"",'Summary Clear'!PPE2)</f>
        <v/>
      </c>
      <c r="POM13" s="172" t="str">
        <f>IF('Summary Clear'!PPF2=0,"",'Summary Clear'!PPF2)</f>
        <v/>
      </c>
      <c r="PON13" s="172" t="str">
        <f>IF('Summary Clear'!PPG2=0,"",'Summary Clear'!PPG2)</f>
        <v/>
      </c>
      <c r="POO13" s="172" t="str">
        <f>IF('Summary Clear'!PPH2=0,"",'Summary Clear'!PPH2)</f>
        <v/>
      </c>
      <c r="POP13" s="172" t="str">
        <f>IF('Summary Clear'!PPI2=0,"",'Summary Clear'!PPI2)</f>
        <v/>
      </c>
      <c r="POQ13" s="172" t="str">
        <f>IF('Summary Clear'!PPJ2=0,"",'Summary Clear'!PPJ2)</f>
        <v/>
      </c>
      <c r="POR13" s="172" t="str">
        <f>IF('Summary Clear'!PPK2=0,"",'Summary Clear'!PPK2)</f>
        <v/>
      </c>
      <c r="POS13" s="172" t="str">
        <f>IF('Summary Clear'!PPL2=0,"",'Summary Clear'!PPL2)</f>
        <v/>
      </c>
      <c r="POT13" s="172" t="str">
        <f>IF('Summary Clear'!PPM2=0,"",'Summary Clear'!PPM2)</f>
        <v/>
      </c>
      <c r="POU13" s="172" t="str">
        <f>IF('Summary Clear'!PPN2=0,"",'Summary Clear'!PPN2)</f>
        <v/>
      </c>
      <c r="POV13" s="172" t="str">
        <f>IF('Summary Clear'!PPO2=0,"",'Summary Clear'!PPO2)</f>
        <v/>
      </c>
      <c r="POW13" s="172" t="str">
        <f>IF('Summary Clear'!PPP2=0,"",'Summary Clear'!PPP2)</f>
        <v/>
      </c>
      <c r="POX13" s="172" t="str">
        <f>IF('Summary Clear'!PPQ2=0,"",'Summary Clear'!PPQ2)</f>
        <v/>
      </c>
      <c r="POY13" s="172" t="str">
        <f>IF('Summary Clear'!PPR2=0,"",'Summary Clear'!PPR2)</f>
        <v/>
      </c>
      <c r="POZ13" s="172" t="str">
        <f>IF('Summary Clear'!PPS2=0,"",'Summary Clear'!PPS2)</f>
        <v/>
      </c>
      <c r="PPA13" s="172" t="str">
        <f>IF('Summary Clear'!PPT2=0,"",'Summary Clear'!PPT2)</f>
        <v/>
      </c>
      <c r="PPB13" s="172" t="str">
        <f>IF('Summary Clear'!PPU2=0,"",'Summary Clear'!PPU2)</f>
        <v/>
      </c>
      <c r="PPC13" s="172" t="str">
        <f>IF('Summary Clear'!PPV2=0,"",'Summary Clear'!PPV2)</f>
        <v/>
      </c>
      <c r="PPD13" s="172" t="str">
        <f>IF('Summary Clear'!PPW2=0,"",'Summary Clear'!PPW2)</f>
        <v/>
      </c>
      <c r="PPE13" s="172" t="str">
        <f>IF('Summary Clear'!PPX2=0,"",'Summary Clear'!PPX2)</f>
        <v/>
      </c>
      <c r="PPF13" s="172" t="str">
        <f>IF('Summary Clear'!PPY2=0,"",'Summary Clear'!PPY2)</f>
        <v/>
      </c>
      <c r="PPG13" s="172" t="str">
        <f>IF('Summary Clear'!PPZ2=0,"",'Summary Clear'!PPZ2)</f>
        <v/>
      </c>
      <c r="PPH13" s="172" t="str">
        <f>IF('Summary Clear'!PQA2=0,"",'Summary Clear'!PQA2)</f>
        <v/>
      </c>
      <c r="PPI13" s="172" t="str">
        <f>IF('Summary Clear'!PQB2=0,"",'Summary Clear'!PQB2)</f>
        <v/>
      </c>
      <c r="PPJ13" s="172" t="str">
        <f>IF('Summary Clear'!PQC2=0,"",'Summary Clear'!PQC2)</f>
        <v/>
      </c>
      <c r="PPK13" s="172" t="str">
        <f>IF('Summary Clear'!PQD2=0,"",'Summary Clear'!PQD2)</f>
        <v/>
      </c>
      <c r="PPL13" s="172" t="str">
        <f>IF('Summary Clear'!PQE2=0,"",'Summary Clear'!PQE2)</f>
        <v/>
      </c>
      <c r="PPM13" s="172" t="str">
        <f>IF('Summary Clear'!PQF2=0,"",'Summary Clear'!PQF2)</f>
        <v/>
      </c>
      <c r="PPN13" s="172" t="str">
        <f>IF('Summary Clear'!PQG2=0,"",'Summary Clear'!PQG2)</f>
        <v/>
      </c>
      <c r="PPO13" s="172" t="str">
        <f>IF('Summary Clear'!PQH2=0,"",'Summary Clear'!PQH2)</f>
        <v/>
      </c>
      <c r="PPP13" s="172" t="str">
        <f>IF('Summary Clear'!PQI2=0,"",'Summary Clear'!PQI2)</f>
        <v/>
      </c>
      <c r="PPQ13" s="172" t="str">
        <f>IF('Summary Clear'!PQJ2=0,"",'Summary Clear'!PQJ2)</f>
        <v/>
      </c>
      <c r="PPR13" s="172" t="str">
        <f>IF('Summary Clear'!PQK2=0,"",'Summary Clear'!PQK2)</f>
        <v/>
      </c>
      <c r="PPS13" s="172" t="str">
        <f>IF('Summary Clear'!PQL2=0,"",'Summary Clear'!PQL2)</f>
        <v/>
      </c>
      <c r="PPT13" s="172" t="str">
        <f>IF('Summary Clear'!PQM2=0,"",'Summary Clear'!PQM2)</f>
        <v/>
      </c>
      <c r="PPU13" s="172" t="str">
        <f>IF('Summary Clear'!PQN2=0,"",'Summary Clear'!PQN2)</f>
        <v/>
      </c>
      <c r="PPV13" s="172" t="str">
        <f>IF('Summary Clear'!PQO2=0,"",'Summary Clear'!PQO2)</f>
        <v/>
      </c>
      <c r="PPW13" s="172" t="str">
        <f>IF('Summary Clear'!PQP2=0,"",'Summary Clear'!PQP2)</f>
        <v/>
      </c>
      <c r="PPX13" s="172" t="str">
        <f>IF('Summary Clear'!PQQ2=0,"",'Summary Clear'!PQQ2)</f>
        <v/>
      </c>
      <c r="PPY13" s="172" t="str">
        <f>IF('Summary Clear'!PQR2=0,"",'Summary Clear'!PQR2)</f>
        <v/>
      </c>
      <c r="PPZ13" s="172" t="str">
        <f>IF('Summary Clear'!PQS2=0,"",'Summary Clear'!PQS2)</f>
        <v/>
      </c>
      <c r="PQA13" s="172" t="str">
        <f>IF('Summary Clear'!PQT2=0,"",'Summary Clear'!PQT2)</f>
        <v/>
      </c>
      <c r="PQB13" s="172" t="str">
        <f>IF('Summary Clear'!PQU2=0,"",'Summary Clear'!PQU2)</f>
        <v/>
      </c>
      <c r="PQC13" s="172" t="str">
        <f>IF('Summary Clear'!PQV2=0,"",'Summary Clear'!PQV2)</f>
        <v/>
      </c>
      <c r="PQD13" s="172" t="str">
        <f>IF('Summary Clear'!PQW2=0,"",'Summary Clear'!PQW2)</f>
        <v/>
      </c>
      <c r="PQE13" s="172" t="str">
        <f>IF('Summary Clear'!PQX2=0,"",'Summary Clear'!PQX2)</f>
        <v/>
      </c>
      <c r="PQF13" s="172" t="str">
        <f>IF('Summary Clear'!PQY2=0,"",'Summary Clear'!PQY2)</f>
        <v/>
      </c>
      <c r="PQG13" s="172" t="str">
        <f>IF('Summary Clear'!PQZ2=0,"",'Summary Clear'!PQZ2)</f>
        <v/>
      </c>
      <c r="PQH13" s="172" t="str">
        <f>IF('Summary Clear'!PRA2=0,"",'Summary Clear'!PRA2)</f>
        <v/>
      </c>
      <c r="PQI13" s="172" t="str">
        <f>IF('Summary Clear'!PRB2=0,"",'Summary Clear'!PRB2)</f>
        <v/>
      </c>
      <c r="PQJ13" s="172" t="str">
        <f>IF('Summary Clear'!PRC2=0,"",'Summary Clear'!PRC2)</f>
        <v/>
      </c>
      <c r="PQK13" s="172" t="str">
        <f>IF('Summary Clear'!PRD2=0,"",'Summary Clear'!PRD2)</f>
        <v/>
      </c>
      <c r="PQL13" s="172" t="str">
        <f>IF('Summary Clear'!PRE2=0,"",'Summary Clear'!PRE2)</f>
        <v/>
      </c>
      <c r="PQM13" s="172" t="str">
        <f>IF('Summary Clear'!PRF2=0,"",'Summary Clear'!PRF2)</f>
        <v/>
      </c>
      <c r="PQN13" s="172" t="str">
        <f>IF('Summary Clear'!PRG2=0,"",'Summary Clear'!PRG2)</f>
        <v/>
      </c>
      <c r="PQO13" s="172" t="str">
        <f>IF('Summary Clear'!PRH2=0,"",'Summary Clear'!PRH2)</f>
        <v/>
      </c>
      <c r="PQP13" s="172" t="str">
        <f>IF('Summary Clear'!PRI2=0,"",'Summary Clear'!PRI2)</f>
        <v/>
      </c>
      <c r="PQQ13" s="172" t="str">
        <f>IF('Summary Clear'!PRJ2=0,"",'Summary Clear'!PRJ2)</f>
        <v/>
      </c>
      <c r="PQR13" s="172" t="str">
        <f>IF('Summary Clear'!PRK2=0,"",'Summary Clear'!PRK2)</f>
        <v/>
      </c>
      <c r="PQS13" s="172" t="str">
        <f>IF('Summary Clear'!PRL2=0,"",'Summary Clear'!PRL2)</f>
        <v/>
      </c>
      <c r="PQT13" s="172" t="str">
        <f>IF('Summary Clear'!PRM2=0,"",'Summary Clear'!PRM2)</f>
        <v/>
      </c>
      <c r="PQU13" s="172" t="str">
        <f>IF('Summary Clear'!PRN2=0,"",'Summary Clear'!PRN2)</f>
        <v/>
      </c>
      <c r="PQV13" s="172" t="str">
        <f>IF('Summary Clear'!PRO2=0,"",'Summary Clear'!PRO2)</f>
        <v/>
      </c>
      <c r="PQW13" s="172" t="str">
        <f>IF('Summary Clear'!PRP2=0,"",'Summary Clear'!PRP2)</f>
        <v/>
      </c>
      <c r="PQX13" s="172" t="str">
        <f>IF('Summary Clear'!PRQ2=0,"",'Summary Clear'!PRQ2)</f>
        <v/>
      </c>
      <c r="PQY13" s="172" t="str">
        <f>IF('Summary Clear'!PRR2=0,"",'Summary Clear'!PRR2)</f>
        <v/>
      </c>
      <c r="PQZ13" s="172" t="str">
        <f>IF('Summary Clear'!PRS2=0,"",'Summary Clear'!PRS2)</f>
        <v/>
      </c>
      <c r="PRA13" s="172" t="str">
        <f>IF('Summary Clear'!PRT2=0,"",'Summary Clear'!PRT2)</f>
        <v/>
      </c>
      <c r="PRB13" s="172" t="str">
        <f>IF('Summary Clear'!PRU2=0,"",'Summary Clear'!PRU2)</f>
        <v/>
      </c>
      <c r="PRC13" s="172" t="str">
        <f>IF('Summary Clear'!PRV2=0,"",'Summary Clear'!PRV2)</f>
        <v/>
      </c>
      <c r="PRD13" s="172" t="str">
        <f>IF('Summary Clear'!PRW2=0,"",'Summary Clear'!PRW2)</f>
        <v/>
      </c>
      <c r="PRE13" s="172" t="str">
        <f>IF('Summary Clear'!PRX2=0,"",'Summary Clear'!PRX2)</f>
        <v/>
      </c>
      <c r="PRF13" s="172" t="str">
        <f>IF('Summary Clear'!PRY2=0,"",'Summary Clear'!PRY2)</f>
        <v/>
      </c>
      <c r="PRG13" s="172" t="str">
        <f>IF('Summary Clear'!PRZ2=0,"",'Summary Clear'!PRZ2)</f>
        <v/>
      </c>
      <c r="PRH13" s="172" t="str">
        <f>IF('Summary Clear'!PSA2=0,"",'Summary Clear'!PSA2)</f>
        <v/>
      </c>
      <c r="PRI13" s="172" t="str">
        <f>IF('Summary Clear'!PSB2=0,"",'Summary Clear'!PSB2)</f>
        <v/>
      </c>
      <c r="PRJ13" s="172" t="str">
        <f>IF('Summary Clear'!PSC2=0,"",'Summary Clear'!PSC2)</f>
        <v/>
      </c>
      <c r="PRK13" s="172" t="str">
        <f>IF('Summary Clear'!PSD2=0,"",'Summary Clear'!PSD2)</f>
        <v/>
      </c>
      <c r="PRL13" s="172" t="str">
        <f>IF('Summary Clear'!PSE2=0,"",'Summary Clear'!PSE2)</f>
        <v/>
      </c>
      <c r="PRM13" s="172" t="str">
        <f>IF('Summary Clear'!PSF2=0,"",'Summary Clear'!PSF2)</f>
        <v/>
      </c>
      <c r="PRN13" s="172" t="str">
        <f>IF('Summary Clear'!PSG2=0,"",'Summary Clear'!PSG2)</f>
        <v/>
      </c>
      <c r="PRO13" s="172" t="str">
        <f>IF('Summary Clear'!PSH2=0,"",'Summary Clear'!PSH2)</f>
        <v/>
      </c>
      <c r="PRP13" s="172" t="str">
        <f>IF('Summary Clear'!PSI2=0,"",'Summary Clear'!PSI2)</f>
        <v/>
      </c>
      <c r="PRQ13" s="172" t="str">
        <f>IF('Summary Clear'!PSJ2=0,"",'Summary Clear'!PSJ2)</f>
        <v/>
      </c>
      <c r="PRR13" s="172" t="str">
        <f>IF('Summary Clear'!PSK2=0,"",'Summary Clear'!PSK2)</f>
        <v/>
      </c>
      <c r="PRS13" s="172" t="str">
        <f>IF('Summary Clear'!PSL2=0,"",'Summary Clear'!PSL2)</f>
        <v/>
      </c>
      <c r="PRT13" s="172" t="str">
        <f>IF('Summary Clear'!PSM2=0,"",'Summary Clear'!PSM2)</f>
        <v/>
      </c>
      <c r="PRU13" s="172" t="str">
        <f>IF('Summary Clear'!PSN2=0,"",'Summary Clear'!PSN2)</f>
        <v/>
      </c>
      <c r="PRV13" s="172" t="str">
        <f>IF('Summary Clear'!PSO2=0,"",'Summary Clear'!PSO2)</f>
        <v/>
      </c>
      <c r="PRW13" s="172" t="str">
        <f>IF('Summary Clear'!PSP2=0,"",'Summary Clear'!PSP2)</f>
        <v/>
      </c>
      <c r="PRX13" s="172" t="str">
        <f>IF('Summary Clear'!PSQ2=0,"",'Summary Clear'!PSQ2)</f>
        <v/>
      </c>
      <c r="PRY13" s="172" t="str">
        <f>IF('Summary Clear'!PSR2=0,"",'Summary Clear'!PSR2)</f>
        <v/>
      </c>
      <c r="PRZ13" s="172" t="str">
        <f>IF('Summary Clear'!PSS2=0,"",'Summary Clear'!PSS2)</f>
        <v/>
      </c>
      <c r="PSA13" s="172" t="str">
        <f>IF('Summary Clear'!PST2=0,"",'Summary Clear'!PST2)</f>
        <v/>
      </c>
      <c r="PSB13" s="172" t="str">
        <f>IF('Summary Clear'!PSU2=0,"",'Summary Clear'!PSU2)</f>
        <v/>
      </c>
      <c r="PSC13" s="172" t="str">
        <f>IF('Summary Clear'!PSV2=0,"",'Summary Clear'!PSV2)</f>
        <v/>
      </c>
      <c r="PSD13" s="172" t="str">
        <f>IF('Summary Clear'!PSW2=0,"",'Summary Clear'!PSW2)</f>
        <v/>
      </c>
      <c r="PSE13" s="172" t="str">
        <f>IF('Summary Clear'!PSX2=0,"",'Summary Clear'!PSX2)</f>
        <v/>
      </c>
      <c r="PSF13" s="172" t="str">
        <f>IF('Summary Clear'!PSY2=0,"",'Summary Clear'!PSY2)</f>
        <v/>
      </c>
      <c r="PSG13" s="172" t="str">
        <f>IF('Summary Clear'!PSZ2=0,"",'Summary Clear'!PSZ2)</f>
        <v/>
      </c>
      <c r="PSH13" s="172" t="str">
        <f>IF('Summary Clear'!PTA2=0,"",'Summary Clear'!PTA2)</f>
        <v/>
      </c>
      <c r="PSI13" s="172" t="str">
        <f>IF('Summary Clear'!PTB2=0,"",'Summary Clear'!PTB2)</f>
        <v/>
      </c>
      <c r="PSJ13" s="172" t="str">
        <f>IF('Summary Clear'!PTC2=0,"",'Summary Clear'!PTC2)</f>
        <v/>
      </c>
      <c r="PSK13" s="172" t="str">
        <f>IF('Summary Clear'!PTD2=0,"",'Summary Clear'!PTD2)</f>
        <v/>
      </c>
      <c r="PSL13" s="172" t="str">
        <f>IF('Summary Clear'!PTE2=0,"",'Summary Clear'!PTE2)</f>
        <v/>
      </c>
      <c r="PSM13" s="172" t="str">
        <f>IF('Summary Clear'!PTF2=0,"",'Summary Clear'!PTF2)</f>
        <v/>
      </c>
      <c r="PSN13" s="172" t="str">
        <f>IF('Summary Clear'!PTG2=0,"",'Summary Clear'!PTG2)</f>
        <v/>
      </c>
      <c r="PSO13" s="172" t="str">
        <f>IF('Summary Clear'!PTH2=0,"",'Summary Clear'!PTH2)</f>
        <v/>
      </c>
      <c r="PSP13" s="172" t="str">
        <f>IF('Summary Clear'!PTI2=0,"",'Summary Clear'!PTI2)</f>
        <v/>
      </c>
      <c r="PSQ13" s="172" t="str">
        <f>IF('Summary Clear'!PTJ2=0,"",'Summary Clear'!PTJ2)</f>
        <v/>
      </c>
      <c r="PSR13" s="172" t="str">
        <f>IF('Summary Clear'!PTK2=0,"",'Summary Clear'!PTK2)</f>
        <v/>
      </c>
      <c r="PSS13" s="172" t="str">
        <f>IF('Summary Clear'!PTL2=0,"",'Summary Clear'!PTL2)</f>
        <v/>
      </c>
      <c r="PST13" s="172" t="str">
        <f>IF('Summary Clear'!PTM2=0,"",'Summary Clear'!PTM2)</f>
        <v/>
      </c>
      <c r="PSU13" s="172" t="str">
        <f>IF('Summary Clear'!PTN2=0,"",'Summary Clear'!PTN2)</f>
        <v/>
      </c>
      <c r="PSV13" s="172" t="str">
        <f>IF('Summary Clear'!PTO2=0,"",'Summary Clear'!PTO2)</f>
        <v/>
      </c>
      <c r="PSW13" s="172" t="str">
        <f>IF('Summary Clear'!PTP2=0,"",'Summary Clear'!PTP2)</f>
        <v/>
      </c>
      <c r="PSX13" s="172" t="str">
        <f>IF('Summary Clear'!PTQ2=0,"",'Summary Clear'!PTQ2)</f>
        <v/>
      </c>
      <c r="PSY13" s="172" t="str">
        <f>IF('Summary Clear'!PTR2=0,"",'Summary Clear'!PTR2)</f>
        <v/>
      </c>
      <c r="PSZ13" s="172" t="str">
        <f>IF('Summary Clear'!PTS2=0,"",'Summary Clear'!PTS2)</f>
        <v/>
      </c>
      <c r="PTA13" s="172" t="str">
        <f>IF('Summary Clear'!PTT2=0,"",'Summary Clear'!PTT2)</f>
        <v/>
      </c>
      <c r="PTB13" s="172" t="str">
        <f>IF('Summary Clear'!PTU2=0,"",'Summary Clear'!PTU2)</f>
        <v/>
      </c>
      <c r="PTC13" s="172" t="str">
        <f>IF('Summary Clear'!PTV2=0,"",'Summary Clear'!PTV2)</f>
        <v/>
      </c>
      <c r="PTD13" s="172" t="str">
        <f>IF('Summary Clear'!PTW2=0,"",'Summary Clear'!PTW2)</f>
        <v/>
      </c>
      <c r="PTE13" s="172" t="str">
        <f>IF('Summary Clear'!PTX2=0,"",'Summary Clear'!PTX2)</f>
        <v/>
      </c>
      <c r="PTF13" s="172" t="str">
        <f>IF('Summary Clear'!PTY2=0,"",'Summary Clear'!PTY2)</f>
        <v/>
      </c>
      <c r="PTG13" s="172" t="str">
        <f>IF('Summary Clear'!PTZ2=0,"",'Summary Clear'!PTZ2)</f>
        <v/>
      </c>
      <c r="PTH13" s="172" t="str">
        <f>IF('Summary Clear'!PUA2=0,"",'Summary Clear'!PUA2)</f>
        <v/>
      </c>
      <c r="PTI13" s="172" t="str">
        <f>IF('Summary Clear'!PUB2=0,"",'Summary Clear'!PUB2)</f>
        <v/>
      </c>
      <c r="PTJ13" s="172" t="str">
        <f>IF('Summary Clear'!PUC2=0,"",'Summary Clear'!PUC2)</f>
        <v/>
      </c>
      <c r="PTK13" s="172" t="str">
        <f>IF('Summary Clear'!PUD2=0,"",'Summary Clear'!PUD2)</f>
        <v/>
      </c>
      <c r="PTL13" s="172" t="str">
        <f>IF('Summary Clear'!PUE2=0,"",'Summary Clear'!PUE2)</f>
        <v/>
      </c>
      <c r="PTM13" s="172" t="str">
        <f>IF('Summary Clear'!PUF2=0,"",'Summary Clear'!PUF2)</f>
        <v/>
      </c>
      <c r="PTN13" s="172" t="str">
        <f>IF('Summary Clear'!PUG2=0,"",'Summary Clear'!PUG2)</f>
        <v/>
      </c>
      <c r="PTO13" s="172" t="str">
        <f>IF('Summary Clear'!PUH2=0,"",'Summary Clear'!PUH2)</f>
        <v/>
      </c>
      <c r="PTP13" s="172" t="str">
        <f>IF('Summary Clear'!PUI2=0,"",'Summary Clear'!PUI2)</f>
        <v/>
      </c>
      <c r="PTQ13" s="172" t="str">
        <f>IF('Summary Clear'!PUJ2=0,"",'Summary Clear'!PUJ2)</f>
        <v/>
      </c>
      <c r="PTR13" s="172" t="str">
        <f>IF('Summary Clear'!PUK2=0,"",'Summary Clear'!PUK2)</f>
        <v/>
      </c>
      <c r="PTS13" s="172" t="str">
        <f>IF('Summary Clear'!PUL2=0,"",'Summary Clear'!PUL2)</f>
        <v/>
      </c>
      <c r="PTT13" s="172" t="str">
        <f>IF('Summary Clear'!PUM2=0,"",'Summary Clear'!PUM2)</f>
        <v/>
      </c>
      <c r="PTU13" s="172" t="str">
        <f>IF('Summary Clear'!PUN2=0,"",'Summary Clear'!PUN2)</f>
        <v/>
      </c>
      <c r="PTV13" s="172" t="str">
        <f>IF('Summary Clear'!PUO2=0,"",'Summary Clear'!PUO2)</f>
        <v/>
      </c>
      <c r="PTW13" s="172" t="str">
        <f>IF('Summary Clear'!PUP2=0,"",'Summary Clear'!PUP2)</f>
        <v/>
      </c>
      <c r="PTX13" s="172" t="str">
        <f>IF('Summary Clear'!PUQ2=0,"",'Summary Clear'!PUQ2)</f>
        <v/>
      </c>
      <c r="PTY13" s="172" t="str">
        <f>IF('Summary Clear'!PUR2=0,"",'Summary Clear'!PUR2)</f>
        <v/>
      </c>
      <c r="PTZ13" s="172" t="str">
        <f>IF('Summary Clear'!PUS2=0,"",'Summary Clear'!PUS2)</f>
        <v/>
      </c>
      <c r="PUA13" s="172" t="str">
        <f>IF('Summary Clear'!PUT2=0,"",'Summary Clear'!PUT2)</f>
        <v/>
      </c>
      <c r="PUB13" s="172" t="str">
        <f>IF('Summary Clear'!PUU2=0,"",'Summary Clear'!PUU2)</f>
        <v/>
      </c>
      <c r="PUC13" s="172" t="str">
        <f>IF('Summary Clear'!PUV2=0,"",'Summary Clear'!PUV2)</f>
        <v/>
      </c>
      <c r="PUD13" s="172" t="str">
        <f>IF('Summary Clear'!PUW2=0,"",'Summary Clear'!PUW2)</f>
        <v/>
      </c>
      <c r="PUE13" s="172" t="str">
        <f>IF('Summary Clear'!PUX2=0,"",'Summary Clear'!PUX2)</f>
        <v/>
      </c>
      <c r="PUF13" s="172" t="str">
        <f>IF('Summary Clear'!PUY2=0,"",'Summary Clear'!PUY2)</f>
        <v/>
      </c>
      <c r="PUG13" s="172" t="str">
        <f>IF('Summary Clear'!PUZ2=0,"",'Summary Clear'!PUZ2)</f>
        <v/>
      </c>
      <c r="PUH13" s="172" t="str">
        <f>IF('Summary Clear'!PVA2=0,"",'Summary Clear'!PVA2)</f>
        <v/>
      </c>
      <c r="PUI13" s="172" t="str">
        <f>IF('Summary Clear'!PVB2=0,"",'Summary Clear'!PVB2)</f>
        <v/>
      </c>
      <c r="PUJ13" s="172" t="str">
        <f>IF('Summary Clear'!PVC2=0,"",'Summary Clear'!PVC2)</f>
        <v/>
      </c>
      <c r="PUK13" s="172" t="str">
        <f>IF('Summary Clear'!PVD2=0,"",'Summary Clear'!PVD2)</f>
        <v/>
      </c>
      <c r="PUL13" s="172" t="str">
        <f>IF('Summary Clear'!PVE2=0,"",'Summary Clear'!PVE2)</f>
        <v/>
      </c>
      <c r="PUM13" s="172" t="str">
        <f>IF('Summary Clear'!PVF2=0,"",'Summary Clear'!PVF2)</f>
        <v/>
      </c>
      <c r="PUN13" s="172" t="str">
        <f>IF('Summary Clear'!PVG2=0,"",'Summary Clear'!PVG2)</f>
        <v/>
      </c>
      <c r="PUO13" s="172" t="str">
        <f>IF('Summary Clear'!PVH2=0,"",'Summary Clear'!PVH2)</f>
        <v/>
      </c>
      <c r="PUP13" s="172" t="str">
        <f>IF('Summary Clear'!PVI2=0,"",'Summary Clear'!PVI2)</f>
        <v/>
      </c>
      <c r="PUQ13" s="172" t="str">
        <f>IF('Summary Clear'!PVJ2=0,"",'Summary Clear'!PVJ2)</f>
        <v/>
      </c>
      <c r="PUR13" s="172" t="str">
        <f>IF('Summary Clear'!PVK2=0,"",'Summary Clear'!PVK2)</f>
        <v/>
      </c>
      <c r="PUS13" s="172" t="str">
        <f>IF('Summary Clear'!PVL2=0,"",'Summary Clear'!PVL2)</f>
        <v/>
      </c>
      <c r="PUT13" s="172" t="str">
        <f>IF('Summary Clear'!PVM2=0,"",'Summary Clear'!PVM2)</f>
        <v/>
      </c>
      <c r="PUU13" s="172" t="str">
        <f>IF('Summary Clear'!PVN2=0,"",'Summary Clear'!PVN2)</f>
        <v/>
      </c>
      <c r="PUV13" s="172" t="str">
        <f>IF('Summary Clear'!PVO2=0,"",'Summary Clear'!PVO2)</f>
        <v/>
      </c>
      <c r="PUW13" s="172" t="str">
        <f>IF('Summary Clear'!PVP2=0,"",'Summary Clear'!PVP2)</f>
        <v/>
      </c>
      <c r="PUX13" s="172" t="str">
        <f>IF('Summary Clear'!PVQ2=0,"",'Summary Clear'!PVQ2)</f>
        <v/>
      </c>
      <c r="PUY13" s="172" t="str">
        <f>IF('Summary Clear'!PVR2=0,"",'Summary Clear'!PVR2)</f>
        <v/>
      </c>
      <c r="PUZ13" s="172" t="str">
        <f>IF('Summary Clear'!PVS2=0,"",'Summary Clear'!PVS2)</f>
        <v/>
      </c>
      <c r="PVA13" s="172" t="str">
        <f>IF('Summary Clear'!PVT2=0,"",'Summary Clear'!PVT2)</f>
        <v/>
      </c>
      <c r="PVB13" s="172" t="str">
        <f>IF('Summary Clear'!PVU2=0,"",'Summary Clear'!PVU2)</f>
        <v/>
      </c>
      <c r="PVC13" s="172" t="str">
        <f>IF('Summary Clear'!PVV2=0,"",'Summary Clear'!PVV2)</f>
        <v/>
      </c>
      <c r="PVD13" s="172" t="str">
        <f>IF('Summary Clear'!PVW2=0,"",'Summary Clear'!PVW2)</f>
        <v/>
      </c>
      <c r="PVE13" s="172" t="str">
        <f>IF('Summary Clear'!PVX2=0,"",'Summary Clear'!PVX2)</f>
        <v/>
      </c>
      <c r="PVF13" s="172" t="str">
        <f>IF('Summary Clear'!PVY2=0,"",'Summary Clear'!PVY2)</f>
        <v/>
      </c>
      <c r="PVG13" s="172" t="str">
        <f>IF('Summary Clear'!PVZ2=0,"",'Summary Clear'!PVZ2)</f>
        <v/>
      </c>
      <c r="PVH13" s="172" t="str">
        <f>IF('Summary Clear'!PWA2=0,"",'Summary Clear'!PWA2)</f>
        <v/>
      </c>
      <c r="PVI13" s="172" t="str">
        <f>IF('Summary Clear'!PWB2=0,"",'Summary Clear'!PWB2)</f>
        <v/>
      </c>
      <c r="PVJ13" s="172" t="str">
        <f>IF('Summary Clear'!PWC2=0,"",'Summary Clear'!PWC2)</f>
        <v/>
      </c>
      <c r="PVK13" s="172" t="str">
        <f>IF('Summary Clear'!PWD2=0,"",'Summary Clear'!PWD2)</f>
        <v/>
      </c>
      <c r="PVL13" s="172" t="str">
        <f>IF('Summary Clear'!PWE2=0,"",'Summary Clear'!PWE2)</f>
        <v/>
      </c>
      <c r="PVM13" s="172" t="str">
        <f>IF('Summary Clear'!PWF2=0,"",'Summary Clear'!PWF2)</f>
        <v/>
      </c>
      <c r="PVN13" s="172" t="str">
        <f>IF('Summary Clear'!PWG2=0,"",'Summary Clear'!PWG2)</f>
        <v/>
      </c>
      <c r="PVO13" s="172" t="str">
        <f>IF('Summary Clear'!PWH2=0,"",'Summary Clear'!PWH2)</f>
        <v/>
      </c>
      <c r="PVP13" s="172" t="str">
        <f>IF('Summary Clear'!PWI2=0,"",'Summary Clear'!PWI2)</f>
        <v/>
      </c>
      <c r="PVQ13" s="172" t="str">
        <f>IF('Summary Clear'!PWJ2=0,"",'Summary Clear'!PWJ2)</f>
        <v/>
      </c>
      <c r="PVR13" s="172" t="str">
        <f>IF('Summary Clear'!PWK2=0,"",'Summary Clear'!PWK2)</f>
        <v/>
      </c>
      <c r="PVS13" s="172" t="str">
        <f>IF('Summary Clear'!PWL2=0,"",'Summary Clear'!PWL2)</f>
        <v/>
      </c>
      <c r="PVT13" s="172" t="str">
        <f>IF('Summary Clear'!PWM2=0,"",'Summary Clear'!PWM2)</f>
        <v/>
      </c>
      <c r="PVU13" s="172" t="str">
        <f>IF('Summary Clear'!PWN2=0,"",'Summary Clear'!PWN2)</f>
        <v/>
      </c>
      <c r="PVV13" s="172" t="str">
        <f>IF('Summary Clear'!PWO2=0,"",'Summary Clear'!PWO2)</f>
        <v/>
      </c>
      <c r="PVW13" s="172" t="str">
        <f>IF('Summary Clear'!PWP2=0,"",'Summary Clear'!PWP2)</f>
        <v/>
      </c>
      <c r="PVX13" s="172" t="str">
        <f>IF('Summary Clear'!PWQ2=0,"",'Summary Clear'!PWQ2)</f>
        <v/>
      </c>
      <c r="PVY13" s="172" t="str">
        <f>IF('Summary Clear'!PWR2=0,"",'Summary Clear'!PWR2)</f>
        <v/>
      </c>
      <c r="PVZ13" s="172" t="str">
        <f>IF('Summary Clear'!PWS2=0,"",'Summary Clear'!PWS2)</f>
        <v/>
      </c>
      <c r="PWA13" s="172" t="str">
        <f>IF('Summary Clear'!PWT2=0,"",'Summary Clear'!PWT2)</f>
        <v/>
      </c>
      <c r="PWB13" s="172" t="str">
        <f>IF('Summary Clear'!PWU2=0,"",'Summary Clear'!PWU2)</f>
        <v/>
      </c>
      <c r="PWC13" s="172" t="str">
        <f>IF('Summary Clear'!PWV2=0,"",'Summary Clear'!PWV2)</f>
        <v/>
      </c>
      <c r="PWD13" s="172" t="str">
        <f>IF('Summary Clear'!PWW2=0,"",'Summary Clear'!PWW2)</f>
        <v/>
      </c>
      <c r="PWE13" s="172" t="str">
        <f>IF('Summary Clear'!PWX2=0,"",'Summary Clear'!PWX2)</f>
        <v/>
      </c>
      <c r="PWF13" s="172" t="str">
        <f>IF('Summary Clear'!PWY2=0,"",'Summary Clear'!PWY2)</f>
        <v/>
      </c>
      <c r="PWG13" s="172" t="str">
        <f>IF('Summary Clear'!PWZ2=0,"",'Summary Clear'!PWZ2)</f>
        <v/>
      </c>
      <c r="PWH13" s="172" t="str">
        <f>IF('Summary Clear'!PXA2=0,"",'Summary Clear'!PXA2)</f>
        <v/>
      </c>
      <c r="PWI13" s="172" t="str">
        <f>IF('Summary Clear'!PXB2=0,"",'Summary Clear'!PXB2)</f>
        <v/>
      </c>
      <c r="PWJ13" s="172" t="str">
        <f>IF('Summary Clear'!PXC2=0,"",'Summary Clear'!PXC2)</f>
        <v/>
      </c>
      <c r="PWK13" s="172" t="str">
        <f>IF('Summary Clear'!PXD2=0,"",'Summary Clear'!PXD2)</f>
        <v/>
      </c>
      <c r="PWL13" s="172" t="str">
        <f>IF('Summary Clear'!PXE2=0,"",'Summary Clear'!PXE2)</f>
        <v/>
      </c>
      <c r="PWM13" s="172" t="str">
        <f>IF('Summary Clear'!PXF2=0,"",'Summary Clear'!PXF2)</f>
        <v/>
      </c>
      <c r="PWN13" s="172" t="str">
        <f>IF('Summary Clear'!PXG2=0,"",'Summary Clear'!PXG2)</f>
        <v/>
      </c>
      <c r="PWO13" s="172" t="str">
        <f>IF('Summary Clear'!PXH2=0,"",'Summary Clear'!PXH2)</f>
        <v/>
      </c>
      <c r="PWP13" s="172" t="str">
        <f>IF('Summary Clear'!PXI2=0,"",'Summary Clear'!PXI2)</f>
        <v/>
      </c>
      <c r="PWQ13" s="172" t="str">
        <f>IF('Summary Clear'!PXJ2=0,"",'Summary Clear'!PXJ2)</f>
        <v/>
      </c>
      <c r="PWR13" s="172" t="str">
        <f>IF('Summary Clear'!PXK2=0,"",'Summary Clear'!PXK2)</f>
        <v/>
      </c>
      <c r="PWS13" s="172" t="str">
        <f>IF('Summary Clear'!PXL2=0,"",'Summary Clear'!PXL2)</f>
        <v/>
      </c>
      <c r="PWT13" s="172" t="str">
        <f>IF('Summary Clear'!PXM2=0,"",'Summary Clear'!PXM2)</f>
        <v/>
      </c>
      <c r="PWU13" s="172" t="str">
        <f>IF('Summary Clear'!PXN2=0,"",'Summary Clear'!PXN2)</f>
        <v/>
      </c>
      <c r="PWV13" s="172" t="str">
        <f>IF('Summary Clear'!PXO2=0,"",'Summary Clear'!PXO2)</f>
        <v/>
      </c>
      <c r="PWW13" s="172" t="str">
        <f>IF('Summary Clear'!PXP2=0,"",'Summary Clear'!PXP2)</f>
        <v/>
      </c>
      <c r="PWX13" s="172" t="str">
        <f>IF('Summary Clear'!PXQ2=0,"",'Summary Clear'!PXQ2)</f>
        <v/>
      </c>
      <c r="PWY13" s="172" t="str">
        <f>IF('Summary Clear'!PXR2=0,"",'Summary Clear'!PXR2)</f>
        <v/>
      </c>
      <c r="PWZ13" s="172" t="str">
        <f>IF('Summary Clear'!PXS2=0,"",'Summary Clear'!PXS2)</f>
        <v/>
      </c>
      <c r="PXA13" s="172" t="str">
        <f>IF('Summary Clear'!PXT2=0,"",'Summary Clear'!PXT2)</f>
        <v/>
      </c>
      <c r="PXB13" s="172" t="str">
        <f>IF('Summary Clear'!PXU2=0,"",'Summary Clear'!PXU2)</f>
        <v/>
      </c>
      <c r="PXC13" s="172" t="str">
        <f>IF('Summary Clear'!PXV2=0,"",'Summary Clear'!PXV2)</f>
        <v/>
      </c>
      <c r="PXD13" s="172" t="str">
        <f>IF('Summary Clear'!PXW2=0,"",'Summary Clear'!PXW2)</f>
        <v/>
      </c>
      <c r="PXE13" s="172" t="str">
        <f>IF('Summary Clear'!PXX2=0,"",'Summary Clear'!PXX2)</f>
        <v/>
      </c>
      <c r="PXF13" s="172" t="str">
        <f>IF('Summary Clear'!PXY2=0,"",'Summary Clear'!PXY2)</f>
        <v/>
      </c>
      <c r="PXG13" s="172" t="str">
        <f>IF('Summary Clear'!PXZ2=0,"",'Summary Clear'!PXZ2)</f>
        <v/>
      </c>
      <c r="PXH13" s="172" t="str">
        <f>IF('Summary Clear'!PYA2=0,"",'Summary Clear'!PYA2)</f>
        <v/>
      </c>
      <c r="PXI13" s="172" t="str">
        <f>IF('Summary Clear'!PYB2=0,"",'Summary Clear'!PYB2)</f>
        <v/>
      </c>
      <c r="PXJ13" s="172" t="str">
        <f>IF('Summary Clear'!PYC2=0,"",'Summary Clear'!PYC2)</f>
        <v/>
      </c>
      <c r="PXK13" s="172" t="str">
        <f>IF('Summary Clear'!PYD2=0,"",'Summary Clear'!PYD2)</f>
        <v/>
      </c>
      <c r="PXL13" s="172" t="str">
        <f>IF('Summary Clear'!PYE2=0,"",'Summary Clear'!PYE2)</f>
        <v/>
      </c>
      <c r="PXM13" s="172" t="str">
        <f>IF('Summary Clear'!PYF2=0,"",'Summary Clear'!PYF2)</f>
        <v/>
      </c>
      <c r="PXN13" s="172" t="str">
        <f>IF('Summary Clear'!PYG2=0,"",'Summary Clear'!PYG2)</f>
        <v/>
      </c>
      <c r="PXO13" s="172" t="str">
        <f>IF('Summary Clear'!PYH2=0,"",'Summary Clear'!PYH2)</f>
        <v/>
      </c>
      <c r="PXP13" s="172" t="str">
        <f>IF('Summary Clear'!PYI2=0,"",'Summary Clear'!PYI2)</f>
        <v/>
      </c>
      <c r="PXQ13" s="172" t="str">
        <f>IF('Summary Clear'!PYJ2=0,"",'Summary Clear'!PYJ2)</f>
        <v/>
      </c>
      <c r="PXR13" s="172" t="str">
        <f>IF('Summary Clear'!PYK2=0,"",'Summary Clear'!PYK2)</f>
        <v/>
      </c>
      <c r="PXS13" s="172" t="str">
        <f>IF('Summary Clear'!PYL2=0,"",'Summary Clear'!PYL2)</f>
        <v/>
      </c>
      <c r="PXT13" s="172" t="str">
        <f>IF('Summary Clear'!PYM2=0,"",'Summary Clear'!PYM2)</f>
        <v/>
      </c>
      <c r="PXU13" s="172" t="str">
        <f>IF('Summary Clear'!PYN2=0,"",'Summary Clear'!PYN2)</f>
        <v/>
      </c>
      <c r="PXV13" s="172" t="str">
        <f>IF('Summary Clear'!PYO2=0,"",'Summary Clear'!PYO2)</f>
        <v/>
      </c>
      <c r="PXW13" s="172" t="str">
        <f>IF('Summary Clear'!PYP2=0,"",'Summary Clear'!PYP2)</f>
        <v/>
      </c>
      <c r="PXX13" s="172" t="str">
        <f>IF('Summary Clear'!PYQ2=0,"",'Summary Clear'!PYQ2)</f>
        <v/>
      </c>
      <c r="PXY13" s="172" t="str">
        <f>IF('Summary Clear'!PYR2=0,"",'Summary Clear'!PYR2)</f>
        <v/>
      </c>
      <c r="PXZ13" s="172" t="str">
        <f>IF('Summary Clear'!PYS2=0,"",'Summary Clear'!PYS2)</f>
        <v/>
      </c>
      <c r="PYA13" s="172" t="str">
        <f>IF('Summary Clear'!PYT2=0,"",'Summary Clear'!PYT2)</f>
        <v/>
      </c>
      <c r="PYB13" s="172" t="str">
        <f>IF('Summary Clear'!PYU2=0,"",'Summary Clear'!PYU2)</f>
        <v/>
      </c>
      <c r="PYC13" s="172" t="str">
        <f>IF('Summary Clear'!PYV2=0,"",'Summary Clear'!PYV2)</f>
        <v/>
      </c>
      <c r="PYD13" s="172" t="str">
        <f>IF('Summary Clear'!PYW2=0,"",'Summary Clear'!PYW2)</f>
        <v/>
      </c>
      <c r="PYE13" s="172" t="str">
        <f>IF('Summary Clear'!PYX2=0,"",'Summary Clear'!PYX2)</f>
        <v/>
      </c>
      <c r="PYF13" s="172" t="str">
        <f>IF('Summary Clear'!PYY2=0,"",'Summary Clear'!PYY2)</f>
        <v/>
      </c>
      <c r="PYG13" s="172" t="str">
        <f>IF('Summary Clear'!PYZ2=0,"",'Summary Clear'!PYZ2)</f>
        <v/>
      </c>
      <c r="PYH13" s="172" t="str">
        <f>IF('Summary Clear'!PZA2=0,"",'Summary Clear'!PZA2)</f>
        <v/>
      </c>
      <c r="PYI13" s="172" t="str">
        <f>IF('Summary Clear'!PZB2=0,"",'Summary Clear'!PZB2)</f>
        <v/>
      </c>
      <c r="PYJ13" s="172" t="str">
        <f>IF('Summary Clear'!PZC2=0,"",'Summary Clear'!PZC2)</f>
        <v/>
      </c>
      <c r="PYK13" s="172" t="str">
        <f>IF('Summary Clear'!PZD2=0,"",'Summary Clear'!PZD2)</f>
        <v/>
      </c>
      <c r="PYL13" s="172" t="str">
        <f>IF('Summary Clear'!PZE2=0,"",'Summary Clear'!PZE2)</f>
        <v/>
      </c>
      <c r="PYM13" s="172" t="str">
        <f>IF('Summary Clear'!PZF2=0,"",'Summary Clear'!PZF2)</f>
        <v/>
      </c>
      <c r="PYN13" s="172" t="str">
        <f>IF('Summary Clear'!PZG2=0,"",'Summary Clear'!PZG2)</f>
        <v/>
      </c>
      <c r="PYO13" s="172" t="str">
        <f>IF('Summary Clear'!PZH2=0,"",'Summary Clear'!PZH2)</f>
        <v/>
      </c>
      <c r="PYP13" s="172" t="str">
        <f>IF('Summary Clear'!PZI2=0,"",'Summary Clear'!PZI2)</f>
        <v/>
      </c>
      <c r="PYQ13" s="172" t="str">
        <f>IF('Summary Clear'!PZJ2=0,"",'Summary Clear'!PZJ2)</f>
        <v/>
      </c>
      <c r="PYR13" s="172" t="str">
        <f>IF('Summary Clear'!PZK2=0,"",'Summary Clear'!PZK2)</f>
        <v/>
      </c>
      <c r="PYS13" s="172" t="str">
        <f>IF('Summary Clear'!PZL2=0,"",'Summary Clear'!PZL2)</f>
        <v/>
      </c>
      <c r="PYT13" s="172" t="str">
        <f>IF('Summary Clear'!PZM2=0,"",'Summary Clear'!PZM2)</f>
        <v/>
      </c>
      <c r="PYU13" s="172" t="str">
        <f>IF('Summary Clear'!PZN2=0,"",'Summary Clear'!PZN2)</f>
        <v/>
      </c>
      <c r="PYV13" s="172" t="str">
        <f>IF('Summary Clear'!PZO2=0,"",'Summary Clear'!PZO2)</f>
        <v/>
      </c>
      <c r="PYW13" s="172" t="str">
        <f>IF('Summary Clear'!PZP2=0,"",'Summary Clear'!PZP2)</f>
        <v/>
      </c>
      <c r="PYX13" s="172" t="str">
        <f>IF('Summary Clear'!PZQ2=0,"",'Summary Clear'!PZQ2)</f>
        <v/>
      </c>
      <c r="PYY13" s="172" t="str">
        <f>IF('Summary Clear'!PZR2=0,"",'Summary Clear'!PZR2)</f>
        <v/>
      </c>
      <c r="PYZ13" s="172" t="str">
        <f>IF('Summary Clear'!PZS2=0,"",'Summary Clear'!PZS2)</f>
        <v/>
      </c>
      <c r="PZA13" s="172" t="str">
        <f>IF('Summary Clear'!PZT2=0,"",'Summary Clear'!PZT2)</f>
        <v/>
      </c>
      <c r="PZB13" s="172" t="str">
        <f>IF('Summary Clear'!PZU2=0,"",'Summary Clear'!PZU2)</f>
        <v/>
      </c>
      <c r="PZC13" s="172" t="str">
        <f>IF('Summary Clear'!PZV2=0,"",'Summary Clear'!PZV2)</f>
        <v/>
      </c>
      <c r="PZD13" s="172" t="str">
        <f>IF('Summary Clear'!PZW2=0,"",'Summary Clear'!PZW2)</f>
        <v/>
      </c>
      <c r="PZE13" s="172" t="str">
        <f>IF('Summary Clear'!PZX2=0,"",'Summary Clear'!PZX2)</f>
        <v/>
      </c>
      <c r="PZF13" s="172" t="str">
        <f>IF('Summary Clear'!PZY2=0,"",'Summary Clear'!PZY2)</f>
        <v/>
      </c>
      <c r="PZG13" s="172" t="str">
        <f>IF('Summary Clear'!PZZ2=0,"",'Summary Clear'!PZZ2)</f>
        <v/>
      </c>
      <c r="PZH13" s="172" t="str">
        <f>IF('Summary Clear'!QAA2=0,"",'Summary Clear'!QAA2)</f>
        <v/>
      </c>
      <c r="PZI13" s="172" t="str">
        <f>IF('Summary Clear'!QAB2=0,"",'Summary Clear'!QAB2)</f>
        <v/>
      </c>
      <c r="PZJ13" s="172" t="str">
        <f>IF('Summary Clear'!QAC2=0,"",'Summary Clear'!QAC2)</f>
        <v/>
      </c>
      <c r="PZK13" s="172" t="str">
        <f>IF('Summary Clear'!QAD2=0,"",'Summary Clear'!QAD2)</f>
        <v/>
      </c>
      <c r="PZL13" s="172" t="str">
        <f>IF('Summary Clear'!QAE2=0,"",'Summary Clear'!QAE2)</f>
        <v/>
      </c>
      <c r="PZM13" s="172" t="str">
        <f>IF('Summary Clear'!QAF2=0,"",'Summary Clear'!QAF2)</f>
        <v/>
      </c>
      <c r="PZN13" s="172" t="str">
        <f>IF('Summary Clear'!QAG2=0,"",'Summary Clear'!QAG2)</f>
        <v/>
      </c>
      <c r="PZO13" s="172" t="str">
        <f>IF('Summary Clear'!QAH2=0,"",'Summary Clear'!QAH2)</f>
        <v/>
      </c>
      <c r="PZP13" s="172" t="str">
        <f>IF('Summary Clear'!QAI2=0,"",'Summary Clear'!QAI2)</f>
        <v/>
      </c>
      <c r="PZQ13" s="172" t="str">
        <f>IF('Summary Clear'!QAJ2=0,"",'Summary Clear'!QAJ2)</f>
        <v/>
      </c>
      <c r="PZR13" s="172" t="str">
        <f>IF('Summary Clear'!QAK2=0,"",'Summary Clear'!QAK2)</f>
        <v/>
      </c>
      <c r="PZS13" s="172" t="str">
        <f>IF('Summary Clear'!QAL2=0,"",'Summary Clear'!QAL2)</f>
        <v/>
      </c>
      <c r="PZT13" s="172" t="str">
        <f>IF('Summary Clear'!QAM2=0,"",'Summary Clear'!QAM2)</f>
        <v/>
      </c>
      <c r="PZU13" s="172" t="str">
        <f>IF('Summary Clear'!QAN2=0,"",'Summary Clear'!QAN2)</f>
        <v/>
      </c>
      <c r="PZV13" s="172" t="str">
        <f>IF('Summary Clear'!QAO2=0,"",'Summary Clear'!QAO2)</f>
        <v/>
      </c>
      <c r="PZW13" s="172" t="str">
        <f>IF('Summary Clear'!QAP2=0,"",'Summary Clear'!QAP2)</f>
        <v/>
      </c>
      <c r="PZX13" s="172" t="str">
        <f>IF('Summary Clear'!QAQ2=0,"",'Summary Clear'!QAQ2)</f>
        <v/>
      </c>
      <c r="PZY13" s="172" t="str">
        <f>IF('Summary Clear'!QAR2=0,"",'Summary Clear'!QAR2)</f>
        <v/>
      </c>
      <c r="PZZ13" s="172" t="str">
        <f>IF('Summary Clear'!QAS2=0,"",'Summary Clear'!QAS2)</f>
        <v/>
      </c>
      <c r="QAA13" s="172" t="str">
        <f>IF('Summary Clear'!QAT2=0,"",'Summary Clear'!QAT2)</f>
        <v/>
      </c>
      <c r="QAB13" s="172" t="str">
        <f>IF('Summary Clear'!QAU2=0,"",'Summary Clear'!QAU2)</f>
        <v/>
      </c>
      <c r="QAC13" s="172" t="str">
        <f>IF('Summary Clear'!QAV2=0,"",'Summary Clear'!QAV2)</f>
        <v/>
      </c>
      <c r="QAD13" s="172" t="str">
        <f>IF('Summary Clear'!QAW2=0,"",'Summary Clear'!QAW2)</f>
        <v/>
      </c>
      <c r="QAE13" s="172" t="str">
        <f>IF('Summary Clear'!QAX2=0,"",'Summary Clear'!QAX2)</f>
        <v/>
      </c>
      <c r="QAF13" s="172" t="str">
        <f>IF('Summary Clear'!QAY2=0,"",'Summary Clear'!QAY2)</f>
        <v/>
      </c>
      <c r="QAG13" s="172" t="str">
        <f>IF('Summary Clear'!QAZ2=0,"",'Summary Clear'!QAZ2)</f>
        <v/>
      </c>
      <c r="QAH13" s="172" t="str">
        <f>IF('Summary Clear'!QBA2=0,"",'Summary Clear'!QBA2)</f>
        <v/>
      </c>
      <c r="QAI13" s="172" t="str">
        <f>IF('Summary Clear'!QBB2=0,"",'Summary Clear'!QBB2)</f>
        <v/>
      </c>
      <c r="QAJ13" s="172" t="str">
        <f>IF('Summary Clear'!QBC2=0,"",'Summary Clear'!QBC2)</f>
        <v/>
      </c>
      <c r="QAK13" s="172" t="str">
        <f>IF('Summary Clear'!QBD2=0,"",'Summary Clear'!QBD2)</f>
        <v/>
      </c>
      <c r="QAL13" s="172" t="str">
        <f>IF('Summary Clear'!QBE2=0,"",'Summary Clear'!QBE2)</f>
        <v/>
      </c>
      <c r="QAM13" s="172" t="str">
        <f>IF('Summary Clear'!QBF2=0,"",'Summary Clear'!QBF2)</f>
        <v/>
      </c>
      <c r="QAN13" s="172" t="str">
        <f>IF('Summary Clear'!QBG2=0,"",'Summary Clear'!QBG2)</f>
        <v/>
      </c>
      <c r="QAO13" s="172" t="str">
        <f>IF('Summary Clear'!QBH2=0,"",'Summary Clear'!QBH2)</f>
        <v/>
      </c>
      <c r="QAP13" s="172" t="str">
        <f>IF('Summary Clear'!QBI2=0,"",'Summary Clear'!QBI2)</f>
        <v/>
      </c>
      <c r="QAQ13" s="172" t="str">
        <f>IF('Summary Clear'!QBJ2=0,"",'Summary Clear'!QBJ2)</f>
        <v/>
      </c>
      <c r="QAR13" s="172" t="str">
        <f>IF('Summary Clear'!QBK2=0,"",'Summary Clear'!QBK2)</f>
        <v/>
      </c>
      <c r="QAS13" s="172" t="str">
        <f>IF('Summary Clear'!QBL2=0,"",'Summary Clear'!QBL2)</f>
        <v/>
      </c>
      <c r="QAT13" s="172" t="str">
        <f>IF('Summary Clear'!QBM2=0,"",'Summary Clear'!QBM2)</f>
        <v/>
      </c>
      <c r="QAU13" s="172" t="str">
        <f>IF('Summary Clear'!QBN2=0,"",'Summary Clear'!QBN2)</f>
        <v/>
      </c>
      <c r="QAV13" s="172" t="str">
        <f>IF('Summary Clear'!QBO2=0,"",'Summary Clear'!QBO2)</f>
        <v/>
      </c>
      <c r="QAW13" s="172" t="str">
        <f>IF('Summary Clear'!QBP2=0,"",'Summary Clear'!QBP2)</f>
        <v/>
      </c>
      <c r="QAX13" s="172" t="str">
        <f>IF('Summary Clear'!QBQ2=0,"",'Summary Clear'!QBQ2)</f>
        <v/>
      </c>
      <c r="QAY13" s="172" t="str">
        <f>IF('Summary Clear'!QBR2=0,"",'Summary Clear'!QBR2)</f>
        <v/>
      </c>
      <c r="QAZ13" s="172" t="str">
        <f>IF('Summary Clear'!QBS2=0,"",'Summary Clear'!QBS2)</f>
        <v/>
      </c>
      <c r="QBA13" s="172" t="str">
        <f>IF('Summary Clear'!QBT2=0,"",'Summary Clear'!QBT2)</f>
        <v/>
      </c>
      <c r="QBB13" s="172" t="str">
        <f>IF('Summary Clear'!QBU2=0,"",'Summary Clear'!QBU2)</f>
        <v/>
      </c>
      <c r="QBC13" s="172" t="str">
        <f>IF('Summary Clear'!QBV2=0,"",'Summary Clear'!QBV2)</f>
        <v/>
      </c>
      <c r="QBD13" s="172" t="str">
        <f>IF('Summary Clear'!QBW2=0,"",'Summary Clear'!QBW2)</f>
        <v/>
      </c>
      <c r="QBE13" s="172" t="str">
        <f>IF('Summary Clear'!QBX2=0,"",'Summary Clear'!QBX2)</f>
        <v/>
      </c>
      <c r="QBF13" s="172" t="str">
        <f>IF('Summary Clear'!QBY2=0,"",'Summary Clear'!QBY2)</f>
        <v/>
      </c>
      <c r="QBG13" s="172" t="str">
        <f>IF('Summary Clear'!QBZ2=0,"",'Summary Clear'!QBZ2)</f>
        <v/>
      </c>
      <c r="QBH13" s="172" t="str">
        <f>IF('Summary Clear'!QCA2=0,"",'Summary Clear'!QCA2)</f>
        <v/>
      </c>
      <c r="QBI13" s="172" t="str">
        <f>IF('Summary Clear'!QCB2=0,"",'Summary Clear'!QCB2)</f>
        <v/>
      </c>
      <c r="QBJ13" s="172" t="str">
        <f>IF('Summary Clear'!QCC2=0,"",'Summary Clear'!QCC2)</f>
        <v/>
      </c>
      <c r="QBK13" s="172" t="str">
        <f>IF('Summary Clear'!QCD2=0,"",'Summary Clear'!QCD2)</f>
        <v/>
      </c>
      <c r="QBL13" s="172" t="str">
        <f>IF('Summary Clear'!QCE2=0,"",'Summary Clear'!QCE2)</f>
        <v/>
      </c>
      <c r="QBM13" s="172" t="str">
        <f>IF('Summary Clear'!QCF2=0,"",'Summary Clear'!QCF2)</f>
        <v/>
      </c>
      <c r="QBN13" s="172" t="str">
        <f>IF('Summary Clear'!QCG2=0,"",'Summary Clear'!QCG2)</f>
        <v/>
      </c>
      <c r="QBO13" s="172" t="str">
        <f>IF('Summary Clear'!QCH2=0,"",'Summary Clear'!QCH2)</f>
        <v/>
      </c>
      <c r="QBP13" s="172" t="str">
        <f>IF('Summary Clear'!QCI2=0,"",'Summary Clear'!QCI2)</f>
        <v/>
      </c>
      <c r="QBQ13" s="172" t="str">
        <f>IF('Summary Clear'!QCJ2=0,"",'Summary Clear'!QCJ2)</f>
        <v/>
      </c>
      <c r="QBR13" s="172" t="str">
        <f>IF('Summary Clear'!QCK2=0,"",'Summary Clear'!QCK2)</f>
        <v/>
      </c>
      <c r="QBS13" s="172" t="str">
        <f>IF('Summary Clear'!QCL2=0,"",'Summary Clear'!QCL2)</f>
        <v/>
      </c>
      <c r="QBT13" s="172" t="str">
        <f>IF('Summary Clear'!QCM2=0,"",'Summary Clear'!QCM2)</f>
        <v/>
      </c>
      <c r="QBU13" s="172" t="str">
        <f>IF('Summary Clear'!QCN2=0,"",'Summary Clear'!QCN2)</f>
        <v/>
      </c>
      <c r="QBV13" s="172" t="str">
        <f>IF('Summary Clear'!QCO2=0,"",'Summary Clear'!QCO2)</f>
        <v/>
      </c>
      <c r="QBW13" s="172" t="str">
        <f>IF('Summary Clear'!QCP2=0,"",'Summary Clear'!QCP2)</f>
        <v/>
      </c>
      <c r="QBX13" s="172" t="str">
        <f>IF('Summary Clear'!QCQ2=0,"",'Summary Clear'!QCQ2)</f>
        <v/>
      </c>
      <c r="QBY13" s="172" t="str">
        <f>IF('Summary Clear'!QCR2=0,"",'Summary Clear'!QCR2)</f>
        <v/>
      </c>
      <c r="QBZ13" s="172" t="str">
        <f>IF('Summary Clear'!QCS2=0,"",'Summary Clear'!QCS2)</f>
        <v/>
      </c>
      <c r="QCA13" s="172" t="str">
        <f>IF('Summary Clear'!QCT2=0,"",'Summary Clear'!QCT2)</f>
        <v/>
      </c>
      <c r="QCB13" s="172" t="str">
        <f>IF('Summary Clear'!QCU2=0,"",'Summary Clear'!QCU2)</f>
        <v/>
      </c>
      <c r="QCC13" s="172" t="str">
        <f>IF('Summary Clear'!QCV2=0,"",'Summary Clear'!QCV2)</f>
        <v/>
      </c>
      <c r="QCD13" s="172" t="str">
        <f>IF('Summary Clear'!QCW2=0,"",'Summary Clear'!QCW2)</f>
        <v/>
      </c>
      <c r="QCE13" s="172" t="str">
        <f>IF('Summary Clear'!QCX2=0,"",'Summary Clear'!QCX2)</f>
        <v/>
      </c>
      <c r="QCF13" s="172" t="str">
        <f>IF('Summary Clear'!QCY2=0,"",'Summary Clear'!QCY2)</f>
        <v/>
      </c>
      <c r="QCG13" s="172" t="str">
        <f>IF('Summary Clear'!QCZ2=0,"",'Summary Clear'!QCZ2)</f>
        <v/>
      </c>
      <c r="QCH13" s="172" t="str">
        <f>IF('Summary Clear'!QDA2=0,"",'Summary Clear'!QDA2)</f>
        <v/>
      </c>
      <c r="QCI13" s="172" t="str">
        <f>IF('Summary Clear'!QDB2=0,"",'Summary Clear'!QDB2)</f>
        <v/>
      </c>
      <c r="QCJ13" s="172" t="str">
        <f>IF('Summary Clear'!QDC2=0,"",'Summary Clear'!QDC2)</f>
        <v/>
      </c>
      <c r="QCK13" s="172" t="str">
        <f>IF('Summary Clear'!QDD2=0,"",'Summary Clear'!QDD2)</f>
        <v/>
      </c>
      <c r="QCL13" s="172" t="str">
        <f>IF('Summary Clear'!QDE2=0,"",'Summary Clear'!QDE2)</f>
        <v/>
      </c>
      <c r="QCM13" s="172" t="str">
        <f>IF('Summary Clear'!QDF2=0,"",'Summary Clear'!QDF2)</f>
        <v/>
      </c>
      <c r="QCN13" s="172" t="str">
        <f>IF('Summary Clear'!QDG2=0,"",'Summary Clear'!QDG2)</f>
        <v/>
      </c>
      <c r="QCO13" s="172" t="str">
        <f>IF('Summary Clear'!QDH2=0,"",'Summary Clear'!QDH2)</f>
        <v/>
      </c>
      <c r="QCP13" s="172" t="str">
        <f>IF('Summary Clear'!QDI2=0,"",'Summary Clear'!QDI2)</f>
        <v/>
      </c>
      <c r="QCQ13" s="172" t="str">
        <f>IF('Summary Clear'!QDJ2=0,"",'Summary Clear'!QDJ2)</f>
        <v/>
      </c>
      <c r="QCR13" s="172" t="str">
        <f>IF('Summary Clear'!QDK2=0,"",'Summary Clear'!QDK2)</f>
        <v/>
      </c>
      <c r="QCS13" s="172" t="str">
        <f>IF('Summary Clear'!QDL2=0,"",'Summary Clear'!QDL2)</f>
        <v/>
      </c>
      <c r="QCT13" s="172" t="str">
        <f>IF('Summary Clear'!QDM2=0,"",'Summary Clear'!QDM2)</f>
        <v/>
      </c>
      <c r="QCU13" s="172" t="str">
        <f>IF('Summary Clear'!QDN2=0,"",'Summary Clear'!QDN2)</f>
        <v/>
      </c>
      <c r="QCV13" s="172" t="str">
        <f>IF('Summary Clear'!QDO2=0,"",'Summary Clear'!QDO2)</f>
        <v/>
      </c>
      <c r="QCW13" s="172" t="str">
        <f>IF('Summary Clear'!QDP2=0,"",'Summary Clear'!QDP2)</f>
        <v/>
      </c>
      <c r="QCX13" s="172" t="str">
        <f>IF('Summary Clear'!QDQ2=0,"",'Summary Clear'!QDQ2)</f>
        <v/>
      </c>
      <c r="QCY13" s="172" t="str">
        <f>IF('Summary Clear'!QDR2=0,"",'Summary Clear'!QDR2)</f>
        <v/>
      </c>
      <c r="QCZ13" s="172" t="str">
        <f>IF('Summary Clear'!QDS2=0,"",'Summary Clear'!QDS2)</f>
        <v/>
      </c>
      <c r="QDA13" s="172" t="str">
        <f>IF('Summary Clear'!QDT2=0,"",'Summary Clear'!QDT2)</f>
        <v/>
      </c>
      <c r="QDB13" s="172" t="str">
        <f>IF('Summary Clear'!QDU2=0,"",'Summary Clear'!QDU2)</f>
        <v/>
      </c>
      <c r="QDC13" s="172" t="str">
        <f>IF('Summary Clear'!QDV2=0,"",'Summary Clear'!QDV2)</f>
        <v/>
      </c>
      <c r="QDD13" s="172" t="str">
        <f>IF('Summary Clear'!QDW2=0,"",'Summary Clear'!QDW2)</f>
        <v/>
      </c>
      <c r="QDE13" s="172" t="str">
        <f>IF('Summary Clear'!QDX2=0,"",'Summary Clear'!QDX2)</f>
        <v/>
      </c>
      <c r="QDF13" s="172" t="str">
        <f>IF('Summary Clear'!QDY2=0,"",'Summary Clear'!QDY2)</f>
        <v/>
      </c>
      <c r="QDG13" s="172" t="str">
        <f>IF('Summary Clear'!QDZ2=0,"",'Summary Clear'!QDZ2)</f>
        <v/>
      </c>
      <c r="QDH13" s="172" t="str">
        <f>IF('Summary Clear'!QEA2=0,"",'Summary Clear'!QEA2)</f>
        <v/>
      </c>
      <c r="QDI13" s="172" t="str">
        <f>IF('Summary Clear'!QEB2=0,"",'Summary Clear'!QEB2)</f>
        <v/>
      </c>
      <c r="QDJ13" s="172" t="str">
        <f>IF('Summary Clear'!QEC2=0,"",'Summary Clear'!QEC2)</f>
        <v/>
      </c>
      <c r="QDK13" s="172" t="str">
        <f>IF('Summary Clear'!QED2=0,"",'Summary Clear'!QED2)</f>
        <v/>
      </c>
      <c r="QDL13" s="172" t="str">
        <f>IF('Summary Clear'!QEE2=0,"",'Summary Clear'!QEE2)</f>
        <v/>
      </c>
      <c r="QDM13" s="172" t="str">
        <f>IF('Summary Clear'!QEF2=0,"",'Summary Clear'!QEF2)</f>
        <v/>
      </c>
      <c r="QDN13" s="172" t="str">
        <f>IF('Summary Clear'!QEG2=0,"",'Summary Clear'!QEG2)</f>
        <v/>
      </c>
      <c r="QDO13" s="172" t="str">
        <f>IF('Summary Clear'!QEH2=0,"",'Summary Clear'!QEH2)</f>
        <v/>
      </c>
      <c r="QDP13" s="172" t="str">
        <f>IF('Summary Clear'!QEI2=0,"",'Summary Clear'!QEI2)</f>
        <v/>
      </c>
      <c r="QDQ13" s="172" t="str">
        <f>IF('Summary Clear'!QEJ2=0,"",'Summary Clear'!QEJ2)</f>
        <v/>
      </c>
      <c r="QDR13" s="172" t="str">
        <f>IF('Summary Clear'!QEK2=0,"",'Summary Clear'!QEK2)</f>
        <v/>
      </c>
      <c r="QDS13" s="172" t="str">
        <f>IF('Summary Clear'!QEL2=0,"",'Summary Clear'!QEL2)</f>
        <v/>
      </c>
      <c r="QDT13" s="172" t="str">
        <f>IF('Summary Clear'!QEM2=0,"",'Summary Clear'!QEM2)</f>
        <v/>
      </c>
      <c r="QDU13" s="172" t="str">
        <f>IF('Summary Clear'!QEN2=0,"",'Summary Clear'!QEN2)</f>
        <v/>
      </c>
      <c r="QDV13" s="172" t="str">
        <f>IF('Summary Clear'!QEO2=0,"",'Summary Clear'!QEO2)</f>
        <v/>
      </c>
      <c r="QDW13" s="172" t="str">
        <f>IF('Summary Clear'!QEP2=0,"",'Summary Clear'!QEP2)</f>
        <v/>
      </c>
      <c r="QDX13" s="172" t="str">
        <f>IF('Summary Clear'!QEQ2=0,"",'Summary Clear'!QEQ2)</f>
        <v/>
      </c>
      <c r="QDY13" s="172" t="str">
        <f>IF('Summary Clear'!QER2=0,"",'Summary Clear'!QER2)</f>
        <v/>
      </c>
      <c r="QDZ13" s="172" t="str">
        <f>IF('Summary Clear'!QES2=0,"",'Summary Clear'!QES2)</f>
        <v/>
      </c>
      <c r="QEA13" s="172" t="str">
        <f>IF('Summary Clear'!QET2=0,"",'Summary Clear'!QET2)</f>
        <v/>
      </c>
      <c r="QEB13" s="172" t="str">
        <f>IF('Summary Clear'!QEU2=0,"",'Summary Clear'!QEU2)</f>
        <v/>
      </c>
      <c r="QEC13" s="172" t="str">
        <f>IF('Summary Clear'!QEV2=0,"",'Summary Clear'!QEV2)</f>
        <v/>
      </c>
      <c r="QED13" s="172" t="str">
        <f>IF('Summary Clear'!QEW2=0,"",'Summary Clear'!QEW2)</f>
        <v/>
      </c>
      <c r="QEE13" s="172" t="str">
        <f>IF('Summary Clear'!QEX2=0,"",'Summary Clear'!QEX2)</f>
        <v/>
      </c>
      <c r="QEF13" s="172" t="str">
        <f>IF('Summary Clear'!QEY2=0,"",'Summary Clear'!QEY2)</f>
        <v/>
      </c>
      <c r="QEG13" s="172" t="str">
        <f>IF('Summary Clear'!QEZ2=0,"",'Summary Clear'!QEZ2)</f>
        <v/>
      </c>
      <c r="QEH13" s="172" t="str">
        <f>IF('Summary Clear'!QFA2=0,"",'Summary Clear'!QFA2)</f>
        <v/>
      </c>
      <c r="QEI13" s="172" t="str">
        <f>IF('Summary Clear'!QFB2=0,"",'Summary Clear'!QFB2)</f>
        <v/>
      </c>
      <c r="QEJ13" s="172" t="str">
        <f>IF('Summary Clear'!QFC2=0,"",'Summary Clear'!QFC2)</f>
        <v/>
      </c>
      <c r="QEK13" s="172" t="str">
        <f>IF('Summary Clear'!QFD2=0,"",'Summary Clear'!QFD2)</f>
        <v/>
      </c>
      <c r="QEL13" s="172" t="str">
        <f>IF('Summary Clear'!QFE2=0,"",'Summary Clear'!QFE2)</f>
        <v/>
      </c>
      <c r="QEM13" s="172" t="str">
        <f>IF('Summary Clear'!QFF2=0,"",'Summary Clear'!QFF2)</f>
        <v/>
      </c>
      <c r="QEN13" s="172" t="str">
        <f>IF('Summary Clear'!QFG2=0,"",'Summary Clear'!QFG2)</f>
        <v/>
      </c>
      <c r="QEO13" s="172" t="str">
        <f>IF('Summary Clear'!QFH2=0,"",'Summary Clear'!QFH2)</f>
        <v/>
      </c>
      <c r="QEP13" s="172" t="str">
        <f>IF('Summary Clear'!QFI2=0,"",'Summary Clear'!QFI2)</f>
        <v/>
      </c>
      <c r="QEQ13" s="172" t="str">
        <f>IF('Summary Clear'!QFJ2=0,"",'Summary Clear'!QFJ2)</f>
        <v/>
      </c>
      <c r="QER13" s="172" t="str">
        <f>IF('Summary Clear'!QFK2=0,"",'Summary Clear'!QFK2)</f>
        <v/>
      </c>
      <c r="QES13" s="172" t="str">
        <f>IF('Summary Clear'!QFL2=0,"",'Summary Clear'!QFL2)</f>
        <v/>
      </c>
      <c r="QET13" s="172" t="str">
        <f>IF('Summary Clear'!QFM2=0,"",'Summary Clear'!QFM2)</f>
        <v/>
      </c>
      <c r="QEU13" s="172" t="str">
        <f>IF('Summary Clear'!QFN2=0,"",'Summary Clear'!QFN2)</f>
        <v/>
      </c>
      <c r="QEV13" s="172" t="str">
        <f>IF('Summary Clear'!QFO2=0,"",'Summary Clear'!QFO2)</f>
        <v/>
      </c>
      <c r="QEW13" s="172" t="str">
        <f>IF('Summary Clear'!QFP2=0,"",'Summary Clear'!QFP2)</f>
        <v/>
      </c>
      <c r="QEX13" s="172" t="str">
        <f>IF('Summary Clear'!QFQ2=0,"",'Summary Clear'!QFQ2)</f>
        <v/>
      </c>
      <c r="QEY13" s="172" t="str">
        <f>IF('Summary Clear'!QFR2=0,"",'Summary Clear'!QFR2)</f>
        <v/>
      </c>
      <c r="QEZ13" s="172" t="str">
        <f>IF('Summary Clear'!QFS2=0,"",'Summary Clear'!QFS2)</f>
        <v/>
      </c>
      <c r="QFA13" s="172" t="str">
        <f>IF('Summary Clear'!QFT2=0,"",'Summary Clear'!QFT2)</f>
        <v/>
      </c>
      <c r="QFB13" s="172" t="str">
        <f>IF('Summary Clear'!QFU2=0,"",'Summary Clear'!QFU2)</f>
        <v/>
      </c>
      <c r="QFC13" s="172" t="str">
        <f>IF('Summary Clear'!QFV2=0,"",'Summary Clear'!QFV2)</f>
        <v/>
      </c>
      <c r="QFD13" s="172" t="str">
        <f>IF('Summary Clear'!QFW2=0,"",'Summary Clear'!QFW2)</f>
        <v/>
      </c>
      <c r="QFE13" s="172" t="str">
        <f>IF('Summary Clear'!QFX2=0,"",'Summary Clear'!QFX2)</f>
        <v/>
      </c>
      <c r="QFF13" s="172" t="str">
        <f>IF('Summary Clear'!QFY2=0,"",'Summary Clear'!QFY2)</f>
        <v/>
      </c>
      <c r="QFG13" s="172" t="str">
        <f>IF('Summary Clear'!QFZ2=0,"",'Summary Clear'!QFZ2)</f>
        <v/>
      </c>
      <c r="QFH13" s="172" t="str">
        <f>IF('Summary Clear'!QGA2=0,"",'Summary Clear'!QGA2)</f>
        <v/>
      </c>
      <c r="QFI13" s="172" t="str">
        <f>IF('Summary Clear'!QGB2=0,"",'Summary Clear'!QGB2)</f>
        <v/>
      </c>
      <c r="QFJ13" s="172" t="str">
        <f>IF('Summary Clear'!QGC2=0,"",'Summary Clear'!QGC2)</f>
        <v/>
      </c>
      <c r="QFK13" s="172" t="str">
        <f>IF('Summary Clear'!QGD2=0,"",'Summary Clear'!QGD2)</f>
        <v/>
      </c>
      <c r="QFL13" s="172" t="str">
        <f>IF('Summary Clear'!QGE2=0,"",'Summary Clear'!QGE2)</f>
        <v/>
      </c>
      <c r="QFM13" s="172" t="str">
        <f>IF('Summary Clear'!QGF2=0,"",'Summary Clear'!QGF2)</f>
        <v/>
      </c>
      <c r="QFN13" s="172" t="str">
        <f>IF('Summary Clear'!QGG2=0,"",'Summary Clear'!QGG2)</f>
        <v/>
      </c>
      <c r="QFO13" s="172" t="str">
        <f>IF('Summary Clear'!QGH2=0,"",'Summary Clear'!QGH2)</f>
        <v/>
      </c>
      <c r="QFP13" s="172" t="str">
        <f>IF('Summary Clear'!QGI2=0,"",'Summary Clear'!QGI2)</f>
        <v/>
      </c>
      <c r="QFQ13" s="172" t="str">
        <f>IF('Summary Clear'!QGJ2=0,"",'Summary Clear'!QGJ2)</f>
        <v/>
      </c>
      <c r="QFR13" s="172" t="str">
        <f>IF('Summary Clear'!QGK2=0,"",'Summary Clear'!QGK2)</f>
        <v/>
      </c>
      <c r="QFS13" s="172" t="str">
        <f>IF('Summary Clear'!QGL2=0,"",'Summary Clear'!QGL2)</f>
        <v/>
      </c>
      <c r="QFT13" s="172" t="str">
        <f>IF('Summary Clear'!QGM2=0,"",'Summary Clear'!QGM2)</f>
        <v/>
      </c>
      <c r="QFU13" s="172" t="str">
        <f>IF('Summary Clear'!QGN2=0,"",'Summary Clear'!QGN2)</f>
        <v/>
      </c>
      <c r="QFV13" s="172" t="str">
        <f>IF('Summary Clear'!QGO2=0,"",'Summary Clear'!QGO2)</f>
        <v/>
      </c>
      <c r="QFW13" s="172" t="str">
        <f>IF('Summary Clear'!QGP2=0,"",'Summary Clear'!QGP2)</f>
        <v/>
      </c>
      <c r="QFX13" s="172" t="str">
        <f>IF('Summary Clear'!QGQ2=0,"",'Summary Clear'!QGQ2)</f>
        <v/>
      </c>
      <c r="QFY13" s="172" t="str">
        <f>IF('Summary Clear'!QGR2=0,"",'Summary Clear'!QGR2)</f>
        <v/>
      </c>
      <c r="QFZ13" s="172" t="str">
        <f>IF('Summary Clear'!QGS2=0,"",'Summary Clear'!QGS2)</f>
        <v/>
      </c>
      <c r="QGA13" s="172" t="str">
        <f>IF('Summary Clear'!QGT2=0,"",'Summary Clear'!QGT2)</f>
        <v/>
      </c>
      <c r="QGB13" s="172" t="str">
        <f>IF('Summary Clear'!QGU2=0,"",'Summary Clear'!QGU2)</f>
        <v/>
      </c>
      <c r="QGC13" s="172" t="str">
        <f>IF('Summary Clear'!QGV2=0,"",'Summary Clear'!QGV2)</f>
        <v/>
      </c>
      <c r="QGD13" s="172" t="str">
        <f>IF('Summary Clear'!QGW2=0,"",'Summary Clear'!QGW2)</f>
        <v/>
      </c>
      <c r="QGE13" s="172" t="str">
        <f>IF('Summary Clear'!QGX2=0,"",'Summary Clear'!QGX2)</f>
        <v/>
      </c>
      <c r="QGF13" s="172" t="str">
        <f>IF('Summary Clear'!QGY2=0,"",'Summary Clear'!QGY2)</f>
        <v/>
      </c>
      <c r="QGG13" s="172" t="str">
        <f>IF('Summary Clear'!QGZ2=0,"",'Summary Clear'!QGZ2)</f>
        <v/>
      </c>
      <c r="QGH13" s="172" t="str">
        <f>IF('Summary Clear'!QHA2=0,"",'Summary Clear'!QHA2)</f>
        <v/>
      </c>
      <c r="QGI13" s="172" t="str">
        <f>IF('Summary Clear'!QHB2=0,"",'Summary Clear'!QHB2)</f>
        <v/>
      </c>
      <c r="QGJ13" s="172" t="str">
        <f>IF('Summary Clear'!QHC2=0,"",'Summary Clear'!QHC2)</f>
        <v/>
      </c>
      <c r="QGK13" s="172" t="str">
        <f>IF('Summary Clear'!QHD2=0,"",'Summary Clear'!QHD2)</f>
        <v/>
      </c>
      <c r="QGL13" s="172" t="str">
        <f>IF('Summary Clear'!QHE2=0,"",'Summary Clear'!QHE2)</f>
        <v/>
      </c>
      <c r="QGM13" s="172" t="str">
        <f>IF('Summary Clear'!QHF2=0,"",'Summary Clear'!QHF2)</f>
        <v/>
      </c>
      <c r="QGN13" s="172" t="str">
        <f>IF('Summary Clear'!QHG2=0,"",'Summary Clear'!QHG2)</f>
        <v/>
      </c>
      <c r="QGO13" s="172" t="str">
        <f>IF('Summary Clear'!QHH2=0,"",'Summary Clear'!QHH2)</f>
        <v/>
      </c>
      <c r="QGP13" s="172" t="str">
        <f>IF('Summary Clear'!QHI2=0,"",'Summary Clear'!QHI2)</f>
        <v/>
      </c>
      <c r="QGQ13" s="172" t="str">
        <f>IF('Summary Clear'!QHJ2=0,"",'Summary Clear'!QHJ2)</f>
        <v/>
      </c>
      <c r="QGR13" s="172" t="str">
        <f>IF('Summary Clear'!QHK2=0,"",'Summary Clear'!QHK2)</f>
        <v/>
      </c>
      <c r="QGS13" s="172" t="str">
        <f>IF('Summary Clear'!QHL2=0,"",'Summary Clear'!QHL2)</f>
        <v/>
      </c>
      <c r="QGT13" s="172" t="str">
        <f>IF('Summary Clear'!QHM2=0,"",'Summary Clear'!QHM2)</f>
        <v/>
      </c>
      <c r="QGU13" s="172" t="str">
        <f>IF('Summary Clear'!QHN2=0,"",'Summary Clear'!QHN2)</f>
        <v/>
      </c>
      <c r="QGV13" s="172" t="str">
        <f>IF('Summary Clear'!QHO2=0,"",'Summary Clear'!QHO2)</f>
        <v/>
      </c>
      <c r="QGW13" s="172" t="str">
        <f>IF('Summary Clear'!QHP2=0,"",'Summary Clear'!QHP2)</f>
        <v/>
      </c>
      <c r="QGX13" s="172" t="str">
        <f>IF('Summary Clear'!QHQ2=0,"",'Summary Clear'!QHQ2)</f>
        <v/>
      </c>
      <c r="QGY13" s="172" t="str">
        <f>IF('Summary Clear'!QHR2=0,"",'Summary Clear'!QHR2)</f>
        <v/>
      </c>
      <c r="QGZ13" s="172" t="str">
        <f>IF('Summary Clear'!QHS2=0,"",'Summary Clear'!QHS2)</f>
        <v/>
      </c>
      <c r="QHA13" s="172" t="str">
        <f>IF('Summary Clear'!QHT2=0,"",'Summary Clear'!QHT2)</f>
        <v/>
      </c>
      <c r="QHB13" s="172" t="str">
        <f>IF('Summary Clear'!QHU2=0,"",'Summary Clear'!QHU2)</f>
        <v/>
      </c>
      <c r="QHC13" s="172" t="str">
        <f>IF('Summary Clear'!QHV2=0,"",'Summary Clear'!QHV2)</f>
        <v/>
      </c>
      <c r="QHD13" s="172" t="str">
        <f>IF('Summary Clear'!QHW2=0,"",'Summary Clear'!QHW2)</f>
        <v/>
      </c>
      <c r="QHE13" s="172" t="str">
        <f>IF('Summary Clear'!QHX2=0,"",'Summary Clear'!QHX2)</f>
        <v/>
      </c>
      <c r="QHF13" s="172" t="str">
        <f>IF('Summary Clear'!QHY2=0,"",'Summary Clear'!QHY2)</f>
        <v/>
      </c>
      <c r="QHG13" s="172" t="str">
        <f>IF('Summary Clear'!QHZ2=0,"",'Summary Clear'!QHZ2)</f>
        <v/>
      </c>
      <c r="QHH13" s="172" t="str">
        <f>IF('Summary Clear'!QIA2=0,"",'Summary Clear'!QIA2)</f>
        <v/>
      </c>
      <c r="QHI13" s="172" t="str">
        <f>IF('Summary Clear'!QIB2=0,"",'Summary Clear'!QIB2)</f>
        <v/>
      </c>
      <c r="QHJ13" s="172" t="str">
        <f>IF('Summary Clear'!QIC2=0,"",'Summary Clear'!QIC2)</f>
        <v/>
      </c>
      <c r="QHK13" s="172" t="str">
        <f>IF('Summary Clear'!QID2=0,"",'Summary Clear'!QID2)</f>
        <v/>
      </c>
      <c r="QHL13" s="172" t="str">
        <f>IF('Summary Clear'!QIE2=0,"",'Summary Clear'!QIE2)</f>
        <v/>
      </c>
      <c r="QHM13" s="172" t="str">
        <f>IF('Summary Clear'!QIF2=0,"",'Summary Clear'!QIF2)</f>
        <v/>
      </c>
      <c r="QHN13" s="172" t="str">
        <f>IF('Summary Clear'!QIG2=0,"",'Summary Clear'!QIG2)</f>
        <v/>
      </c>
      <c r="QHO13" s="172" t="str">
        <f>IF('Summary Clear'!QIH2=0,"",'Summary Clear'!QIH2)</f>
        <v/>
      </c>
      <c r="QHP13" s="172" t="str">
        <f>IF('Summary Clear'!QII2=0,"",'Summary Clear'!QII2)</f>
        <v/>
      </c>
      <c r="QHQ13" s="172" t="str">
        <f>IF('Summary Clear'!QIJ2=0,"",'Summary Clear'!QIJ2)</f>
        <v/>
      </c>
      <c r="QHR13" s="172" t="str">
        <f>IF('Summary Clear'!QIK2=0,"",'Summary Clear'!QIK2)</f>
        <v/>
      </c>
      <c r="QHS13" s="172" t="str">
        <f>IF('Summary Clear'!QIL2=0,"",'Summary Clear'!QIL2)</f>
        <v/>
      </c>
      <c r="QHT13" s="172" t="str">
        <f>IF('Summary Clear'!QIM2=0,"",'Summary Clear'!QIM2)</f>
        <v/>
      </c>
      <c r="QHU13" s="172" t="str">
        <f>IF('Summary Clear'!QIN2=0,"",'Summary Clear'!QIN2)</f>
        <v/>
      </c>
      <c r="QHV13" s="172" t="str">
        <f>IF('Summary Clear'!QIO2=0,"",'Summary Clear'!QIO2)</f>
        <v/>
      </c>
      <c r="QHW13" s="172" t="str">
        <f>IF('Summary Clear'!QIP2=0,"",'Summary Clear'!QIP2)</f>
        <v/>
      </c>
      <c r="QHX13" s="172" t="str">
        <f>IF('Summary Clear'!QIQ2=0,"",'Summary Clear'!QIQ2)</f>
        <v/>
      </c>
      <c r="QHY13" s="172" t="str">
        <f>IF('Summary Clear'!QIR2=0,"",'Summary Clear'!QIR2)</f>
        <v/>
      </c>
      <c r="QHZ13" s="172" t="str">
        <f>IF('Summary Clear'!QIS2=0,"",'Summary Clear'!QIS2)</f>
        <v/>
      </c>
      <c r="QIA13" s="172" t="str">
        <f>IF('Summary Clear'!QIT2=0,"",'Summary Clear'!QIT2)</f>
        <v/>
      </c>
      <c r="QIB13" s="172" t="str">
        <f>IF('Summary Clear'!QIU2=0,"",'Summary Clear'!QIU2)</f>
        <v/>
      </c>
      <c r="QIC13" s="172" t="str">
        <f>IF('Summary Clear'!QIV2=0,"",'Summary Clear'!QIV2)</f>
        <v/>
      </c>
      <c r="QID13" s="172" t="str">
        <f>IF('Summary Clear'!QIW2=0,"",'Summary Clear'!QIW2)</f>
        <v/>
      </c>
      <c r="QIE13" s="172" t="str">
        <f>IF('Summary Clear'!QIX2=0,"",'Summary Clear'!QIX2)</f>
        <v/>
      </c>
      <c r="QIF13" s="172" t="str">
        <f>IF('Summary Clear'!QIY2=0,"",'Summary Clear'!QIY2)</f>
        <v/>
      </c>
      <c r="QIG13" s="172" t="str">
        <f>IF('Summary Clear'!QIZ2=0,"",'Summary Clear'!QIZ2)</f>
        <v/>
      </c>
      <c r="QIH13" s="172" t="str">
        <f>IF('Summary Clear'!QJA2=0,"",'Summary Clear'!QJA2)</f>
        <v/>
      </c>
      <c r="QII13" s="172" t="str">
        <f>IF('Summary Clear'!QJB2=0,"",'Summary Clear'!QJB2)</f>
        <v/>
      </c>
      <c r="QIJ13" s="172" t="str">
        <f>IF('Summary Clear'!QJC2=0,"",'Summary Clear'!QJC2)</f>
        <v/>
      </c>
      <c r="QIK13" s="172" t="str">
        <f>IF('Summary Clear'!QJD2=0,"",'Summary Clear'!QJD2)</f>
        <v/>
      </c>
      <c r="QIL13" s="172" t="str">
        <f>IF('Summary Clear'!QJE2=0,"",'Summary Clear'!QJE2)</f>
        <v/>
      </c>
      <c r="QIM13" s="172" t="str">
        <f>IF('Summary Clear'!QJF2=0,"",'Summary Clear'!QJF2)</f>
        <v/>
      </c>
      <c r="QIN13" s="172" t="str">
        <f>IF('Summary Clear'!QJG2=0,"",'Summary Clear'!QJG2)</f>
        <v/>
      </c>
      <c r="QIO13" s="172" t="str">
        <f>IF('Summary Clear'!QJH2=0,"",'Summary Clear'!QJH2)</f>
        <v/>
      </c>
      <c r="QIP13" s="172" t="str">
        <f>IF('Summary Clear'!QJI2=0,"",'Summary Clear'!QJI2)</f>
        <v/>
      </c>
      <c r="QIQ13" s="172" t="str">
        <f>IF('Summary Clear'!QJJ2=0,"",'Summary Clear'!QJJ2)</f>
        <v/>
      </c>
      <c r="QIR13" s="172" t="str">
        <f>IF('Summary Clear'!QJK2=0,"",'Summary Clear'!QJK2)</f>
        <v/>
      </c>
      <c r="QIS13" s="172" t="str">
        <f>IF('Summary Clear'!QJL2=0,"",'Summary Clear'!QJL2)</f>
        <v/>
      </c>
      <c r="QIT13" s="172" t="str">
        <f>IF('Summary Clear'!QJM2=0,"",'Summary Clear'!QJM2)</f>
        <v/>
      </c>
      <c r="QIU13" s="172" t="str">
        <f>IF('Summary Clear'!QJN2=0,"",'Summary Clear'!QJN2)</f>
        <v/>
      </c>
      <c r="QIV13" s="172" t="str">
        <f>IF('Summary Clear'!QJO2=0,"",'Summary Clear'!QJO2)</f>
        <v/>
      </c>
      <c r="QIW13" s="172" t="str">
        <f>IF('Summary Clear'!QJP2=0,"",'Summary Clear'!QJP2)</f>
        <v/>
      </c>
      <c r="QIX13" s="172" t="str">
        <f>IF('Summary Clear'!QJQ2=0,"",'Summary Clear'!QJQ2)</f>
        <v/>
      </c>
      <c r="QIY13" s="172" t="str">
        <f>IF('Summary Clear'!QJR2=0,"",'Summary Clear'!QJR2)</f>
        <v/>
      </c>
      <c r="QIZ13" s="172" t="str">
        <f>IF('Summary Clear'!QJS2=0,"",'Summary Clear'!QJS2)</f>
        <v/>
      </c>
      <c r="QJA13" s="172" t="str">
        <f>IF('Summary Clear'!QJT2=0,"",'Summary Clear'!QJT2)</f>
        <v/>
      </c>
      <c r="QJB13" s="172" t="str">
        <f>IF('Summary Clear'!QJU2=0,"",'Summary Clear'!QJU2)</f>
        <v/>
      </c>
      <c r="QJC13" s="172" t="str">
        <f>IF('Summary Clear'!QJV2=0,"",'Summary Clear'!QJV2)</f>
        <v/>
      </c>
      <c r="QJD13" s="172" t="str">
        <f>IF('Summary Clear'!QJW2=0,"",'Summary Clear'!QJW2)</f>
        <v/>
      </c>
      <c r="QJE13" s="172" t="str">
        <f>IF('Summary Clear'!QJX2=0,"",'Summary Clear'!QJX2)</f>
        <v/>
      </c>
      <c r="QJF13" s="172" t="str">
        <f>IF('Summary Clear'!QJY2=0,"",'Summary Clear'!QJY2)</f>
        <v/>
      </c>
      <c r="QJG13" s="172" t="str">
        <f>IF('Summary Clear'!QJZ2=0,"",'Summary Clear'!QJZ2)</f>
        <v/>
      </c>
      <c r="QJH13" s="172" t="str">
        <f>IF('Summary Clear'!QKA2=0,"",'Summary Clear'!QKA2)</f>
        <v/>
      </c>
      <c r="QJI13" s="172" t="str">
        <f>IF('Summary Clear'!QKB2=0,"",'Summary Clear'!QKB2)</f>
        <v/>
      </c>
      <c r="QJJ13" s="172" t="str">
        <f>IF('Summary Clear'!QKC2=0,"",'Summary Clear'!QKC2)</f>
        <v/>
      </c>
      <c r="QJK13" s="172" t="str">
        <f>IF('Summary Clear'!QKD2=0,"",'Summary Clear'!QKD2)</f>
        <v/>
      </c>
      <c r="QJL13" s="172" t="str">
        <f>IF('Summary Clear'!QKE2=0,"",'Summary Clear'!QKE2)</f>
        <v/>
      </c>
      <c r="QJM13" s="172" t="str">
        <f>IF('Summary Clear'!QKF2=0,"",'Summary Clear'!QKF2)</f>
        <v/>
      </c>
      <c r="QJN13" s="172" t="str">
        <f>IF('Summary Clear'!QKG2=0,"",'Summary Clear'!QKG2)</f>
        <v/>
      </c>
      <c r="QJO13" s="172" t="str">
        <f>IF('Summary Clear'!QKH2=0,"",'Summary Clear'!QKH2)</f>
        <v/>
      </c>
      <c r="QJP13" s="172" t="str">
        <f>IF('Summary Clear'!QKI2=0,"",'Summary Clear'!QKI2)</f>
        <v/>
      </c>
      <c r="QJQ13" s="172" t="str">
        <f>IF('Summary Clear'!QKJ2=0,"",'Summary Clear'!QKJ2)</f>
        <v/>
      </c>
      <c r="QJR13" s="172" t="str">
        <f>IF('Summary Clear'!QKK2=0,"",'Summary Clear'!QKK2)</f>
        <v/>
      </c>
      <c r="QJS13" s="172" t="str">
        <f>IF('Summary Clear'!QKL2=0,"",'Summary Clear'!QKL2)</f>
        <v/>
      </c>
      <c r="QJT13" s="172" t="str">
        <f>IF('Summary Clear'!QKM2=0,"",'Summary Clear'!QKM2)</f>
        <v/>
      </c>
      <c r="QJU13" s="172" t="str">
        <f>IF('Summary Clear'!QKN2=0,"",'Summary Clear'!QKN2)</f>
        <v/>
      </c>
      <c r="QJV13" s="172" t="str">
        <f>IF('Summary Clear'!QKO2=0,"",'Summary Clear'!QKO2)</f>
        <v/>
      </c>
      <c r="QJW13" s="172" t="str">
        <f>IF('Summary Clear'!QKP2=0,"",'Summary Clear'!QKP2)</f>
        <v/>
      </c>
      <c r="QJX13" s="172" t="str">
        <f>IF('Summary Clear'!QKQ2=0,"",'Summary Clear'!QKQ2)</f>
        <v/>
      </c>
      <c r="QJY13" s="172" t="str">
        <f>IF('Summary Clear'!QKR2=0,"",'Summary Clear'!QKR2)</f>
        <v/>
      </c>
      <c r="QJZ13" s="172" t="str">
        <f>IF('Summary Clear'!QKS2=0,"",'Summary Clear'!QKS2)</f>
        <v/>
      </c>
      <c r="QKA13" s="172" t="str">
        <f>IF('Summary Clear'!QKT2=0,"",'Summary Clear'!QKT2)</f>
        <v/>
      </c>
      <c r="QKB13" s="172" t="str">
        <f>IF('Summary Clear'!QKU2=0,"",'Summary Clear'!QKU2)</f>
        <v/>
      </c>
      <c r="QKC13" s="172" t="str">
        <f>IF('Summary Clear'!QKV2=0,"",'Summary Clear'!QKV2)</f>
        <v/>
      </c>
      <c r="QKD13" s="172" t="str">
        <f>IF('Summary Clear'!QKW2=0,"",'Summary Clear'!QKW2)</f>
        <v/>
      </c>
      <c r="QKE13" s="172" t="str">
        <f>IF('Summary Clear'!QKX2=0,"",'Summary Clear'!QKX2)</f>
        <v/>
      </c>
      <c r="QKF13" s="172" t="str">
        <f>IF('Summary Clear'!QKY2=0,"",'Summary Clear'!QKY2)</f>
        <v/>
      </c>
      <c r="QKG13" s="172" t="str">
        <f>IF('Summary Clear'!QKZ2=0,"",'Summary Clear'!QKZ2)</f>
        <v/>
      </c>
      <c r="QKH13" s="172" t="str">
        <f>IF('Summary Clear'!QLA2=0,"",'Summary Clear'!QLA2)</f>
        <v/>
      </c>
      <c r="QKI13" s="172" t="str">
        <f>IF('Summary Clear'!QLB2=0,"",'Summary Clear'!QLB2)</f>
        <v/>
      </c>
      <c r="QKJ13" s="172" t="str">
        <f>IF('Summary Clear'!QLC2=0,"",'Summary Clear'!QLC2)</f>
        <v/>
      </c>
      <c r="QKK13" s="172" t="str">
        <f>IF('Summary Clear'!QLD2=0,"",'Summary Clear'!QLD2)</f>
        <v/>
      </c>
      <c r="QKL13" s="172" t="str">
        <f>IF('Summary Clear'!QLE2=0,"",'Summary Clear'!QLE2)</f>
        <v/>
      </c>
      <c r="QKM13" s="172" t="str">
        <f>IF('Summary Clear'!QLF2=0,"",'Summary Clear'!QLF2)</f>
        <v/>
      </c>
      <c r="QKN13" s="172" t="str">
        <f>IF('Summary Clear'!QLG2=0,"",'Summary Clear'!QLG2)</f>
        <v/>
      </c>
      <c r="QKO13" s="172" t="str">
        <f>IF('Summary Clear'!QLH2=0,"",'Summary Clear'!QLH2)</f>
        <v/>
      </c>
      <c r="QKP13" s="172" t="str">
        <f>IF('Summary Clear'!QLI2=0,"",'Summary Clear'!QLI2)</f>
        <v/>
      </c>
      <c r="QKQ13" s="172" t="str">
        <f>IF('Summary Clear'!QLJ2=0,"",'Summary Clear'!QLJ2)</f>
        <v/>
      </c>
      <c r="QKR13" s="172" t="str">
        <f>IF('Summary Clear'!QLK2=0,"",'Summary Clear'!QLK2)</f>
        <v/>
      </c>
      <c r="QKS13" s="172" t="str">
        <f>IF('Summary Clear'!QLL2=0,"",'Summary Clear'!QLL2)</f>
        <v/>
      </c>
      <c r="QKT13" s="172" t="str">
        <f>IF('Summary Clear'!QLM2=0,"",'Summary Clear'!QLM2)</f>
        <v/>
      </c>
      <c r="QKU13" s="172" t="str">
        <f>IF('Summary Clear'!QLN2=0,"",'Summary Clear'!QLN2)</f>
        <v/>
      </c>
      <c r="QKV13" s="172" t="str">
        <f>IF('Summary Clear'!QLO2=0,"",'Summary Clear'!QLO2)</f>
        <v/>
      </c>
      <c r="QKW13" s="172" t="str">
        <f>IF('Summary Clear'!QLP2=0,"",'Summary Clear'!QLP2)</f>
        <v/>
      </c>
      <c r="QKX13" s="172" t="str">
        <f>IF('Summary Clear'!QLQ2=0,"",'Summary Clear'!QLQ2)</f>
        <v/>
      </c>
      <c r="QKY13" s="172" t="str">
        <f>IF('Summary Clear'!QLR2=0,"",'Summary Clear'!QLR2)</f>
        <v/>
      </c>
      <c r="QKZ13" s="172" t="str">
        <f>IF('Summary Clear'!QLS2=0,"",'Summary Clear'!QLS2)</f>
        <v/>
      </c>
      <c r="QLA13" s="172" t="str">
        <f>IF('Summary Clear'!QLT2=0,"",'Summary Clear'!QLT2)</f>
        <v/>
      </c>
      <c r="QLB13" s="172" t="str">
        <f>IF('Summary Clear'!QLU2=0,"",'Summary Clear'!QLU2)</f>
        <v/>
      </c>
      <c r="QLC13" s="172" t="str">
        <f>IF('Summary Clear'!QLV2=0,"",'Summary Clear'!QLV2)</f>
        <v/>
      </c>
      <c r="QLD13" s="172" t="str">
        <f>IF('Summary Clear'!QLW2=0,"",'Summary Clear'!QLW2)</f>
        <v/>
      </c>
      <c r="QLE13" s="172" t="str">
        <f>IF('Summary Clear'!QLX2=0,"",'Summary Clear'!QLX2)</f>
        <v/>
      </c>
      <c r="QLF13" s="172" t="str">
        <f>IF('Summary Clear'!QLY2=0,"",'Summary Clear'!QLY2)</f>
        <v/>
      </c>
      <c r="QLG13" s="172" t="str">
        <f>IF('Summary Clear'!QLZ2=0,"",'Summary Clear'!QLZ2)</f>
        <v/>
      </c>
      <c r="QLH13" s="172" t="str">
        <f>IF('Summary Clear'!QMA2=0,"",'Summary Clear'!QMA2)</f>
        <v/>
      </c>
      <c r="QLI13" s="172" t="str">
        <f>IF('Summary Clear'!QMB2=0,"",'Summary Clear'!QMB2)</f>
        <v/>
      </c>
      <c r="QLJ13" s="172" t="str">
        <f>IF('Summary Clear'!QMC2=0,"",'Summary Clear'!QMC2)</f>
        <v/>
      </c>
      <c r="QLK13" s="172" t="str">
        <f>IF('Summary Clear'!QMD2=0,"",'Summary Clear'!QMD2)</f>
        <v/>
      </c>
      <c r="QLL13" s="172" t="str">
        <f>IF('Summary Clear'!QME2=0,"",'Summary Clear'!QME2)</f>
        <v/>
      </c>
      <c r="QLM13" s="172" t="str">
        <f>IF('Summary Clear'!QMF2=0,"",'Summary Clear'!QMF2)</f>
        <v/>
      </c>
      <c r="QLN13" s="172" t="str">
        <f>IF('Summary Clear'!QMG2=0,"",'Summary Clear'!QMG2)</f>
        <v/>
      </c>
      <c r="QLO13" s="172" t="str">
        <f>IF('Summary Clear'!QMH2=0,"",'Summary Clear'!QMH2)</f>
        <v/>
      </c>
      <c r="QLP13" s="172" t="str">
        <f>IF('Summary Clear'!QMI2=0,"",'Summary Clear'!QMI2)</f>
        <v/>
      </c>
      <c r="QLQ13" s="172" t="str">
        <f>IF('Summary Clear'!QMJ2=0,"",'Summary Clear'!QMJ2)</f>
        <v/>
      </c>
      <c r="QLR13" s="172" t="str">
        <f>IF('Summary Clear'!QMK2=0,"",'Summary Clear'!QMK2)</f>
        <v/>
      </c>
      <c r="QLS13" s="172" t="str">
        <f>IF('Summary Clear'!QML2=0,"",'Summary Clear'!QML2)</f>
        <v/>
      </c>
      <c r="QLT13" s="172" t="str">
        <f>IF('Summary Clear'!QMM2=0,"",'Summary Clear'!QMM2)</f>
        <v/>
      </c>
      <c r="QLU13" s="172" t="str">
        <f>IF('Summary Clear'!QMN2=0,"",'Summary Clear'!QMN2)</f>
        <v/>
      </c>
      <c r="QLV13" s="172" t="str">
        <f>IF('Summary Clear'!QMO2=0,"",'Summary Clear'!QMO2)</f>
        <v/>
      </c>
      <c r="QLW13" s="172" t="str">
        <f>IF('Summary Clear'!QMP2=0,"",'Summary Clear'!QMP2)</f>
        <v/>
      </c>
      <c r="QLX13" s="172" t="str">
        <f>IF('Summary Clear'!QMQ2=0,"",'Summary Clear'!QMQ2)</f>
        <v/>
      </c>
      <c r="QLY13" s="172" t="str">
        <f>IF('Summary Clear'!QMR2=0,"",'Summary Clear'!QMR2)</f>
        <v/>
      </c>
      <c r="QLZ13" s="172" t="str">
        <f>IF('Summary Clear'!QMS2=0,"",'Summary Clear'!QMS2)</f>
        <v/>
      </c>
      <c r="QMA13" s="172" t="str">
        <f>IF('Summary Clear'!QMT2=0,"",'Summary Clear'!QMT2)</f>
        <v/>
      </c>
      <c r="QMB13" s="172" t="str">
        <f>IF('Summary Clear'!QMU2=0,"",'Summary Clear'!QMU2)</f>
        <v/>
      </c>
      <c r="QMC13" s="172" t="str">
        <f>IF('Summary Clear'!QMV2=0,"",'Summary Clear'!QMV2)</f>
        <v/>
      </c>
      <c r="QMD13" s="172" t="str">
        <f>IF('Summary Clear'!QMW2=0,"",'Summary Clear'!QMW2)</f>
        <v/>
      </c>
      <c r="QME13" s="172" t="str">
        <f>IF('Summary Clear'!QMX2=0,"",'Summary Clear'!QMX2)</f>
        <v/>
      </c>
      <c r="QMF13" s="172" t="str">
        <f>IF('Summary Clear'!QMY2=0,"",'Summary Clear'!QMY2)</f>
        <v/>
      </c>
      <c r="QMG13" s="172" t="str">
        <f>IF('Summary Clear'!QMZ2=0,"",'Summary Clear'!QMZ2)</f>
        <v/>
      </c>
      <c r="QMH13" s="172" t="str">
        <f>IF('Summary Clear'!QNA2=0,"",'Summary Clear'!QNA2)</f>
        <v/>
      </c>
      <c r="QMI13" s="172" t="str">
        <f>IF('Summary Clear'!QNB2=0,"",'Summary Clear'!QNB2)</f>
        <v/>
      </c>
      <c r="QMJ13" s="172" t="str">
        <f>IF('Summary Clear'!QNC2=0,"",'Summary Clear'!QNC2)</f>
        <v/>
      </c>
      <c r="QMK13" s="172" t="str">
        <f>IF('Summary Clear'!QND2=0,"",'Summary Clear'!QND2)</f>
        <v/>
      </c>
      <c r="QML13" s="172" t="str">
        <f>IF('Summary Clear'!QNE2=0,"",'Summary Clear'!QNE2)</f>
        <v/>
      </c>
      <c r="QMM13" s="172" t="str">
        <f>IF('Summary Clear'!QNF2=0,"",'Summary Clear'!QNF2)</f>
        <v/>
      </c>
      <c r="QMN13" s="172" t="str">
        <f>IF('Summary Clear'!QNG2=0,"",'Summary Clear'!QNG2)</f>
        <v/>
      </c>
      <c r="QMO13" s="172" t="str">
        <f>IF('Summary Clear'!QNH2=0,"",'Summary Clear'!QNH2)</f>
        <v/>
      </c>
      <c r="QMP13" s="172" t="str">
        <f>IF('Summary Clear'!QNI2=0,"",'Summary Clear'!QNI2)</f>
        <v/>
      </c>
      <c r="QMQ13" s="172" t="str">
        <f>IF('Summary Clear'!QNJ2=0,"",'Summary Clear'!QNJ2)</f>
        <v/>
      </c>
      <c r="QMR13" s="172" t="str">
        <f>IF('Summary Clear'!QNK2=0,"",'Summary Clear'!QNK2)</f>
        <v/>
      </c>
      <c r="QMS13" s="172" t="str">
        <f>IF('Summary Clear'!QNL2=0,"",'Summary Clear'!QNL2)</f>
        <v/>
      </c>
      <c r="QMT13" s="172" t="str">
        <f>IF('Summary Clear'!QNM2=0,"",'Summary Clear'!QNM2)</f>
        <v/>
      </c>
      <c r="QMU13" s="172" t="str">
        <f>IF('Summary Clear'!QNN2=0,"",'Summary Clear'!QNN2)</f>
        <v/>
      </c>
      <c r="QMV13" s="172" t="str">
        <f>IF('Summary Clear'!QNO2=0,"",'Summary Clear'!QNO2)</f>
        <v/>
      </c>
      <c r="QMW13" s="172" t="str">
        <f>IF('Summary Clear'!QNP2=0,"",'Summary Clear'!QNP2)</f>
        <v/>
      </c>
      <c r="QMX13" s="172" t="str">
        <f>IF('Summary Clear'!QNQ2=0,"",'Summary Clear'!QNQ2)</f>
        <v/>
      </c>
      <c r="QMY13" s="172" t="str">
        <f>IF('Summary Clear'!QNR2=0,"",'Summary Clear'!QNR2)</f>
        <v/>
      </c>
      <c r="QMZ13" s="172" t="str">
        <f>IF('Summary Clear'!QNS2=0,"",'Summary Clear'!QNS2)</f>
        <v/>
      </c>
      <c r="QNA13" s="172" t="str">
        <f>IF('Summary Clear'!QNT2=0,"",'Summary Clear'!QNT2)</f>
        <v/>
      </c>
      <c r="QNB13" s="172" t="str">
        <f>IF('Summary Clear'!QNU2=0,"",'Summary Clear'!QNU2)</f>
        <v/>
      </c>
      <c r="QNC13" s="172" t="str">
        <f>IF('Summary Clear'!QNV2=0,"",'Summary Clear'!QNV2)</f>
        <v/>
      </c>
      <c r="QND13" s="172" t="str">
        <f>IF('Summary Clear'!QNW2=0,"",'Summary Clear'!QNW2)</f>
        <v/>
      </c>
      <c r="QNE13" s="172" t="str">
        <f>IF('Summary Clear'!QNX2=0,"",'Summary Clear'!QNX2)</f>
        <v/>
      </c>
      <c r="QNF13" s="172" t="str">
        <f>IF('Summary Clear'!QNY2=0,"",'Summary Clear'!QNY2)</f>
        <v/>
      </c>
      <c r="QNG13" s="172" t="str">
        <f>IF('Summary Clear'!QNZ2=0,"",'Summary Clear'!QNZ2)</f>
        <v/>
      </c>
      <c r="QNH13" s="172" t="str">
        <f>IF('Summary Clear'!QOA2=0,"",'Summary Clear'!QOA2)</f>
        <v/>
      </c>
      <c r="QNI13" s="172" t="str">
        <f>IF('Summary Clear'!QOB2=0,"",'Summary Clear'!QOB2)</f>
        <v/>
      </c>
      <c r="QNJ13" s="172" t="str">
        <f>IF('Summary Clear'!QOC2=0,"",'Summary Clear'!QOC2)</f>
        <v/>
      </c>
      <c r="QNK13" s="172" t="str">
        <f>IF('Summary Clear'!QOD2=0,"",'Summary Clear'!QOD2)</f>
        <v/>
      </c>
      <c r="QNL13" s="172" t="str">
        <f>IF('Summary Clear'!QOE2=0,"",'Summary Clear'!QOE2)</f>
        <v/>
      </c>
      <c r="QNM13" s="172" t="str">
        <f>IF('Summary Clear'!QOF2=0,"",'Summary Clear'!QOF2)</f>
        <v/>
      </c>
      <c r="QNN13" s="172" t="str">
        <f>IF('Summary Clear'!QOG2=0,"",'Summary Clear'!QOG2)</f>
        <v/>
      </c>
      <c r="QNO13" s="172" t="str">
        <f>IF('Summary Clear'!QOH2=0,"",'Summary Clear'!QOH2)</f>
        <v/>
      </c>
      <c r="QNP13" s="172" t="str">
        <f>IF('Summary Clear'!QOI2=0,"",'Summary Clear'!QOI2)</f>
        <v/>
      </c>
      <c r="QNQ13" s="172" t="str">
        <f>IF('Summary Clear'!QOJ2=0,"",'Summary Clear'!QOJ2)</f>
        <v/>
      </c>
      <c r="QNR13" s="172" t="str">
        <f>IF('Summary Clear'!QOK2=0,"",'Summary Clear'!QOK2)</f>
        <v/>
      </c>
      <c r="QNS13" s="172" t="str">
        <f>IF('Summary Clear'!QOL2=0,"",'Summary Clear'!QOL2)</f>
        <v/>
      </c>
      <c r="QNT13" s="172" t="str">
        <f>IF('Summary Clear'!QOM2=0,"",'Summary Clear'!QOM2)</f>
        <v/>
      </c>
      <c r="QNU13" s="172" t="str">
        <f>IF('Summary Clear'!QON2=0,"",'Summary Clear'!QON2)</f>
        <v/>
      </c>
      <c r="QNV13" s="172" t="str">
        <f>IF('Summary Clear'!QOO2=0,"",'Summary Clear'!QOO2)</f>
        <v/>
      </c>
      <c r="QNW13" s="172" t="str">
        <f>IF('Summary Clear'!QOP2=0,"",'Summary Clear'!QOP2)</f>
        <v/>
      </c>
      <c r="QNX13" s="172" t="str">
        <f>IF('Summary Clear'!QOQ2=0,"",'Summary Clear'!QOQ2)</f>
        <v/>
      </c>
      <c r="QNY13" s="172" t="str">
        <f>IF('Summary Clear'!QOR2=0,"",'Summary Clear'!QOR2)</f>
        <v/>
      </c>
      <c r="QNZ13" s="172" t="str">
        <f>IF('Summary Clear'!QOS2=0,"",'Summary Clear'!QOS2)</f>
        <v/>
      </c>
      <c r="QOA13" s="172" t="str">
        <f>IF('Summary Clear'!QOT2=0,"",'Summary Clear'!QOT2)</f>
        <v/>
      </c>
      <c r="QOB13" s="172" t="str">
        <f>IF('Summary Clear'!QOU2=0,"",'Summary Clear'!QOU2)</f>
        <v/>
      </c>
      <c r="QOC13" s="172" t="str">
        <f>IF('Summary Clear'!QOV2=0,"",'Summary Clear'!QOV2)</f>
        <v/>
      </c>
      <c r="QOD13" s="172" t="str">
        <f>IF('Summary Clear'!QOW2=0,"",'Summary Clear'!QOW2)</f>
        <v/>
      </c>
      <c r="QOE13" s="172" t="str">
        <f>IF('Summary Clear'!QOX2=0,"",'Summary Clear'!QOX2)</f>
        <v/>
      </c>
      <c r="QOF13" s="172" t="str">
        <f>IF('Summary Clear'!QOY2=0,"",'Summary Clear'!QOY2)</f>
        <v/>
      </c>
      <c r="QOG13" s="172" t="str">
        <f>IF('Summary Clear'!QOZ2=0,"",'Summary Clear'!QOZ2)</f>
        <v/>
      </c>
      <c r="QOH13" s="172" t="str">
        <f>IF('Summary Clear'!QPA2=0,"",'Summary Clear'!QPA2)</f>
        <v/>
      </c>
      <c r="QOI13" s="172" t="str">
        <f>IF('Summary Clear'!QPB2=0,"",'Summary Clear'!QPB2)</f>
        <v/>
      </c>
      <c r="QOJ13" s="172" t="str">
        <f>IF('Summary Clear'!QPC2=0,"",'Summary Clear'!QPC2)</f>
        <v/>
      </c>
      <c r="QOK13" s="172" t="str">
        <f>IF('Summary Clear'!QPD2=0,"",'Summary Clear'!QPD2)</f>
        <v/>
      </c>
      <c r="QOL13" s="172" t="str">
        <f>IF('Summary Clear'!QPE2=0,"",'Summary Clear'!QPE2)</f>
        <v/>
      </c>
      <c r="QOM13" s="172" t="str">
        <f>IF('Summary Clear'!QPF2=0,"",'Summary Clear'!QPF2)</f>
        <v/>
      </c>
      <c r="QON13" s="172" t="str">
        <f>IF('Summary Clear'!QPG2=0,"",'Summary Clear'!QPG2)</f>
        <v/>
      </c>
      <c r="QOO13" s="172" t="str">
        <f>IF('Summary Clear'!QPH2=0,"",'Summary Clear'!QPH2)</f>
        <v/>
      </c>
      <c r="QOP13" s="172" t="str">
        <f>IF('Summary Clear'!QPI2=0,"",'Summary Clear'!QPI2)</f>
        <v/>
      </c>
      <c r="QOQ13" s="172" t="str">
        <f>IF('Summary Clear'!QPJ2=0,"",'Summary Clear'!QPJ2)</f>
        <v/>
      </c>
      <c r="QOR13" s="172" t="str">
        <f>IF('Summary Clear'!QPK2=0,"",'Summary Clear'!QPK2)</f>
        <v/>
      </c>
      <c r="QOS13" s="172" t="str">
        <f>IF('Summary Clear'!QPL2=0,"",'Summary Clear'!QPL2)</f>
        <v/>
      </c>
      <c r="QOT13" s="172" t="str">
        <f>IF('Summary Clear'!QPM2=0,"",'Summary Clear'!QPM2)</f>
        <v/>
      </c>
      <c r="QOU13" s="172" t="str">
        <f>IF('Summary Clear'!QPN2=0,"",'Summary Clear'!QPN2)</f>
        <v/>
      </c>
      <c r="QOV13" s="172" t="str">
        <f>IF('Summary Clear'!QPO2=0,"",'Summary Clear'!QPO2)</f>
        <v/>
      </c>
      <c r="QOW13" s="172" t="str">
        <f>IF('Summary Clear'!QPP2=0,"",'Summary Clear'!QPP2)</f>
        <v/>
      </c>
      <c r="QOX13" s="172" t="str">
        <f>IF('Summary Clear'!QPQ2=0,"",'Summary Clear'!QPQ2)</f>
        <v/>
      </c>
      <c r="QOY13" s="172" t="str">
        <f>IF('Summary Clear'!QPR2=0,"",'Summary Clear'!QPR2)</f>
        <v/>
      </c>
      <c r="QOZ13" s="172" t="str">
        <f>IF('Summary Clear'!QPS2=0,"",'Summary Clear'!QPS2)</f>
        <v/>
      </c>
      <c r="QPA13" s="172" t="str">
        <f>IF('Summary Clear'!QPT2=0,"",'Summary Clear'!QPT2)</f>
        <v/>
      </c>
      <c r="QPB13" s="172" t="str">
        <f>IF('Summary Clear'!QPU2=0,"",'Summary Clear'!QPU2)</f>
        <v/>
      </c>
      <c r="QPC13" s="172" t="str">
        <f>IF('Summary Clear'!QPV2=0,"",'Summary Clear'!QPV2)</f>
        <v/>
      </c>
      <c r="QPD13" s="172" t="str">
        <f>IF('Summary Clear'!QPW2=0,"",'Summary Clear'!QPW2)</f>
        <v/>
      </c>
      <c r="QPE13" s="172" t="str">
        <f>IF('Summary Clear'!QPX2=0,"",'Summary Clear'!QPX2)</f>
        <v/>
      </c>
      <c r="QPF13" s="172" t="str">
        <f>IF('Summary Clear'!QPY2=0,"",'Summary Clear'!QPY2)</f>
        <v/>
      </c>
      <c r="QPG13" s="172" t="str">
        <f>IF('Summary Clear'!QPZ2=0,"",'Summary Clear'!QPZ2)</f>
        <v/>
      </c>
      <c r="QPH13" s="172" t="str">
        <f>IF('Summary Clear'!QQA2=0,"",'Summary Clear'!QQA2)</f>
        <v/>
      </c>
      <c r="QPI13" s="172" t="str">
        <f>IF('Summary Clear'!QQB2=0,"",'Summary Clear'!QQB2)</f>
        <v/>
      </c>
      <c r="QPJ13" s="172" t="str">
        <f>IF('Summary Clear'!QQC2=0,"",'Summary Clear'!QQC2)</f>
        <v/>
      </c>
      <c r="QPK13" s="172" t="str">
        <f>IF('Summary Clear'!QQD2=0,"",'Summary Clear'!QQD2)</f>
        <v/>
      </c>
      <c r="QPL13" s="172" t="str">
        <f>IF('Summary Clear'!QQE2=0,"",'Summary Clear'!QQE2)</f>
        <v/>
      </c>
      <c r="QPM13" s="172" t="str">
        <f>IF('Summary Clear'!QQF2=0,"",'Summary Clear'!QQF2)</f>
        <v/>
      </c>
      <c r="QPN13" s="172" t="str">
        <f>IF('Summary Clear'!QQG2=0,"",'Summary Clear'!QQG2)</f>
        <v/>
      </c>
      <c r="QPO13" s="172" t="str">
        <f>IF('Summary Clear'!QQH2=0,"",'Summary Clear'!QQH2)</f>
        <v/>
      </c>
      <c r="QPP13" s="172" t="str">
        <f>IF('Summary Clear'!QQI2=0,"",'Summary Clear'!QQI2)</f>
        <v/>
      </c>
      <c r="QPQ13" s="172" t="str">
        <f>IF('Summary Clear'!QQJ2=0,"",'Summary Clear'!QQJ2)</f>
        <v/>
      </c>
      <c r="QPR13" s="172" t="str">
        <f>IF('Summary Clear'!QQK2=0,"",'Summary Clear'!QQK2)</f>
        <v/>
      </c>
      <c r="QPS13" s="172" t="str">
        <f>IF('Summary Clear'!QQL2=0,"",'Summary Clear'!QQL2)</f>
        <v/>
      </c>
      <c r="QPT13" s="172" t="str">
        <f>IF('Summary Clear'!QQM2=0,"",'Summary Clear'!QQM2)</f>
        <v/>
      </c>
      <c r="QPU13" s="172" t="str">
        <f>IF('Summary Clear'!QQN2=0,"",'Summary Clear'!QQN2)</f>
        <v/>
      </c>
      <c r="QPV13" s="172" t="str">
        <f>IF('Summary Clear'!QQO2=0,"",'Summary Clear'!QQO2)</f>
        <v/>
      </c>
      <c r="QPW13" s="172" t="str">
        <f>IF('Summary Clear'!QQP2=0,"",'Summary Clear'!QQP2)</f>
        <v/>
      </c>
      <c r="QPX13" s="172" t="str">
        <f>IF('Summary Clear'!QQQ2=0,"",'Summary Clear'!QQQ2)</f>
        <v/>
      </c>
      <c r="QPY13" s="172" t="str">
        <f>IF('Summary Clear'!QQR2=0,"",'Summary Clear'!QQR2)</f>
        <v/>
      </c>
      <c r="QPZ13" s="172" t="str">
        <f>IF('Summary Clear'!QQS2=0,"",'Summary Clear'!QQS2)</f>
        <v/>
      </c>
      <c r="QQA13" s="172" t="str">
        <f>IF('Summary Clear'!QQT2=0,"",'Summary Clear'!QQT2)</f>
        <v/>
      </c>
      <c r="QQB13" s="172" t="str">
        <f>IF('Summary Clear'!QQU2=0,"",'Summary Clear'!QQU2)</f>
        <v/>
      </c>
      <c r="QQC13" s="172" t="str">
        <f>IF('Summary Clear'!QQV2=0,"",'Summary Clear'!QQV2)</f>
        <v/>
      </c>
      <c r="QQD13" s="172" t="str">
        <f>IF('Summary Clear'!QQW2=0,"",'Summary Clear'!QQW2)</f>
        <v/>
      </c>
      <c r="QQE13" s="172" t="str">
        <f>IF('Summary Clear'!QQX2=0,"",'Summary Clear'!QQX2)</f>
        <v/>
      </c>
      <c r="QQF13" s="172" t="str">
        <f>IF('Summary Clear'!QQY2=0,"",'Summary Clear'!QQY2)</f>
        <v/>
      </c>
      <c r="QQG13" s="172" t="str">
        <f>IF('Summary Clear'!QQZ2=0,"",'Summary Clear'!QQZ2)</f>
        <v/>
      </c>
      <c r="QQH13" s="172" t="str">
        <f>IF('Summary Clear'!QRA2=0,"",'Summary Clear'!QRA2)</f>
        <v/>
      </c>
      <c r="QQI13" s="172" t="str">
        <f>IF('Summary Clear'!QRB2=0,"",'Summary Clear'!QRB2)</f>
        <v/>
      </c>
      <c r="QQJ13" s="172" t="str">
        <f>IF('Summary Clear'!QRC2=0,"",'Summary Clear'!QRC2)</f>
        <v/>
      </c>
      <c r="QQK13" s="172" t="str">
        <f>IF('Summary Clear'!QRD2=0,"",'Summary Clear'!QRD2)</f>
        <v/>
      </c>
      <c r="QQL13" s="172" t="str">
        <f>IF('Summary Clear'!QRE2=0,"",'Summary Clear'!QRE2)</f>
        <v/>
      </c>
      <c r="QQM13" s="172" t="str">
        <f>IF('Summary Clear'!QRF2=0,"",'Summary Clear'!QRF2)</f>
        <v/>
      </c>
      <c r="QQN13" s="172" t="str">
        <f>IF('Summary Clear'!QRG2=0,"",'Summary Clear'!QRG2)</f>
        <v/>
      </c>
      <c r="QQO13" s="172" t="str">
        <f>IF('Summary Clear'!QRH2=0,"",'Summary Clear'!QRH2)</f>
        <v/>
      </c>
      <c r="QQP13" s="172" t="str">
        <f>IF('Summary Clear'!QRI2=0,"",'Summary Clear'!QRI2)</f>
        <v/>
      </c>
      <c r="QQQ13" s="172" t="str">
        <f>IF('Summary Clear'!QRJ2=0,"",'Summary Clear'!QRJ2)</f>
        <v/>
      </c>
      <c r="QQR13" s="172" t="str">
        <f>IF('Summary Clear'!QRK2=0,"",'Summary Clear'!QRK2)</f>
        <v/>
      </c>
      <c r="QQS13" s="172" t="str">
        <f>IF('Summary Clear'!QRL2=0,"",'Summary Clear'!QRL2)</f>
        <v/>
      </c>
      <c r="QQT13" s="172" t="str">
        <f>IF('Summary Clear'!QRM2=0,"",'Summary Clear'!QRM2)</f>
        <v/>
      </c>
      <c r="QQU13" s="172" t="str">
        <f>IF('Summary Clear'!QRN2=0,"",'Summary Clear'!QRN2)</f>
        <v/>
      </c>
      <c r="QQV13" s="172" t="str">
        <f>IF('Summary Clear'!QRO2=0,"",'Summary Clear'!QRO2)</f>
        <v/>
      </c>
      <c r="QQW13" s="172" t="str">
        <f>IF('Summary Clear'!QRP2=0,"",'Summary Clear'!QRP2)</f>
        <v/>
      </c>
      <c r="QQX13" s="172" t="str">
        <f>IF('Summary Clear'!QRQ2=0,"",'Summary Clear'!QRQ2)</f>
        <v/>
      </c>
      <c r="QQY13" s="172" t="str">
        <f>IF('Summary Clear'!QRR2=0,"",'Summary Clear'!QRR2)</f>
        <v/>
      </c>
      <c r="QQZ13" s="172" t="str">
        <f>IF('Summary Clear'!QRS2=0,"",'Summary Clear'!QRS2)</f>
        <v/>
      </c>
      <c r="QRA13" s="172" t="str">
        <f>IF('Summary Clear'!QRT2=0,"",'Summary Clear'!QRT2)</f>
        <v/>
      </c>
      <c r="QRB13" s="172" t="str">
        <f>IF('Summary Clear'!QRU2=0,"",'Summary Clear'!QRU2)</f>
        <v/>
      </c>
      <c r="QRC13" s="172" t="str">
        <f>IF('Summary Clear'!QRV2=0,"",'Summary Clear'!QRV2)</f>
        <v/>
      </c>
      <c r="QRD13" s="172" t="str">
        <f>IF('Summary Clear'!QRW2=0,"",'Summary Clear'!QRW2)</f>
        <v/>
      </c>
      <c r="QRE13" s="172" t="str">
        <f>IF('Summary Clear'!QRX2=0,"",'Summary Clear'!QRX2)</f>
        <v/>
      </c>
      <c r="QRF13" s="172" t="str">
        <f>IF('Summary Clear'!QRY2=0,"",'Summary Clear'!QRY2)</f>
        <v/>
      </c>
      <c r="QRG13" s="172" t="str">
        <f>IF('Summary Clear'!QRZ2=0,"",'Summary Clear'!QRZ2)</f>
        <v/>
      </c>
      <c r="QRH13" s="172" t="str">
        <f>IF('Summary Clear'!QSA2=0,"",'Summary Clear'!QSA2)</f>
        <v/>
      </c>
      <c r="QRI13" s="172" t="str">
        <f>IF('Summary Clear'!QSB2=0,"",'Summary Clear'!QSB2)</f>
        <v/>
      </c>
      <c r="QRJ13" s="172" t="str">
        <f>IF('Summary Clear'!QSC2=0,"",'Summary Clear'!QSC2)</f>
        <v/>
      </c>
      <c r="QRK13" s="172" t="str">
        <f>IF('Summary Clear'!QSD2=0,"",'Summary Clear'!QSD2)</f>
        <v/>
      </c>
      <c r="QRL13" s="172" t="str">
        <f>IF('Summary Clear'!QSE2=0,"",'Summary Clear'!QSE2)</f>
        <v/>
      </c>
      <c r="QRM13" s="172" t="str">
        <f>IF('Summary Clear'!QSF2=0,"",'Summary Clear'!QSF2)</f>
        <v/>
      </c>
      <c r="QRN13" s="172" t="str">
        <f>IF('Summary Clear'!QSG2=0,"",'Summary Clear'!QSG2)</f>
        <v/>
      </c>
      <c r="QRO13" s="172" t="str">
        <f>IF('Summary Clear'!QSH2=0,"",'Summary Clear'!QSH2)</f>
        <v/>
      </c>
      <c r="QRP13" s="172" t="str">
        <f>IF('Summary Clear'!QSI2=0,"",'Summary Clear'!QSI2)</f>
        <v/>
      </c>
      <c r="QRQ13" s="172" t="str">
        <f>IF('Summary Clear'!QSJ2=0,"",'Summary Clear'!QSJ2)</f>
        <v/>
      </c>
      <c r="QRR13" s="172" t="str">
        <f>IF('Summary Clear'!QSK2=0,"",'Summary Clear'!QSK2)</f>
        <v/>
      </c>
      <c r="QRS13" s="172" t="str">
        <f>IF('Summary Clear'!QSL2=0,"",'Summary Clear'!QSL2)</f>
        <v/>
      </c>
      <c r="QRT13" s="172" t="str">
        <f>IF('Summary Clear'!QSM2=0,"",'Summary Clear'!QSM2)</f>
        <v/>
      </c>
      <c r="QRU13" s="172" t="str">
        <f>IF('Summary Clear'!QSN2=0,"",'Summary Clear'!QSN2)</f>
        <v/>
      </c>
      <c r="QRV13" s="172" t="str">
        <f>IF('Summary Clear'!QSO2=0,"",'Summary Clear'!QSO2)</f>
        <v/>
      </c>
      <c r="QRW13" s="172" t="str">
        <f>IF('Summary Clear'!QSP2=0,"",'Summary Clear'!QSP2)</f>
        <v/>
      </c>
      <c r="QRX13" s="172" t="str">
        <f>IF('Summary Clear'!QSQ2=0,"",'Summary Clear'!QSQ2)</f>
        <v/>
      </c>
      <c r="QRY13" s="172" t="str">
        <f>IF('Summary Clear'!QSR2=0,"",'Summary Clear'!QSR2)</f>
        <v/>
      </c>
      <c r="QRZ13" s="172" t="str">
        <f>IF('Summary Clear'!QSS2=0,"",'Summary Clear'!QSS2)</f>
        <v/>
      </c>
      <c r="QSA13" s="172" t="str">
        <f>IF('Summary Clear'!QST2=0,"",'Summary Clear'!QST2)</f>
        <v/>
      </c>
      <c r="QSB13" s="172" t="str">
        <f>IF('Summary Clear'!QSU2=0,"",'Summary Clear'!QSU2)</f>
        <v/>
      </c>
      <c r="QSC13" s="172" t="str">
        <f>IF('Summary Clear'!QSV2=0,"",'Summary Clear'!QSV2)</f>
        <v/>
      </c>
      <c r="QSD13" s="172" t="str">
        <f>IF('Summary Clear'!QSW2=0,"",'Summary Clear'!QSW2)</f>
        <v/>
      </c>
      <c r="QSE13" s="172" t="str">
        <f>IF('Summary Clear'!QSX2=0,"",'Summary Clear'!QSX2)</f>
        <v/>
      </c>
      <c r="QSF13" s="172" t="str">
        <f>IF('Summary Clear'!QSY2=0,"",'Summary Clear'!QSY2)</f>
        <v/>
      </c>
      <c r="QSG13" s="172" t="str">
        <f>IF('Summary Clear'!QSZ2=0,"",'Summary Clear'!QSZ2)</f>
        <v/>
      </c>
      <c r="QSH13" s="172" t="str">
        <f>IF('Summary Clear'!QTA2=0,"",'Summary Clear'!QTA2)</f>
        <v/>
      </c>
      <c r="QSI13" s="172" t="str">
        <f>IF('Summary Clear'!QTB2=0,"",'Summary Clear'!QTB2)</f>
        <v/>
      </c>
      <c r="QSJ13" s="172" t="str">
        <f>IF('Summary Clear'!QTC2=0,"",'Summary Clear'!QTC2)</f>
        <v/>
      </c>
      <c r="QSK13" s="172" t="str">
        <f>IF('Summary Clear'!QTD2=0,"",'Summary Clear'!QTD2)</f>
        <v/>
      </c>
      <c r="QSL13" s="172" t="str">
        <f>IF('Summary Clear'!QTE2=0,"",'Summary Clear'!QTE2)</f>
        <v/>
      </c>
      <c r="QSM13" s="172" t="str">
        <f>IF('Summary Clear'!QTF2=0,"",'Summary Clear'!QTF2)</f>
        <v/>
      </c>
      <c r="QSN13" s="172" t="str">
        <f>IF('Summary Clear'!QTG2=0,"",'Summary Clear'!QTG2)</f>
        <v/>
      </c>
      <c r="QSO13" s="172" t="str">
        <f>IF('Summary Clear'!QTH2=0,"",'Summary Clear'!QTH2)</f>
        <v/>
      </c>
      <c r="QSP13" s="172" t="str">
        <f>IF('Summary Clear'!QTI2=0,"",'Summary Clear'!QTI2)</f>
        <v/>
      </c>
      <c r="QSQ13" s="172" t="str">
        <f>IF('Summary Clear'!QTJ2=0,"",'Summary Clear'!QTJ2)</f>
        <v/>
      </c>
      <c r="QSR13" s="172" t="str">
        <f>IF('Summary Clear'!QTK2=0,"",'Summary Clear'!QTK2)</f>
        <v/>
      </c>
      <c r="QSS13" s="172" t="str">
        <f>IF('Summary Clear'!QTL2=0,"",'Summary Clear'!QTL2)</f>
        <v/>
      </c>
      <c r="QST13" s="172" t="str">
        <f>IF('Summary Clear'!QTM2=0,"",'Summary Clear'!QTM2)</f>
        <v/>
      </c>
      <c r="QSU13" s="172" t="str">
        <f>IF('Summary Clear'!QTN2=0,"",'Summary Clear'!QTN2)</f>
        <v/>
      </c>
      <c r="QSV13" s="172" t="str">
        <f>IF('Summary Clear'!QTO2=0,"",'Summary Clear'!QTO2)</f>
        <v/>
      </c>
      <c r="QSW13" s="172" t="str">
        <f>IF('Summary Clear'!QTP2=0,"",'Summary Clear'!QTP2)</f>
        <v/>
      </c>
      <c r="QSX13" s="172" t="str">
        <f>IF('Summary Clear'!QTQ2=0,"",'Summary Clear'!QTQ2)</f>
        <v/>
      </c>
      <c r="QSY13" s="172" t="str">
        <f>IF('Summary Clear'!QTR2=0,"",'Summary Clear'!QTR2)</f>
        <v/>
      </c>
      <c r="QSZ13" s="172" t="str">
        <f>IF('Summary Clear'!QTS2=0,"",'Summary Clear'!QTS2)</f>
        <v/>
      </c>
      <c r="QTA13" s="172" t="str">
        <f>IF('Summary Clear'!QTT2=0,"",'Summary Clear'!QTT2)</f>
        <v/>
      </c>
      <c r="QTB13" s="172" t="str">
        <f>IF('Summary Clear'!QTU2=0,"",'Summary Clear'!QTU2)</f>
        <v/>
      </c>
      <c r="QTC13" s="172" t="str">
        <f>IF('Summary Clear'!QTV2=0,"",'Summary Clear'!QTV2)</f>
        <v/>
      </c>
      <c r="QTD13" s="172" t="str">
        <f>IF('Summary Clear'!QTW2=0,"",'Summary Clear'!QTW2)</f>
        <v/>
      </c>
      <c r="QTE13" s="172" t="str">
        <f>IF('Summary Clear'!QTX2=0,"",'Summary Clear'!QTX2)</f>
        <v/>
      </c>
      <c r="QTF13" s="172" t="str">
        <f>IF('Summary Clear'!QTY2=0,"",'Summary Clear'!QTY2)</f>
        <v/>
      </c>
      <c r="QTG13" s="172" t="str">
        <f>IF('Summary Clear'!QTZ2=0,"",'Summary Clear'!QTZ2)</f>
        <v/>
      </c>
      <c r="QTH13" s="172" t="str">
        <f>IF('Summary Clear'!QUA2=0,"",'Summary Clear'!QUA2)</f>
        <v/>
      </c>
      <c r="QTI13" s="172" t="str">
        <f>IF('Summary Clear'!QUB2=0,"",'Summary Clear'!QUB2)</f>
        <v/>
      </c>
      <c r="QTJ13" s="172" t="str">
        <f>IF('Summary Clear'!QUC2=0,"",'Summary Clear'!QUC2)</f>
        <v/>
      </c>
      <c r="QTK13" s="172" t="str">
        <f>IF('Summary Clear'!QUD2=0,"",'Summary Clear'!QUD2)</f>
        <v/>
      </c>
      <c r="QTL13" s="172" t="str">
        <f>IF('Summary Clear'!QUE2=0,"",'Summary Clear'!QUE2)</f>
        <v/>
      </c>
      <c r="QTM13" s="172" t="str">
        <f>IF('Summary Clear'!QUF2=0,"",'Summary Clear'!QUF2)</f>
        <v/>
      </c>
      <c r="QTN13" s="172" t="str">
        <f>IF('Summary Clear'!QUG2=0,"",'Summary Clear'!QUG2)</f>
        <v/>
      </c>
      <c r="QTO13" s="172" t="str">
        <f>IF('Summary Clear'!QUH2=0,"",'Summary Clear'!QUH2)</f>
        <v/>
      </c>
      <c r="QTP13" s="172" t="str">
        <f>IF('Summary Clear'!QUI2=0,"",'Summary Clear'!QUI2)</f>
        <v/>
      </c>
      <c r="QTQ13" s="172" t="str">
        <f>IF('Summary Clear'!QUJ2=0,"",'Summary Clear'!QUJ2)</f>
        <v/>
      </c>
      <c r="QTR13" s="172" t="str">
        <f>IF('Summary Clear'!QUK2=0,"",'Summary Clear'!QUK2)</f>
        <v/>
      </c>
      <c r="QTS13" s="172" t="str">
        <f>IF('Summary Clear'!QUL2=0,"",'Summary Clear'!QUL2)</f>
        <v/>
      </c>
      <c r="QTT13" s="172" t="str">
        <f>IF('Summary Clear'!QUM2=0,"",'Summary Clear'!QUM2)</f>
        <v/>
      </c>
      <c r="QTU13" s="172" t="str">
        <f>IF('Summary Clear'!QUN2=0,"",'Summary Clear'!QUN2)</f>
        <v/>
      </c>
      <c r="QTV13" s="172" t="str">
        <f>IF('Summary Clear'!QUO2=0,"",'Summary Clear'!QUO2)</f>
        <v/>
      </c>
      <c r="QTW13" s="172" t="str">
        <f>IF('Summary Clear'!QUP2=0,"",'Summary Clear'!QUP2)</f>
        <v/>
      </c>
      <c r="QTX13" s="172" t="str">
        <f>IF('Summary Clear'!QUQ2=0,"",'Summary Clear'!QUQ2)</f>
        <v/>
      </c>
      <c r="QTY13" s="172" t="str">
        <f>IF('Summary Clear'!QUR2=0,"",'Summary Clear'!QUR2)</f>
        <v/>
      </c>
      <c r="QTZ13" s="172" t="str">
        <f>IF('Summary Clear'!QUS2=0,"",'Summary Clear'!QUS2)</f>
        <v/>
      </c>
      <c r="QUA13" s="172" t="str">
        <f>IF('Summary Clear'!QUT2=0,"",'Summary Clear'!QUT2)</f>
        <v/>
      </c>
      <c r="QUB13" s="172" t="str">
        <f>IF('Summary Clear'!QUU2=0,"",'Summary Clear'!QUU2)</f>
        <v/>
      </c>
      <c r="QUC13" s="172" t="str">
        <f>IF('Summary Clear'!QUV2=0,"",'Summary Clear'!QUV2)</f>
        <v/>
      </c>
      <c r="QUD13" s="172" t="str">
        <f>IF('Summary Clear'!QUW2=0,"",'Summary Clear'!QUW2)</f>
        <v/>
      </c>
      <c r="QUE13" s="172" t="str">
        <f>IF('Summary Clear'!QUX2=0,"",'Summary Clear'!QUX2)</f>
        <v/>
      </c>
      <c r="QUF13" s="172" t="str">
        <f>IF('Summary Clear'!QUY2=0,"",'Summary Clear'!QUY2)</f>
        <v/>
      </c>
      <c r="QUG13" s="172" t="str">
        <f>IF('Summary Clear'!QUZ2=0,"",'Summary Clear'!QUZ2)</f>
        <v/>
      </c>
      <c r="QUH13" s="172" t="str">
        <f>IF('Summary Clear'!QVA2=0,"",'Summary Clear'!QVA2)</f>
        <v/>
      </c>
      <c r="QUI13" s="172" t="str">
        <f>IF('Summary Clear'!QVB2=0,"",'Summary Clear'!QVB2)</f>
        <v/>
      </c>
      <c r="QUJ13" s="172" t="str">
        <f>IF('Summary Clear'!QVC2=0,"",'Summary Clear'!QVC2)</f>
        <v/>
      </c>
      <c r="QUK13" s="172" t="str">
        <f>IF('Summary Clear'!QVD2=0,"",'Summary Clear'!QVD2)</f>
        <v/>
      </c>
      <c r="QUL13" s="172" t="str">
        <f>IF('Summary Clear'!QVE2=0,"",'Summary Clear'!QVE2)</f>
        <v/>
      </c>
      <c r="QUM13" s="172" t="str">
        <f>IF('Summary Clear'!QVF2=0,"",'Summary Clear'!QVF2)</f>
        <v/>
      </c>
      <c r="QUN13" s="172" t="str">
        <f>IF('Summary Clear'!QVG2=0,"",'Summary Clear'!QVG2)</f>
        <v/>
      </c>
      <c r="QUO13" s="172" t="str">
        <f>IF('Summary Clear'!QVH2=0,"",'Summary Clear'!QVH2)</f>
        <v/>
      </c>
      <c r="QUP13" s="172" t="str">
        <f>IF('Summary Clear'!QVI2=0,"",'Summary Clear'!QVI2)</f>
        <v/>
      </c>
      <c r="QUQ13" s="172" t="str">
        <f>IF('Summary Clear'!QVJ2=0,"",'Summary Clear'!QVJ2)</f>
        <v/>
      </c>
      <c r="QUR13" s="172" t="str">
        <f>IF('Summary Clear'!QVK2=0,"",'Summary Clear'!QVK2)</f>
        <v/>
      </c>
      <c r="QUS13" s="172" t="str">
        <f>IF('Summary Clear'!QVL2=0,"",'Summary Clear'!QVL2)</f>
        <v/>
      </c>
      <c r="QUT13" s="172" t="str">
        <f>IF('Summary Clear'!QVM2=0,"",'Summary Clear'!QVM2)</f>
        <v/>
      </c>
      <c r="QUU13" s="172" t="str">
        <f>IF('Summary Clear'!QVN2=0,"",'Summary Clear'!QVN2)</f>
        <v/>
      </c>
      <c r="QUV13" s="172" t="str">
        <f>IF('Summary Clear'!QVO2=0,"",'Summary Clear'!QVO2)</f>
        <v/>
      </c>
      <c r="QUW13" s="172" t="str">
        <f>IF('Summary Clear'!QVP2=0,"",'Summary Clear'!QVP2)</f>
        <v/>
      </c>
      <c r="QUX13" s="172" t="str">
        <f>IF('Summary Clear'!QVQ2=0,"",'Summary Clear'!QVQ2)</f>
        <v/>
      </c>
      <c r="QUY13" s="172" t="str">
        <f>IF('Summary Clear'!QVR2=0,"",'Summary Clear'!QVR2)</f>
        <v/>
      </c>
      <c r="QUZ13" s="172" t="str">
        <f>IF('Summary Clear'!QVS2=0,"",'Summary Clear'!QVS2)</f>
        <v/>
      </c>
      <c r="QVA13" s="172" t="str">
        <f>IF('Summary Clear'!QVT2=0,"",'Summary Clear'!QVT2)</f>
        <v/>
      </c>
      <c r="QVB13" s="172" t="str">
        <f>IF('Summary Clear'!QVU2=0,"",'Summary Clear'!QVU2)</f>
        <v/>
      </c>
      <c r="QVC13" s="172" t="str">
        <f>IF('Summary Clear'!QVV2=0,"",'Summary Clear'!QVV2)</f>
        <v/>
      </c>
      <c r="QVD13" s="172" t="str">
        <f>IF('Summary Clear'!QVW2=0,"",'Summary Clear'!QVW2)</f>
        <v/>
      </c>
      <c r="QVE13" s="172" t="str">
        <f>IF('Summary Clear'!QVX2=0,"",'Summary Clear'!QVX2)</f>
        <v/>
      </c>
      <c r="QVF13" s="172" t="str">
        <f>IF('Summary Clear'!QVY2=0,"",'Summary Clear'!QVY2)</f>
        <v/>
      </c>
      <c r="QVG13" s="172" t="str">
        <f>IF('Summary Clear'!QVZ2=0,"",'Summary Clear'!QVZ2)</f>
        <v/>
      </c>
      <c r="QVH13" s="172" t="str">
        <f>IF('Summary Clear'!QWA2=0,"",'Summary Clear'!QWA2)</f>
        <v/>
      </c>
      <c r="QVI13" s="172" t="str">
        <f>IF('Summary Clear'!QWB2=0,"",'Summary Clear'!QWB2)</f>
        <v/>
      </c>
      <c r="QVJ13" s="172" t="str">
        <f>IF('Summary Clear'!QWC2=0,"",'Summary Clear'!QWC2)</f>
        <v/>
      </c>
      <c r="QVK13" s="172" t="str">
        <f>IF('Summary Clear'!QWD2=0,"",'Summary Clear'!QWD2)</f>
        <v/>
      </c>
      <c r="QVL13" s="172" t="str">
        <f>IF('Summary Clear'!QWE2=0,"",'Summary Clear'!QWE2)</f>
        <v/>
      </c>
      <c r="QVM13" s="172" t="str">
        <f>IF('Summary Clear'!QWF2=0,"",'Summary Clear'!QWF2)</f>
        <v/>
      </c>
      <c r="QVN13" s="172" t="str">
        <f>IF('Summary Clear'!QWG2=0,"",'Summary Clear'!QWG2)</f>
        <v/>
      </c>
      <c r="QVO13" s="172" t="str">
        <f>IF('Summary Clear'!QWH2=0,"",'Summary Clear'!QWH2)</f>
        <v/>
      </c>
      <c r="QVP13" s="172" t="str">
        <f>IF('Summary Clear'!QWI2=0,"",'Summary Clear'!QWI2)</f>
        <v/>
      </c>
      <c r="QVQ13" s="172" t="str">
        <f>IF('Summary Clear'!QWJ2=0,"",'Summary Clear'!QWJ2)</f>
        <v/>
      </c>
      <c r="QVR13" s="172" t="str">
        <f>IF('Summary Clear'!QWK2=0,"",'Summary Clear'!QWK2)</f>
        <v/>
      </c>
      <c r="QVS13" s="172" t="str">
        <f>IF('Summary Clear'!QWL2=0,"",'Summary Clear'!QWL2)</f>
        <v/>
      </c>
      <c r="QVT13" s="172" t="str">
        <f>IF('Summary Clear'!QWM2=0,"",'Summary Clear'!QWM2)</f>
        <v/>
      </c>
      <c r="QVU13" s="172" t="str">
        <f>IF('Summary Clear'!QWN2=0,"",'Summary Clear'!QWN2)</f>
        <v/>
      </c>
      <c r="QVV13" s="172" t="str">
        <f>IF('Summary Clear'!QWO2=0,"",'Summary Clear'!QWO2)</f>
        <v/>
      </c>
      <c r="QVW13" s="172" t="str">
        <f>IF('Summary Clear'!QWP2=0,"",'Summary Clear'!QWP2)</f>
        <v/>
      </c>
      <c r="QVX13" s="172" t="str">
        <f>IF('Summary Clear'!QWQ2=0,"",'Summary Clear'!QWQ2)</f>
        <v/>
      </c>
      <c r="QVY13" s="172" t="str">
        <f>IF('Summary Clear'!QWR2=0,"",'Summary Clear'!QWR2)</f>
        <v/>
      </c>
      <c r="QVZ13" s="172" t="str">
        <f>IF('Summary Clear'!QWS2=0,"",'Summary Clear'!QWS2)</f>
        <v/>
      </c>
      <c r="QWA13" s="172" t="str">
        <f>IF('Summary Clear'!QWT2=0,"",'Summary Clear'!QWT2)</f>
        <v/>
      </c>
      <c r="QWB13" s="172" t="str">
        <f>IF('Summary Clear'!QWU2=0,"",'Summary Clear'!QWU2)</f>
        <v/>
      </c>
      <c r="QWC13" s="172" t="str">
        <f>IF('Summary Clear'!QWV2=0,"",'Summary Clear'!QWV2)</f>
        <v/>
      </c>
      <c r="QWD13" s="172" t="str">
        <f>IF('Summary Clear'!QWW2=0,"",'Summary Clear'!QWW2)</f>
        <v/>
      </c>
      <c r="QWE13" s="172" t="str">
        <f>IF('Summary Clear'!QWX2=0,"",'Summary Clear'!QWX2)</f>
        <v/>
      </c>
      <c r="QWF13" s="172" t="str">
        <f>IF('Summary Clear'!QWY2=0,"",'Summary Clear'!QWY2)</f>
        <v/>
      </c>
      <c r="QWG13" s="172" t="str">
        <f>IF('Summary Clear'!QWZ2=0,"",'Summary Clear'!QWZ2)</f>
        <v/>
      </c>
      <c r="QWH13" s="172" t="str">
        <f>IF('Summary Clear'!QXA2=0,"",'Summary Clear'!QXA2)</f>
        <v/>
      </c>
      <c r="QWI13" s="172" t="str">
        <f>IF('Summary Clear'!QXB2=0,"",'Summary Clear'!QXB2)</f>
        <v/>
      </c>
      <c r="QWJ13" s="172" t="str">
        <f>IF('Summary Clear'!QXC2=0,"",'Summary Clear'!QXC2)</f>
        <v/>
      </c>
      <c r="QWK13" s="172" t="str">
        <f>IF('Summary Clear'!QXD2=0,"",'Summary Clear'!QXD2)</f>
        <v/>
      </c>
      <c r="QWL13" s="172" t="str">
        <f>IF('Summary Clear'!QXE2=0,"",'Summary Clear'!QXE2)</f>
        <v/>
      </c>
      <c r="QWM13" s="172" t="str">
        <f>IF('Summary Clear'!QXF2=0,"",'Summary Clear'!QXF2)</f>
        <v/>
      </c>
      <c r="QWN13" s="172" t="str">
        <f>IF('Summary Clear'!QXG2=0,"",'Summary Clear'!QXG2)</f>
        <v/>
      </c>
      <c r="QWO13" s="172" t="str">
        <f>IF('Summary Clear'!QXH2=0,"",'Summary Clear'!QXH2)</f>
        <v/>
      </c>
      <c r="QWP13" s="172" t="str">
        <f>IF('Summary Clear'!QXI2=0,"",'Summary Clear'!QXI2)</f>
        <v/>
      </c>
      <c r="QWQ13" s="172" t="str">
        <f>IF('Summary Clear'!QXJ2=0,"",'Summary Clear'!QXJ2)</f>
        <v/>
      </c>
      <c r="QWR13" s="172" t="str">
        <f>IF('Summary Clear'!QXK2=0,"",'Summary Clear'!QXK2)</f>
        <v/>
      </c>
      <c r="QWS13" s="172" t="str">
        <f>IF('Summary Clear'!QXL2=0,"",'Summary Clear'!QXL2)</f>
        <v/>
      </c>
      <c r="QWT13" s="172" t="str">
        <f>IF('Summary Clear'!QXM2=0,"",'Summary Clear'!QXM2)</f>
        <v/>
      </c>
      <c r="QWU13" s="172" t="str">
        <f>IF('Summary Clear'!QXN2=0,"",'Summary Clear'!QXN2)</f>
        <v/>
      </c>
      <c r="QWV13" s="172" t="str">
        <f>IF('Summary Clear'!QXO2=0,"",'Summary Clear'!QXO2)</f>
        <v/>
      </c>
      <c r="QWW13" s="172" t="str">
        <f>IF('Summary Clear'!QXP2=0,"",'Summary Clear'!QXP2)</f>
        <v/>
      </c>
      <c r="QWX13" s="172" t="str">
        <f>IF('Summary Clear'!QXQ2=0,"",'Summary Clear'!QXQ2)</f>
        <v/>
      </c>
      <c r="QWY13" s="172" t="str">
        <f>IF('Summary Clear'!QXR2=0,"",'Summary Clear'!QXR2)</f>
        <v/>
      </c>
      <c r="QWZ13" s="172" t="str">
        <f>IF('Summary Clear'!QXS2=0,"",'Summary Clear'!QXS2)</f>
        <v/>
      </c>
      <c r="QXA13" s="172" t="str">
        <f>IF('Summary Clear'!QXT2=0,"",'Summary Clear'!QXT2)</f>
        <v/>
      </c>
      <c r="QXB13" s="172" t="str">
        <f>IF('Summary Clear'!QXU2=0,"",'Summary Clear'!QXU2)</f>
        <v/>
      </c>
      <c r="QXC13" s="172" t="str">
        <f>IF('Summary Clear'!QXV2=0,"",'Summary Clear'!QXV2)</f>
        <v/>
      </c>
      <c r="QXD13" s="172" t="str">
        <f>IF('Summary Clear'!QXW2=0,"",'Summary Clear'!QXW2)</f>
        <v/>
      </c>
      <c r="QXE13" s="172" t="str">
        <f>IF('Summary Clear'!QXX2=0,"",'Summary Clear'!QXX2)</f>
        <v/>
      </c>
      <c r="QXF13" s="172" t="str">
        <f>IF('Summary Clear'!QXY2=0,"",'Summary Clear'!QXY2)</f>
        <v/>
      </c>
      <c r="QXG13" s="172" t="str">
        <f>IF('Summary Clear'!QXZ2=0,"",'Summary Clear'!QXZ2)</f>
        <v/>
      </c>
      <c r="QXH13" s="172" t="str">
        <f>IF('Summary Clear'!QYA2=0,"",'Summary Clear'!QYA2)</f>
        <v/>
      </c>
      <c r="QXI13" s="172" t="str">
        <f>IF('Summary Clear'!QYB2=0,"",'Summary Clear'!QYB2)</f>
        <v/>
      </c>
      <c r="QXJ13" s="172" t="str">
        <f>IF('Summary Clear'!QYC2=0,"",'Summary Clear'!QYC2)</f>
        <v/>
      </c>
      <c r="QXK13" s="172" t="str">
        <f>IF('Summary Clear'!QYD2=0,"",'Summary Clear'!QYD2)</f>
        <v/>
      </c>
      <c r="QXL13" s="172" t="str">
        <f>IF('Summary Clear'!QYE2=0,"",'Summary Clear'!QYE2)</f>
        <v/>
      </c>
      <c r="QXM13" s="172" t="str">
        <f>IF('Summary Clear'!QYF2=0,"",'Summary Clear'!QYF2)</f>
        <v/>
      </c>
      <c r="QXN13" s="172" t="str">
        <f>IF('Summary Clear'!QYG2=0,"",'Summary Clear'!QYG2)</f>
        <v/>
      </c>
      <c r="QXO13" s="172" t="str">
        <f>IF('Summary Clear'!QYH2=0,"",'Summary Clear'!QYH2)</f>
        <v/>
      </c>
      <c r="QXP13" s="172" t="str">
        <f>IF('Summary Clear'!QYI2=0,"",'Summary Clear'!QYI2)</f>
        <v/>
      </c>
      <c r="QXQ13" s="172" t="str">
        <f>IF('Summary Clear'!QYJ2=0,"",'Summary Clear'!QYJ2)</f>
        <v/>
      </c>
      <c r="QXR13" s="172" t="str">
        <f>IF('Summary Clear'!QYK2=0,"",'Summary Clear'!QYK2)</f>
        <v/>
      </c>
      <c r="QXS13" s="172" t="str">
        <f>IF('Summary Clear'!QYL2=0,"",'Summary Clear'!QYL2)</f>
        <v/>
      </c>
      <c r="QXT13" s="172" t="str">
        <f>IF('Summary Clear'!QYM2=0,"",'Summary Clear'!QYM2)</f>
        <v/>
      </c>
      <c r="QXU13" s="172" t="str">
        <f>IF('Summary Clear'!QYN2=0,"",'Summary Clear'!QYN2)</f>
        <v/>
      </c>
      <c r="QXV13" s="172" t="str">
        <f>IF('Summary Clear'!QYO2=0,"",'Summary Clear'!QYO2)</f>
        <v/>
      </c>
      <c r="QXW13" s="172" t="str">
        <f>IF('Summary Clear'!QYP2=0,"",'Summary Clear'!QYP2)</f>
        <v/>
      </c>
      <c r="QXX13" s="172" t="str">
        <f>IF('Summary Clear'!QYQ2=0,"",'Summary Clear'!QYQ2)</f>
        <v/>
      </c>
      <c r="QXY13" s="172" t="str">
        <f>IF('Summary Clear'!QYR2=0,"",'Summary Clear'!QYR2)</f>
        <v/>
      </c>
      <c r="QXZ13" s="172" t="str">
        <f>IF('Summary Clear'!QYS2=0,"",'Summary Clear'!QYS2)</f>
        <v/>
      </c>
      <c r="QYA13" s="172" t="str">
        <f>IF('Summary Clear'!QYT2=0,"",'Summary Clear'!QYT2)</f>
        <v/>
      </c>
      <c r="QYB13" s="172" t="str">
        <f>IF('Summary Clear'!QYU2=0,"",'Summary Clear'!QYU2)</f>
        <v/>
      </c>
      <c r="QYC13" s="172" t="str">
        <f>IF('Summary Clear'!QYV2=0,"",'Summary Clear'!QYV2)</f>
        <v/>
      </c>
      <c r="QYD13" s="172" t="str">
        <f>IF('Summary Clear'!QYW2=0,"",'Summary Clear'!QYW2)</f>
        <v/>
      </c>
      <c r="QYE13" s="172" t="str">
        <f>IF('Summary Clear'!QYX2=0,"",'Summary Clear'!QYX2)</f>
        <v/>
      </c>
      <c r="QYF13" s="172" t="str">
        <f>IF('Summary Clear'!QYY2=0,"",'Summary Clear'!QYY2)</f>
        <v/>
      </c>
      <c r="QYG13" s="172" t="str">
        <f>IF('Summary Clear'!QYZ2=0,"",'Summary Clear'!QYZ2)</f>
        <v/>
      </c>
      <c r="QYH13" s="172" t="str">
        <f>IF('Summary Clear'!QZA2=0,"",'Summary Clear'!QZA2)</f>
        <v/>
      </c>
      <c r="QYI13" s="172" t="str">
        <f>IF('Summary Clear'!QZB2=0,"",'Summary Clear'!QZB2)</f>
        <v/>
      </c>
      <c r="QYJ13" s="172" t="str">
        <f>IF('Summary Clear'!QZC2=0,"",'Summary Clear'!QZC2)</f>
        <v/>
      </c>
      <c r="QYK13" s="172" t="str">
        <f>IF('Summary Clear'!QZD2=0,"",'Summary Clear'!QZD2)</f>
        <v/>
      </c>
      <c r="QYL13" s="172" t="str">
        <f>IF('Summary Clear'!QZE2=0,"",'Summary Clear'!QZE2)</f>
        <v/>
      </c>
      <c r="QYM13" s="172" t="str">
        <f>IF('Summary Clear'!QZF2=0,"",'Summary Clear'!QZF2)</f>
        <v/>
      </c>
      <c r="QYN13" s="172" t="str">
        <f>IF('Summary Clear'!QZG2=0,"",'Summary Clear'!QZG2)</f>
        <v/>
      </c>
      <c r="QYO13" s="172" t="str">
        <f>IF('Summary Clear'!QZH2=0,"",'Summary Clear'!QZH2)</f>
        <v/>
      </c>
      <c r="QYP13" s="172" t="str">
        <f>IF('Summary Clear'!QZI2=0,"",'Summary Clear'!QZI2)</f>
        <v/>
      </c>
      <c r="QYQ13" s="172" t="str">
        <f>IF('Summary Clear'!QZJ2=0,"",'Summary Clear'!QZJ2)</f>
        <v/>
      </c>
      <c r="QYR13" s="172" t="str">
        <f>IF('Summary Clear'!QZK2=0,"",'Summary Clear'!QZK2)</f>
        <v/>
      </c>
      <c r="QYS13" s="172" t="str">
        <f>IF('Summary Clear'!QZL2=0,"",'Summary Clear'!QZL2)</f>
        <v/>
      </c>
      <c r="QYT13" s="172" t="str">
        <f>IF('Summary Clear'!QZM2=0,"",'Summary Clear'!QZM2)</f>
        <v/>
      </c>
      <c r="QYU13" s="172" t="str">
        <f>IF('Summary Clear'!QZN2=0,"",'Summary Clear'!QZN2)</f>
        <v/>
      </c>
      <c r="QYV13" s="172" t="str">
        <f>IF('Summary Clear'!QZO2=0,"",'Summary Clear'!QZO2)</f>
        <v/>
      </c>
      <c r="QYW13" s="172" t="str">
        <f>IF('Summary Clear'!QZP2=0,"",'Summary Clear'!QZP2)</f>
        <v/>
      </c>
      <c r="QYX13" s="172" t="str">
        <f>IF('Summary Clear'!QZQ2=0,"",'Summary Clear'!QZQ2)</f>
        <v/>
      </c>
      <c r="QYY13" s="172" t="str">
        <f>IF('Summary Clear'!QZR2=0,"",'Summary Clear'!QZR2)</f>
        <v/>
      </c>
      <c r="QYZ13" s="172" t="str">
        <f>IF('Summary Clear'!QZS2=0,"",'Summary Clear'!QZS2)</f>
        <v/>
      </c>
      <c r="QZA13" s="172" t="str">
        <f>IF('Summary Clear'!QZT2=0,"",'Summary Clear'!QZT2)</f>
        <v/>
      </c>
      <c r="QZB13" s="172" t="str">
        <f>IF('Summary Clear'!QZU2=0,"",'Summary Clear'!QZU2)</f>
        <v/>
      </c>
      <c r="QZC13" s="172" t="str">
        <f>IF('Summary Clear'!QZV2=0,"",'Summary Clear'!QZV2)</f>
        <v/>
      </c>
      <c r="QZD13" s="172" t="str">
        <f>IF('Summary Clear'!QZW2=0,"",'Summary Clear'!QZW2)</f>
        <v/>
      </c>
      <c r="QZE13" s="172" t="str">
        <f>IF('Summary Clear'!QZX2=0,"",'Summary Clear'!QZX2)</f>
        <v/>
      </c>
      <c r="QZF13" s="172" t="str">
        <f>IF('Summary Clear'!QZY2=0,"",'Summary Clear'!QZY2)</f>
        <v/>
      </c>
      <c r="QZG13" s="172" t="str">
        <f>IF('Summary Clear'!QZZ2=0,"",'Summary Clear'!QZZ2)</f>
        <v/>
      </c>
      <c r="QZH13" s="172" t="str">
        <f>IF('Summary Clear'!RAA2=0,"",'Summary Clear'!RAA2)</f>
        <v/>
      </c>
      <c r="QZI13" s="172" t="str">
        <f>IF('Summary Clear'!RAB2=0,"",'Summary Clear'!RAB2)</f>
        <v/>
      </c>
      <c r="QZJ13" s="172" t="str">
        <f>IF('Summary Clear'!RAC2=0,"",'Summary Clear'!RAC2)</f>
        <v/>
      </c>
      <c r="QZK13" s="172" t="str">
        <f>IF('Summary Clear'!RAD2=0,"",'Summary Clear'!RAD2)</f>
        <v/>
      </c>
      <c r="QZL13" s="172" t="str">
        <f>IF('Summary Clear'!RAE2=0,"",'Summary Clear'!RAE2)</f>
        <v/>
      </c>
      <c r="QZM13" s="172" t="str">
        <f>IF('Summary Clear'!RAF2=0,"",'Summary Clear'!RAF2)</f>
        <v/>
      </c>
      <c r="QZN13" s="172" t="str">
        <f>IF('Summary Clear'!RAG2=0,"",'Summary Clear'!RAG2)</f>
        <v/>
      </c>
      <c r="QZO13" s="172" t="str">
        <f>IF('Summary Clear'!RAH2=0,"",'Summary Clear'!RAH2)</f>
        <v/>
      </c>
      <c r="QZP13" s="172" t="str">
        <f>IF('Summary Clear'!RAI2=0,"",'Summary Clear'!RAI2)</f>
        <v/>
      </c>
      <c r="QZQ13" s="172" t="str">
        <f>IF('Summary Clear'!RAJ2=0,"",'Summary Clear'!RAJ2)</f>
        <v/>
      </c>
      <c r="QZR13" s="172" t="str">
        <f>IF('Summary Clear'!RAK2=0,"",'Summary Clear'!RAK2)</f>
        <v/>
      </c>
      <c r="QZS13" s="172" t="str">
        <f>IF('Summary Clear'!RAL2=0,"",'Summary Clear'!RAL2)</f>
        <v/>
      </c>
      <c r="QZT13" s="172" t="str">
        <f>IF('Summary Clear'!RAM2=0,"",'Summary Clear'!RAM2)</f>
        <v/>
      </c>
      <c r="QZU13" s="172" t="str">
        <f>IF('Summary Clear'!RAN2=0,"",'Summary Clear'!RAN2)</f>
        <v/>
      </c>
      <c r="QZV13" s="172" t="str">
        <f>IF('Summary Clear'!RAO2=0,"",'Summary Clear'!RAO2)</f>
        <v/>
      </c>
      <c r="QZW13" s="172" t="str">
        <f>IF('Summary Clear'!RAP2=0,"",'Summary Clear'!RAP2)</f>
        <v/>
      </c>
      <c r="QZX13" s="172" t="str">
        <f>IF('Summary Clear'!RAQ2=0,"",'Summary Clear'!RAQ2)</f>
        <v/>
      </c>
      <c r="QZY13" s="172" t="str">
        <f>IF('Summary Clear'!RAR2=0,"",'Summary Clear'!RAR2)</f>
        <v/>
      </c>
      <c r="QZZ13" s="172" t="str">
        <f>IF('Summary Clear'!RAS2=0,"",'Summary Clear'!RAS2)</f>
        <v/>
      </c>
      <c r="RAA13" s="172" t="str">
        <f>IF('Summary Clear'!RAT2=0,"",'Summary Clear'!RAT2)</f>
        <v/>
      </c>
      <c r="RAB13" s="172" t="str">
        <f>IF('Summary Clear'!RAU2=0,"",'Summary Clear'!RAU2)</f>
        <v/>
      </c>
      <c r="RAC13" s="172" t="str">
        <f>IF('Summary Clear'!RAV2=0,"",'Summary Clear'!RAV2)</f>
        <v/>
      </c>
      <c r="RAD13" s="172" t="str">
        <f>IF('Summary Clear'!RAW2=0,"",'Summary Clear'!RAW2)</f>
        <v/>
      </c>
      <c r="RAE13" s="172" t="str">
        <f>IF('Summary Clear'!RAX2=0,"",'Summary Clear'!RAX2)</f>
        <v/>
      </c>
      <c r="RAF13" s="172" t="str">
        <f>IF('Summary Clear'!RAY2=0,"",'Summary Clear'!RAY2)</f>
        <v/>
      </c>
      <c r="RAG13" s="172" t="str">
        <f>IF('Summary Clear'!RAZ2=0,"",'Summary Clear'!RAZ2)</f>
        <v/>
      </c>
      <c r="RAH13" s="172" t="str">
        <f>IF('Summary Clear'!RBA2=0,"",'Summary Clear'!RBA2)</f>
        <v/>
      </c>
      <c r="RAI13" s="172" t="str">
        <f>IF('Summary Clear'!RBB2=0,"",'Summary Clear'!RBB2)</f>
        <v/>
      </c>
      <c r="RAJ13" s="172" t="str">
        <f>IF('Summary Clear'!RBC2=0,"",'Summary Clear'!RBC2)</f>
        <v/>
      </c>
      <c r="RAK13" s="172" t="str">
        <f>IF('Summary Clear'!RBD2=0,"",'Summary Clear'!RBD2)</f>
        <v/>
      </c>
      <c r="RAL13" s="172" t="str">
        <f>IF('Summary Clear'!RBE2=0,"",'Summary Clear'!RBE2)</f>
        <v/>
      </c>
      <c r="RAM13" s="172" t="str">
        <f>IF('Summary Clear'!RBF2=0,"",'Summary Clear'!RBF2)</f>
        <v/>
      </c>
      <c r="RAN13" s="172" t="str">
        <f>IF('Summary Clear'!RBG2=0,"",'Summary Clear'!RBG2)</f>
        <v/>
      </c>
      <c r="RAO13" s="172" t="str">
        <f>IF('Summary Clear'!RBH2=0,"",'Summary Clear'!RBH2)</f>
        <v/>
      </c>
      <c r="RAP13" s="172" t="str">
        <f>IF('Summary Clear'!RBI2=0,"",'Summary Clear'!RBI2)</f>
        <v/>
      </c>
      <c r="RAQ13" s="172" t="str">
        <f>IF('Summary Clear'!RBJ2=0,"",'Summary Clear'!RBJ2)</f>
        <v/>
      </c>
      <c r="RAR13" s="172" t="str">
        <f>IF('Summary Clear'!RBK2=0,"",'Summary Clear'!RBK2)</f>
        <v/>
      </c>
      <c r="RAS13" s="172" t="str">
        <f>IF('Summary Clear'!RBL2=0,"",'Summary Clear'!RBL2)</f>
        <v/>
      </c>
      <c r="RAT13" s="172" t="str">
        <f>IF('Summary Clear'!RBM2=0,"",'Summary Clear'!RBM2)</f>
        <v/>
      </c>
      <c r="RAU13" s="172" t="str">
        <f>IF('Summary Clear'!RBN2=0,"",'Summary Clear'!RBN2)</f>
        <v/>
      </c>
      <c r="RAV13" s="172" t="str">
        <f>IF('Summary Clear'!RBO2=0,"",'Summary Clear'!RBO2)</f>
        <v/>
      </c>
      <c r="RAW13" s="172" t="str">
        <f>IF('Summary Clear'!RBP2=0,"",'Summary Clear'!RBP2)</f>
        <v/>
      </c>
      <c r="RAX13" s="172" t="str">
        <f>IF('Summary Clear'!RBQ2=0,"",'Summary Clear'!RBQ2)</f>
        <v/>
      </c>
      <c r="RAY13" s="172" t="str">
        <f>IF('Summary Clear'!RBR2=0,"",'Summary Clear'!RBR2)</f>
        <v/>
      </c>
      <c r="RAZ13" s="172" t="str">
        <f>IF('Summary Clear'!RBS2=0,"",'Summary Clear'!RBS2)</f>
        <v/>
      </c>
      <c r="RBA13" s="172" t="str">
        <f>IF('Summary Clear'!RBT2=0,"",'Summary Clear'!RBT2)</f>
        <v/>
      </c>
      <c r="RBB13" s="172" t="str">
        <f>IF('Summary Clear'!RBU2=0,"",'Summary Clear'!RBU2)</f>
        <v/>
      </c>
      <c r="RBC13" s="172" t="str">
        <f>IF('Summary Clear'!RBV2=0,"",'Summary Clear'!RBV2)</f>
        <v/>
      </c>
      <c r="RBD13" s="172" t="str">
        <f>IF('Summary Clear'!RBW2=0,"",'Summary Clear'!RBW2)</f>
        <v/>
      </c>
      <c r="RBE13" s="172" t="str">
        <f>IF('Summary Clear'!RBX2=0,"",'Summary Clear'!RBX2)</f>
        <v/>
      </c>
      <c r="RBF13" s="172" t="str">
        <f>IF('Summary Clear'!RBY2=0,"",'Summary Clear'!RBY2)</f>
        <v/>
      </c>
      <c r="RBG13" s="172" t="str">
        <f>IF('Summary Clear'!RBZ2=0,"",'Summary Clear'!RBZ2)</f>
        <v/>
      </c>
      <c r="RBH13" s="172" t="str">
        <f>IF('Summary Clear'!RCA2=0,"",'Summary Clear'!RCA2)</f>
        <v/>
      </c>
      <c r="RBI13" s="172" t="str">
        <f>IF('Summary Clear'!RCB2=0,"",'Summary Clear'!RCB2)</f>
        <v/>
      </c>
      <c r="RBJ13" s="172" t="str">
        <f>IF('Summary Clear'!RCC2=0,"",'Summary Clear'!RCC2)</f>
        <v/>
      </c>
      <c r="RBK13" s="172" t="str">
        <f>IF('Summary Clear'!RCD2=0,"",'Summary Clear'!RCD2)</f>
        <v/>
      </c>
      <c r="RBL13" s="172" t="str">
        <f>IF('Summary Clear'!RCE2=0,"",'Summary Clear'!RCE2)</f>
        <v/>
      </c>
      <c r="RBM13" s="172" t="str">
        <f>IF('Summary Clear'!RCF2=0,"",'Summary Clear'!RCF2)</f>
        <v/>
      </c>
      <c r="RBN13" s="172" t="str">
        <f>IF('Summary Clear'!RCG2=0,"",'Summary Clear'!RCG2)</f>
        <v/>
      </c>
      <c r="RBO13" s="172" t="str">
        <f>IF('Summary Clear'!RCH2=0,"",'Summary Clear'!RCH2)</f>
        <v/>
      </c>
      <c r="RBP13" s="172" t="str">
        <f>IF('Summary Clear'!RCI2=0,"",'Summary Clear'!RCI2)</f>
        <v/>
      </c>
      <c r="RBQ13" s="172" t="str">
        <f>IF('Summary Clear'!RCJ2=0,"",'Summary Clear'!RCJ2)</f>
        <v/>
      </c>
      <c r="RBR13" s="172" t="str">
        <f>IF('Summary Clear'!RCK2=0,"",'Summary Clear'!RCK2)</f>
        <v/>
      </c>
      <c r="RBS13" s="172" t="str">
        <f>IF('Summary Clear'!RCL2=0,"",'Summary Clear'!RCL2)</f>
        <v/>
      </c>
      <c r="RBT13" s="172" t="str">
        <f>IF('Summary Clear'!RCM2=0,"",'Summary Clear'!RCM2)</f>
        <v/>
      </c>
      <c r="RBU13" s="172" t="str">
        <f>IF('Summary Clear'!RCN2=0,"",'Summary Clear'!RCN2)</f>
        <v/>
      </c>
      <c r="RBV13" s="172" t="str">
        <f>IF('Summary Clear'!RCO2=0,"",'Summary Clear'!RCO2)</f>
        <v/>
      </c>
      <c r="RBW13" s="172" t="str">
        <f>IF('Summary Clear'!RCP2=0,"",'Summary Clear'!RCP2)</f>
        <v/>
      </c>
      <c r="RBX13" s="172" t="str">
        <f>IF('Summary Clear'!RCQ2=0,"",'Summary Clear'!RCQ2)</f>
        <v/>
      </c>
      <c r="RBY13" s="172" t="str">
        <f>IF('Summary Clear'!RCR2=0,"",'Summary Clear'!RCR2)</f>
        <v/>
      </c>
      <c r="RBZ13" s="172" t="str">
        <f>IF('Summary Clear'!RCS2=0,"",'Summary Clear'!RCS2)</f>
        <v/>
      </c>
      <c r="RCA13" s="172" t="str">
        <f>IF('Summary Clear'!RCT2=0,"",'Summary Clear'!RCT2)</f>
        <v/>
      </c>
      <c r="RCB13" s="172" t="str">
        <f>IF('Summary Clear'!RCU2=0,"",'Summary Clear'!RCU2)</f>
        <v/>
      </c>
      <c r="RCC13" s="172" t="str">
        <f>IF('Summary Clear'!RCV2=0,"",'Summary Clear'!RCV2)</f>
        <v/>
      </c>
      <c r="RCD13" s="172" t="str">
        <f>IF('Summary Clear'!RCW2=0,"",'Summary Clear'!RCW2)</f>
        <v/>
      </c>
      <c r="RCE13" s="172" t="str">
        <f>IF('Summary Clear'!RCX2=0,"",'Summary Clear'!RCX2)</f>
        <v/>
      </c>
      <c r="RCF13" s="172" t="str">
        <f>IF('Summary Clear'!RCY2=0,"",'Summary Clear'!RCY2)</f>
        <v/>
      </c>
      <c r="RCG13" s="172" t="str">
        <f>IF('Summary Clear'!RCZ2=0,"",'Summary Clear'!RCZ2)</f>
        <v/>
      </c>
      <c r="RCH13" s="172" t="str">
        <f>IF('Summary Clear'!RDA2=0,"",'Summary Clear'!RDA2)</f>
        <v/>
      </c>
      <c r="RCI13" s="172" t="str">
        <f>IF('Summary Clear'!RDB2=0,"",'Summary Clear'!RDB2)</f>
        <v/>
      </c>
      <c r="RCJ13" s="172" t="str">
        <f>IF('Summary Clear'!RDC2=0,"",'Summary Clear'!RDC2)</f>
        <v/>
      </c>
      <c r="RCK13" s="172" t="str">
        <f>IF('Summary Clear'!RDD2=0,"",'Summary Clear'!RDD2)</f>
        <v/>
      </c>
      <c r="RCL13" s="172" t="str">
        <f>IF('Summary Clear'!RDE2=0,"",'Summary Clear'!RDE2)</f>
        <v/>
      </c>
      <c r="RCM13" s="172" t="str">
        <f>IF('Summary Clear'!RDF2=0,"",'Summary Clear'!RDF2)</f>
        <v/>
      </c>
      <c r="RCN13" s="172" t="str">
        <f>IF('Summary Clear'!RDG2=0,"",'Summary Clear'!RDG2)</f>
        <v/>
      </c>
      <c r="RCO13" s="172" t="str">
        <f>IF('Summary Clear'!RDH2=0,"",'Summary Clear'!RDH2)</f>
        <v/>
      </c>
      <c r="RCP13" s="172" t="str">
        <f>IF('Summary Clear'!RDI2=0,"",'Summary Clear'!RDI2)</f>
        <v/>
      </c>
      <c r="RCQ13" s="172" t="str">
        <f>IF('Summary Clear'!RDJ2=0,"",'Summary Clear'!RDJ2)</f>
        <v/>
      </c>
      <c r="RCR13" s="172" t="str">
        <f>IF('Summary Clear'!RDK2=0,"",'Summary Clear'!RDK2)</f>
        <v/>
      </c>
      <c r="RCS13" s="172" t="str">
        <f>IF('Summary Clear'!RDL2=0,"",'Summary Clear'!RDL2)</f>
        <v/>
      </c>
      <c r="RCT13" s="172" t="str">
        <f>IF('Summary Clear'!RDM2=0,"",'Summary Clear'!RDM2)</f>
        <v/>
      </c>
      <c r="RCU13" s="172" t="str">
        <f>IF('Summary Clear'!RDN2=0,"",'Summary Clear'!RDN2)</f>
        <v/>
      </c>
      <c r="RCV13" s="172" t="str">
        <f>IF('Summary Clear'!RDO2=0,"",'Summary Clear'!RDO2)</f>
        <v/>
      </c>
      <c r="RCW13" s="172" t="str">
        <f>IF('Summary Clear'!RDP2=0,"",'Summary Clear'!RDP2)</f>
        <v/>
      </c>
      <c r="RCX13" s="172" t="str">
        <f>IF('Summary Clear'!RDQ2=0,"",'Summary Clear'!RDQ2)</f>
        <v/>
      </c>
      <c r="RCY13" s="172" t="str">
        <f>IF('Summary Clear'!RDR2=0,"",'Summary Clear'!RDR2)</f>
        <v/>
      </c>
      <c r="RCZ13" s="172" t="str">
        <f>IF('Summary Clear'!RDS2=0,"",'Summary Clear'!RDS2)</f>
        <v/>
      </c>
      <c r="RDA13" s="172" t="str">
        <f>IF('Summary Clear'!RDT2=0,"",'Summary Clear'!RDT2)</f>
        <v/>
      </c>
      <c r="RDB13" s="172" t="str">
        <f>IF('Summary Clear'!RDU2=0,"",'Summary Clear'!RDU2)</f>
        <v/>
      </c>
      <c r="RDC13" s="172" t="str">
        <f>IF('Summary Clear'!RDV2=0,"",'Summary Clear'!RDV2)</f>
        <v/>
      </c>
      <c r="RDD13" s="172" t="str">
        <f>IF('Summary Clear'!RDW2=0,"",'Summary Clear'!RDW2)</f>
        <v/>
      </c>
      <c r="RDE13" s="172" t="str">
        <f>IF('Summary Clear'!RDX2=0,"",'Summary Clear'!RDX2)</f>
        <v/>
      </c>
      <c r="RDF13" s="172" t="str">
        <f>IF('Summary Clear'!RDY2=0,"",'Summary Clear'!RDY2)</f>
        <v/>
      </c>
      <c r="RDG13" s="172" t="str">
        <f>IF('Summary Clear'!RDZ2=0,"",'Summary Clear'!RDZ2)</f>
        <v/>
      </c>
      <c r="RDH13" s="172" t="str">
        <f>IF('Summary Clear'!REA2=0,"",'Summary Clear'!REA2)</f>
        <v/>
      </c>
      <c r="RDI13" s="172" t="str">
        <f>IF('Summary Clear'!REB2=0,"",'Summary Clear'!REB2)</f>
        <v/>
      </c>
      <c r="RDJ13" s="172" t="str">
        <f>IF('Summary Clear'!REC2=0,"",'Summary Clear'!REC2)</f>
        <v/>
      </c>
      <c r="RDK13" s="172" t="str">
        <f>IF('Summary Clear'!RED2=0,"",'Summary Clear'!RED2)</f>
        <v/>
      </c>
      <c r="RDL13" s="172" t="str">
        <f>IF('Summary Clear'!REE2=0,"",'Summary Clear'!REE2)</f>
        <v/>
      </c>
      <c r="RDM13" s="172" t="str">
        <f>IF('Summary Clear'!REF2=0,"",'Summary Clear'!REF2)</f>
        <v/>
      </c>
      <c r="RDN13" s="172" t="str">
        <f>IF('Summary Clear'!REG2=0,"",'Summary Clear'!REG2)</f>
        <v/>
      </c>
      <c r="RDO13" s="172" t="str">
        <f>IF('Summary Clear'!REH2=0,"",'Summary Clear'!REH2)</f>
        <v/>
      </c>
      <c r="RDP13" s="172" t="str">
        <f>IF('Summary Clear'!REI2=0,"",'Summary Clear'!REI2)</f>
        <v/>
      </c>
      <c r="RDQ13" s="172" t="str">
        <f>IF('Summary Clear'!REJ2=0,"",'Summary Clear'!REJ2)</f>
        <v/>
      </c>
      <c r="RDR13" s="172" t="str">
        <f>IF('Summary Clear'!REK2=0,"",'Summary Clear'!REK2)</f>
        <v/>
      </c>
      <c r="RDS13" s="172" t="str">
        <f>IF('Summary Clear'!REL2=0,"",'Summary Clear'!REL2)</f>
        <v/>
      </c>
      <c r="RDT13" s="172" t="str">
        <f>IF('Summary Clear'!REM2=0,"",'Summary Clear'!REM2)</f>
        <v/>
      </c>
      <c r="RDU13" s="172" t="str">
        <f>IF('Summary Clear'!REN2=0,"",'Summary Clear'!REN2)</f>
        <v/>
      </c>
      <c r="RDV13" s="172" t="str">
        <f>IF('Summary Clear'!REO2=0,"",'Summary Clear'!REO2)</f>
        <v/>
      </c>
      <c r="RDW13" s="172" t="str">
        <f>IF('Summary Clear'!REP2=0,"",'Summary Clear'!REP2)</f>
        <v/>
      </c>
      <c r="RDX13" s="172" t="str">
        <f>IF('Summary Clear'!REQ2=0,"",'Summary Clear'!REQ2)</f>
        <v/>
      </c>
      <c r="RDY13" s="172" t="str">
        <f>IF('Summary Clear'!RER2=0,"",'Summary Clear'!RER2)</f>
        <v/>
      </c>
      <c r="RDZ13" s="172" t="str">
        <f>IF('Summary Clear'!RES2=0,"",'Summary Clear'!RES2)</f>
        <v/>
      </c>
      <c r="REA13" s="172" t="str">
        <f>IF('Summary Clear'!RET2=0,"",'Summary Clear'!RET2)</f>
        <v/>
      </c>
      <c r="REB13" s="172" t="str">
        <f>IF('Summary Clear'!REU2=0,"",'Summary Clear'!REU2)</f>
        <v/>
      </c>
      <c r="REC13" s="172" t="str">
        <f>IF('Summary Clear'!REV2=0,"",'Summary Clear'!REV2)</f>
        <v/>
      </c>
      <c r="RED13" s="172" t="str">
        <f>IF('Summary Clear'!REW2=0,"",'Summary Clear'!REW2)</f>
        <v/>
      </c>
      <c r="REE13" s="172" t="str">
        <f>IF('Summary Clear'!REX2=0,"",'Summary Clear'!REX2)</f>
        <v/>
      </c>
      <c r="REF13" s="172" t="str">
        <f>IF('Summary Clear'!REY2=0,"",'Summary Clear'!REY2)</f>
        <v/>
      </c>
      <c r="REG13" s="172" t="str">
        <f>IF('Summary Clear'!REZ2=0,"",'Summary Clear'!REZ2)</f>
        <v/>
      </c>
      <c r="REH13" s="172" t="str">
        <f>IF('Summary Clear'!RFA2=0,"",'Summary Clear'!RFA2)</f>
        <v/>
      </c>
      <c r="REI13" s="172" t="str">
        <f>IF('Summary Clear'!RFB2=0,"",'Summary Clear'!RFB2)</f>
        <v/>
      </c>
      <c r="REJ13" s="172" t="str">
        <f>IF('Summary Clear'!RFC2=0,"",'Summary Clear'!RFC2)</f>
        <v/>
      </c>
      <c r="REK13" s="172" t="str">
        <f>IF('Summary Clear'!RFD2=0,"",'Summary Clear'!RFD2)</f>
        <v/>
      </c>
      <c r="REL13" s="172" t="str">
        <f>IF('Summary Clear'!RFE2=0,"",'Summary Clear'!RFE2)</f>
        <v/>
      </c>
      <c r="REM13" s="172" t="str">
        <f>IF('Summary Clear'!RFF2=0,"",'Summary Clear'!RFF2)</f>
        <v/>
      </c>
      <c r="REN13" s="172" t="str">
        <f>IF('Summary Clear'!RFG2=0,"",'Summary Clear'!RFG2)</f>
        <v/>
      </c>
      <c r="REO13" s="172" t="str">
        <f>IF('Summary Clear'!RFH2=0,"",'Summary Clear'!RFH2)</f>
        <v/>
      </c>
      <c r="REP13" s="172" t="str">
        <f>IF('Summary Clear'!RFI2=0,"",'Summary Clear'!RFI2)</f>
        <v/>
      </c>
      <c r="REQ13" s="172" t="str">
        <f>IF('Summary Clear'!RFJ2=0,"",'Summary Clear'!RFJ2)</f>
        <v/>
      </c>
      <c r="RER13" s="172" t="str">
        <f>IF('Summary Clear'!RFK2=0,"",'Summary Clear'!RFK2)</f>
        <v/>
      </c>
      <c r="RES13" s="172" t="str">
        <f>IF('Summary Clear'!RFL2=0,"",'Summary Clear'!RFL2)</f>
        <v/>
      </c>
      <c r="RET13" s="172" t="str">
        <f>IF('Summary Clear'!RFM2=0,"",'Summary Clear'!RFM2)</f>
        <v/>
      </c>
      <c r="REU13" s="172" t="str">
        <f>IF('Summary Clear'!RFN2=0,"",'Summary Clear'!RFN2)</f>
        <v/>
      </c>
      <c r="REV13" s="172" t="str">
        <f>IF('Summary Clear'!RFO2=0,"",'Summary Clear'!RFO2)</f>
        <v/>
      </c>
      <c r="REW13" s="172" t="str">
        <f>IF('Summary Clear'!RFP2=0,"",'Summary Clear'!RFP2)</f>
        <v/>
      </c>
      <c r="REX13" s="172" t="str">
        <f>IF('Summary Clear'!RFQ2=0,"",'Summary Clear'!RFQ2)</f>
        <v/>
      </c>
      <c r="REY13" s="172" t="str">
        <f>IF('Summary Clear'!RFR2=0,"",'Summary Clear'!RFR2)</f>
        <v/>
      </c>
      <c r="REZ13" s="172" t="str">
        <f>IF('Summary Clear'!RFS2=0,"",'Summary Clear'!RFS2)</f>
        <v/>
      </c>
      <c r="RFA13" s="172" t="str">
        <f>IF('Summary Clear'!RFT2=0,"",'Summary Clear'!RFT2)</f>
        <v/>
      </c>
      <c r="RFB13" s="172" t="str">
        <f>IF('Summary Clear'!RFU2=0,"",'Summary Clear'!RFU2)</f>
        <v/>
      </c>
      <c r="RFC13" s="172" t="str">
        <f>IF('Summary Clear'!RFV2=0,"",'Summary Clear'!RFV2)</f>
        <v/>
      </c>
      <c r="RFD13" s="172" t="str">
        <f>IF('Summary Clear'!RFW2=0,"",'Summary Clear'!RFW2)</f>
        <v/>
      </c>
      <c r="RFE13" s="172" t="str">
        <f>IF('Summary Clear'!RFX2=0,"",'Summary Clear'!RFX2)</f>
        <v/>
      </c>
      <c r="RFF13" s="172" t="str">
        <f>IF('Summary Clear'!RFY2=0,"",'Summary Clear'!RFY2)</f>
        <v/>
      </c>
      <c r="RFG13" s="172" t="str">
        <f>IF('Summary Clear'!RFZ2=0,"",'Summary Clear'!RFZ2)</f>
        <v/>
      </c>
      <c r="RFH13" s="172" t="str">
        <f>IF('Summary Clear'!RGA2=0,"",'Summary Clear'!RGA2)</f>
        <v/>
      </c>
      <c r="RFI13" s="172" t="str">
        <f>IF('Summary Clear'!RGB2=0,"",'Summary Clear'!RGB2)</f>
        <v/>
      </c>
      <c r="RFJ13" s="172" t="str">
        <f>IF('Summary Clear'!RGC2=0,"",'Summary Clear'!RGC2)</f>
        <v/>
      </c>
      <c r="RFK13" s="172" t="str">
        <f>IF('Summary Clear'!RGD2=0,"",'Summary Clear'!RGD2)</f>
        <v/>
      </c>
      <c r="RFL13" s="172" t="str">
        <f>IF('Summary Clear'!RGE2=0,"",'Summary Clear'!RGE2)</f>
        <v/>
      </c>
      <c r="RFM13" s="172" t="str">
        <f>IF('Summary Clear'!RGF2=0,"",'Summary Clear'!RGF2)</f>
        <v/>
      </c>
      <c r="RFN13" s="172" t="str">
        <f>IF('Summary Clear'!RGG2=0,"",'Summary Clear'!RGG2)</f>
        <v/>
      </c>
      <c r="RFO13" s="172" t="str">
        <f>IF('Summary Clear'!RGH2=0,"",'Summary Clear'!RGH2)</f>
        <v/>
      </c>
      <c r="RFP13" s="172" t="str">
        <f>IF('Summary Clear'!RGI2=0,"",'Summary Clear'!RGI2)</f>
        <v/>
      </c>
      <c r="RFQ13" s="172" t="str">
        <f>IF('Summary Clear'!RGJ2=0,"",'Summary Clear'!RGJ2)</f>
        <v/>
      </c>
      <c r="RFR13" s="172" t="str">
        <f>IF('Summary Clear'!RGK2=0,"",'Summary Clear'!RGK2)</f>
        <v/>
      </c>
      <c r="RFS13" s="172" t="str">
        <f>IF('Summary Clear'!RGL2=0,"",'Summary Clear'!RGL2)</f>
        <v/>
      </c>
      <c r="RFT13" s="172" t="str">
        <f>IF('Summary Clear'!RGM2=0,"",'Summary Clear'!RGM2)</f>
        <v/>
      </c>
      <c r="RFU13" s="172" t="str">
        <f>IF('Summary Clear'!RGN2=0,"",'Summary Clear'!RGN2)</f>
        <v/>
      </c>
      <c r="RFV13" s="172" t="str">
        <f>IF('Summary Clear'!RGO2=0,"",'Summary Clear'!RGO2)</f>
        <v/>
      </c>
      <c r="RFW13" s="172" t="str">
        <f>IF('Summary Clear'!RGP2=0,"",'Summary Clear'!RGP2)</f>
        <v/>
      </c>
      <c r="RFX13" s="172" t="str">
        <f>IF('Summary Clear'!RGQ2=0,"",'Summary Clear'!RGQ2)</f>
        <v/>
      </c>
      <c r="RFY13" s="172" t="str">
        <f>IF('Summary Clear'!RGR2=0,"",'Summary Clear'!RGR2)</f>
        <v/>
      </c>
      <c r="RFZ13" s="172" t="str">
        <f>IF('Summary Clear'!RGS2=0,"",'Summary Clear'!RGS2)</f>
        <v/>
      </c>
      <c r="RGA13" s="172" t="str">
        <f>IF('Summary Clear'!RGT2=0,"",'Summary Clear'!RGT2)</f>
        <v/>
      </c>
      <c r="RGB13" s="172" t="str">
        <f>IF('Summary Clear'!RGU2=0,"",'Summary Clear'!RGU2)</f>
        <v/>
      </c>
      <c r="RGC13" s="172" t="str">
        <f>IF('Summary Clear'!RGV2=0,"",'Summary Clear'!RGV2)</f>
        <v/>
      </c>
      <c r="RGD13" s="172" t="str">
        <f>IF('Summary Clear'!RGW2=0,"",'Summary Clear'!RGW2)</f>
        <v/>
      </c>
      <c r="RGE13" s="172" t="str">
        <f>IF('Summary Clear'!RGX2=0,"",'Summary Clear'!RGX2)</f>
        <v/>
      </c>
      <c r="RGF13" s="172" t="str">
        <f>IF('Summary Clear'!RGY2=0,"",'Summary Clear'!RGY2)</f>
        <v/>
      </c>
      <c r="RGG13" s="172" t="str">
        <f>IF('Summary Clear'!RGZ2=0,"",'Summary Clear'!RGZ2)</f>
        <v/>
      </c>
      <c r="RGH13" s="172" t="str">
        <f>IF('Summary Clear'!RHA2=0,"",'Summary Clear'!RHA2)</f>
        <v/>
      </c>
      <c r="RGI13" s="172" t="str">
        <f>IF('Summary Clear'!RHB2=0,"",'Summary Clear'!RHB2)</f>
        <v/>
      </c>
      <c r="RGJ13" s="172" t="str">
        <f>IF('Summary Clear'!RHC2=0,"",'Summary Clear'!RHC2)</f>
        <v/>
      </c>
      <c r="RGK13" s="172" t="str">
        <f>IF('Summary Clear'!RHD2=0,"",'Summary Clear'!RHD2)</f>
        <v/>
      </c>
      <c r="RGL13" s="172" t="str">
        <f>IF('Summary Clear'!RHE2=0,"",'Summary Clear'!RHE2)</f>
        <v/>
      </c>
      <c r="RGM13" s="172" t="str">
        <f>IF('Summary Clear'!RHF2=0,"",'Summary Clear'!RHF2)</f>
        <v/>
      </c>
      <c r="RGN13" s="172" t="str">
        <f>IF('Summary Clear'!RHG2=0,"",'Summary Clear'!RHG2)</f>
        <v/>
      </c>
      <c r="RGO13" s="172" t="str">
        <f>IF('Summary Clear'!RHH2=0,"",'Summary Clear'!RHH2)</f>
        <v/>
      </c>
      <c r="RGP13" s="172" t="str">
        <f>IF('Summary Clear'!RHI2=0,"",'Summary Clear'!RHI2)</f>
        <v/>
      </c>
      <c r="RGQ13" s="172" t="str">
        <f>IF('Summary Clear'!RHJ2=0,"",'Summary Clear'!RHJ2)</f>
        <v/>
      </c>
      <c r="RGR13" s="172" t="str">
        <f>IF('Summary Clear'!RHK2=0,"",'Summary Clear'!RHK2)</f>
        <v/>
      </c>
      <c r="RGS13" s="172" t="str">
        <f>IF('Summary Clear'!RHL2=0,"",'Summary Clear'!RHL2)</f>
        <v/>
      </c>
      <c r="RGT13" s="172" t="str">
        <f>IF('Summary Clear'!RHM2=0,"",'Summary Clear'!RHM2)</f>
        <v/>
      </c>
      <c r="RGU13" s="172" t="str">
        <f>IF('Summary Clear'!RHN2=0,"",'Summary Clear'!RHN2)</f>
        <v/>
      </c>
      <c r="RGV13" s="172" t="str">
        <f>IF('Summary Clear'!RHO2=0,"",'Summary Clear'!RHO2)</f>
        <v/>
      </c>
      <c r="RGW13" s="172" t="str">
        <f>IF('Summary Clear'!RHP2=0,"",'Summary Clear'!RHP2)</f>
        <v/>
      </c>
      <c r="RGX13" s="172" t="str">
        <f>IF('Summary Clear'!RHQ2=0,"",'Summary Clear'!RHQ2)</f>
        <v/>
      </c>
      <c r="RGY13" s="172" t="str">
        <f>IF('Summary Clear'!RHR2=0,"",'Summary Clear'!RHR2)</f>
        <v/>
      </c>
      <c r="RGZ13" s="172" t="str">
        <f>IF('Summary Clear'!RHS2=0,"",'Summary Clear'!RHS2)</f>
        <v/>
      </c>
      <c r="RHA13" s="172" t="str">
        <f>IF('Summary Clear'!RHT2=0,"",'Summary Clear'!RHT2)</f>
        <v/>
      </c>
      <c r="RHB13" s="172" t="str">
        <f>IF('Summary Clear'!RHU2=0,"",'Summary Clear'!RHU2)</f>
        <v/>
      </c>
      <c r="RHC13" s="172" t="str">
        <f>IF('Summary Clear'!RHV2=0,"",'Summary Clear'!RHV2)</f>
        <v/>
      </c>
      <c r="RHD13" s="172" t="str">
        <f>IF('Summary Clear'!RHW2=0,"",'Summary Clear'!RHW2)</f>
        <v/>
      </c>
      <c r="RHE13" s="172" t="str">
        <f>IF('Summary Clear'!RHX2=0,"",'Summary Clear'!RHX2)</f>
        <v/>
      </c>
      <c r="RHF13" s="172" t="str">
        <f>IF('Summary Clear'!RHY2=0,"",'Summary Clear'!RHY2)</f>
        <v/>
      </c>
      <c r="RHG13" s="172" t="str">
        <f>IF('Summary Clear'!RHZ2=0,"",'Summary Clear'!RHZ2)</f>
        <v/>
      </c>
      <c r="RHH13" s="172" t="str">
        <f>IF('Summary Clear'!RIA2=0,"",'Summary Clear'!RIA2)</f>
        <v/>
      </c>
      <c r="RHI13" s="172" t="str">
        <f>IF('Summary Clear'!RIB2=0,"",'Summary Clear'!RIB2)</f>
        <v/>
      </c>
      <c r="RHJ13" s="172" t="str">
        <f>IF('Summary Clear'!RIC2=0,"",'Summary Clear'!RIC2)</f>
        <v/>
      </c>
      <c r="RHK13" s="172" t="str">
        <f>IF('Summary Clear'!RID2=0,"",'Summary Clear'!RID2)</f>
        <v/>
      </c>
      <c r="RHL13" s="172" t="str">
        <f>IF('Summary Clear'!RIE2=0,"",'Summary Clear'!RIE2)</f>
        <v/>
      </c>
      <c r="RHM13" s="172" t="str">
        <f>IF('Summary Clear'!RIF2=0,"",'Summary Clear'!RIF2)</f>
        <v/>
      </c>
      <c r="RHN13" s="172" t="str">
        <f>IF('Summary Clear'!RIG2=0,"",'Summary Clear'!RIG2)</f>
        <v/>
      </c>
      <c r="RHO13" s="172" t="str">
        <f>IF('Summary Clear'!RIH2=0,"",'Summary Clear'!RIH2)</f>
        <v/>
      </c>
      <c r="RHP13" s="172" t="str">
        <f>IF('Summary Clear'!RII2=0,"",'Summary Clear'!RII2)</f>
        <v/>
      </c>
      <c r="RHQ13" s="172" t="str">
        <f>IF('Summary Clear'!RIJ2=0,"",'Summary Clear'!RIJ2)</f>
        <v/>
      </c>
      <c r="RHR13" s="172" t="str">
        <f>IF('Summary Clear'!RIK2=0,"",'Summary Clear'!RIK2)</f>
        <v/>
      </c>
      <c r="RHS13" s="172" t="str">
        <f>IF('Summary Clear'!RIL2=0,"",'Summary Clear'!RIL2)</f>
        <v/>
      </c>
      <c r="RHT13" s="172" t="str">
        <f>IF('Summary Clear'!RIM2=0,"",'Summary Clear'!RIM2)</f>
        <v/>
      </c>
      <c r="RHU13" s="172" t="str">
        <f>IF('Summary Clear'!RIN2=0,"",'Summary Clear'!RIN2)</f>
        <v/>
      </c>
      <c r="RHV13" s="172" t="str">
        <f>IF('Summary Clear'!RIO2=0,"",'Summary Clear'!RIO2)</f>
        <v/>
      </c>
      <c r="RHW13" s="172" t="str">
        <f>IF('Summary Clear'!RIP2=0,"",'Summary Clear'!RIP2)</f>
        <v/>
      </c>
      <c r="RHX13" s="172" t="str">
        <f>IF('Summary Clear'!RIQ2=0,"",'Summary Clear'!RIQ2)</f>
        <v/>
      </c>
      <c r="RHY13" s="172" t="str">
        <f>IF('Summary Clear'!RIR2=0,"",'Summary Clear'!RIR2)</f>
        <v/>
      </c>
      <c r="RHZ13" s="172" t="str">
        <f>IF('Summary Clear'!RIS2=0,"",'Summary Clear'!RIS2)</f>
        <v/>
      </c>
      <c r="RIA13" s="172" t="str">
        <f>IF('Summary Clear'!RIT2=0,"",'Summary Clear'!RIT2)</f>
        <v/>
      </c>
      <c r="RIB13" s="172" t="str">
        <f>IF('Summary Clear'!RIU2=0,"",'Summary Clear'!RIU2)</f>
        <v/>
      </c>
      <c r="RIC13" s="172" t="str">
        <f>IF('Summary Clear'!RIV2=0,"",'Summary Clear'!RIV2)</f>
        <v/>
      </c>
      <c r="RID13" s="172" t="str">
        <f>IF('Summary Clear'!RIW2=0,"",'Summary Clear'!RIW2)</f>
        <v/>
      </c>
      <c r="RIE13" s="172" t="str">
        <f>IF('Summary Clear'!RIX2=0,"",'Summary Clear'!RIX2)</f>
        <v/>
      </c>
      <c r="RIF13" s="172" t="str">
        <f>IF('Summary Clear'!RIY2=0,"",'Summary Clear'!RIY2)</f>
        <v/>
      </c>
      <c r="RIG13" s="172" t="str">
        <f>IF('Summary Clear'!RIZ2=0,"",'Summary Clear'!RIZ2)</f>
        <v/>
      </c>
      <c r="RIH13" s="172" t="str">
        <f>IF('Summary Clear'!RJA2=0,"",'Summary Clear'!RJA2)</f>
        <v/>
      </c>
      <c r="RII13" s="172" t="str">
        <f>IF('Summary Clear'!RJB2=0,"",'Summary Clear'!RJB2)</f>
        <v/>
      </c>
      <c r="RIJ13" s="172" t="str">
        <f>IF('Summary Clear'!RJC2=0,"",'Summary Clear'!RJC2)</f>
        <v/>
      </c>
      <c r="RIK13" s="172" t="str">
        <f>IF('Summary Clear'!RJD2=0,"",'Summary Clear'!RJD2)</f>
        <v/>
      </c>
      <c r="RIL13" s="172" t="str">
        <f>IF('Summary Clear'!RJE2=0,"",'Summary Clear'!RJE2)</f>
        <v/>
      </c>
      <c r="RIM13" s="172" t="str">
        <f>IF('Summary Clear'!RJF2=0,"",'Summary Clear'!RJF2)</f>
        <v/>
      </c>
      <c r="RIN13" s="172" t="str">
        <f>IF('Summary Clear'!RJG2=0,"",'Summary Clear'!RJG2)</f>
        <v/>
      </c>
      <c r="RIO13" s="172" t="str">
        <f>IF('Summary Clear'!RJH2=0,"",'Summary Clear'!RJH2)</f>
        <v/>
      </c>
      <c r="RIP13" s="172" t="str">
        <f>IF('Summary Clear'!RJI2=0,"",'Summary Clear'!RJI2)</f>
        <v/>
      </c>
      <c r="RIQ13" s="172" t="str">
        <f>IF('Summary Clear'!RJJ2=0,"",'Summary Clear'!RJJ2)</f>
        <v/>
      </c>
      <c r="RIR13" s="172" t="str">
        <f>IF('Summary Clear'!RJK2=0,"",'Summary Clear'!RJK2)</f>
        <v/>
      </c>
      <c r="RIS13" s="172" t="str">
        <f>IF('Summary Clear'!RJL2=0,"",'Summary Clear'!RJL2)</f>
        <v/>
      </c>
      <c r="RIT13" s="172" t="str">
        <f>IF('Summary Clear'!RJM2=0,"",'Summary Clear'!RJM2)</f>
        <v/>
      </c>
      <c r="RIU13" s="172" t="str">
        <f>IF('Summary Clear'!RJN2=0,"",'Summary Clear'!RJN2)</f>
        <v/>
      </c>
      <c r="RIV13" s="172" t="str">
        <f>IF('Summary Clear'!RJO2=0,"",'Summary Clear'!RJO2)</f>
        <v/>
      </c>
      <c r="RIW13" s="172" t="str">
        <f>IF('Summary Clear'!RJP2=0,"",'Summary Clear'!RJP2)</f>
        <v/>
      </c>
      <c r="RIX13" s="172" t="str">
        <f>IF('Summary Clear'!RJQ2=0,"",'Summary Clear'!RJQ2)</f>
        <v/>
      </c>
      <c r="RIY13" s="172" t="str">
        <f>IF('Summary Clear'!RJR2=0,"",'Summary Clear'!RJR2)</f>
        <v/>
      </c>
      <c r="RIZ13" s="172" t="str">
        <f>IF('Summary Clear'!RJS2=0,"",'Summary Clear'!RJS2)</f>
        <v/>
      </c>
      <c r="RJA13" s="172" t="str">
        <f>IF('Summary Clear'!RJT2=0,"",'Summary Clear'!RJT2)</f>
        <v/>
      </c>
      <c r="RJB13" s="172" t="str">
        <f>IF('Summary Clear'!RJU2=0,"",'Summary Clear'!RJU2)</f>
        <v/>
      </c>
      <c r="RJC13" s="172" t="str">
        <f>IF('Summary Clear'!RJV2=0,"",'Summary Clear'!RJV2)</f>
        <v/>
      </c>
      <c r="RJD13" s="172" t="str">
        <f>IF('Summary Clear'!RJW2=0,"",'Summary Clear'!RJW2)</f>
        <v/>
      </c>
      <c r="RJE13" s="172" t="str">
        <f>IF('Summary Clear'!RJX2=0,"",'Summary Clear'!RJX2)</f>
        <v/>
      </c>
      <c r="RJF13" s="172" t="str">
        <f>IF('Summary Clear'!RJY2=0,"",'Summary Clear'!RJY2)</f>
        <v/>
      </c>
      <c r="RJG13" s="172" t="str">
        <f>IF('Summary Clear'!RJZ2=0,"",'Summary Clear'!RJZ2)</f>
        <v/>
      </c>
      <c r="RJH13" s="172" t="str">
        <f>IF('Summary Clear'!RKA2=0,"",'Summary Clear'!RKA2)</f>
        <v/>
      </c>
      <c r="RJI13" s="172" t="str">
        <f>IF('Summary Clear'!RKB2=0,"",'Summary Clear'!RKB2)</f>
        <v/>
      </c>
      <c r="RJJ13" s="172" t="str">
        <f>IF('Summary Clear'!RKC2=0,"",'Summary Clear'!RKC2)</f>
        <v/>
      </c>
      <c r="RJK13" s="172" t="str">
        <f>IF('Summary Clear'!RKD2=0,"",'Summary Clear'!RKD2)</f>
        <v/>
      </c>
      <c r="RJL13" s="172" t="str">
        <f>IF('Summary Clear'!RKE2=0,"",'Summary Clear'!RKE2)</f>
        <v/>
      </c>
      <c r="RJM13" s="172" t="str">
        <f>IF('Summary Clear'!RKF2=0,"",'Summary Clear'!RKF2)</f>
        <v/>
      </c>
      <c r="RJN13" s="172" t="str">
        <f>IF('Summary Clear'!RKG2=0,"",'Summary Clear'!RKG2)</f>
        <v/>
      </c>
      <c r="RJO13" s="172" t="str">
        <f>IF('Summary Clear'!RKH2=0,"",'Summary Clear'!RKH2)</f>
        <v/>
      </c>
      <c r="RJP13" s="172" t="str">
        <f>IF('Summary Clear'!RKI2=0,"",'Summary Clear'!RKI2)</f>
        <v/>
      </c>
      <c r="RJQ13" s="172" t="str">
        <f>IF('Summary Clear'!RKJ2=0,"",'Summary Clear'!RKJ2)</f>
        <v/>
      </c>
      <c r="RJR13" s="172" t="str">
        <f>IF('Summary Clear'!RKK2=0,"",'Summary Clear'!RKK2)</f>
        <v/>
      </c>
      <c r="RJS13" s="172" t="str">
        <f>IF('Summary Clear'!RKL2=0,"",'Summary Clear'!RKL2)</f>
        <v/>
      </c>
      <c r="RJT13" s="172" t="str">
        <f>IF('Summary Clear'!RKM2=0,"",'Summary Clear'!RKM2)</f>
        <v/>
      </c>
      <c r="RJU13" s="172" t="str">
        <f>IF('Summary Clear'!RKN2=0,"",'Summary Clear'!RKN2)</f>
        <v/>
      </c>
      <c r="RJV13" s="172" t="str">
        <f>IF('Summary Clear'!RKO2=0,"",'Summary Clear'!RKO2)</f>
        <v/>
      </c>
      <c r="RJW13" s="172" t="str">
        <f>IF('Summary Clear'!RKP2=0,"",'Summary Clear'!RKP2)</f>
        <v/>
      </c>
      <c r="RJX13" s="172" t="str">
        <f>IF('Summary Clear'!RKQ2=0,"",'Summary Clear'!RKQ2)</f>
        <v/>
      </c>
      <c r="RJY13" s="172" t="str">
        <f>IF('Summary Clear'!RKR2=0,"",'Summary Clear'!RKR2)</f>
        <v/>
      </c>
      <c r="RJZ13" s="172" t="str">
        <f>IF('Summary Clear'!RKS2=0,"",'Summary Clear'!RKS2)</f>
        <v/>
      </c>
      <c r="RKA13" s="172" t="str">
        <f>IF('Summary Clear'!RKT2=0,"",'Summary Clear'!RKT2)</f>
        <v/>
      </c>
      <c r="RKB13" s="172" t="str">
        <f>IF('Summary Clear'!RKU2=0,"",'Summary Clear'!RKU2)</f>
        <v/>
      </c>
      <c r="RKC13" s="172" t="str">
        <f>IF('Summary Clear'!RKV2=0,"",'Summary Clear'!RKV2)</f>
        <v/>
      </c>
      <c r="RKD13" s="172" t="str">
        <f>IF('Summary Clear'!RKW2=0,"",'Summary Clear'!RKW2)</f>
        <v/>
      </c>
      <c r="RKE13" s="172" t="str">
        <f>IF('Summary Clear'!RKX2=0,"",'Summary Clear'!RKX2)</f>
        <v/>
      </c>
      <c r="RKF13" s="172" t="str">
        <f>IF('Summary Clear'!RKY2=0,"",'Summary Clear'!RKY2)</f>
        <v/>
      </c>
      <c r="RKG13" s="172" t="str">
        <f>IF('Summary Clear'!RKZ2=0,"",'Summary Clear'!RKZ2)</f>
        <v/>
      </c>
      <c r="RKH13" s="172" t="str">
        <f>IF('Summary Clear'!RLA2=0,"",'Summary Clear'!RLA2)</f>
        <v/>
      </c>
      <c r="RKI13" s="172" t="str">
        <f>IF('Summary Clear'!RLB2=0,"",'Summary Clear'!RLB2)</f>
        <v/>
      </c>
      <c r="RKJ13" s="172" t="str">
        <f>IF('Summary Clear'!RLC2=0,"",'Summary Clear'!RLC2)</f>
        <v/>
      </c>
      <c r="RKK13" s="172" t="str">
        <f>IF('Summary Clear'!RLD2=0,"",'Summary Clear'!RLD2)</f>
        <v/>
      </c>
      <c r="RKL13" s="172" t="str">
        <f>IF('Summary Clear'!RLE2=0,"",'Summary Clear'!RLE2)</f>
        <v/>
      </c>
      <c r="RKM13" s="172" t="str">
        <f>IF('Summary Clear'!RLF2=0,"",'Summary Clear'!RLF2)</f>
        <v/>
      </c>
      <c r="RKN13" s="172" t="str">
        <f>IF('Summary Clear'!RLG2=0,"",'Summary Clear'!RLG2)</f>
        <v/>
      </c>
      <c r="RKO13" s="172" t="str">
        <f>IF('Summary Clear'!RLH2=0,"",'Summary Clear'!RLH2)</f>
        <v/>
      </c>
      <c r="RKP13" s="172" t="str">
        <f>IF('Summary Clear'!RLI2=0,"",'Summary Clear'!RLI2)</f>
        <v/>
      </c>
      <c r="RKQ13" s="172" t="str">
        <f>IF('Summary Clear'!RLJ2=0,"",'Summary Clear'!RLJ2)</f>
        <v/>
      </c>
      <c r="RKR13" s="172" t="str">
        <f>IF('Summary Clear'!RLK2=0,"",'Summary Clear'!RLK2)</f>
        <v/>
      </c>
      <c r="RKS13" s="172" t="str">
        <f>IF('Summary Clear'!RLL2=0,"",'Summary Clear'!RLL2)</f>
        <v/>
      </c>
      <c r="RKT13" s="172" t="str">
        <f>IF('Summary Clear'!RLM2=0,"",'Summary Clear'!RLM2)</f>
        <v/>
      </c>
      <c r="RKU13" s="172" t="str">
        <f>IF('Summary Clear'!RLN2=0,"",'Summary Clear'!RLN2)</f>
        <v/>
      </c>
      <c r="RKV13" s="172" t="str">
        <f>IF('Summary Clear'!RLO2=0,"",'Summary Clear'!RLO2)</f>
        <v/>
      </c>
      <c r="RKW13" s="172" t="str">
        <f>IF('Summary Clear'!RLP2=0,"",'Summary Clear'!RLP2)</f>
        <v/>
      </c>
      <c r="RKX13" s="172" t="str">
        <f>IF('Summary Clear'!RLQ2=0,"",'Summary Clear'!RLQ2)</f>
        <v/>
      </c>
      <c r="RKY13" s="172" t="str">
        <f>IF('Summary Clear'!RLR2=0,"",'Summary Clear'!RLR2)</f>
        <v/>
      </c>
      <c r="RKZ13" s="172" t="str">
        <f>IF('Summary Clear'!RLS2=0,"",'Summary Clear'!RLS2)</f>
        <v/>
      </c>
      <c r="RLA13" s="172" t="str">
        <f>IF('Summary Clear'!RLT2=0,"",'Summary Clear'!RLT2)</f>
        <v/>
      </c>
      <c r="RLB13" s="172" t="str">
        <f>IF('Summary Clear'!RLU2=0,"",'Summary Clear'!RLU2)</f>
        <v/>
      </c>
      <c r="RLC13" s="172" t="str">
        <f>IF('Summary Clear'!RLV2=0,"",'Summary Clear'!RLV2)</f>
        <v/>
      </c>
      <c r="RLD13" s="172" t="str">
        <f>IF('Summary Clear'!RLW2=0,"",'Summary Clear'!RLW2)</f>
        <v/>
      </c>
      <c r="RLE13" s="172" t="str">
        <f>IF('Summary Clear'!RLX2=0,"",'Summary Clear'!RLX2)</f>
        <v/>
      </c>
      <c r="RLF13" s="172" t="str">
        <f>IF('Summary Clear'!RLY2=0,"",'Summary Clear'!RLY2)</f>
        <v/>
      </c>
      <c r="RLG13" s="172" t="str">
        <f>IF('Summary Clear'!RLZ2=0,"",'Summary Clear'!RLZ2)</f>
        <v/>
      </c>
      <c r="RLH13" s="172" t="str">
        <f>IF('Summary Clear'!RMA2=0,"",'Summary Clear'!RMA2)</f>
        <v/>
      </c>
      <c r="RLI13" s="172" t="str">
        <f>IF('Summary Clear'!RMB2=0,"",'Summary Clear'!RMB2)</f>
        <v/>
      </c>
      <c r="RLJ13" s="172" t="str">
        <f>IF('Summary Clear'!RMC2=0,"",'Summary Clear'!RMC2)</f>
        <v/>
      </c>
      <c r="RLK13" s="172" t="str">
        <f>IF('Summary Clear'!RMD2=0,"",'Summary Clear'!RMD2)</f>
        <v/>
      </c>
      <c r="RLL13" s="172" t="str">
        <f>IF('Summary Clear'!RME2=0,"",'Summary Clear'!RME2)</f>
        <v/>
      </c>
      <c r="RLM13" s="172" t="str">
        <f>IF('Summary Clear'!RMF2=0,"",'Summary Clear'!RMF2)</f>
        <v/>
      </c>
      <c r="RLN13" s="172" t="str">
        <f>IF('Summary Clear'!RMG2=0,"",'Summary Clear'!RMG2)</f>
        <v/>
      </c>
      <c r="RLO13" s="172" t="str">
        <f>IF('Summary Clear'!RMH2=0,"",'Summary Clear'!RMH2)</f>
        <v/>
      </c>
      <c r="RLP13" s="172" t="str">
        <f>IF('Summary Clear'!RMI2=0,"",'Summary Clear'!RMI2)</f>
        <v/>
      </c>
      <c r="RLQ13" s="172" t="str">
        <f>IF('Summary Clear'!RMJ2=0,"",'Summary Clear'!RMJ2)</f>
        <v/>
      </c>
      <c r="RLR13" s="172" t="str">
        <f>IF('Summary Clear'!RMK2=0,"",'Summary Clear'!RMK2)</f>
        <v/>
      </c>
      <c r="RLS13" s="172" t="str">
        <f>IF('Summary Clear'!RML2=0,"",'Summary Clear'!RML2)</f>
        <v/>
      </c>
      <c r="RLT13" s="172" t="str">
        <f>IF('Summary Clear'!RMM2=0,"",'Summary Clear'!RMM2)</f>
        <v/>
      </c>
      <c r="RLU13" s="172" t="str">
        <f>IF('Summary Clear'!RMN2=0,"",'Summary Clear'!RMN2)</f>
        <v/>
      </c>
      <c r="RLV13" s="172" t="str">
        <f>IF('Summary Clear'!RMO2=0,"",'Summary Clear'!RMO2)</f>
        <v/>
      </c>
      <c r="RLW13" s="172" t="str">
        <f>IF('Summary Clear'!RMP2=0,"",'Summary Clear'!RMP2)</f>
        <v/>
      </c>
      <c r="RLX13" s="172" t="str">
        <f>IF('Summary Clear'!RMQ2=0,"",'Summary Clear'!RMQ2)</f>
        <v/>
      </c>
      <c r="RLY13" s="172" t="str">
        <f>IF('Summary Clear'!RMR2=0,"",'Summary Clear'!RMR2)</f>
        <v/>
      </c>
      <c r="RLZ13" s="172" t="str">
        <f>IF('Summary Clear'!RMS2=0,"",'Summary Clear'!RMS2)</f>
        <v/>
      </c>
      <c r="RMA13" s="172" t="str">
        <f>IF('Summary Clear'!RMT2=0,"",'Summary Clear'!RMT2)</f>
        <v/>
      </c>
      <c r="RMB13" s="172" t="str">
        <f>IF('Summary Clear'!RMU2=0,"",'Summary Clear'!RMU2)</f>
        <v/>
      </c>
      <c r="RMC13" s="172" t="str">
        <f>IF('Summary Clear'!RMV2=0,"",'Summary Clear'!RMV2)</f>
        <v/>
      </c>
      <c r="RMD13" s="172" t="str">
        <f>IF('Summary Clear'!RMW2=0,"",'Summary Clear'!RMW2)</f>
        <v/>
      </c>
      <c r="RME13" s="172" t="str">
        <f>IF('Summary Clear'!RMX2=0,"",'Summary Clear'!RMX2)</f>
        <v/>
      </c>
      <c r="RMF13" s="172" t="str">
        <f>IF('Summary Clear'!RMY2=0,"",'Summary Clear'!RMY2)</f>
        <v/>
      </c>
      <c r="RMG13" s="172" t="str">
        <f>IF('Summary Clear'!RMZ2=0,"",'Summary Clear'!RMZ2)</f>
        <v/>
      </c>
      <c r="RMH13" s="172" t="str">
        <f>IF('Summary Clear'!RNA2=0,"",'Summary Clear'!RNA2)</f>
        <v/>
      </c>
      <c r="RMI13" s="172" t="str">
        <f>IF('Summary Clear'!RNB2=0,"",'Summary Clear'!RNB2)</f>
        <v/>
      </c>
      <c r="RMJ13" s="172" t="str">
        <f>IF('Summary Clear'!RNC2=0,"",'Summary Clear'!RNC2)</f>
        <v/>
      </c>
      <c r="RMK13" s="172" t="str">
        <f>IF('Summary Clear'!RND2=0,"",'Summary Clear'!RND2)</f>
        <v/>
      </c>
      <c r="RML13" s="172" t="str">
        <f>IF('Summary Clear'!RNE2=0,"",'Summary Clear'!RNE2)</f>
        <v/>
      </c>
      <c r="RMM13" s="172" t="str">
        <f>IF('Summary Clear'!RNF2=0,"",'Summary Clear'!RNF2)</f>
        <v/>
      </c>
      <c r="RMN13" s="172" t="str">
        <f>IF('Summary Clear'!RNG2=0,"",'Summary Clear'!RNG2)</f>
        <v/>
      </c>
      <c r="RMO13" s="172" t="str">
        <f>IF('Summary Clear'!RNH2=0,"",'Summary Clear'!RNH2)</f>
        <v/>
      </c>
      <c r="RMP13" s="172" t="str">
        <f>IF('Summary Clear'!RNI2=0,"",'Summary Clear'!RNI2)</f>
        <v/>
      </c>
      <c r="RMQ13" s="172" t="str">
        <f>IF('Summary Clear'!RNJ2=0,"",'Summary Clear'!RNJ2)</f>
        <v/>
      </c>
      <c r="RMR13" s="172" t="str">
        <f>IF('Summary Clear'!RNK2=0,"",'Summary Clear'!RNK2)</f>
        <v/>
      </c>
      <c r="RMS13" s="172" t="str">
        <f>IF('Summary Clear'!RNL2=0,"",'Summary Clear'!RNL2)</f>
        <v/>
      </c>
      <c r="RMT13" s="172" t="str">
        <f>IF('Summary Clear'!RNM2=0,"",'Summary Clear'!RNM2)</f>
        <v/>
      </c>
      <c r="RMU13" s="172" t="str">
        <f>IF('Summary Clear'!RNN2=0,"",'Summary Clear'!RNN2)</f>
        <v/>
      </c>
      <c r="RMV13" s="172" t="str">
        <f>IF('Summary Clear'!RNO2=0,"",'Summary Clear'!RNO2)</f>
        <v/>
      </c>
      <c r="RMW13" s="172" t="str">
        <f>IF('Summary Clear'!RNP2=0,"",'Summary Clear'!RNP2)</f>
        <v/>
      </c>
      <c r="RMX13" s="172" t="str">
        <f>IF('Summary Clear'!RNQ2=0,"",'Summary Clear'!RNQ2)</f>
        <v/>
      </c>
      <c r="RMY13" s="172" t="str">
        <f>IF('Summary Clear'!RNR2=0,"",'Summary Clear'!RNR2)</f>
        <v/>
      </c>
      <c r="RMZ13" s="172" t="str">
        <f>IF('Summary Clear'!RNS2=0,"",'Summary Clear'!RNS2)</f>
        <v/>
      </c>
      <c r="RNA13" s="172" t="str">
        <f>IF('Summary Clear'!RNT2=0,"",'Summary Clear'!RNT2)</f>
        <v/>
      </c>
      <c r="RNB13" s="172" t="str">
        <f>IF('Summary Clear'!RNU2=0,"",'Summary Clear'!RNU2)</f>
        <v/>
      </c>
      <c r="RNC13" s="172" t="str">
        <f>IF('Summary Clear'!RNV2=0,"",'Summary Clear'!RNV2)</f>
        <v/>
      </c>
      <c r="RND13" s="172" t="str">
        <f>IF('Summary Clear'!RNW2=0,"",'Summary Clear'!RNW2)</f>
        <v/>
      </c>
      <c r="RNE13" s="172" t="str">
        <f>IF('Summary Clear'!RNX2=0,"",'Summary Clear'!RNX2)</f>
        <v/>
      </c>
      <c r="RNF13" s="172" t="str">
        <f>IF('Summary Clear'!RNY2=0,"",'Summary Clear'!RNY2)</f>
        <v/>
      </c>
      <c r="RNG13" s="172" t="str">
        <f>IF('Summary Clear'!RNZ2=0,"",'Summary Clear'!RNZ2)</f>
        <v/>
      </c>
      <c r="RNH13" s="172" t="str">
        <f>IF('Summary Clear'!ROA2=0,"",'Summary Clear'!ROA2)</f>
        <v/>
      </c>
      <c r="RNI13" s="172" t="str">
        <f>IF('Summary Clear'!ROB2=0,"",'Summary Clear'!ROB2)</f>
        <v/>
      </c>
      <c r="RNJ13" s="172" t="str">
        <f>IF('Summary Clear'!ROC2=0,"",'Summary Clear'!ROC2)</f>
        <v/>
      </c>
      <c r="RNK13" s="172" t="str">
        <f>IF('Summary Clear'!ROD2=0,"",'Summary Clear'!ROD2)</f>
        <v/>
      </c>
      <c r="RNL13" s="172" t="str">
        <f>IF('Summary Clear'!ROE2=0,"",'Summary Clear'!ROE2)</f>
        <v/>
      </c>
      <c r="RNM13" s="172" t="str">
        <f>IF('Summary Clear'!ROF2=0,"",'Summary Clear'!ROF2)</f>
        <v/>
      </c>
      <c r="RNN13" s="172" t="str">
        <f>IF('Summary Clear'!ROG2=0,"",'Summary Clear'!ROG2)</f>
        <v/>
      </c>
      <c r="RNO13" s="172" t="str">
        <f>IF('Summary Clear'!ROH2=0,"",'Summary Clear'!ROH2)</f>
        <v/>
      </c>
      <c r="RNP13" s="172" t="str">
        <f>IF('Summary Clear'!ROI2=0,"",'Summary Clear'!ROI2)</f>
        <v/>
      </c>
      <c r="RNQ13" s="172" t="str">
        <f>IF('Summary Clear'!ROJ2=0,"",'Summary Clear'!ROJ2)</f>
        <v/>
      </c>
      <c r="RNR13" s="172" t="str">
        <f>IF('Summary Clear'!ROK2=0,"",'Summary Clear'!ROK2)</f>
        <v/>
      </c>
      <c r="RNS13" s="172" t="str">
        <f>IF('Summary Clear'!ROL2=0,"",'Summary Clear'!ROL2)</f>
        <v/>
      </c>
      <c r="RNT13" s="172" t="str">
        <f>IF('Summary Clear'!ROM2=0,"",'Summary Clear'!ROM2)</f>
        <v/>
      </c>
      <c r="RNU13" s="172" t="str">
        <f>IF('Summary Clear'!RON2=0,"",'Summary Clear'!RON2)</f>
        <v/>
      </c>
      <c r="RNV13" s="172" t="str">
        <f>IF('Summary Clear'!ROO2=0,"",'Summary Clear'!ROO2)</f>
        <v/>
      </c>
      <c r="RNW13" s="172" t="str">
        <f>IF('Summary Clear'!ROP2=0,"",'Summary Clear'!ROP2)</f>
        <v/>
      </c>
      <c r="RNX13" s="172" t="str">
        <f>IF('Summary Clear'!ROQ2=0,"",'Summary Clear'!ROQ2)</f>
        <v/>
      </c>
      <c r="RNY13" s="172" t="str">
        <f>IF('Summary Clear'!ROR2=0,"",'Summary Clear'!ROR2)</f>
        <v/>
      </c>
      <c r="RNZ13" s="172" t="str">
        <f>IF('Summary Clear'!ROS2=0,"",'Summary Clear'!ROS2)</f>
        <v/>
      </c>
      <c r="ROA13" s="172" t="str">
        <f>IF('Summary Clear'!ROT2=0,"",'Summary Clear'!ROT2)</f>
        <v/>
      </c>
      <c r="ROB13" s="172" t="str">
        <f>IF('Summary Clear'!ROU2=0,"",'Summary Clear'!ROU2)</f>
        <v/>
      </c>
      <c r="ROC13" s="172" t="str">
        <f>IF('Summary Clear'!ROV2=0,"",'Summary Clear'!ROV2)</f>
        <v/>
      </c>
      <c r="ROD13" s="172" t="str">
        <f>IF('Summary Clear'!ROW2=0,"",'Summary Clear'!ROW2)</f>
        <v/>
      </c>
      <c r="ROE13" s="172" t="str">
        <f>IF('Summary Clear'!ROX2=0,"",'Summary Clear'!ROX2)</f>
        <v/>
      </c>
      <c r="ROF13" s="172" t="str">
        <f>IF('Summary Clear'!ROY2=0,"",'Summary Clear'!ROY2)</f>
        <v/>
      </c>
      <c r="ROG13" s="172" t="str">
        <f>IF('Summary Clear'!ROZ2=0,"",'Summary Clear'!ROZ2)</f>
        <v/>
      </c>
      <c r="ROH13" s="172" t="str">
        <f>IF('Summary Clear'!RPA2=0,"",'Summary Clear'!RPA2)</f>
        <v/>
      </c>
      <c r="ROI13" s="172" t="str">
        <f>IF('Summary Clear'!RPB2=0,"",'Summary Clear'!RPB2)</f>
        <v/>
      </c>
      <c r="ROJ13" s="172" t="str">
        <f>IF('Summary Clear'!RPC2=0,"",'Summary Clear'!RPC2)</f>
        <v/>
      </c>
      <c r="ROK13" s="172" t="str">
        <f>IF('Summary Clear'!RPD2=0,"",'Summary Clear'!RPD2)</f>
        <v/>
      </c>
      <c r="ROL13" s="172" t="str">
        <f>IF('Summary Clear'!RPE2=0,"",'Summary Clear'!RPE2)</f>
        <v/>
      </c>
      <c r="ROM13" s="172" t="str">
        <f>IF('Summary Clear'!RPF2=0,"",'Summary Clear'!RPF2)</f>
        <v/>
      </c>
      <c r="RON13" s="172" t="str">
        <f>IF('Summary Clear'!RPG2=0,"",'Summary Clear'!RPG2)</f>
        <v/>
      </c>
      <c r="ROO13" s="172" t="str">
        <f>IF('Summary Clear'!RPH2=0,"",'Summary Clear'!RPH2)</f>
        <v/>
      </c>
      <c r="ROP13" s="172" t="str">
        <f>IF('Summary Clear'!RPI2=0,"",'Summary Clear'!RPI2)</f>
        <v/>
      </c>
      <c r="ROQ13" s="172" t="str">
        <f>IF('Summary Clear'!RPJ2=0,"",'Summary Clear'!RPJ2)</f>
        <v/>
      </c>
      <c r="ROR13" s="172" t="str">
        <f>IF('Summary Clear'!RPK2=0,"",'Summary Clear'!RPK2)</f>
        <v/>
      </c>
      <c r="ROS13" s="172" t="str">
        <f>IF('Summary Clear'!RPL2=0,"",'Summary Clear'!RPL2)</f>
        <v/>
      </c>
      <c r="ROT13" s="172" t="str">
        <f>IF('Summary Clear'!RPM2=0,"",'Summary Clear'!RPM2)</f>
        <v/>
      </c>
      <c r="ROU13" s="172" t="str">
        <f>IF('Summary Clear'!RPN2=0,"",'Summary Clear'!RPN2)</f>
        <v/>
      </c>
      <c r="ROV13" s="172" t="str">
        <f>IF('Summary Clear'!RPO2=0,"",'Summary Clear'!RPO2)</f>
        <v/>
      </c>
      <c r="ROW13" s="172" t="str">
        <f>IF('Summary Clear'!RPP2=0,"",'Summary Clear'!RPP2)</f>
        <v/>
      </c>
      <c r="ROX13" s="172" t="str">
        <f>IF('Summary Clear'!RPQ2=0,"",'Summary Clear'!RPQ2)</f>
        <v/>
      </c>
      <c r="ROY13" s="172" t="str">
        <f>IF('Summary Clear'!RPR2=0,"",'Summary Clear'!RPR2)</f>
        <v/>
      </c>
      <c r="ROZ13" s="172" t="str">
        <f>IF('Summary Clear'!RPS2=0,"",'Summary Clear'!RPS2)</f>
        <v/>
      </c>
      <c r="RPA13" s="172" t="str">
        <f>IF('Summary Clear'!RPT2=0,"",'Summary Clear'!RPT2)</f>
        <v/>
      </c>
      <c r="RPB13" s="172" t="str">
        <f>IF('Summary Clear'!RPU2=0,"",'Summary Clear'!RPU2)</f>
        <v/>
      </c>
      <c r="RPC13" s="172" t="str">
        <f>IF('Summary Clear'!RPV2=0,"",'Summary Clear'!RPV2)</f>
        <v/>
      </c>
      <c r="RPD13" s="172" t="str">
        <f>IF('Summary Clear'!RPW2=0,"",'Summary Clear'!RPW2)</f>
        <v/>
      </c>
      <c r="RPE13" s="172" t="str">
        <f>IF('Summary Clear'!RPX2=0,"",'Summary Clear'!RPX2)</f>
        <v/>
      </c>
      <c r="RPF13" s="172" t="str">
        <f>IF('Summary Clear'!RPY2=0,"",'Summary Clear'!RPY2)</f>
        <v/>
      </c>
      <c r="RPG13" s="172" t="str">
        <f>IF('Summary Clear'!RPZ2=0,"",'Summary Clear'!RPZ2)</f>
        <v/>
      </c>
      <c r="RPH13" s="172" t="str">
        <f>IF('Summary Clear'!RQA2=0,"",'Summary Clear'!RQA2)</f>
        <v/>
      </c>
      <c r="RPI13" s="172" t="str">
        <f>IF('Summary Clear'!RQB2=0,"",'Summary Clear'!RQB2)</f>
        <v/>
      </c>
      <c r="RPJ13" s="172" t="str">
        <f>IF('Summary Clear'!RQC2=0,"",'Summary Clear'!RQC2)</f>
        <v/>
      </c>
      <c r="RPK13" s="172" t="str">
        <f>IF('Summary Clear'!RQD2=0,"",'Summary Clear'!RQD2)</f>
        <v/>
      </c>
      <c r="RPL13" s="172" t="str">
        <f>IF('Summary Clear'!RQE2=0,"",'Summary Clear'!RQE2)</f>
        <v/>
      </c>
      <c r="RPM13" s="172" t="str">
        <f>IF('Summary Clear'!RQF2=0,"",'Summary Clear'!RQF2)</f>
        <v/>
      </c>
      <c r="RPN13" s="172" t="str">
        <f>IF('Summary Clear'!RQG2=0,"",'Summary Clear'!RQG2)</f>
        <v/>
      </c>
      <c r="RPO13" s="172" t="str">
        <f>IF('Summary Clear'!RQH2=0,"",'Summary Clear'!RQH2)</f>
        <v/>
      </c>
      <c r="RPP13" s="172" t="str">
        <f>IF('Summary Clear'!RQI2=0,"",'Summary Clear'!RQI2)</f>
        <v/>
      </c>
      <c r="RPQ13" s="172" t="str">
        <f>IF('Summary Clear'!RQJ2=0,"",'Summary Clear'!RQJ2)</f>
        <v/>
      </c>
      <c r="RPR13" s="172" t="str">
        <f>IF('Summary Clear'!RQK2=0,"",'Summary Clear'!RQK2)</f>
        <v/>
      </c>
      <c r="RPS13" s="172" t="str">
        <f>IF('Summary Clear'!RQL2=0,"",'Summary Clear'!RQL2)</f>
        <v/>
      </c>
      <c r="RPT13" s="172" t="str">
        <f>IF('Summary Clear'!RQM2=0,"",'Summary Clear'!RQM2)</f>
        <v/>
      </c>
      <c r="RPU13" s="172" t="str">
        <f>IF('Summary Clear'!RQN2=0,"",'Summary Clear'!RQN2)</f>
        <v/>
      </c>
      <c r="RPV13" s="172" t="str">
        <f>IF('Summary Clear'!RQO2=0,"",'Summary Clear'!RQO2)</f>
        <v/>
      </c>
      <c r="RPW13" s="172" t="str">
        <f>IF('Summary Clear'!RQP2=0,"",'Summary Clear'!RQP2)</f>
        <v/>
      </c>
      <c r="RPX13" s="172" t="str">
        <f>IF('Summary Clear'!RQQ2=0,"",'Summary Clear'!RQQ2)</f>
        <v/>
      </c>
      <c r="RPY13" s="172" t="str">
        <f>IF('Summary Clear'!RQR2=0,"",'Summary Clear'!RQR2)</f>
        <v/>
      </c>
      <c r="RPZ13" s="172" t="str">
        <f>IF('Summary Clear'!RQS2=0,"",'Summary Clear'!RQS2)</f>
        <v/>
      </c>
      <c r="RQA13" s="172" t="str">
        <f>IF('Summary Clear'!RQT2=0,"",'Summary Clear'!RQT2)</f>
        <v/>
      </c>
      <c r="RQB13" s="172" t="str">
        <f>IF('Summary Clear'!RQU2=0,"",'Summary Clear'!RQU2)</f>
        <v/>
      </c>
      <c r="RQC13" s="172" t="str">
        <f>IF('Summary Clear'!RQV2=0,"",'Summary Clear'!RQV2)</f>
        <v/>
      </c>
      <c r="RQD13" s="172" t="str">
        <f>IF('Summary Clear'!RQW2=0,"",'Summary Clear'!RQW2)</f>
        <v/>
      </c>
      <c r="RQE13" s="172" t="str">
        <f>IF('Summary Clear'!RQX2=0,"",'Summary Clear'!RQX2)</f>
        <v/>
      </c>
      <c r="RQF13" s="172" t="str">
        <f>IF('Summary Clear'!RQY2=0,"",'Summary Clear'!RQY2)</f>
        <v/>
      </c>
      <c r="RQG13" s="172" t="str">
        <f>IF('Summary Clear'!RQZ2=0,"",'Summary Clear'!RQZ2)</f>
        <v/>
      </c>
      <c r="RQH13" s="172" t="str">
        <f>IF('Summary Clear'!RRA2=0,"",'Summary Clear'!RRA2)</f>
        <v/>
      </c>
      <c r="RQI13" s="172" t="str">
        <f>IF('Summary Clear'!RRB2=0,"",'Summary Clear'!RRB2)</f>
        <v/>
      </c>
      <c r="RQJ13" s="172" t="str">
        <f>IF('Summary Clear'!RRC2=0,"",'Summary Clear'!RRC2)</f>
        <v/>
      </c>
      <c r="RQK13" s="172" t="str">
        <f>IF('Summary Clear'!RRD2=0,"",'Summary Clear'!RRD2)</f>
        <v/>
      </c>
      <c r="RQL13" s="172" t="str">
        <f>IF('Summary Clear'!RRE2=0,"",'Summary Clear'!RRE2)</f>
        <v/>
      </c>
      <c r="RQM13" s="172" t="str">
        <f>IF('Summary Clear'!RRF2=0,"",'Summary Clear'!RRF2)</f>
        <v/>
      </c>
      <c r="RQN13" s="172" t="str">
        <f>IF('Summary Clear'!RRG2=0,"",'Summary Clear'!RRG2)</f>
        <v/>
      </c>
      <c r="RQO13" s="172" t="str">
        <f>IF('Summary Clear'!RRH2=0,"",'Summary Clear'!RRH2)</f>
        <v/>
      </c>
      <c r="RQP13" s="172" t="str">
        <f>IF('Summary Clear'!RRI2=0,"",'Summary Clear'!RRI2)</f>
        <v/>
      </c>
      <c r="RQQ13" s="172" t="str">
        <f>IF('Summary Clear'!RRJ2=0,"",'Summary Clear'!RRJ2)</f>
        <v/>
      </c>
      <c r="RQR13" s="172" t="str">
        <f>IF('Summary Clear'!RRK2=0,"",'Summary Clear'!RRK2)</f>
        <v/>
      </c>
      <c r="RQS13" s="172" t="str">
        <f>IF('Summary Clear'!RRL2=0,"",'Summary Clear'!RRL2)</f>
        <v/>
      </c>
      <c r="RQT13" s="172" t="str">
        <f>IF('Summary Clear'!RRM2=0,"",'Summary Clear'!RRM2)</f>
        <v/>
      </c>
      <c r="RQU13" s="172" t="str">
        <f>IF('Summary Clear'!RRN2=0,"",'Summary Clear'!RRN2)</f>
        <v/>
      </c>
      <c r="RQV13" s="172" t="str">
        <f>IF('Summary Clear'!RRO2=0,"",'Summary Clear'!RRO2)</f>
        <v/>
      </c>
      <c r="RQW13" s="172" t="str">
        <f>IF('Summary Clear'!RRP2=0,"",'Summary Clear'!RRP2)</f>
        <v/>
      </c>
      <c r="RQX13" s="172" t="str">
        <f>IF('Summary Clear'!RRQ2=0,"",'Summary Clear'!RRQ2)</f>
        <v/>
      </c>
      <c r="RQY13" s="172" t="str">
        <f>IF('Summary Clear'!RRR2=0,"",'Summary Clear'!RRR2)</f>
        <v/>
      </c>
      <c r="RQZ13" s="172" t="str">
        <f>IF('Summary Clear'!RRS2=0,"",'Summary Clear'!RRS2)</f>
        <v/>
      </c>
      <c r="RRA13" s="172" t="str">
        <f>IF('Summary Clear'!RRT2=0,"",'Summary Clear'!RRT2)</f>
        <v/>
      </c>
      <c r="RRB13" s="172" t="str">
        <f>IF('Summary Clear'!RRU2=0,"",'Summary Clear'!RRU2)</f>
        <v/>
      </c>
      <c r="RRC13" s="172" t="str">
        <f>IF('Summary Clear'!RRV2=0,"",'Summary Clear'!RRV2)</f>
        <v/>
      </c>
      <c r="RRD13" s="172" t="str">
        <f>IF('Summary Clear'!RRW2=0,"",'Summary Clear'!RRW2)</f>
        <v/>
      </c>
      <c r="RRE13" s="172" t="str">
        <f>IF('Summary Clear'!RRX2=0,"",'Summary Clear'!RRX2)</f>
        <v/>
      </c>
      <c r="RRF13" s="172" t="str">
        <f>IF('Summary Clear'!RRY2=0,"",'Summary Clear'!RRY2)</f>
        <v/>
      </c>
      <c r="RRG13" s="172" t="str">
        <f>IF('Summary Clear'!RRZ2=0,"",'Summary Clear'!RRZ2)</f>
        <v/>
      </c>
      <c r="RRH13" s="172" t="str">
        <f>IF('Summary Clear'!RSA2=0,"",'Summary Clear'!RSA2)</f>
        <v/>
      </c>
      <c r="RRI13" s="172" t="str">
        <f>IF('Summary Clear'!RSB2=0,"",'Summary Clear'!RSB2)</f>
        <v/>
      </c>
      <c r="RRJ13" s="172" t="str">
        <f>IF('Summary Clear'!RSC2=0,"",'Summary Clear'!RSC2)</f>
        <v/>
      </c>
      <c r="RRK13" s="172" t="str">
        <f>IF('Summary Clear'!RSD2=0,"",'Summary Clear'!RSD2)</f>
        <v/>
      </c>
      <c r="RRL13" s="172" t="str">
        <f>IF('Summary Clear'!RSE2=0,"",'Summary Clear'!RSE2)</f>
        <v/>
      </c>
      <c r="RRM13" s="172" t="str">
        <f>IF('Summary Clear'!RSF2=0,"",'Summary Clear'!RSF2)</f>
        <v/>
      </c>
      <c r="RRN13" s="172" t="str">
        <f>IF('Summary Clear'!RSG2=0,"",'Summary Clear'!RSG2)</f>
        <v/>
      </c>
      <c r="RRO13" s="172" t="str">
        <f>IF('Summary Clear'!RSH2=0,"",'Summary Clear'!RSH2)</f>
        <v/>
      </c>
      <c r="RRP13" s="172" t="str">
        <f>IF('Summary Clear'!RSI2=0,"",'Summary Clear'!RSI2)</f>
        <v/>
      </c>
      <c r="RRQ13" s="172" t="str">
        <f>IF('Summary Clear'!RSJ2=0,"",'Summary Clear'!RSJ2)</f>
        <v/>
      </c>
      <c r="RRR13" s="172" t="str">
        <f>IF('Summary Clear'!RSK2=0,"",'Summary Clear'!RSK2)</f>
        <v/>
      </c>
      <c r="RRS13" s="172" t="str">
        <f>IF('Summary Clear'!RSL2=0,"",'Summary Clear'!RSL2)</f>
        <v/>
      </c>
      <c r="RRT13" s="172" t="str">
        <f>IF('Summary Clear'!RSM2=0,"",'Summary Clear'!RSM2)</f>
        <v/>
      </c>
      <c r="RRU13" s="172" t="str">
        <f>IF('Summary Clear'!RSN2=0,"",'Summary Clear'!RSN2)</f>
        <v/>
      </c>
      <c r="RRV13" s="172" t="str">
        <f>IF('Summary Clear'!RSO2=0,"",'Summary Clear'!RSO2)</f>
        <v/>
      </c>
      <c r="RRW13" s="172" t="str">
        <f>IF('Summary Clear'!RSP2=0,"",'Summary Clear'!RSP2)</f>
        <v/>
      </c>
      <c r="RRX13" s="172" t="str">
        <f>IF('Summary Clear'!RSQ2=0,"",'Summary Clear'!RSQ2)</f>
        <v/>
      </c>
      <c r="RRY13" s="172" t="str">
        <f>IF('Summary Clear'!RSR2=0,"",'Summary Clear'!RSR2)</f>
        <v/>
      </c>
      <c r="RRZ13" s="172" t="str">
        <f>IF('Summary Clear'!RSS2=0,"",'Summary Clear'!RSS2)</f>
        <v/>
      </c>
      <c r="RSA13" s="172" t="str">
        <f>IF('Summary Clear'!RST2=0,"",'Summary Clear'!RST2)</f>
        <v/>
      </c>
      <c r="RSB13" s="172" t="str">
        <f>IF('Summary Clear'!RSU2=0,"",'Summary Clear'!RSU2)</f>
        <v/>
      </c>
      <c r="RSC13" s="172" t="str">
        <f>IF('Summary Clear'!RSV2=0,"",'Summary Clear'!RSV2)</f>
        <v/>
      </c>
      <c r="RSD13" s="172" t="str">
        <f>IF('Summary Clear'!RSW2=0,"",'Summary Clear'!RSW2)</f>
        <v/>
      </c>
      <c r="RSE13" s="172" t="str">
        <f>IF('Summary Clear'!RSX2=0,"",'Summary Clear'!RSX2)</f>
        <v/>
      </c>
      <c r="RSF13" s="172" t="str">
        <f>IF('Summary Clear'!RSY2=0,"",'Summary Clear'!RSY2)</f>
        <v/>
      </c>
      <c r="RSG13" s="172" t="str">
        <f>IF('Summary Clear'!RSZ2=0,"",'Summary Clear'!RSZ2)</f>
        <v/>
      </c>
      <c r="RSH13" s="172" t="str">
        <f>IF('Summary Clear'!RTA2=0,"",'Summary Clear'!RTA2)</f>
        <v/>
      </c>
      <c r="RSI13" s="172" t="str">
        <f>IF('Summary Clear'!RTB2=0,"",'Summary Clear'!RTB2)</f>
        <v/>
      </c>
      <c r="RSJ13" s="172" t="str">
        <f>IF('Summary Clear'!RTC2=0,"",'Summary Clear'!RTC2)</f>
        <v/>
      </c>
      <c r="RSK13" s="172" t="str">
        <f>IF('Summary Clear'!RTD2=0,"",'Summary Clear'!RTD2)</f>
        <v/>
      </c>
      <c r="RSL13" s="172" t="str">
        <f>IF('Summary Clear'!RTE2=0,"",'Summary Clear'!RTE2)</f>
        <v/>
      </c>
      <c r="RSM13" s="172" t="str">
        <f>IF('Summary Clear'!RTF2=0,"",'Summary Clear'!RTF2)</f>
        <v/>
      </c>
      <c r="RSN13" s="172" t="str">
        <f>IF('Summary Clear'!RTG2=0,"",'Summary Clear'!RTG2)</f>
        <v/>
      </c>
      <c r="RSO13" s="172" t="str">
        <f>IF('Summary Clear'!RTH2=0,"",'Summary Clear'!RTH2)</f>
        <v/>
      </c>
      <c r="RSP13" s="172" t="str">
        <f>IF('Summary Clear'!RTI2=0,"",'Summary Clear'!RTI2)</f>
        <v/>
      </c>
      <c r="RSQ13" s="172" t="str">
        <f>IF('Summary Clear'!RTJ2=0,"",'Summary Clear'!RTJ2)</f>
        <v/>
      </c>
      <c r="RSR13" s="172" t="str">
        <f>IF('Summary Clear'!RTK2=0,"",'Summary Clear'!RTK2)</f>
        <v/>
      </c>
      <c r="RSS13" s="172" t="str">
        <f>IF('Summary Clear'!RTL2=0,"",'Summary Clear'!RTL2)</f>
        <v/>
      </c>
      <c r="RST13" s="172" t="str">
        <f>IF('Summary Clear'!RTM2=0,"",'Summary Clear'!RTM2)</f>
        <v/>
      </c>
      <c r="RSU13" s="172" t="str">
        <f>IF('Summary Clear'!RTN2=0,"",'Summary Clear'!RTN2)</f>
        <v/>
      </c>
      <c r="RSV13" s="172" t="str">
        <f>IF('Summary Clear'!RTO2=0,"",'Summary Clear'!RTO2)</f>
        <v/>
      </c>
      <c r="RSW13" s="172" t="str">
        <f>IF('Summary Clear'!RTP2=0,"",'Summary Clear'!RTP2)</f>
        <v/>
      </c>
      <c r="RSX13" s="172" t="str">
        <f>IF('Summary Clear'!RTQ2=0,"",'Summary Clear'!RTQ2)</f>
        <v/>
      </c>
      <c r="RSY13" s="172" t="str">
        <f>IF('Summary Clear'!RTR2=0,"",'Summary Clear'!RTR2)</f>
        <v/>
      </c>
      <c r="RSZ13" s="172" t="str">
        <f>IF('Summary Clear'!RTS2=0,"",'Summary Clear'!RTS2)</f>
        <v/>
      </c>
      <c r="RTA13" s="172" t="str">
        <f>IF('Summary Clear'!RTT2=0,"",'Summary Clear'!RTT2)</f>
        <v/>
      </c>
      <c r="RTB13" s="172" t="str">
        <f>IF('Summary Clear'!RTU2=0,"",'Summary Clear'!RTU2)</f>
        <v/>
      </c>
      <c r="RTC13" s="172" t="str">
        <f>IF('Summary Clear'!RTV2=0,"",'Summary Clear'!RTV2)</f>
        <v/>
      </c>
      <c r="RTD13" s="172" t="str">
        <f>IF('Summary Clear'!RTW2=0,"",'Summary Clear'!RTW2)</f>
        <v/>
      </c>
      <c r="RTE13" s="172" t="str">
        <f>IF('Summary Clear'!RTX2=0,"",'Summary Clear'!RTX2)</f>
        <v/>
      </c>
      <c r="RTF13" s="172" t="str">
        <f>IF('Summary Clear'!RTY2=0,"",'Summary Clear'!RTY2)</f>
        <v/>
      </c>
      <c r="RTG13" s="172" t="str">
        <f>IF('Summary Clear'!RTZ2=0,"",'Summary Clear'!RTZ2)</f>
        <v/>
      </c>
      <c r="RTH13" s="172" t="str">
        <f>IF('Summary Clear'!RUA2=0,"",'Summary Clear'!RUA2)</f>
        <v/>
      </c>
      <c r="RTI13" s="172" t="str">
        <f>IF('Summary Clear'!RUB2=0,"",'Summary Clear'!RUB2)</f>
        <v/>
      </c>
      <c r="RTJ13" s="172" t="str">
        <f>IF('Summary Clear'!RUC2=0,"",'Summary Clear'!RUC2)</f>
        <v/>
      </c>
      <c r="RTK13" s="172" t="str">
        <f>IF('Summary Clear'!RUD2=0,"",'Summary Clear'!RUD2)</f>
        <v/>
      </c>
      <c r="RTL13" s="172" t="str">
        <f>IF('Summary Clear'!RUE2=0,"",'Summary Clear'!RUE2)</f>
        <v/>
      </c>
      <c r="RTM13" s="172" t="str">
        <f>IF('Summary Clear'!RUF2=0,"",'Summary Clear'!RUF2)</f>
        <v/>
      </c>
      <c r="RTN13" s="172" t="str">
        <f>IF('Summary Clear'!RUG2=0,"",'Summary Clear'!RUG2)</f>
        <v/>
      </c>
      <c r="RTO13" s="172" t="str">
        <f>IF('Summary Clear'!RUH2=0,"",'Summary Clear'!RUH2)</f>
        <v/>
      </c>
      <c r="RTP13" s="172" t="str">
        <f>IF('Summary Clear'!RUI2=0,"",'Summary Clear'!RUI2)</f>
        <v/>
      </c>
      <c r="RTQ13" s="172" t="str">
        <f>IF('Summary Clear'!RUJ2=0,"",'Summary Clear'!RUJ2)</f>
        <v/>
      </c>
      <c r="RTR13" s="172" t="str">
        <f>IF('Summary Clear'!RUK2=0,"",'Summary Clear'!RUK2)</f>
        <v/>
      </c>
      <c r="RTS13" s="172" t="str">
        <f>IF('Summary Clear'!RUL2=0,"",'Summary Clear'!RUL2)</f>
        <v/>
      </c>
      <c r="RTT13" s="172" t="str">
        <f>IF('Summary Clear'!RUM2=0,"",'Summary Clear'!RUM2)</f>
        <v/>
      </c>
      <c r="RTU13" s="172" t="str">
        <f>IF('Summary Clear'!RUN2=0,"",'Summary Clear'!RUN2)</f>
        <v/>
      </c>
      <c r="RTV13" s="172" t="str">
        <f>IF('Summary Clear'!RUO2=0,"",'Summary Clear'!RUO2)</f>
        <v/>
      </c>
      <c r="RTW13" s="172" t="str">
        <f>IF('Summary Clear'!RUP2=0,"",'Summary Clear'!RUP2)</f>
        <v/>
      </c>
      <c r="RTX13" s="172" t="str">
        <f>IF('Summary Clear'!RUQ2=0,"",'Summary Clear'!RUQ2)</f>
        <v/>
      </c>
      <c r="RTY13" s="172" t="str">
        <f>IF('Summary Clear'!RUR2=0,"",'Summary Clear'!RUR2)</f>
        <v/>
      </c>
      <c r="RTZ13" s="172" t="str">
        <f>IF('Summary Clear'!RUS2=0,"",'Summary Clear'!RUS2)</f>
        <v/>
      </c>
      <c r="RUA13" s="172" t="str">
        <f>IF('Summary Clear'!RUT2=0,"",'Summary Clear'!RUT2)</f>
        <v/>
      </c>
      <c r="RUB13" s="172" t="str">
        <f>IF('Summary Clear'!RUU2=0,"",'Summary Clear'!RUU2)</f>
        <v/>
      </c>
      <c r="RUC13" s="172" t="str">
        <f>IF('Summary Clear'!RUV2=0,"",'Summary Clear'!RUV2)</f>
        <v/>
      </c>
      <c r="RUD13" s="172" t="str">
        <f>IF('Summary Clear'!RUW2=0,"",'Summary Clear'!RUW2)</f>
        <v/>
      </c>
      <c r="RUE13" s="172" t="str">
        <f>IF('Summary Clear'!RUX2=0,"",'Summary Clear'!RUX2)</f>
        <v/>
      </c>
      <c r="RUF13" s="172" t="str">
        <f>IF('Summary Clear'!RUY2=0,"",'Summary Clear'!RUY2)</f>
        <v/>
      </c>
      <c r="RUG13" s="172" t="str">
        <f>IF('Summary Clear'!RUZ2=0,"",'Summary Clear'!RUZ2)</f>
        <v/>
      </c>
      <c r="RUH13" s="172" t="str">
        <f>IF('Summary Clear'!RVA2=0,"",'Summary Clear'!RVA2)</f>
        <v/>
      </c>
      <c r="RUI13" s="172" t="str">
        <f>IF('Summary Clear'!RVB2=0,"",'Summary Clear'!RVB2)</f>
        <v/>
      </c>
      <c r="RUJ13" s="172" t="str">
        <f>IF('Summary Clear'!RVC2=0,"",'Summary Clear'!RVC2)</f>
        <v/>
      </c>
      <c r="RUK13" s="172" t="str">
        <f>IF('Summary Clear'!RVD2=0,"",'Summary Clear'!RVD2)</f>
        <v/>
      </c>
      <c r="RUL13" s="172" t="str">
        <f>IF('Summary Clear'!RVE2=0,"",'Summary Clear'!RVE2)</f>
        <v/>
      </c>
      <c r="RUM13" s="172" t="str">
        <f>IF('Summary Clear'!RVF2=0,"",'Summary Clear'!RVF2)</f>
        <v/>
      </c>
      <c r="RUN13" s="172" t="str">
        <f>IF('Summary Clear'!RVG2=0,"",'Summary Clear'!RVG2)</f>
        <v/>
      </c>
      <c r="RUO13" s="172" t="str">
        <f>IF('Summary Clear'!RVH2=0,"",'Summary Clear'!RVH2)</f>
        <v/>
      </c>
      <c r="RUP13" s="172" t="str">
        <f>IF('Summary Clear'!RVI2=0,"",'Summary Clear'!RVI2)</f>
        <v/>
      </c>
      <c r="RUQ13" s="172" t="str">
        <f>IF('Summary Clear'!RVJ2=0,"",'Summary Clear'!RVJ2)</f>
        <v/>
      </c>
      <c r="RUR13" s="172" t="str">
        <f>IF('Summary Clear'!RVK2=0,"",'Summary Clear'!RVK2)</f>
        <v/>
      </c>
      <c r="RUS13" s="172" t="str">
        <f>IF('Summary Clear'!RVL2=0,"",'Summary Clear'!RVL2)</f>
        <v/>
      </c>
      <c r="RUT13" s="172" t="str">
        <f>IF('Summary Clear'!RVM2=0,"",'Summary Clear'!RVM2)</f>
        <v/>
      </c>
      <c r="RUU13" s="172" t="str">
        <f>IF('Summary Clear'!RVN2=0,"",'Summary Clear'!RVN2)</f>
        <v/>
      </c>
      <c r="RUV13" s="172" t="str">
        <f>IF('Summary Clear'!RVO2=0,"",'Summary Clear'!RVO2)</f>
        <v/>
      </c>
      <c r="RUW13" s="172" t="str">
        <f>IF('Summary Clear'!RVP2=0,"",'Summary Clear'!RVP2)</f>
        <v/>
      </c>
      <c r="RUX13" s="172" t="str">
        <f>IF('Summary Clear'!RVQ2=0,"",'Summary Clear'!RVQ2)</f>
        <v/>
      </c>
      <c r="RUY13" s="172" t="str">
        <f>IF('Summary Clear'!RVR2=0,"",'Summary Clear'!RVR2)</f>
        <v/>
      </c>
      <c r="RUZ13" s="172" t="str">
        <f>IF('Summary Clear'!RVS2=0,"",'Summary Clear'!RVS2)</f>
        <v/>
      </c>
      <c r="RVA13" s="172" t="str">
        <f>IF('Summary Clear'!RVT2=0,"",'Summary Clear'!RVT2)</f>
        <v/>
      </c>
      <c r="RVB13" s="172" t="str">
        <f>IF('Summary Clear'!RVU2=0,"",'Summary Clear'!RVU2)</f>
        <v/>
      </c>
      <c r="RVC13" s="172" t="str">
        <f>IF('Summary Clear'!RVV2=0,"",'Summary Clear'!RVV2)</f>
        <v/>
      </c>
      <c r="RVD13" s="172" t="str">
        <f>IF('Summary Clear'!RVW2=0,"",'Summary Clear'!RVW2)</f>
        <v/>
      </c>
      <c r="RVE13" s="172" t="str">
        <f>IF('Summary Clear'!RVX2=0,"",'Summary Clear'!RVX2)</f>
        <v/>
      </c>
      <c r="RVF13" s="172" t="str">
        <f>IF('Summary Clear'!RVY2=0,"",'Summary Clear'!RVY2)</f>
        <v/>
      </c>
      <c r="RVG13" s="172" t="str">
        <f>IF('Summary Clear'!RVZ2=0,"",'Summary Clear'!RVZ2)</f>
        <v/>
      </c>
      <c r="RVH13" s="172" t="str">
        <f>IF('Summary Clear'!RWA2=0,"",'Summary Clear'!RWA2)</f>
        <v/>
      </c>
      <c r="RVI13" s="172" t="str">
        <f>IF('Summary Clear'!RWB2=0,"",'Summary Clear'!RWB2)</f>
        <v/>
      </c>
      <c r="RVJ13" s="172" t="str">
        <f>IF('Summary Clear'!RWC2=0,"",'Summary Clear'!RWC2)</f>
        <v/>
      </c>
      <c r="RVK13" s="172" t="str">
        <f>IF('Summary Clear'!RWD2=0,"",'Summary Clear'!RWD2)</f>
        <v/>
      </c>
      <c r="RVL13" s="172" t="str">
        <f>IF('Summary Clear'!RWE2=0,"",'Summary Clear'!RWE2)</f>
        <v/>
      </c>
      <c r="RVM13" s="172" t="str">
        <f>IF('Summary Clear'!RWF2=0,"",'Summary Clear'!RWF2)</f>
        <v/>
      </c>
      <c r="RVN13" s="172" t="str">
        <f>IF('Summary Clear'!RWG2=0,"",'Summary Clear'!RWG2)</f>
        <v/>
      </c>
      <c r="RVO13" s="172" t="str">
        <f>IF('Summary Clear'!RWH2=0,"",'Summary Clear'!RWH2)</f>
        <v/>
      </c>
      <c r="RVP13" s="172" t="str">
        <f>IF('Summary Clear'!RWI2=0,"",'Summary Clear'!RWI2)</f>
        <v/>
      </c>
      <c r="RVQ13" s="172" t="str">
        <f>IF('Summary Clear'!RWJ2=0,"",'Summary Clear'!RWJ2)</f>
        <v/>
      </c>
      <c r="RVR13" s="172" t="str">
        <f>IF('Summary Clear'!RWK2=0,"",'Summary Clear'!RWK2)</f>
        <v/>
      </c>
      <c r="RVS13" s="172" t="str">
        <f>IF('Summary Clear'!RWL2=0,"",'Summary Clear'!RWL2)</f>
        <v/>
      </c>
      <c r="RVT13" s="172" t="str">
        <f>IF('Summary Clear'!RWM2=0,"",'Summary Clear'!RWM2)</f>
        <v/>
      </c>
      <c r="RVU13" s="172" t="str">
        <f>IF('Summary Clear'!RWN2=0,"",'Summary Clear'!RWN2)</f>
        <v/>
      </c>
      <c r="RVV13" s="172" t="str">
        <f>IF('Summary Clear'!RWO2=0,"",'Summary Clear'!RWO2)</f>
        <v/>
      </c>
      <c r="RVW13" s="172" t="str">
        <f>IF('Summary Clear'!RWP2=0,"",'Summary Clear'!RWP2)</f>
        <v/>
      </c>
      <c r="RVX13" s="172" t="str">
        <f>IF('Summary Clear'!RWQ2=0,"",'Summary Clear'!RWQ2)</f>
        <v/>
      </c>
      <c r="RVY13" s="172" t="str">
        <f>IF('Summary Clear'!RWR2=0,"",'Summary Clear'!RWR2)</f>
        <v/>
      </c>
      <c r="RVZ13" s="172" t="str">
        <f>IF('Summary Clear'!RWS2=0,"",'Summary Clear'!RWS2)</f>
        <v/>
      </c>
      <c r="RWA13" s="172" t="str">
        <f>IF('Summary Clear'!RWT2=0,"",'Summary Clear'!RWT2)</f>
        <v/>
      </c>
      <c r="RWB13" s="172" t="str">
        <f>IF('Summary Clear'!RWU2=0,"",'Summary Clear'!RWU2)</f>
        <v/>
      </c>
      <c r="RWC13" s="172" t="str">
        <f>IF('Summary Clear'!RWV2=0,"",'Summary Clear'!RWV2)</f>
        <v/>
      </c>
      <c r="RWD13" s="172" t="str">
        <f>IF('Summary Clear'!RWW2=0,"",'Summary Clear'!RWW2)</f>
        <v/>
      </c>
      <c r="RWE13" s="172" t="str">
        <f>IF('Summary Clear'!RWX2=0,"",'Summary Clear'!RWX2)</f>
        <v/>
      </c>
      <c r="RWF13" s="172" t="str">
        <f>IF('Summary Clear'!RWY2=0,"",'Summary Clear'!RWY2)</f>
        <v/>
      </c>
      <c r="RWG13" s="172" t="str">
        <f>IF('Summary Clear'!RWZ2=0,"",'Summary Clear'!RWZ2)</f>
        <v/>
      </c>
      <c r="RWH13" s="172" t="str">
        <f>IF('Summary Clear'!RXA2=0,"",'Summary Clear'!RXA2)</f>
        <v/>
      </c>
      <c r="RWI13" s="172" t="str">
        <f>IF('Summary Clear'!RXB2=0,"",'Summary Clear'!RXB2)</f>
        <v/>
      </c>
      <c r="RWJ13" s="172" t="str">
        <f>IF('Summary Clear'!RXC2=0,"",'Summary Clear'!RXC2)</f>
        <v/>
      </c>
      <c r="RWK13" s="172" t="str">
        <f>IF('Summary Clear'!RXD2=0,"",'Summary Clear'!RXD2)</f>
        <v/>
      </c>
      <c r="RWL13" s="172" t="str">
        <f>IF('Summary Clear'!RXE2=0,"",'Summary Clear'!RXE2)</f>
        <v/>
      </c>
      <c r="RWM13" s="172" t="str">
        <f>IF('Summary Clear'!RXF2=0,"",'Summary Clear'!RXF2)</f>
        <v/>
      </c>
      <c r="RWN13" s="172" t="str">
        <f>IF('Summary Clear'!RXG2=0,"",'Summary Clear'!RXG2)</f>
        <v/>
      </c>
      <c r="RWO13" s="172" t="str">
        <f>IF('Summary Clear'!RXH2=0,"",'Summary Clear'!RXH2)</f>
        <v/>
      </c>
      <c r="RWP13" s="172" t="str">
        <f>IF('Summary Clear'!RXI2=0,"",'Summary Clear'!RXI2)</f>
        <v/>
      </c>
      <c r="RWQ13" s="172" t="str">
        <f>IF('Summary Clear'!RXJ2=0,"",'Summary Clear'!RXJ2)</f>
        <v/>
      </c>
      <c r="RWR13" s="172" t="str">
        <f>IF('Summary Clear'!RXK2=0,"",'Summary Clear'!RXK2)</f>
        <v/>
      </c>
      <c r="RWS13" s="172" t="str">
        <f>IF('Summary Clear'!RXL2=0,"",'Summary Clear'!RXL2)</f>
        <v/>
      </c>
      <c r="RWT13" s="172" t="str">
        <f>IF('Summary Clear'!RXM2=0,"",'Summary Clear'!RXM2)</f>
        <v/>
      </c>
      <c r="RWU13" s="172" t="str">
        <f>IF('Summary Clear'!RXN2=0,"",'Summary Clear'!RXN2)</f>
        <v/>
      </c>
      <c r="RWV13" s="172" t="str">
        <f>IF('Summary Clear'!RXO2=0,"",'Summary Clear'!RXO2)</f>
        <v/>
      </c>
      <c r="RWW13" s="172" t="str">
        <f>IF('Summary Clear'!RXP2=0,"",'Summary Clear'!RXP2)</f>
        <v/>
      </c>
      <c r="RWX13" s="172" t="str">
        <f>IF('Summary Clear'!RXQ2=0,"",'Summary Clear'!RXQ2)</f>
        <v/>
      </c>
      <c r="RWY13" s="172" t="str">
        <f>IF('Summary Clear'!RXR2=0,"",'Summary Clear'!RXR2)</f>
        <v/>
      </c>
      <c r="RWZ13" s="172" t="str">
        <f>IF('Summary Clear'!RXS2=0,"",'Summary Clear'!RXS2)</f>
        <v/>
      </c>
      <c r="RXA13" s="172" t="str">
        <f>IF('Summary Clear'!RXT2=0,"",'Summary Clear'!RXT2)</f>
        <v/>
      </c>
      <c r="RXB13" s="172" t="str">
        <f>IF('Summary Clear'!RXU2=0,"",'Summary Clear'!RXU2)</f>
        <v/>
      </c>
      <c r="RXC13" s="172" t="str">
        <f>IF('Summary Clear'!RXV2=0,"",'Summary Clear'!RXV2)</f>
        <v/>
      </c>
      <c r="RXD13" s="172" t="str">
        <f>IF('Summary Clear'!RXW2=0,"",'Summary Clear'!RXW2)</f>
        <v/>
      </c>
      <c r="RXE13" s="172" t="str">
        <f>IF('Summary Clear'!RXX2=0,"",'Summary Clear'!RXX2)</f>
        <v/>
      </c>
      <c r="RXF13" s="172" t="str">
        <f>IF('Summary Clear'!RXY2=0,"",'Summary Clear'!RXY2)</f>
        <v/>
      </c>
      <c r="RXG13" s="172" t="str">
        <f>IF('Summary Clear'!RXZ2=0,"",'Summary Clear'!RXZ2)</f>
        <v/>
      </c>
      <c r="RXH13" s="172" t="str">
        <f>IF('Summary Clear'!RYA2=0,"",'Summary Clear'!RYA2)</f>
        <v/>
      </c>
      <c r="RXI13" s="172" t="str">
        <f>IF('Summary Clear'!RYB2=0,"",'Summary Clear'!RYB2)</f>
        <v/>
      </c>
      <c r="RXJ13" s="172" t="str">
        <f>IF('Summary Clear'!RYC2=0,"",'Summary Clear'!RYC2)</f>
        <v/>
      </c>
      <c r="RXK13" s="172" t="str">
        <f>IF('Summary Clear'!RYD2=0,"",'Summary Clear'!RYD2)</f>
        <v/>
      </c>
      <c r="RXL13" s="172" t="str">
        <f>IF('Summary Clear'!RYE2=0,"",'Summary Clear'!RYE2)</f>
        <v/>
      </c>
      <c r="RXM13" s="172" t="str">
        <f>IF('Summary Clear'!RYF2=0,"",'Summary Clear'!RYF2)</f>
        <v/>
      </c>
      <c r="RXN13" s="172" t="str">
        <f>IF('Summary Clear'!RYG2=0,"",'Summary Clear'!RYG2)</f>
        <v/>
      </c>
      <c r="RXO13" s="172" t="str">
        <f>IF('Summary Clear'!RYH2=0,"",'Summary Clear'!RYH2)</f>
        <v/>
      </c>
      <c r="RXP13" s="172" t="str">
        <f>IF('Summary Clear'!RYI2=0,"",'Summary Clear'!RYI2)</f>
        <v/>
      </c>
      <c r="RXQ13" s="172" t="str">
        <f>IF('Summary Clear'!RYJ2=0,"",'Summary Clear'!RYJ2)</f>
        <v/>
      </c>
      <c r="RXR13" s="172" t="str">
        <f>IF('Summary Clear'!RYK2=0,"",'Summary Clear'!RYK2)</f>
        <v/>
      </c>
      <c r="RXS13" s="172" t="str">
        <f>IF('Summary Clear'!RYL2=0,"",'Summary Clear'!RYL2)</f>
        <v/>
      </c>
      <c r="RXT13" s="172" t="str">
        <f>IF('Summary Clear'!RYM2=0,"",'Summary Clear'!RYM2)</f>
        <v/>
      </c>
      <c r="RXU13" s="172" t="str">
        <f>IF('Summary Clear'!RYN2=0,"",'Summary Clear'!RYN2)</f>
        <v/>
      </c>
      <c r="RXV13" s="172" t="str">
        <f>IF('Summary Clear'!RYO2=0,"",'Summary Clear'!RYO2)</f>
        <v/>
      </c>
      <c r="RXW13" s="172" t="str">
        <f>IF('Summary Clear'!RYP2=0,"",'Summary Clear'!RYP2)</f>
        <v/>
      </c>
      <c r="RXX13" s="172" t="str">
        <f>IF('Summary Clear'!RYQ2=0,"",'Summary Clear'!RYQ2)</f>
        <v/>
      </c>
      <c r="RXY13" s="172" t="str">
        <f>IF('Summary Clear'!RYR2=0,"",'Summary Clear'!RYR2)</f>
        <v/>
      </c>
      <c r="RXZ13" s="172" t="str">
        <f>IF('Summary Clear'!RYS2=0,"",'Summary Clear'!RYS2)</f>
        <v/>
      </c>
      <c r="RYA13" s="172" t="str">
        <f>IF('Summary Clear'!RYT2=0,"",'Summary Clear'!RYT2)</f>
        <v/>
      </c>
      <c r="RYB13" s="172" t="str">
        <f>IF('Summary Clear'!RYU2=0,"",'Summary Clear'!RYU2)</f>
        <v/>
      </c>
      <c r="RYC13" s="172" t="str">
        <f>IF('Summary Clear'!RYV2=0,"",'Summary Clear'!RYV2)</f>
        <v/>
      </c>
      <c r="RYD13" s="172" t="str">
        <f>IF('Summary Clear'!RYW2=0,"",'Summary Clear'!RYW2)</f>
        <v/>
      </c>
      <c r="RYE13" s="172" t="str">
        <f>IF('Summary Clear'!RYX2=0,"",'Summary Clear'!RYX2)</f>
        <v/>
      </c>
      <c r="RYF13" s="172" t="str">
        <f>IF('Summary Clear'!RYY2=0,"",'Summary Clear'!RYY2)</f>
        <v/>
      </c>
      <c r="RYG13" s="172" t="str">
        <f>IF('Summary Clear'!RYZ2=0,"",'Summary Clear'!RYZ2)</f>
        <v/>
      </c>
      <c r="RYH13" s="172" t="str">
        <f>IF('Summary Clear'!RZA2=0,"",'Summary Clear'!RZA2)</f>
        <v/>
      </c>
      <c r="RYI13" s="172" t="str">
        <f>IF('Summary Clear'!RZB2=0,"",'Summary Clear'!RZB2)</f>
        <v/>
      </c>
      <c r="RYJ13" s="172" t="str">
        <f>IF('Summary Clear'!RZC2=0,"",'Summary Clear'!RZC2)</f>
        <v/>
      </c>
      <c r="RYK13" s="172" t="str">
        <f>IF('Summary Clear'!RZD2=0,"",'Summary Clear'!RZD2)</f>
        <v/>
      </c>
      <c r="RYL13" s="172" t="str">
        <f>IF('Summary Clear'!RZE2=0,"",'Summary Clear'!RZE2)</f>
        <v/>
      </c>
      <c r="RYM13" s="172" t="str">
        <f>IF('Summary Clear'!RZF2=0,"",'Summary Clear'!RZF2)</f>
        <v/>
      </c>
      <c r="RYN13" s="172" t="str">
        <f>IF('Summary Clear'!RZG2=0,"",'Summary Clear'!RZG2)</f>
        <v/>
      </c>
      <c r="RYO13" s="172" t="str">
        <f>IF('Summary Clear'!RZH2=0,"",'Summary Clear'!RZH2)</f>
        <v/>
      </c>
      <c r="RYP13" s="172" t="str">
        <f>IF('Summary Clear'!RZI2=0,"",'Summary Clear'!RZI2)</f>
        <v/>
      </c>
      <c r="RYQ13" s="172" t="str">
        <f>IF('Summary Clear'!RZJ2=0,"",'Summary Clear'!RZJ2)</f>
        <v/>
      </c>
      <c r="RYR13" s="172" t="str">
        <f>IF('Summary Clear'!RZK2=0,"",'Summary Clear'!RZK2)</f>
        <v/>
      </c>
      <c r="RYS13" s="172" t="str">
        <f>IF('Summary Clear'!RZL2=0,"",'Summary Clear'!RZL2)</f>
        <v/>
      </c>
      <c r="RYT13" s="172" t="str">
        <f>IF('Summary Clear'!RZM2=0,"",'Summary Clear'!RZM2)</f>
        <v/>
      </c>
      <c r="RYU13" s="172" t="str">
        <f>IF('Summary Clear'!RZN2=0,"",'Summary Clear'!RZN2)</f>
        <v/>
      </c>
      <c r="RYV13" s="172" t="str">
        <f>IF('Summary Clear'!RZO2=0,"",'Summary Clear'!RZO2)</f>
        <v/>
      </c>
      <c r="RYW13" s="172" t="str">
        <f>IF('Summary Clear'!RZP2=0,"",'Summary Clear'!RZP2)</f>
        <v/>
      </c>
      <c r="RYX13" s="172" t="str">
        <f>IF('Summary Clear'!RZQ2=0,"",'Summary Clear'!RZQ2)</f>
        <v/>
      </c>
      <c r="RYY13" s="172" t="str">
        <f>IF('Summary Clear'!RZR2=0,"",'Summary Clear'!RZR2)</f>
        <v/>
      </c>
      <c r="RYZ13" s="172" t="str">
        <f>IF('Summary Clear'!RZS2=0,"",'Summary Clear'!RZS2)</f>
        <v/>
      </c>
      <c r="RZA13" s="172" t="str">
        <f>IF('Summary Clear'!RZT2=0,"",'Summary Clear'!RZT2)</f>
        <v/>
      </c>
      <c r="RZB13" s="172" t="str">
        <f>IF('Summary Clear'!RZU2=0,"",'Summary Clear'!RZU2)</f>
        <v/>
      </c>
      <c r="RZC13" s="172" t="str">
        <f>IF('Summary Clear'!RZV2=0,"",'Summary Clear'!RZV2)</f>
        <v/>
      </c>
      <c r="RZD13" s="172" t="str">
        <f>IF('Summary Clear'!RZW2=0,"",'Summary Clear'!RZW2)</f>
        <v/>
      </c>
      <c r="RZE13" s="172" t="str">
        <f>IF('Summary Clear'!RZX2=0,"",'Summary Clear'!RZX2)</f>
        <v/>
      </c>
      <c r="RZF13" s="172" t="str">
        <f>IF('Summary Clear'!RZY2=0,"",'Summary Clear'!RZY2)</f>
        <v/>
      </c>
      <c r="RZG13" s="172" t="str">
        <f>IF('Summary Clear'!RZZ2=0,"",'Summary Clear'!RZZ2)</f>
        <v/>
      </c>
      <c r="RZH13" s="172" t="str">
        <f>IF('Summary Clear'!SAA2=0,"",'Summary Clear'!SAA2)</f>
        <v/>
      </c>
      <c r="RZI13" s="172" t="str">
        <f>IF('Summary Clear'!SAB2=0,"",'Summary Clear'!SAB2)</f>
        <v/>
      </c>
      <c r="RZJ13" s="172" t="str">
        <f>IF('Summary Clear'!SAC2=0,"",'Summary Clear'!SAC2)</f>
        <v/>
      </c>
      <c r="RZK13" s="172" t="str">
        <f>IF('Summary Clear'!SAD2=0,"",'Summary Clear'!SAD2)</f>
        <v/>
      </c>
      <c r="RZL13" s="172" t="str">
        <f>IF('Summary Clear'!SAE2=0,"",'Summary Clear'!SAE2)</f>
        <v/>
      </c>
      <c r="RZM13" s="172" t="str">
        <f>IF('Summary Clear'!SAF2=0,"",'Summary Clear'!SAF2)</f>
        <v/>
      </c>
      <c r="RZN13" s="172" t="str">
        <f>IF('Summary Clear'!SAG2=0,"",'Summary Clear'!SAG2)</f>
        <v/>
      </c>
      <c r="RZO13" s="172" t="str">
        <f>IF('Summary Clear'!SAH2=0,"",'Summary Clear'!SAH2)</f>
        <v/>
      </c>
      <c r="RZP13" s="172" t="str">
        <f>IF('Summary Clear'!SAI2=0,"",'Summary Clear'!SAI2)</f>
        <v/>
      </c>
      <c r="RZQ13" s="172" t="str">
        <f>IF('Summary Clear'!SAJ2=0,"",'Summary Clear'!SAJ2)</f>
        <v/>
      </c>
      <c r="RZR13" s="172" t="str">
        <f>IF('Summary Clear'!SAK2=0,"",'Summary Clear'!SAK2)</f>
        <v/>
      </c>
      <c r="RZS13" s="172" t="str">
        <f>IF('Summary Clear'!SAL2=0,"",'Summary Clear'!SAL2)</f>
        <v/>
      </c>
      <c r="RZT13" s="172" t="str">
        <f>IF('Summary Clear'!SAM2=0,"",'Summary Clear'!SAM2)</f>
        <v/>
      </c>
      <c r="RZU13" s="172" t="str">
        <f>IF('Summary Clear'!SAN2=0,"",'Summary Clear'!SAN2)</f>
        <v/>
      </c>
      <c r="RZV13" s="172" t="str">
        <f>IF('Summary Clear'!SAO2=0,"",'Summary Clear'!SAO2)</f>
        <v/>
      </c>
      <c r="RZW13" s="172" t="str">
        <f>IF('Summary Clear'!SAP2=0,"",'Summary Clear'!SAP2)</f>
        <v/>
      </c>
      <c r="RZX13" s="172" t="str">
        <f>IF('Summary Clear'!SAQ2=0,"",'Summary Clear'!SAQ2)</f>
        <v/>
      </c>
      <c r="RZY13" s="172" t="str">
        <f>IF('Summary Clear'!SAR2=0,"",'Summary Clear'!SAR2)</f>
        <v/>
      </c>
      <c r="RZZ13" s="172" t="str">
        <f>IF('Summary Clear'!SAS2=0,"",'Summary Clear'!SAS2)</f>
        <v/>
      </c>
      <c r="SAA13" s="172" t="str">
        <f>IF('Summary Clear'!SAT2=0,"",'Summary Clear'!SAT2)</f>
        <v/>
      </c>
      <c r="SAB13" s="172" t="str">
        <f>IF('Summary Clear'!SAU2=0,"",'Summary Clear'!SAU2)</f>
        <v/>
      </c>
      <c r="SAC13" s="172" t="str">
        <f>IF('Summary Clear'!SAV2=0,"",'Summary Clear'!SAV2)</f>
        <v/>
      </c>
      <c r="SAD13" s="172" t="str">
        <f>IF('Summary Clear'!SAW2=0,"",'Summary Clear'!SAW2)</f>
        <v/>
      </c>
      <c r="SAE13" s="172" t="str">
        <f>IF('Summary Clear'!SAX2=0,"",'Summary Clear'!SAX2)</f>
        <v/>
      </c>
      <c r="SAF13" s="172" t="str">
        <f>IF('Summary Clear'!SAY2=0,"",'Summary Clear'!SAY2)</f>
        <v/>
      </c>
      <c r="SAG13" s="172" t="str">
        <f>IF('Summary Clear'!SAZ2=0,"",'Summary Clear'!SAZ2)</f>
        <v/>
      </c>
      <c r="SAH13" s="172" t="str">
        <f>IF('Summary Clear'!SBA2=0,"",'Summary Clear'!SBA2)</f>
        <v/>
      </c>
      <c r="SAI13" s="172" t="str">
        <f>IF('Summary Clear'!SBB2=0,"",'Summary Clear'!SBB2)</f>
        <v/>
      </c>
      <c r="SAJ13" s="172" t="str">
        <f>IF('Summary Clear'!SBC2=0,"",'Summary Clear'!SBC2)</f>
        <v/>
      </c>
      <c r="SAK13" s="172" t="str">
        <f>IF('Summary Clear'!SBD2=0,"",'Summary Clear'!SBD2)</f>
        <v/>
      </c>
      <c r="SAL13" s="172" t="str">
        <f>IF('Summary Clear'!SBE2=0,"",'Summary Clear'!SBE2)</f>
        <v/>
      </c>
      <c r="SAM13" s="172" t="str">
        <f>IF('Summary Clear'!SBF2=0,"",'Summary Clear'!SBF2)</f>
        <v/>
      </c>
      <c r="SAN13" s="172" t="str">
        <f>IF('Summary Clear'!SBG2=0,"",'Summary Clear'!SBG2)</f>
        <v/>
      </c>
      <c r="SAO13" s="172" t="str">
        <f>IF('Summary Clear'!SBH2=0,"",'Summary Clear'!SBH2)</f>
        <v/>
      </c>
      <c r="SAP13" s="172" t="str">
        <f>IF('Summary Clear'!SBI2=0,"",'Summary Clear'!SBI2)</f>
        <v/>
      </c>
      <c r="SAQ13" s="172" t="str">
        <f>IF('Summary Clear'!SBJ2=0,"",'Summary Clear'!SBJ2)</f>
        <v/>
      </c>
      <c r="SAR13" s="172" t="str">
        <f>IF('Summary Clear'!SBK2=0,"",'Summary Clear'!SBK2)</f>
        <v/>
      </c>
      <c r="SAS13" s="172" t="str">
        <f>IF('Summary Clear'!SBL2=0,"",'Summary Clear'!SBL2)</f>
        <v/>
      </c>
      <c r="SAT13" s="172" t="str">
        <f>IF('Summary Clear'!SBM2=0,"",'Summary Clear'!SBM2)</f>
        <v/>
      </c>
      <c r="SAU13" s="172" t="str">
        <f>IF('Summary Clear'!SBN2=0,"",'Summary Clear'!SBN2)</f>
        <v/>
      </c>
      <c r="SAV13" s="172" t="str">
        <f>IF('Summary Clear'!SBO2=0,"",'Summary Clear'!SBO2)</f>
        <v/>
      </c>
      <c r="SAW13" s="172" t="str">
        <f>IF('Summary Clear'!SBP2=0,"",'Summary Clear'!SBP2)</f>
        <v/>
      </c>
      <c r="SAX13" s="172" t="str">
        <f>IF('Summary Clear'!SBQ2=0,"",'Summary Clear'!SBQ2)</f>
        <v/>
      </c>
      <c r="SAY13" s="172" t="str">
        <f>IF('Summary Clear'!SBR2=0,"",'Summary Clear'!SBR2)</f>
        <v/>
      </c>
      <c r="SAZ13" s="172" t="str">
        <f>IF('Summary Clear'!SBS2=0,"",'Summary Clear'!SBS2)</f>
        <v/>
      </c>
      <c r="SBA13" s="172" t="str">
        <f>IF('Summary Clear'!SBT2=0,"",'Summary Clear'!SBT2)</f>
        <v/>
      </c>
      <c r="SBB13" s="172" t="str">
        <f>IF('Summary Clear'!SBU2=0,"",'Summary Clear'!SBU2)</f>
        <v/>
      </c>
      <c r="SBC13" s="172" t="str">
        <f>IF('Summary Clear'!SBV2=0,"",'Summary Clear'!SBV2)</f>
        <v/>
      </c>
      <c r="SBD13" s="172" t="str">
        <f>IF('Summary Clear'!SBW2=0,"",'Summary Clear'!SBW2)</f>
        <v/>
      </c>
      <c r="SBE13" s="172" t="str">
        <f>IF('Summary Clear'!SBX2=0,"",'Summary Clear'!SBX2)</f>
        <v/>
      </c>
      <c r="SBF13" s="172" t="str">
        <f>IF('Summary Clear'!SBY2=0,"",'Summary Clear'!SBY2)</f>
        <v/>
      </c>
      <c r="SBG13" s="172" t="str">
        <f>IF('Summary Clear'!SBZ2=0,"",'Summary Clear'!SBZ2)</f>
        <v/>
      </c>
      <c r="SBH13" s="172" t="str">
        <f>IF('Summary Clear'!SCA2=0,"",'Summary Clear'!SCA2)</f>
        <v/>
      </c>
      <c r="SBI13" s="172" t="str">
        <f>IF('Summary Clear'!SCB2=0,"",'Summary Clear'!SCB2)</f>
        <v/>
      </c>
      <c r="SBJ13" s="172" t="str">
        <f>IF('Summary Clear'!SCC2=0,"",'Summary Clear'!SCC2)</f>
        <v/>
      </c>
      <c r="SBK13" s="172" t="str">
        <f>IF('Summary Clear'!SCD2=0,"",'Summary Clear'!SCD2)</f>
        <v/>
      </c>
      <c r="SBL13" s="172" t="str">
        <f>IF('Summary Clear'!SCE2=0,"",'Summary Clear'!SCE2)</f>
        <v/>
      </c>
      <c r="SBM13" s="172" t="str">
        <f>IF('Summary Clear'!SCF2=0,"",'Summary Clear'!SCF2)</f>
        <v/>
      </c>
      <c r="SBN13" s="172" t="str">
        <f>IF('Summary Clear'!SCG2=0,"",'Summary Clear'!SCG2)</f>
        <v/>
      </c>
      <c r="SBO13" s="172" t="str">
        <f>IF('Summary Clear'!SCH2=0,"",'Summary Clear'!SCH2)</f>
        <v/>
      </c>
      <c r="SBP13" s="172" t="str">
        <f>IF('Summary Clear'!SCI2=0,"",'Summary Clear'!SCI2)</f>
        <v/>
      </c>
      <c r="SBQ13" s="172" t="str">
        <f>IF('Summary Clear'!SCJ2=0,"",'Summary Clear'!SCJ2)</f>
        <v/>
      </c>
      <c r="SBR13" s="172" t="str">
        <f>IF('Summary Clear'!SCK2=0,"",'Summary Clear'!SCK2)</f>
        <v/>
      </c>
      <c r="SBS13" s="172" t="str">
        <f>IF('Summary Clear'!SCL2=0,"",'Summary Clear'!SCL2)</f>
        <v/>
      </c>
      <c r="SBT13" s="172" t="str">
        <f>IF('Summary Clear'!SCM2=0,"",'Summary Clear'!SCM2)</f>
        <v/>
      </c>
      <c r="SBU13" s="172" t="str">
        <f>IF('Summary Clear'!SCN2=0,"",'Summary Clear'!SCN2)</f>
        <v/>
      </c>
      <c r="SBV13" s="172" t="str">
        <f>IF('Summary Clear'!SCO2=0,"",'Summary Clear'!SCO2)</f>
        <v/>
      </c>
      <c r="SBW13" s="172" t="str">
        <f>IF('Summary Clear'!SCP2=0,"",'Summary Clear'!SCP2)</f>
        <v/>
      </c>
      <c r="SBX13" s="172" t="str">
        <f>IF('Summary Clear'!SCQ2=0,"",'Summary Clear'!SCQ2)</f>
        <v/>
      </c>
      <c r="SBY13" s="172" t="str">
        <f>IF('Summary Clear'!SCR2=0,"",'Summary Clear'!SCR2)</f>
        <v/>
      </c>
      <c r="SBZ13" s="172" t="str">
        <f>IF('Summary Clear'!SCS2=0,"",'Summary Clear'!SCS2)</f>
        <v/>
      </c>
      <c r="SCA13" s="172" t="str">
        <f>IF('Summary Clear'!SCT2=0,"",'Summary Clear'!SCT2)</f>
        <v/>
      </c>
      <c r="SCB13" s="172" t="str">
        <f>IF('Summary Clear'!SCU2=0,"",'Summary Clear'!SCU2)</f>
        <v/>
      </c>
      <c r="SCC13" s="172" t="str">
        <f>IF('Summary Clear'!SCV2=0,"",'Summary Clear'!SCV2)</f>
        <v/>
      </c>
      <c r="SCD13" s="172" t="str">
        <f>IF('Summary Clear'!SCW2=0,"",'Summary Clear'!SCW2)</f>
        <v/>
      </c>
      <c r="SCE13" s="172" t="str">
        <f>IF('Summary Clear'!SCX2=0,"",'Summary Clear'!SCX2)</f>
        <v/>
      </c>
      <c r="SCF13" s="172" t="str">
        <f>IF('Summary Clear'!SCY2=0,"",'Summary Clear'!SCY2)</f>
        <v/>
      </c>
      <c r="SCG13" s="172" t="str">
        <f>IF('Summary Clear'!SCZ2=0,"",'Summary Clear'!SCZ2)</f>
        <v/>
      </c>
      <c r="SCH13" s="172" t="str">
        <f>IF('Summary Clear'!SDA2=0,"",'Summary Clear'!SDA2)</f>
        <v/>
      </c>
      <c r="SCI13" s="172" t="str">
        <f>IF('Summary Clear'!SDB2=0,"",'Summary Clear'!SDB2)</f>
        <v/>
      </c>
      <c r="SCJ13" s="172" t="str">
        <f>IF('Summary Clear'!SDC2=0,"",'Summary Clear'!SDC2)</f>
        <v/>
      </c>
      <c r="SCK13" s="172" t="str">
        <f>IF('Summary Clear'!SDD2=0,"",'Summary Clear'!SDD2)</f>
        <v/>
      </c>
      <c r="SCL13" s="172" t="str">
        <f>IF('Summary Clear'!SDE2=0,"",'Summary Clear'!SDE2)</f>
        <v/>
      </c>
      <c r="SCM13" s="172" t="str">
        <f>IF('Summary Clear'!SDF2=0,"",'Summary Clear'!SDF2)</f>
        <v/>
      </c>
      <c r="SCN13" s="172" t="str">
        <f>IF('Summary Clear'!SDG2=0,"",'Summary Clear'!SDG2)</f>
        <v/>
      </c>
      <c r="SCO13" s="172" t="str">
        <f>IF('Summary Clear'!SDH2=0,"",'Summary Clear'!SDH2)</f>
        <v/>
      </c>
      <c r="SCP13" s="172" t="str">
        <f>IF('Summary Clear'!SDI2=0,"",'Summary Clear'!SDI2)</f>
        <v/>
      </c>
      <c r="SCQ13" s="172" t="str">
        <f>IF('Summary Clear'!SDJ2=0,"",'Summary Clear'!SDJ2)</f>
        <v/>
      </c>
      <c r="SCR13" s="172" t="str">
        <f>IF('Summary Clear'!SDK2=0,"",'Summary Clear'!SDK2)</f>
        <v/>
      </c>
      <c r="SCS13" s="172" t="str">
        <f>IF('Summary Clear'!SDL2=0,"",'Summary Clear'!SDL2)</f>
        <v/>
      </c>
      <c r="SCT13" s="172" t="str">
        <f>IF('Summary Clear'!SDM2=0,"",'Summary Clear'!SDM2)</f>
        <v/>
      </c>
      <c r="SCU13" s="172" t="str">
        <f>IF('Summary Clear'!SDN2=0,"",'Summary Clear'!SDN2)</f>
        <v/>
      </c>
      <c r="SCV13" s="172" t="str">
        <f>IF('Summary Clear'!SDO2=0,"",'Summary Clear'!SDO2)</f>
        <v/>
      </c>
      <c r="SCW13" s="172" t="str">
        <f>IF('Summary Clear'!SDP2=0,"",'Summary Clear'!SDP2)</f>
        <v/>
      </c>
      <c r="SCX13" s="172" t="str">
        <f>IF('Summary Clear'!SDQ2=0,"",'Summary Clear'!SDQ2)</f>
        <v/>
      </c>
      <c r="SCY13" s="172" t="str">
        <f>IF('Summary Clear'!SDR2=0,"",'Summary Clear'!SDR2)</f>
        <v/>
      </c>
      <c r="SCZ13" s="172" t="str">
        <f>IF('Summary Clear'!SDS2=0,"",'Summary Clear'!SDS2)</f>
        <v/>
      </c>
      <c r="SDA13" s="172" t="str">
        <f>IF('Summary Clear'!SDT2=0,"",'Summary Clear'!SDT2)</f>
        <v/>
      </c>
      <c r="SDB13" s="172" t="str">
        <f>IF('Summary Clear'!SDU2=0,"",'Summary Clear'!SDU2)</f>
        <v/>
      </c>
      <c r="SDC13" s="172" t="str">
        <f>IF('Summary Clear'!SDV2=0,"",'Summary Clear'!SDV2)</f>
        <v/>
      </c>
      <c r="SDD13" s="172" t="str">
        <f>IF('Summary Clear'!SDW2=0,"",'Summary Clear'!SDW2)</f>
        <v/>
      </c>
      <c r="SDE13" s="172" t="str">
        <f>IF('Summary Clear'!SDX2=0,"",'Summary Clear'!SDX2)</f>
        <v/>
      </c>
      <c r="SDF13" s="172" t="str">
        <f>IF('Summary Clear'!SDY2=0,"",'Summary Clear'!SDY2)</f>
        <v/>
      </c>
      <c r="SDG13" s="172" t="str">
        <f>IF('Summary Clear'!SDZ2=0,"",'Summary Clear'!SDZ2)</f>
        <v/>
      </c>
      <c r="SDH13" s="172" t="str">
        <f>IF('Summary Clear'!SEA2=0,"",'Summary Clear'!SEA2)</f>
        <v/>
      </c>
      <c r="SDI13" s="172" t="str">
        <f>IF('Summary Clear'!SEB2=0,"",'Summary Clear'!SEB2)</f>
        <v/>
      </c>
      <c r="SDJ13" s="172" t="str">
        <f>IF('Summary Clear'!SEC2=0,"",'Summary Clear'!SEC2)</f>
        <v/>
      </c>
      <c r="SDK13" s="172" t="str">
        <f>IF('Summary Clear'!SED2=0,"",'Summary Clear'!SED2)</f>
        <v/>
      </c>
      <c r="SDL13" s="172" t="str">
        <f>IF('Summary Clear'!SEE2=0,"",'Summary Clear'!SEE2)</f>
        <v/>
      </c>
      <c r="SDM13" s="172" t="str">
        <f>IF('Summary Clear'!SEF2=0,"",'Summary Clear'!SEF2)</f>
        <v/>
      </c>
      <c r="SDN13" s="172" t="str">
        <f>IF('Summary Clear'!SEG2=0,"",'Summary Clear'!SEG2)</f>
        <v/>
      </c>
      <c r="SDO13" s="172" t="str">
        <f>IF('Summary Clear'!SEH2=0,"",'Summary Clear'!SEH2)</f>
        <v/>
      </c>
      <c r="SDP13" s="172" t="str">
        <f>IF('Summary Clear'!SEI2=0,"",'Summary Clear'!SEI2)</f>
        <v/>
      </c>
      <c r="SDQ13" s="172" t="str">
        <f>IF('Summary Clear'!SEJ2=0,"",'Summary Clear'!SEJ2)</f>
        <v/>
      </c>
      <c r="SDR13" s="172" t="str">
        <f>IF('Summary Clear'!SEK2=0,"",'Summary Clear'!SEK2)</f>
        <v/>
      </c>
      <c r="SDS13" s="172" t="str">
        <f>IF('Summary Clear'!SEL2=0,"",'Summary Clear'!SEL2)</f>
        <v/>
      </c>
      <c r="SDT13" s="172" t="str">
        <f>IF('Summary Clear'!SEM2=0,"",'Summary Clear'!SEM2)</f>
        <v/>
      </c>
      <c r="SDU13" s="172" t="str">
        <f>IF('Summary Clear'!SEN2=0,"",'Summary Clear'!SEN2)</f>
        <v/>
      </c>
      <c r="SDV13" s="172" t="str">
        <f>IF('Summary Clear'!SEO2=0,"",'Summary Clear'!SEO2)</f>
        <v/>
      </c>
      <c r="SDW13" s="172" t="str">
        <f>IF('Summary Clear'!SEP2=0,"",'Summary Clear'!SEP2)</f>
        <v/>
      </c>
      <c r="SDX13" s="172" t="str">
        <f>IF('Summary Clear'!SEQ2=0,"",'Summary Clear'!SEQ2)</f>
        <v/>
      </c>
      <c r="SDY13" s="172" t="str">
        <f>IF('Summary Clear'!SER2=0,"",'Summary Clear'!SER2)</f>
        <v/>
      </c>
      <c r="SDZ13" s="172" t="str">
        <f>IF('Summary Clear'!SES2=0,"",'Summary Clear'!SES2)</f>
        <v/>
      </c>
      <c r="SEA13" s="172" t="str">
        <f>IF('Summary Clear'!SET2=0,"",'Summary Clear'!SET2)</f>
        <v/>
      </c>
      <c r="SEB13" s="172" t="str">
        <f>IF('Summary Clear'!SEU2=0,"",'Summary Clear'!SEU2)</f>
        <v/>
      </c>
      <c r="SEC13" s="172" t="str">
        <f>IF('Summary Clear'!SEV2=0,"",'Summary Clear'!SEV2)</f>
        <v/>
      </c>
      <c r="SED13" s="172" t="str">
        <f>IF('Summary Clear'!SEW2=0,"",'Summary Clear'!SEW2)</f>
        <v/>
      </c>
      <c r="SEE13" s="172" t="str">
        <f>IF('Summary Clear'!SEX2=0,"",'Summary Clear'!SEX2)</f>
        <v/>
      </c>
      <c r="SEF13" s="172" t="str">
        <f>IF('Summary Clear'!SEY2=0,"",'Summary Clear'!SEY2)</f>
        <v/>
      </c>
      <c r="SEG13" s="172" t="str">
        <f>IF('Summary Clear'!SEZ2=0,"",'Summary Clear'!SEZ2)</f>
        <v/>
      </c>
      <c r="SEH13" s="172" t="str">
        <f>IF('Summary Clear'!SFA2=0,"",'Summary Clear'!SFA2)</f>
        <v/>
      </c>
      <c r="SEI13" s="172" t="str">
        <f>IF('Summary Clear'!SFB2=0,"",'Summary Clear'!SFB2)</f>
        <v/>
      </c>
      <c r="SEJ13" s="172" t="str">
        <f>IF('Summary Clear'!SFC2=0,"",'Summary Clear'!SFC2)</f>
        <v/>
      </c>
      <c r="SEK13" s="172" t="str">
        <f>IF('Summary Clear'!SFD2=0,"",'Summary Clear'!SFD2)</f>
        <v/>
      </c>
      <c r="SEL13" s="172" t="str">
        <f>IF('Summary Clear'!SFE2=0,"",'Summary Clear'!SFE2)</f>
        <v/>
      </c>
      <c r="SEM13" s="172" t="str">
        <f>IF('Summary Clear'!SFF2=0,"",'Summary Clear'!SFF2)</f>
        <v/>
      </c>
      <c r="SEN13" s="172" t="str">
        <f>IF('Summary Clear'!SFG2=0,"",'Summary Clear'!SFG2)</f>
        <v/>
      </c>
      <c r="SEO13" s="172" t="str">
        <f>IF('Summary Clear'!SFH2=0,"",'Summary Clear'!SFH2)</f>
        <v/>
      </c>
      <c r="SEP13" s="172" t="str">
        <f>IF('Summary Clear'!SFI2=0,"",'Summary Clear'!SFI2)</f>
        <v/>
      </c>
      <c r="SEQ13" s="172" t="str">
        <f>IF('Summary Clear'!SFJ2=0,"",'Summary Clear'!SFJ2)</f>
        <v/>
      </c>
      <c r="SER13" s="172" t="str">
        <f>IF('Summary Clear'!SFK2=0,"",'Summary Clear'!SFK2)</f>
        <v/>
      </c>
      <c r="SES13" s="172" t="str">
        <f>IF('Summary Clear'!SFL2=0,"",'Summary Clear'!SFL2)</f>
        <v/>
      </c>
      <c r="SET13" s="172" t="str">
        <f>IF('Summary Clear'!SFM2=0,"",'Summary Clear'!SFM2)</f>
        <v/>
      </c>
      <c r="SEU13" s="172" t="str">
        <f>IF('Summary Clear'!SFN2=0,"",'Summary Clear'!SFN2)</f>
        <v/>
      </c>
      <c r="SEV13" s="172" t="str">
        <f>IF('Summary Clear'!SFO2=0,"",'Summary Clear'!SFO2)</f>
        <v/>
      </c>
      <c r="SEW13" s="172" t="str">
        <f>IF('Summary Clear'!SFP2=0,"",'Summary Clear'!SFP2)</f>
        <v/>
      </c>
      <c r="SEX13" s="172" t="str">
        <f>IF('Summary Clear'!SFQ2=0,"",'Summary Clear'!SFQ2)</f>
        <v/>
      </c>
      <c r="SEY13" s="172" t="str">
        <f>IF('Summary Clear'!SFR2=0,"",'Summary Clear'!SFR2)</f>
        <v/>
      </c>
      <c r="SEZ13" s="172" t="str">
        <f>IF('Summary Clear'!SFS2=0,"",'Summary Clear'!SFS2)</f>
        <v/>
      </c>
      <c r="SFA13" s="172" t="str">
        <f>IF('Summary Clear'!SFT2=0,"",'Summary Clear'!SFT2)</f>
        <v/>
      </c>
      <c r="SFB13" s="172" t="str">
        <f>IF('Summary Clear'!SFU2=0,"",'Summary Clear'!SFU2)</f>
        <v/>
      </c>
      <c r="SFC13" s="172" t="str">
        <f>IF('Summary Clear'!SFV2=0,"",'Summary Clear'!SFV2)</f>
        <v/>
      </c>
      <c r="SFD13" s="172" t="str">
        <f>IF('Summary Clear'!SFW2=0,"",'Summary Clear'!SFW2)</f>
        <v/>
      </c>
      <c r="SFE13" s="172" t="str">
        <f>IF('Summary Clear'!SFX2=0,"",'Summary Clear'!SFX2)</f>
        <v/>
      </c>
      <c r="SFF13" s="172" t="str">
        <f>IF('Summary Clear'!SFY2=0,"",'Summary Clear'!SFY2)</f>
        <v/>
      </c>
      <c r="SFG13" s="172" t="str">
        <f>IF('Summary Clear'!SFZ2=0,"",'Summary Clear'!SFZ2)</f>
        <v/>
      </c>
      <c r="SFH13" s="172" t="str">
        <f>IF('Summary Clear'!SGA2=0,"",'Summary Clear'!SGA2)</f>
        <v/>
      </c>
      <c r="SFI13" s="172" t="str">
        <f>IF('Summary Clear'!SGB2=0,"",'Summary Clear'!SGB2)</f>
        <v/>
      </c>
      <c r="SFJ13" s="172" t="str">
        <f>IF('Summary Clear'!SGC2=0,"",'Summary Clear'!SGC2)</f>
        <v/>
      </c>
      <c r="SFK13" s="172" t="str">
        <f>IF('Summary Clear'!SGD2=0,"",'Summary Clear'!SGD2)</f>
        <v/>
      </c>
      <c r="SFL13" s="172" t="str">
        <f>IF('Summary Clear'!SGE2=0,"",'Summary Clear'!SGE2)</f>
        <v/>
      </c>
      <c r="SFM13" s="172" t="str">
        <f>IF('Summary Clear'!SGF2=0,"",'Summary Clear'!SGF2)</f>
        <v/>
      </c>
      <c r="SFN13" s="172" t="str">
        <f>IF('Summary Clear'!SGG2=0,"",'Summary Clear'!SGG2)</f>
        <v/>
      </c>
      <c r="SFO13" s="172" t="str">
        <f>IF('Summary Clear'!SGH2=0,"",'Summary Clear'!SGH2)</f>
        <v/>
      </c>
      <c r="SFP13" s="172" t="str">
        <f>IF('Summary Clear'!SGI2=0,"",'Summary Clear'!SGI2)</f>
        <v/>
      </c>
      <c r="SFQ13" s="172" t="str">
        <f>IF('Summary Clear'!SGJ2=0,"",'Summary Clear'!SGJ2)</f>
        <v/>
      </c>
      <c r="SFR13" s="172" t="str">
        <f>IF('Summary Clear'!SGK2=0,"",'Summary Clear'!SGK2)</f>
        <v/>
      </c>
      <c r="SFS13" s="172" t="str">
        <f>IF('Summary Clear'!SGL2=0,"",'Summary Clear'!SGL2)</f>
        <v/>
      </c>
      <c r="SFT13" s="172" t="str">
        <f>IF('Summary Clear'!SGM2=0,"",'Summary Clear'!SGM2)</f>
        <v/>
      </c>
      <c r="SFU13" s="172" t="str">
        <f>IF('Summary Clear'!SGN2=0,"",'Summary Clear'!SGN2)</f>
        <v/>
      </c>
      <c r="SFV13" s="172" t="str">
        <f>IF('Summary Clear'!SGO2=0,"",'Summary Clear'!SGO2)</f>
        <v/>
      </c>
      <c r="SFW13" s="172" t="str">
        <f>IF('Summary Clear'!SGP2=0,"",'Summary Clear'!SGP2)</f>
        <v/>
      </c>
      <c r="SFX13" s="172" t="str">
        <f>IF('Summary Clear'!SGQ2=0,"",'Summary Clear'!SGQ2)</f>
        <v/>
      </c>
      <c r="SFY13" s="172" t="str">
        <f>IF('Summary Clear'!SGR2=0,"",'Summary Clear'!SGR2)</f>
        <v/>
      </c>
      <c r="SFZ13" s="172" t="str">
        <f>IF('Summary Clear'!SGS2=0,"",'Summary Clear'!SGS2)</f>
        <v/>
      </c>
      <c r="SGA13" s="172" t="str">
        <f>IF('Summary Clear'!SGT2=0,"",'Summary Clear'!SGT2)</f>
        <v/>
      </c>
      <c r="SGB13" s="172" t="str">
        <f>IF('Summary Clear'!SGU2=0,"",'Summary Clear'!SGU2)</f>
        <v/>
      </c>
      <c r="SGC13" s="172" t="str">
        <f>IF('Summary Clear'!SGV2=0,"",'Summary Clear'!SGV2)</f>
        <v/>
      </c>
      <c r="SGD13" s="172" t="str">
        <f>IF('Summary Clear'!SGW2=0,"",'Summary Clear'!SGW2)</f>
        <v/>
      </c>
      <c r="SGE13" s="172" t="str">
        <f>IF('Summary Clear'!SGX2=0,"",'Summary Clear'!SGX2)</f>
        <v/>
      </c>
      <c r="SGF13" s="172" t="str">
        <f>IF('Summary Clear'!SGY2=0,"",'Summary Clear'!SGY2)</f>
        <v/>
      </c>
      <c r="SGG13" s="172" t="str">
        <f>IF('Summary Clear'!SGZ2=0,"",'Summary Clear'!SGZ2)</f>
        <v/>
      </c>
      <c r="SGH13" s="172" t="str">
        <f>IF('Summary Clear'!SHA2=0,"",'Summary Clear'!SHA2)</f>
        <v/>
      </c>
      <c r="SGI13" s="172" t="str">
        <f>IF('Summary Clear'!SHB2=0,"",'Summary Clear'!SHB2)</f>
        <v/>
      </c>
      <c r="SGJ13" s="172" t="str">
        <f>IF('Summary Clear'!SHC2=0,"",'Summary Clear'!SHC2)</f>
        <v/>
      </c>
      <c r="SGK13" s="172" t="str">
        <f>IF('Summary Clear'!SHD2=0,"",'Summary Clear'!SHD2)</f>
        <v/>
      </c>
      <c r="SGL13" s="172" t="str">
        <f>IF('Summary Clear'!SHE2=0,"",'Summary Clear'!SHE2)</f>
        <v/>
      </c>
      <c r="SGM13" s="172" t="str">
        <f>IF('Summary Clear'!SHF2=0,"",'Summary Clear'!SHF2)</f>
        <v/>
      </c>
      <c r="SGN13" s="172" t="str">
        <f>IF('Summary Clear'!SHG2=0,"",'Summary Clear'!SHG2)</f>
        <v/>
      </c>
      <c r="SGO13" s="172" t="str">
        <f>IF('Summary Clear'!SHH2=0,"",'Summary Clear'!SHH2)</f>
        <v/>
      </c>
      <c r="SGP13" s="172" t="str">
        <f>IF('Summary Clear'!SHI2=0,"",'Summary Clear'!SHI2)</f>
        <v/>
      </c>
      <c r="SGQ13" s="172" t="str">
        <f>IF('Summary Clear'!SHJ2=0,"",'Summary Clear'!SHJ2)</f>
        <v/>
      </c>
      <c r="SGR13" s="172" t="str">
        <f>IF('Summary Clear'!SHK2=0,"",'Summary Clear'!SHK2)</f>
        <v/>
      </c>
      <c r="SGS13" s="172" t="str">
        <f>IF('Summary Clear'!SHL2=0,"",'Summary Clear'!SHL2)</f>
        <v/>
      </c>
      <c r="SGT13" s="172" t="str">
        <f>IF('Summary Clear'!SHM2=0,"",'Summary Clear'!SHM2)</f>
        <v/>
      </c>
      <c r="SGU13" s="172" t="str">
        <f>IF('Summary Clear'!SHN2=0,"",'Summary Clear'!SHN2)</f>
        <v/>
      </c>
      <c r="SGV13" s="172" t="str">
        <f>IF('Summary Clear'!SHO2=0,"",'Summary Clear'!SHO2)</f>
        <v/>
      </c>
      <c r="SGW13" s="172" t="str">
        <f>IF('Summary Clear'!SHP2=0,"",'Summary Clear'!SHP2)</f>
        <v/>
      </c>
      <c r="SGX13" s="172" t="str">
        <f>IF('Summary Clear'!SHQ2=0,"",'Summary Clear'!SHQ2)</f>
        <v/>
      </c>
      <c r="SGY13" s="172" t="str">
        <f>IF('Summary Clear'!SHR2=0,"",'Summary Clear'!SHR2)</f>
        <v/>
      </c>
      <c r="SGZ13" s="172" t="str">
        <f>IF('Summary Clear'!SHS2=0,"",'Summary Clear'!SHS2)</f>
        <v/>
      </c>
      <c r="SHA13" s="172" t="str">
        <f>IF('Summary Clear'!SHT2=0,"",'Summary Clear'!SHT2)</f>
        <v/>
      </c>
      <c r="SHB13" s="172" t="str">
        <f>IF('Summary Clear'!SHU2=0,"",'Summary Clear'!SHU2)</f>
        <v/>
      </c>
      <c r="SHC13" s="172" t="str">
        <f>IF('Summary Clear'!SHV2=0,"",'Summary Clear'!SHV2)</f>
        <v/>
      </c>
      <c r="SHD13" s="172" t="str">
        <f>IF('Summary Clear'!SHW2=0,"",'Summary Clear'!SHW2)</f>
        <v/>
      </c>
      <c r="SHE13" s="172" t="str">
        <f>IF('Summary Clear'!SHX2=0,"",'Summary Clear'!SHX2)</f>
        <v/>
      </c>
      <c r="SHF13" s="172" t="str">
        <f>IF('Summary Clear'!SHY2=0,"",'Summary Clear'!SHY2)</f>
        <v/>
      </c>
      <c r="SHG13" s="172" t="str">
        <f>IF('Summary Clear'!SHZ2=0,"",'Summary Clear'!SHZ2)</f>
        <v/>
      </c>
      <c r="SHH13" s="172" t="str">
        <f>IF('Summary Clear'!SIA2=0,"",'Summary Clear'!SIA2)</f>
        <v/>
      </c>
      <c r="SHI13" s="172" t="str">
        <f>IF('Summary Clear'!SIB2=0,"",'Summary Clear'!SIB2)</f>
        <v/>
      </c>
      <c r="SHJ13" s="172" t="str">
        <f>IF('Summary Clear'!SIC2=0,"",'Summary Clear'!SIC2)</f>
        <v/>
      </c>
      <c r="SHK13" s="172" t="str">
        <f>IF('Summary Clear'!SID2=0,"",'Summary Clear'!SID2)</f>
        <v/>
      </c>
      <c r="SHL13" s="172" t="str">
        <f>IF('Summary Clear'!SIE2=0,"",'Summary Clear'!SIE2)</f>
        <v/>
      </c>
      <c r="SHM13" s="172" t="str">
        <f>IF('Summary Clear'!SIF2=0,"",'Summary Clear'!SIF2)</f>
        <v/>
      </c>
      <c r="SHN13" s="172" t="str">
        <f>IF('Summary Clear'!SIG2=0,"",'Summary Clear'!SIG2)</f>
        <v/>
      </c>
      <c r="SHO13" s="172" t="str">
        <f>IF('Summary Clear'!SIH2=0,"",'Summary Clear'!SIH2)</f>
        <v/>
      </c>
      <c r="SHP13" s="172" t="str">
        <f>IF('Summary Clear'!SII2=0,"",'Summary Clear'!SII2)</f>
        <v/>
      </c>
      <c r="SHQ13" s="172" t="str">
        <f>IF('Summary Clear'!SIJ2=0,"",'Summary Clear'!SIJ2)</f>
        <v/>
      </c>
      <c r="SHR13" s="172" t="str">
        <f>IF('Summary Clear'!SIK2=0,"",'Summary Clear'!SIK2)</f>
        <v/>
      </c>
      <c r="SHS13" s="172" t="str">
        <f>IF('Summary Clear'!SIL2=0,"",'Summary Clear'!SIL2)</f>
        <v/>
      </c>
      <c r="SHT13" s="172" t="str">
        <f>IF('Summary Clear'!SIM2=0,"",'Summary Clear'!SIM2)</f>
        <v/>
      </c>
      <c r="SHU13" s="172" t="str">
        <f>IF('Summary Clear'!SIN2=0,"",'Summary Clear'!SIN2)</f>
        <v/>
      </c>
      <c r="SHV13" s="172" t="str">
        <f>IF('Summary Clear'!SIO2=0,"",'Summary Clear'!SIO2)</f>
        <v/>
      </c>
      <c r="SHW13" s="172" t="str">
        <f>IF('Summary Clear'!SIP2=0,"",'Summary Clear'!SIP2)</f>
        <v/>
      </c>
      <c r="SHX13" s="172" t="str">
        <f>IF('Summary Clear'!SIQ2=0,"",'Summary Clear'!SIQ2)</f>
        <v/>
      </c>
      <c r="SHY13" s="172" t="str">
        <f>IF('Summary Clear'!SIR2=0,"",'Summary Clear'!SIR2)</f>
        <v/>
      </c>
      <c r="SHZ13" s="172" t="str">
        <f>IF('Summary Clear'!SIS2=0,"",'Summary Clear'!SIS2)</f>
        <v/>
      </c>
      <c r="SIA13" s="172" t="str">
        <f>IF('Summary Clear'!SIT2=0,"",'Summary Clear'!SIT2)</f>
        <v/>
      </c>
      <c r="SIB13" s="172" t="str">
        <f>IF('Summary Clear'!SIU2=0,"",'Summary Clear'!SIU2)</f>
        <v/>
      </c>
      <c r="SIC13" s="172" t="str">
        <f>IF('Summary Clear'!SIV2=0,"",'Summary Clear'!SIV2)</f>
        <v/>
      </c>
      <c r="SID13" s="172" t="str">
        <f>IF('Summary Clear'!SIW2=0,"",'Summary Clear'!SIW2)</f>
        <v/>
      </c>
      <c r="SIE13" s="172" t="str">
        <f>IF('Summary Clear'!SIX2=0,"",'Summary Clear'!SIX2)</f>
        <v/>
      </c>
      <c r="SIF13" s="172" t="str">
        <f>IF('Summary Clear'!SIY2=0,"",'Summary Clear'!SIY2)</f>
        <v/>
      </c>
      <c r="SIG13" s="172" t="str">
        <f>IF('Summary Clear'!SIZ2=0,"",'Summary Clear'!SIZ2)</f>
        <v/>
      </c>
      <c r="SIH13" s="172" t="str">
        <f>IF('Summary Clear'!SJA2=0,"",'Summary Clear'!SJA2)</f>
        <v/>
      </c>
      <c r="SII13" s="172" t="str">
        <f>IF('Summary Clear'!SJB2=0,"",'Summary Clear'!SJB2)</f>
        <v/>
      </c>
      <c r="SIJ13" s="172" t="str">
        <f>IF('Summary Clear'!SJC2=0,"",'Summary Clear'!SJC2)</f>
        <v/>
      </c>
      <c r="SIK13" s="172" t="str">
        <f>IF('Summary Clear'!SJD2=0,"",'Summary Clear'!SJD2)</f>
        <v/>
      </c>
      <c r="SIL13" s="172" t="str">
        <f>IF('Summary Clear'!SJE2=0,"",'Summary Clear'!SJE2)</f>
        <v/>
      </c>
      <c r="SIM13" s="172" t="str">
        <f>IF('Summary Clear'!SJF2=0,"",'Summary Clear'!SJF2)</f>
        <v/>
      </c>
      <c r="SIN13" s="172" t="str">
        <f>IF('Summary Clear'!SJG2=0,"",'Summary Clear'!SJG2)</f>
        <v/>
      </c>
      <c r="SIO13" s="172" t="str">
        <f>IF('Summary Clear'!SJH2=0,"",'Summary Clear'!SJH2)</f>
        <v/>
      </c>
      <c r="SIP13" s="172" t="str">
        <f>IF('Summary Clear'!SJI2=0,"",'Summary Clear'!SJI2)</f>
        <v/>
      </c>
      <c r="SIQ13" s="172" t="str">
        <f>IF('Summary Clear'!SJJ2=0,"",'Summary Clear'!SJJ2)</f>
        <v/>
      </c>
      <c r="SIR13" s="172" t="str">
        <f>IF('Summary Clear'!SJK2=0,"",'Summary Clear'!SJK2)</f>
        <v/>
      </c>
      <c r="SIS13" s="172" t="str">
        <f>IF('Summary Clear'!SJL2=0,"",'Summary Clear'!SJL2)</f>
        <v/>
      </c>
      <c r="SIT13" s="172" t="str">
        <f>IF('Summary Clear'!SJM2=0,"",'Summary Clear'!SJM2)</f>
        <v/>
      </c>
      <c r="SIU13" s="172" t="str">
        <f>IF('Summary Clear'!SJN2=0,"",'Summary Clear'!SJN2)</f>
        <v/>
      </c>
      <c r="SIV13" s="172" t="str">
        <f>IF('Summary Clear'!SJO2=0,"",'Summary Clear'!SJO2)</f>
        <v/>
      </c>
      <c r="SIW13" s="172" t="str">
        <f>IF('Summary Clear'!SJP2=0,"",'Summary Clear'!SJP2)</f>
        <v/>
      </c>
      <c r="SIX13" s="172" t="str">
        <f>IF('Summary Clear'!SJQ2=0,"",'Summary Clear'!SJQ2)</f>
        <v/>
      </c>
      <c r="SIY13" s="172" t="str">
        <f>IF('Summary Clear'!SJR2=0,"",'Summary Clear'!SJR2)</f>
        <v/>
      </c>
      <c r="SIZ13" s="172" t="str">
        <f>IF('Summary Clear'!SJS2=0,"",'Summary Clear'!SJS2)</f>
        <v/>
      </c>
      <c r="SJA13" s="172" t="str">
        <f>IF('Summary Clear'!SJT2=0,"",'Summary Clear'!SJT2)</f>
        <v/>
      </c>
      <c r="SJB13" s="172" t="str">
        <f>IF('Summary Clear'!SJU2=0,"",'Summary Clear'!SJU2)</f>
        <v/>
      </c>
      <c r="SJC13" s="172" t="str">
        <f>IF('Summary Clear'!SJV2=0,"",'Summary Clear'!SJV2)</f>
        <v/>
      </c>
      <c r="SJD13" s="172" t="str">
        <f>IF('Summary Clear'!SJW2=0,"",'Summary Clear'!SJW2)</f>
        <v/>
      </c>
      <c r="SJE13" s="172" t="str">
        <f>IF('Summary Clear'!SJX2=0,"",'Summary Clear'!SJX2)</f>
        <v/>
      </c>
      <c r="SJF13" s="172" t="str">
        <f>IF('Summary Clear'!SJY2=0,"",'Summary Clear'!SJY2)</f>
        <v/>
      </c>
      <c r="SJG13" s="172" t="str">
        <f>IF('Summary Clear'!SJZ2=0,"",'Summary Clear'!SJZ2)</f>
        <v/>
      </c>
      <c r="SJH13" s="172" t="str">
        <f>IF('Summary Clear'!SKA2=0,"",'Summary Clear'!SKA2)</f>
        <v/>
      </c>
      <c r="SJI13" s="172" t="str">
        <f>IF('Summary Clear'!SKB2=0,"",'Summary Clear'!SKB2)</f>
        <v/>
      </c>
      <c r="SJJ13" s="172" t="str">
        <f>IF('Summary Clear'!SKC2=0,"",'Summary Clear'!SKC2)</f>
        <v/>
      </c>
      <c r="SJK13" s="172" t="str">
        <f>IF('Summary Clear'!SKD2=0,"",'Summary Clear'!SKD2)</f>
        <v/>
      </c>
      <c r="SJL13" s="172" t="str">
        <f>IF('Summary Clear'!SKE2=0,"",'Summary Clear'!SKE2)</f>
        <v/>
      </c>
      <c r="SJM13" s="172" t="str">
        <f>IF('Summary Clear'!SKF2=0,"",'Summary Clear'!SKF2)</f>
        <v/>
      </c>
      <c r="SJN13" s="172" t="str">
        <f>IF('Summary Clear'!SKG2=0,"",'Summary Clear'!SKG2)</f>
        <v/>
      </c>
      <c r="SJO13" s="172" t="str">
        <f>IF('Summary Clear'!SKH2=0,"",'Summary Clear'!SKH2)</f>
        <v/>
      </c>
      <c r="SJP13" s="172" t="str">
        <f>IF('Summary Clear'!SKI2=0,"",'Summary Clear'!SKI2)</f>
        <v/>
      </c>
      <c r="SJQ13" s="172" t="str">
        <f>IF('Summary Clear'!SKJ2=0,"",'Summary Clear'!SKJ2)</f>
        <v/>
      </c>
      <c r="SJR13" s="172" t="str">
        <f>IF('Summary Clear'!SKK2=0,"",'Summary Clear'!SKK2)</f>
        <v/>
      </c>
      <c r="SJS13" s="172" t="str">
        <f>IF('Summary Clear'!SKL2=0,"",'Summary Clear'!SKL2)</f>
        <v/>
      </c>
      <c r="SJT13" s="172" t="str">
        <f>IF('Summary Clear'!SKM2=0,"",'Summary Clear'!SKM2)</f>
        <v/>
      </c>
      <c r="SJU13" s="172" t="str">
        <f>IF('Summary Clear'!SKN2=0,"",'Summary Clear'!SKN2)</f>
        <v/>
      </c>
      <c r="SJV13" s="172" t="str">
        <f>IF('Summary Clear'!SKO2=0,"",'Summary Clear'!SKO2)</f>
        <v/>
      </c>
      <c r="SJW13" s="172" t="str">
        <f>IF('Summary Clear'!SKP2=0,"",'Summary Clear'!SKP2)</f>
        <v/>
      </c>
      <c r="SJX13" s="172" t="str">
        <f>IF('Summary Clear'!SKQ2=0,"",'Summary Clear'!SKQ2)</f>
        <v/>
      </c>
      <c r="SJY13" s="172" t="str">
        <f>IF('Summary Clear'!SKR2=0,"",'Summary Clear'!SKR2)</f>
        <v/>
      </c>
      <c r="SJZ13" s="172" t="str">
        <f>IF('Summary Clear'!SKS2=0,"",'Summary Clear'!SKS2)</f>
        <v/>
      </c>
      <c r="SKA13" s="172" t="str">
        <f>IF('Summary Clear'!SKT2=0,"",'Summary Clear'!SKT2)</f>
        <v/>
      </c>
      <c r="SKB13" s="172" t="str">
        <f>IF('Summary Clear'!SKU2=0,"",'Summary Clear'!SKU2)</f>
        <v/>
      </c>
      <c r="SKC13" s="172" t="str">
        <f>IF('Summary Clear'!SKV2=0,"",'Summary Clear'!SKV2)</f>
        <v/>
      </c>
      <c r="SKD13" s="172" t="str">
        <f>IF('Summary Clear'!SKW2=0,"",'Summary Clear'!SKW2)</f>
        <v/>
      </c>
      <c r="SKE13" s="172" t="str">
        <f>IF('Summary Clear'!SKX2=0,"",'Summary Clear'!SKX2)</f>
        <v/>
      </c>
      <c r="SKF13" s="172" t="str">
        <f>IF('Summary Clear'!SKY2=0,"",'Summary Clear'!SKY2)</f>
        <v/>
      </c>
      <c r="SKG13" s="172" t="str">
        <f>IF('Summary Clear'!SKZ2=0,"",'Summary Clear'!SKZ2)</f>
        <v/>
      </c>
      <c r="SKH13" s="172" t="str">
        <f>IF('Summary Clear'!SLA2=0,"",'Summary Clear'!SLA2)</f>
        <v/>
      </c>
      <c r="SKI13" s="172" t="str">
        <f>IF('Summary Clear'!SLB2=0,"",'Summary Clear'!SLB2)</f>
        <v/>
      </c>
      <c r="SKJ13" s="172" t="str">
        <f>IF('Summary Clear'!SLC2=0,"",'Summary Clear'!SLC2)</f>
        <v/>
      </c>
      <c r="SKK13" s="172" t="str">
        <f>IF('Summary Clear'!SLD2=0,"",'Summary Clear'!SLD2)</f>
        <v/>
      </c>
      <c r="SKL13" s="172" t="str">
        <f>IF('Summary Clear'!SLE2=0,"",'Summary Clear'!SLE2)</f>
        <v/>
      </c>
      <c r="SKM13" s="172" t="str">
        <f>IF('Summary Clear'!SLF2=0,"",'Summary Clear'!SLF2)</f>
        <v/>
      </c>
      <c r="SKN13" s="172" t="str">
        <f>IF('Summary Clear'!SLG2=0,"",'Summary Clear'!SLG2)</f>
        <v/>
      </c>
      <c r="SKO13" s="172" t="str">
        <f>IF('Summary Clear'!SLH2=0,"",'Summary Clear'!SLH2)</f>
        <v/>
      </c>
      <c r="SKP13" s="172" t="str">
        <f>IF('Summary Clear'!SLI2=0,"",'Summary Clear'!SLI2)</f>
        <v/>
      </c>
      <c r="SKQ13" s="172" t="str">
        <f>IF('Summary Clear'!SLJ2=0,"",'Summary Clear'!SLJ2)</f>
        <v/>
      </c>
      <c r="SKR13" s="172" t="str">
        <f>IF('Summary Clear'!SLK2=0,"",'Summary Clear'!SLK2)</f>
        <v/>
      </c>
      <c r="SKS13" s="172" t="str">
        <f>IF('Summary Clear'!SLL2=0,"",'Summary Clear'!SLL2)</f>
        <v/>
      </c>
      <c r="SKT13" s="172" t="str">
        <f>IF('Summary Clear'!SLM2=0,"",'Summary Clear'!SLM2)</f>
        <v/>
      </c>
      <c r="SKU13" s="172" t="str">
        <f>IF('Summary Clear'!SLN2=0,"",'Summary Clear'!SLN2)</f>
        <v/>
      </c>
      <c r="SKV13" s="172" t="str">
        <f>IF('Summary Clear'!SLO2=0,"",'Summary Clear'!SLO2)</f>
        <v/>
      </c>
      <c r="SKW13" s="172" t="str">
        <f>IF('Summary Clear'!SLP2=0,"",'Summary Clear'!SLP2)</f>
        <v/>
      </c>
      <c r="SKX13" s="172" t="str">
        <f>IF('Summary Clear'!SLQ2=0,"",'Summary Clear'!SLQ2)</f>
        <v/>
      </c>
      <c r="SKY13" s="172" t="str">
        <f>IF('Summary Clear'!SLR2=0,"",'Summary Clear'!SLR2)</f>
        <v/>
      </c>
      <c r="SKZ13" s="172" t="str">
        <f>IF('Summary Clear'!SLS2=0,"",'Summary Clear'!SLS2)</f>
        <v/>
      </c>
      <c r="SLA13" s="172" t="str">
        <f>IF('Summary Clear'!SLT2=0,"",'Summary Clear'!SLT2)</f>
        <v/>
      </c>
      <c r="SLB13" s="172" t="str">
        <f>IF('Summary Clear'!SLU2=0,"",'Summary Clear'!SLU2)</f>
        <v/>
      </c>
      <c r="SLC13" s="172" t="str">
        <f>IF('Summary Clear'!SLV2=0,"",'Summary Clear'!SLV2)</f>
        <v/>
      </c>
      <c r="SLD13" s="172" t="str">
        <f>IF('Summary Clear'!SLW2=0,"",'Summary Clear'!SLW2)</f>
        <v/>
      </c>
      <c r="SLE13" s="172" t="str">
        <f>IF('Summary Clear'!SLX2=0,"",'Summary Clear'!SLX2)</f>
        <v/>
      </c>
      <c r="SLF13" s="172" t="str">
        <f>IF('Summary Clear'!SLY2=0,"",'Summary Clear'!SLY2)</f>
        <v/>
      </c>
      <c r="SLG13" s="172" t="str">
        <f>IF('Summary Clear'!SLZ2=0,"",'Summary Clear'!SLZ2)</f>
        <v/>
      </c>
      <c r="SLH13" s="172" t="str">
        <f>IF('Summary Clear'!SMA2=0,"",'Summary Clear'!SMA2)</f>
        <v/>
      </c>
      <c r="SLI13" s="172" t="str">
        <f>IF('Summary Clear'!SMB2=0,"",'Summary Clear'!SMB2)</f>
        <v/>
      </c>
      <c r="SLJ13" s="172" t="str">
        <f>IF('Summary Clear'!SMC2=0,"",'Summary Clear'!SMC2)</f>
        <v/>
      </c>
      <c r="SLK13" s="172" t="str">
        <f>IF('Summary Clear'!SMD2=0,"",'Summary Clear'!SMD2)</f>
        <v/>
      </c>
      <c r="SLL13" s="172" t="str">
        <f>IF('Summary Clear'!SME2=0,"",'Summary Clear'!SME2)</f>
        <v/>
      </c>
      <c r="SLM13" s="172" t="str">
        <f>IF('Summary Clear'!SMF2=0,"",'Summary Clear'!SMF2)</f>
        <v/>
      </c>
      <c r="SLN13" s="172" t="str">
        <f>IF('Summary Clear'!SMG2=0,"",'Summary Clear'!SMG2)</f>
        <v/>
      </c>
      <c r="SLO13" s="172" t="str">
        <f>IF('Summary Clear'!SMH2=0,"",'Summary Clear'!SMH2)</f>
        <v/>
      </c>
      <c r="SLP13" s="172" t="str">
        <f>IF('Summary Clear'!SMI2=0,"",'Summary Clear'!SMI2)</f>
        <v/>
      </c>
      <c r="SLQ13" s="172" t="str">
        <f>IF('Summary Clear'!SMJ2=0,"",'Summary Clear'!SMJ2)</f>
        <v/>
      </c>
      <c r="SLR13" s="172" t="str">
        <f>IF('Summary Clear'!SMK2=0,"",'Summary Clear'!SMK2)</f>
        <v/>
      </c>
      <c r="SLS13" s="172" t="str">
        <f>IF('Summary Clear'!SML2=0,"",'Summary Clear'!SML2)</f>
        <v/>
      </c>
      <c r="SLT13" s="172" t="str">
        <f>IF('Summary Clear'!SMM2=0,"",'Summary Clear'!SMM2)</f>
        <v/>
      </c>
      <c r="SLU13" s="172" t="str">
        <f>IF('Summary Clear'!SMN2=0,"",'Summary Clear'!SMN2)</f>
        <v/>
      </c>
      <c r="SLV13" s="172" t="str">
        <f>IF('Summary Clear'!SMO2=0,"",'Summary Clear'!SMO2)</f>
        <v/>
      </c>
      <c r="SLW13" s="172" t="str">
        <f>IF('Summary Clear'!SMP2=0,"",'Summary Clear'!SMP2)</f>
        <v/>
      </c>
      <c r="SLX13" s="172" t="str">
        <f>IF('Summary Clear'!SMQ2=0,"",'Summary Clear'!SMQ2)</f>
        <v/>
      </c>
      <c r="SLY13" s="172" t="str">
        <f>IF('Summary Clear'!SMR2=0,"",'Summary Clear'!SMR2)</f>
        <v/>
      </c>
      <c r="SLZ13" s="172" t="str">
        <f>IF('Summary Clear'!SMS2=0,"",'Summary Clear'!SMS2)</f>
        <v/>
      </c>
      <c r="SMA13" s="172" t="str">
        <f>IF('Summary Clear'!SMT2=0,"",'Summary Clear'!SMT2)</f>
        <v/>
      </c>
      <c r="SMB13" s="172" t="str">
        <f>IF('Summary Clear'!SMU2=0,"",'Summary Clear'!SMU2)</f>
        <v/>
      </c>
      <c r="SMC13" s="172" t="str">
        <f>IF('Summary Clear'!SMV2=0,"",'Summary Clear'!SMV2)</f>
        <v/>
      </c>
      <c r="SMD13" s="172" t="str">
        <f>IF('Summary Clear'!SMW2=0,"",'Summary Clear'!SMW2)</f>
        <v/>
      </c>
      <c r="SME13" s="172" t="str">
        <f>IF('Summary Clear'!SMX2=0,"",'Summary Clear'!SMX2)</f>
        <v/>
      </c>
      <c r="SMF13" s="172" t="str">
        <f>IF('Summary Clear'!SMY2=0,"",'Summary Clear'!SMY2)</f>
        <v/>
      </c>
      <c r="SMG13" s="172" t="str">
        <f>IF('Summary Clear'!SMZ2=0,"",'Summary Clear'!SMZ2)</f>
        <v/>
      </c>
      <c r="SMH13" s="172" t="str">
        <f>IF('Summary Clear'!SNA2=0,"",'Summary Clear'!SNA2)</f>
        <v/>
      </c>
      <c r="SMI13" s="172" t="str">
        <f>IF('Summary Clear'!SNB2=0,"",'Summary Clear'!SNB2)</f>
        <v/>
      </c>
      <c r="SMJ13" s="172" t="str">
        <f>IF('Summary Clear'!SNC2=0,"",'Summary Clear'!SNC2)</f>
        <v/>
      </c>
      <c r="SMK13" s="172" t="str">
        <f>IF('Summary Clear'!SND2=0,"",'Summary Clear'!SND2)</f>
        <v/>
      </c>
      <c r="SML13" s="172" t="str">
        <f>IF('Summary Clear'!SNE2=0,"",'Summary Clear'!SNE2)</f>
        <v/>
      </c>
      <c r="SMM13" s="172" t="str">
        <f>IF('Summary Clear'!SNF2=0,"",'Summary Clear'!SNF2)</f>
        <v/>
      </c>
      <c r="SMN13" s="172" t="str">
        <f>IF('Summary Clear'!SNG2=0,"",'Summary Clear'!SNG2)</f>
        <v/>
      </c>
      <c r="SMO13" s="172" t="str">
        <f>IF('Summary Clear'!SNH2=0,"",'Summary Clear'!SNH2)</f>
        <v/>
      </c>
      <c r="SMP13" s="172" t="str">
        <f>IF('Summary Clear'!SNI2=0,"",'Summary Clear'!SNI2)</f>
        <v/>
      </c>
      <c r="SMQ13" s="172" t="str">
        <f>IF('Summary Clear'!SNJ2=0,"",'Summary Clear'!SNJ2)</f>
        <v/>
      </c>
      <c r="SMR13" s="172" t="str">
        <f>IF('Summary Clear'!SNK2=0,"",'Summary Clear'!SNK2)</f>
        <v/>
      </c>
      <c r="SMS13" s="172" t="str">
        <f>IF('Summary Clear'!SNL2=0,"",'Summary Clear'!SNL2)</f>
        <v/>
      </c>
      <c r="SMT13" s="172" t="str">
        <f>IF('Summary Clear'!SNM2=0,"",'Summary Clear'!SNM2)</f>
        <v/>
      </c>
      <c r="SMU13" s="172" t="str">
        <f>IF('Summary Clear'!SNN2=0,"",'Summary Clear'!SNN2)</f>
        <v/>
      </c>
      <c r="SMV13" s="172" t="str">
        <f>IF('Summary Clear'!SNO2=0,"",'Summary Clear'!SNO2)</f>
        <v/>
      </c>
      <c r="SMW13" s="172" t="str">
        <f>IF('Summary Clear'!SNP2=0,"",'Summary Clear'!SNP2)</f>
        <v/>
      </c>
      <c r="SMX13" s="172" t="str">
        <f>IF('Summary Clear'!SNQ2=0,"",'Summary Clear'!SNQ2)</f>
        <v/>
      </c>
      <c r="SMY13" s="172" t="str">
        <f>IF('Summary Clear'!SNR2=0,"",'Summary Clear'!SNR2)</f>
        <v/>
      </c>
      <c r="SMZ13" s="172" t="str">
        <f>IF('Summary Clear'!SNS2=0,"",'Summary Clear'!SNS2)</f>
        <v/>
      </c>
      <c r="SNA13" s="172" t="str">
        <f>IF('Summary Clear'!SNT2=0,"",'Summary Clear'!SNT2)</f>
        <v/>
      </c>
      <c r="SNB13" s="172" t="str">
        <f>IF('Summary Clear'!SNU2=0,"",'Summary Clear'!SNU2)</f>
        <v/>
      </c>
      <c r="SNC13" s="172" t="str">
        <f>IF('Summary Clear'!SNV2=0,"",'Summary Clear'!SNV2)</f>
        <v/>
      </c>
      <c r="SND13" s="172" t="str">
        <f>IF('Summary Clear'!SNW2=0,"",'Summary Clear'!SNW2)</f>
        <v/>
      </c>
      <c r="SNE13" s="172" t="str">
        <f>IF('Summary Clear'!SNX2=0,"",'Summary Clear'!SNX2)</f>
        <v/>
      </c>
      <c r="SNF13" s="172" t="str">
        <f>IF('Summary Clear'!SNY2=0,"",'Summary Clear'!SNY2)</f>
        <v/>
      </c>
      <c r="SNG13" s="172" t="str">
        <f>IF('Summary Clear'!SNZ2=0,"",'Summary Clear'!SNZ2)</f>
        <v/>
      </c>
      <c r="SNH13" s="172" t="str">
        <f>IF('Summary Clear'!SOA2=0,"",'Summary Clear'!SOA2)</f>
        <v/>
      </c>
      <c r="SNI13" s="172" t="str">
        <f>IF('Summary Clear'!SOB2=0,"",'Summary Clear'!SOB2)</f>
        <v/>
      </c>
      <c r="SNJ13" s="172" t="str">
        <f>IF('Summary Clear'!SOC2=0,"",'Summary Clear'!SOC2)</f>
        <v/>
      </c>
      <c r="SNK13" s="172" t="str">
        <f>IF('Summary Clear'!SOD2=0,"",'Summary Clear'!SOD2)</f>
        <v/>
      </c>
      <c r="SNL13" s="172" t="str">
        <f>IF('Summary Clear'!SOE2=0,"",'Summary Clear'!SOE2)</f>
        <v/>
      </c>
      <c r="SNM13" s="172" t="str">
        <f>IF('Summary Clear'!SOF2=0,"",'Summary Clear'!SOF2)</f>
        <v/>
      </c>
      <c r="SNN13" s="172" t="str">
        <f>IF('Summary Clear'!SOG2=0,"",'Summary Clear'!SOG2)</f>
        <v/>
      </c>
      <c r="SNO13" s="172" t="str">
        <f>IF('Summary Clear'!SOH2=0,"",'Summary Clear'!SOH2)</f>
        <v/>
      </c>
      <c r="SNP13" s="172" t="str">
        <f>IF('Summary Clear'!SOI2=0,"",'Summary Clear'!SOI2)</f>
        <v/>
      </c>
      <c r="SNQ13" s="172" t="str">
        <f>IF('Summary Clear'!SOJ2=0,"",'Summary Clear'!SOJ2)</f>
        <v/>
      </c>
      <c r="SNR13" s="172" t="str">
        <f>IF('Summary Clear'!SOK2=0,"",'Summary Clear'!SOK2)</f>
        <v/>
      </c>
      <c r="SNS13" s="172" t="str">
        <f>IF('Summary Clear'!SOL2=0,"",'Summary Clear'!SOL2)</f>
        <v/>
      </c>
      <c r="SNT13" s="172" t="str">
        <f>IF('Summary Clear'!SOM2=0,"",'Summary Clear'!SOM2)</f>
        <v/>
      </c>
      <c r="SNU13" s="172" t="str">
        <f>IF('Summary Clear'!SON2=0,"",'Summary Clear'!SON2)</f>
        <v/>
      </c>
      <c r="SNV13" s="172" t="str">
        <f>IF('Summary Clear'!SOO2=0,"",'Summary Clear'!SOO2)</f>
        <v/>
      </c>
      <c r="SNW13" s="172" t="str">
        <f>IF('Summary Clear'!SOP2=0,"",'Summary Clear'!SOP2)</f>
        <v/>
      </c>
      <c r="SNX13" s="172" t="str">
        <f>IF('Summary Clear'!SOQ2=0,"",'Summary Clear'!SOQ2)</f>
        <v/>
      </c>
      <c r="SNY13" s="172" t="str">
        <f>IF('Summary Clear'!SOR2=0,"",'Summary Clear'!SOR2)</f>
        <v/>
      </c>
      <c r="SNZ13" s="172" t="str">
        <f>IF('Summary Clear'!SOS2=0,"",'Summary Clear'!SOS2)</f>
        <v/>
      </c>
      <c r="SOA13" s="172" t="str">
        <f>IF('Summary Clear'!SOT2=0,"",'Summary Clear'!SOT2)</f>
        <v/>
      </c>
      <c r="SOB13" s="172" t="str">
        <f>IF('Summary Clear'!SOU2=0,"",'Summary Clear'!SOU2)</f>
        <v/>
      </c>
      <c r="SOC13" s="172" t="str">
        <f>IF('Summary Clear'!SOV2=0,"",'Summary Clear'!SOV2)</f>
        <v/>
      </c>
      <c r="SOD13" s="172" t="str">
        <f>IF('Summary Clear'!SOW2=0,"",'Summary Clear'!SOW2)</f>
        <v/>
      </c>
      <c r="SOE13" s="172" t="str">
        <f>IF('Summary Clear'!SOX2=0,"",'Summary Clear'!SOX2)</f>
        <v/>
      </c>
      <c r="SOF13" s="172" t="str">
        <f>IF('Summary Clear'!SOY2=0,"",'Summary Clear'!SOY2)</f>
        <v/>
      </c>
      <c r="SOG13" s="172" t="str">
        <f>IF('Summary Clear'!SOZ2=0,"",'Summary Clear'!SOZ2)</f>
        <v/>
      </c>
      <c r="SOH13" s="172" t="str">
        <f>IF('Summary Clear'!SPA2=0,"",'Summary Clear'!SPA2)</f>
        <v/>
      </c>
      <c r="SOI13" s="172" t="str">
        <f>IF('Summary Clear'!SPB2=0,"",'Summary Clear'!SPB2)</f>
        <v/>
      </c>
      <c r="SOJ13" s="172" t="str">
        <f>IF('Summary Clear'!SPC2=0,"",'Summary Clear'!SPC2)</f>
        <v/>
      </c>
      <c r="SOK13" s="172" t="str">
        <f>IF('Summary Clear'!SPD2=0,"",'Summary Clear'!SPD2)</f>
        <v/>
      </c>
      <c r="SOL13" s="172" t="str">
        <f>IF('Summary Clear'!SPE2=0,"",'Summary Clear'!SPE2)</f>
        <v/>
      </c>
      <c r="SOM13" s="172" t="str">
        <f>IF('Summary Clear'!SPF2=0,"",'Summary Clear'!SPF2)</f>
        <v/>
      </c>
      <c r="SON13" s="172" t="str">
        <f>IF('Summary Clear'!SPG2=0,"",'Summary Clear'!SPG2)</f>
        <v/>
      </c>
      <c r="SOO13" s="172" t="str">
        <f>IF('Summary Clear'!SPH2=0,"",'Summary Clear'!SPH2)</f>
        <v/>
      </c>
      <c r="SOP13" s="172" t="str">
        <f>IF('Summary Clear'!SPI2=0,"",'Summary Clear'!SPI2)</f>
        <v/>
      </c>
      <c r="SOQ13" s="172" t="str">
        <f>IF('Summary Clear'!SPJ2=0,"",'Summary Clear'!SPJ2)</f>
        <v/>
      </c>
      <c r="SOR13" s="172" t="str">
        <f>IF('Summary Clear'!SPK2=0,"",'Summary Clear'!SPK2)</f>
        <v/>
      </c>
      <c r="SOS13" s="172" t="str">
        <f>IF('Summary Clear'!SPL2=0,"",'Summary Clear'!SPL2)</f>
        <v/>
      </c>
      <c r="SOT13" s="172" t="str">
        <f>IF('Summary Clear'!SPM2=0,"",'Summary Clear'!SPM2)</f>
        <v/>
      </c>
      <c r="SOU13" s="172" t="str">
        <f>IF('Summary Clear'!SPN2=0,"",'Summary Clear'!SPN2)</f>
        <v/>
      </c>
      <c r="SOV13" s="172" t="str">
        <f>IF('Summary Clear'!SPO2=0,"",'Summary Clear'!SPO2)</f>
        <v/>
      </c>
      <c r="SOW13" s="172" t="str">
        <f>IF('Summary Clear'!SPP2=0,"",'Summary Clear'!SPP2)</f>
        <v/>
      </c>
      <c r="SOX13" s="172" t="str">
        <f>IF('Summary Clear'!SPQ2=0,"",'Summary Clear'!SPQ2)</f>
        <v/>
      </c>
      <c r="SOY13" s="172" t="str">
        <f>IF('Summary Clear'!SPR2=0,"",'Summary Clear'!SPR2)</f>
        <v/>
      </c>
      <c r="SOZ13" s="172" t="str">
        <f>IF('Summary Clear'!SPS2=0,"",'Summary Clear'!SPS2)</f>
        <v/>
      </c>
      <c r="SPA13" s="172" t="str">
        <f>IF('Summary Clear'!SPT2=0,"",'Summary Clear'!SPT2)</f>
        <v/>
      </c>
      <c r="SPB13" s="172" t="str">
        <f>IF('Summary Clear'!SPU2=0,"",'Summary Clear'!SPU2)</f>
        <v/>
      </c>
      <c r="SPC13" s="172" t="str">
        <f>IF('Summary Clear'!SPV2=0,"",'Summary Clear'!SPV2)</f>
        <v/>
      </c>
      <c r="SPD13" s="172" t="str">
        <f>IF('Summary Clear'!SPW2=0,"",'Summary Clear'!SPW2)</f>
        <v/>
      </c>
      <c r="SPE13" s="172" t="str">
        <f>IF('Summary Clear'!SPX2=0,"",'Summary Clear'!SPX2)</f>
        <v/>
      </c>
      <c r="SPF13" s="172" t="str">
        <f>IF('Summary Clear'!SPY2=0,"",'Summary Clear'!SPY2)</f>
        <v/>
      </c>
      <c r="SPG13" s="172" t="str">
        <f>IF('Summary Clear'!SPZ2=0,"",'Summary Clear'!SPZ2)</f>
        <v/>
      </c>
      <c r="SPH13" s="172" t="str">
        <f>IF('Summary Clear'!SQA2=0,"",'Summary Clear'!SQA2)</f>
        <v/>
      </c>
      <c r="SPI13" s="172" t="str">
        <f>IF('Summary Clear'!SQB2=0,"",'Summary Clear'!SQB2)</f>
        <v/>
      </c>
      <c r="SPJ13" s="172" t="str">
        <f>IF('Summary Clear'!SQC2=0,"",'Summary Clear'!SQC2)</f>
        <v/>
      </c>
      <c r="SPK13" s="172" t="str">
        <f>IF('Summary Clear'!SQD2=0,"",'Summary Clear'!SQD2)</f>
        <v/>
      </c>
      <c r="SPL13" s="172" t="str">
        <f>IF('Summary Clear'!SQE2=0,"",'Summary Clear'!SQE2)</f>
        <v/>
      </c>
      <c r="SPM13" s="172" t="str">
        <f>IF('Summary Clear'!SQF2=0,"",'Summary Clear'!SQF2)</f>
        <v/>
      </c>
      <c r="SPN13" s="172" t="str">
        <f>IF('Summary Clear'!SQG2=0,"",'Summary Clear'!SQG2)</f>
        <v/>
      </c>
      <c r="SPO13" s="172" t="str">
        <f>IF('Summary Clear'!SQH2=0,"",'Summary Clear'!SQH2)</f>
        <v/>
      </c>
      <c r="SPP13" s="172" t="str">
        <f>IF('Summary Clear'!SQI2=0,"",'Summary Clear'!SQI2)</f>
        <v/>
      </c>
      <c r="SPQ13" s="172" t="str">
        <f>IF('Summary Clear'!SQJ2=0,"",'Summary Clear'!SQJ2)</f>
        <v/>
      </c>
      <c r="SPR13" s="172" t="str">
        <f>IF('Summary Clear'!SQK2=0,"",'Summary Clear'!SQK2)</f>
        <v/>
      </c>
      <c r="SPS13" s="172" t="str">
        <f>IF('Summary Clear'!SQL2=0,"",'Summary Clear'!SQL2)</f>
        <v/>
      </c>
      <c r="SPT13" s="172" t="str">
        <f>IF('Summary Clear'!SQM2=0,"",'Summary Clear'!SQM2)</f>
        <v/>
      </c>
      <c r="SPU13" s="172" t="str">
        <f>IF('Summary Clear'!SQN2=0,"",'Summary Clear'!SQN2)</f>
        <v/>
      </c>
      <c r="SPV13" s="172" t="str">
        <f>IF('Summary Clear'!SQO2=0,"",'Summary Clear'!SQO2)</f>
        <v/>
      </c>
      <c r="SPW13" s="172" t="str">
        <f>IF('Summary Clear'!SQP2=0,"",'Summary Clear'!SQP2)</f>
        <v/>
      </c>
      <c r="SPX13" s="172" t="str">
        <f>IF('Summary Clear'!SQQ2=0,"",'Summary Clear'!SQQ2)</f>
        <v/>
      </c>
      <c r="SPY13" s="172" t="str">
        <f>IF('Summary Clear'!SQR2=0,"",'Summary Clear'!SQR2)</f>
        <v/>
      </c>
      <c r="SPZ13" s="172" t="str">
        <f>IF('Summary Clear'!SQS2=0,"",'Summary Clear'!SQS2)</f>
        <v/>
      </c>
      <c r="SQA13" s="172" t="str">
        <f>IF('Summary Clear'!SQT2=0,"",'Summary Clear'!SQT2)</f>
        <v/>
      </c>
      <c r="SQB13" s="172" t="str">
        <f>IF('Summary Clear'!SQU2=0,"",'Summary Clear'!SQU2)</f>
        <v/>
      </c>
      <c r="SQC13" s="172" t="str">
        <f>IF('Summary Clear'!SQV2=0,"",'Summary Clear'!SQV2)</f>
        <v/>
      </c>
      <c r="SQD13" s="172" t="str">
        <f>IF('Summary Clear'!SQW2=0,"",'Summary Clear'!SQW2)</f>
        <v/>
      </c>
      <c r="SQE13" s="172" t="str">
        <f>IF('Summary Clear'!SQX2=0,"",'Summary Clear'!SQX2)</f>
        <v/>
      </c>
      <c r="SQF13" s="172" t="str">
        <f>IF('Summary Clear'!SQY2=0,"",'Summary Clear'!SQY2)</f>
        <v/>
      </c>
      <c r="SQG13" s="172" t="str">
        <f>IF('Summary Clear'!SQZ2=0,"",'Summary Clear'!SQZ2)</f>
        <v/>
      </c>
      <c r="SQH13" s="172" t="str">
        <f>IF('Summary Clear'!SRA2=0,"",'Summary Clear'!SRA2)</f>
        <v/>
      </c>
      <c r="SQI13" s="172" t="str">
        <f>IF('Summary Clear'!SRB2=0,"",'Summary Clear'!SRB2)</f>
        <v/>
      </c>
      <c r="SQJ13" s="172" t="str">
        <f>IF('Summary Clear'!SRC2=0,"",'Summary Clear'!SRC2)</f>
        <v/>
      </c>
      <c r="SQK13" s="172" t="str">
        <f>IF('Summary Clear'!SRD2=0,"",'Summary Clear'!SRD2)</f>
        <v/>
      </c>
      <c r="SQL13" s="172" t="str">
        <f>IF('Summary Clear'!SRE2=0,"",'Summary Clear'!SRE2)</f>
        <v/>
      </c>
      <c r="SQM13" s="172" t="str">
        <f>IF('Summary Clear'!SRF2=0,"",'Summary Clear'!SRF2)</f>
        <v/>
      </c>
      <c r="SQN13" s="172" t="str">
        <f>IF('Summary Clear'!SRG2=0,"",'Summary Clear'!SRG2)</f>
        <v/>
      </c>
      <c r="SQO13" s="172" t="str">
        <f>IF('Summary Clear'!SRH2=0,"",'Summary Clear'!SRH2)</f>
        <v/>
      </c>
      <c r="SQP13" s="172" t="str">
        <f>IF('Summary Clear'!SRI2=0,"",'Summary Clear'!SRI2)</f>
        <v/>
      </c>
      <c r="SQQ13" s="172" t="str">
        <f>IF('Summary Clear'!SRJ2=0,"",'Summary Clear'!SRJ2)</f>
        <v/>
      </c>
      <c r="SQR13" s="172" t="str">
        <f>IF('Summary Clear'!SRK2=0,"",'Summary Clear'!SRK2)</f>
        <v/>
      </c>
      <c r="SQS13" s="172" t="str">
        <f>IF('Summary Clear'!SRL2=0,"",'Summary Clear'!SRL2)</f>
        <v/>
      </c>
      <c r="SQT13" s="172" t="str">
        <f>IF('Summary Clear'!SRM2=0,"",'Summary Clear'!SRM2)</f>
        <v/>
      </c>
      <c r="SQU13" s="172" t="str">
        <f>IF('Summary Clear'!SRN2=0,"",'Summary Clear'!SRN2)</f>
        <v/>
      </c>
      <c r="SQV13" s="172" t="str">
        <f>IF('Summary Clear'!SRO2=0,"",'Summary Clear'!SRO2)</f>
        <v/>
      </c>
      <c r="SQW13" s="172" t="str">
        <f>IF('Summary Clear'!SRP2=0,"",'Summary Clear'!SRP2)</f>
        <v/>
      </c>
      <c r="SQX13" s="172" t="str">
        <f>IF('Summary Clear'!SRQ2=0,"",'Summary Clear'!SRQ2)</f>
        <v/>
      </c>
      <c r="SQY13" s="172" t="str">
        <f>IF('Summary Clear'!SRR2=0,"",'Summary Clear'!SRR2)</f>
        <v/>
      </c>
      <c r="SQZ13" s="172" t="str">
        <f>IF('Summary Clear'!SRS2=0,"",'Summary Clear'!SRS2)</f>
        <v/>
      </c>
      <c r="SRA13" s="172" t="str">
        <f>IF('Summary Clear'!SRT2=0,"",'Summary Clear'!SRT2)</f>
        <v/>
      </c>
      <c r="SRB13" s="172" t="str">
        <f>IF('Summary Clear'!SRU2=0,"",'Summary Clear'!SRU2)</f>
        <v/>
      </c>
      <c r="SRC13" s="172" t="str">
        <f>IF('Summary Clear'!SRV2=0,"",'Summary Clear'!SRV2)</f>
        <v/>
      </c>
      <c r="SRD13" s="172" t="str">
        <f>IF('Summary Clear'!SRW2=0,"",'Summary Clear'!SRW2)</f>
        <v/>
      </c>
      <c r="SRE13" s="172" t="str">
        <f>IF('Summary Clear'!SRX2=0,"",'Summary Clear'!SRX2)</f>
        <v/>
      </c>
      <c r="SRF13" s="172" t="str">
        <f>IF('Summary Clear'!SRY2=0,"",'Summary Clear'!SRY2)</f>
        <v/>
      </c>
      <c r="SRG13" s="172" t="str">
        <f>IF('Summary Clear'!SRZ2=0,"",'Summary Clear'!SRZ2)</f>
        <v/>
      </c>
      <c r="SRH13" s="172" t="str">
        <f>IF('Summary Clear'!SSA2=0,"",'Summary Clear'!SSA2)</f>
        <v/>
      </c>
      <c r="SRI13" s="172" t="str">
        <f>IF('Summary Clear'!SSB2=0,"",'Summary Clear'!SSB2)</f>
        <v/>
      </c>
      <c r="SRJ13" s="172" t="str">
        <f>IF('Summary Clear'!SSC2=0,"",'Summary Clear'!SSC2)</f>
        <v/>
      </c>
      <c r="SRK13" s="172" t="str">
        <f>IF('Summary Clear'!SSD2=0,"",'Summary Clear'!SSD2)</f>
        <v/>
      </c>
      <c r="SRL13" s="172" t="str">
        <f>IF('Summary Clear'!SSE2=0,"",'Summary Clear'!SSE2)</f>
        <v/>
      </c>
      <c r="SRM13" s="172" t="str">
        <f>IF('Summary Clear'!SSF2=0,"",'Summary Clear'!SSF2)</f>
        <v/>
      </c>
      <c r="SRN13" s="172" t="str">
        <f>IF('Summary Clear'!SSG2=0,"",'Summary Clear'!SSG2)</f>
        <v/>
      </c>
      <c r="SRO13" s="172" t="str">
        <f>IF('Summary Clear'!SSH2=0,"",'Summary Clear'!SSH2)</f>
        <v/>
      </c>
      <c r="SRP13" s="172" t="str">
        <f>IF('Summary Clear'!SSI2=0,"",'Summary Clear'!SSI2)</f>
        <v/>
      </c>
      <c r="SRQ13" s="172" t="str">
        <f>IF('Summary Clear'!SSJ2=0,"",'Summary Clear'!SSJ2)</f>
        <v/>
      </c>
      <c r="SRR13" s="172" t="str">
        <f>IF('Summary Clear'!SSK2=0,"",'Summary Clear'!SSK2)</f>
        <v/>
      </c>
      <c r="SRS13" s="172" t="str">
        <f>IF('Summary Clear'!SSL2=0,"",'Summary Clear'!SSL2)</f>
        <v/>
      </c>
      <c r="SRT13" s="172" t="str">
        <f>IF('Summary Clear'!SSM2=0,"",'Summary Clear'!SSM2)</f>
        <v/>
      </c>
      <c r="SRU13" s="172" t="str">
        <f>IF('Summary Clear'!SSN2=0,"",'Summary Clear'!SSN2)</f>
        <v/>
      </c>
      <c r="SRV13" s="172" t="str">
        <f>IF('Summary Clear'!SSO2=0,"",'Summary Clear'!SSO2)</f>
        <v/>
      </c>
      <c r="SRW13" s="172" t="str">
        <f>IF('Summary Clear'!SSP2=0,"",'Summary Clear'!SSP2)</f>
        <v/>
      </c>
      <c r="SRX13" s="172" t="str">
        <f>IF('Summary Clear'!SSQ2=0,"",'Summary Clear'!SSQ2)</f>
        <v/>
      </c>
      <c r="SRY13" s="172" t="str">
        <f>IF('Summary Clear'!SSR2=0,"",'Summary Clear'!SSR2)</f>
        <v/>
      </c>
      <c r="SRZ13" s="172" t="str">
        <f>IF('Summary Clear'!SSS2=0,"",'Summary Clear'!SSS2)</f>
        <v/>
      </c>
      <c r="SSA13" s="172" t="str">
        <f>IF('Summary Clear'!SST2=0,"",'Summary Clear'!SST2)</f>
        <v/>
      </c>
      <c r="SSB13" s="172" t="str">
        <f>IF('Summary Clear'!SSU2=0,"",'Summary Clear'!SSU2)</f>
        <v/>
      </c>
      <c r="SSC13" s="172" t="str">
        <f>IF('Summary Clear'!SSV2=0,"",'Summary Clear'!SSV2)</f>
        <v/>
      </c>
      <c r="SSD13" s="172" t="str">
        <f>IF('Summary Clear'!SSW2=0,"",'Summary Clear'!SSW2)</f>
        <v/>
      </c>
      <c r="SSE13" s="172" t="str">
        <f>IF('Summary Clear'!SSX2=0,"",'Summary Clear'!SSX2)</f>
        <v/>
      </c>
      <c r="SSF13" s="172" t="str">
        <f>IF('Summary Clear'!SSY2=0,"",'Summary Clear'!SSY2)</f>
        <v/>
      </c>
      <c r="SSG13" s="172" t="str">
        <f>IF('Summary Clear'!SSZ2=0,"",'Summary Clear'!SSZ2)</f>
        <v/>
      </c>
      <c r="SSH13" s="172" t="str">
        <f>IF('Summary Clear'!STA2=0,"",'Summary Clear'!STA2)</f>
        <v/>
      </c>
      <c r="SSI13" s="172" t="str">
        <f>IF('Summary Clear'!STB2=0,"",'Summary Clear'!STB2)</f>
        <v/>
      </c>
      <c r="SSJ13" s="172" t="str">
        <f>IF('Summary Clear'!STC2=0,"",'Summary Clear'!STC2)</f>
        <v/>
      </c>
      <c r="SSK13" s="172" t="str">
        <f>IF('Summary Clear'!STD2=0,"",'Summary Clear'!STD2)</f>
        <v/>
      </c>
      <c r="SSL13" s="172" t="str">
        <f>IF('Summary Clear'!STE2=0,"",'Summary Clear'!STE2)</f>
        <v/>
      </c>
      <c r="SSM13" s="172" t="str">
        <f>IF('Summary Clear'!STF2=0,"",'Summary Clear'!STF2)</f>
        <v/>
      </c>
      <c r="SSN13" s="172" t="str">
        <f>IF('Summary Clear'!STG2=0,"",'Summary Clear'!STG2)</f>
        <v/>
      </c>
      <c r="SSO13" s="172" t="str">
        <f>IF('Summary Clear'!STH2=0,"",'Summary Clear'!STH2)</f>
        <v/>
      </c>
      <c r="SSP13" s="172" t="str">
        <f>IF('Summary Clear'!STI2=0,"",'Summary Clear'!STI2)</f>
        <v/>
      </c>
      <c r="SSQ13" s="172" t="str">
        <f>IF('Summary Clear'!STJ2=0,"",'Summary Clear'!STJ2)</f>
        <v/>
      </c>
      <c r="SSR13" s="172" t="str">
        <f>IF('Summary Clear'!STK2=0,"",'Summary Clear'!STK2)</f>
        <v/>
      </c>
      <c r="SSS13" s="172" t="str">
        <f>IF('Summary Clear'!STL2=0,"",'Summary Clear'!STL2)</f>
        <v/>
      </c>
      <c r="SST13" s="172" t="str">
        <f>IF('Summary Clear'!STM2=0,"",'Summary Clear'!STM2)</f>
        <v/>
      </c>
      <c r="SSU13" s="172" t="str">
        <f>IF('Summary Clear'!STN2=0,"",'Summary Clear'!STN2)</f>
        <v/>
      </c>
      <c r="SSV13" s="172" t="str">
        <f>IF('Summary Clear'!STO2=0,"",'Summary Clear'!STO2)</f>
        <v/>
      </c>
      <c r="SSW13" s="172" t="str">
        <f>IF('Summary Clear'!STP2=0,"",'Summary Clear'!STP2)</f>
        <v/>
      </c>
      <c r="SSX13" s="172" t="str">
        <f>IF('Summary Clear'!STQ2=0,"",'Summary Clear'!STQ2)</f>
        <v/>
      </c>
      <c r="SSY13" s="172" t="str">
        <f>IF('Summary Clear'!STR2=0,"",'Summary Clear'!STR2)</f>
        <v/>
      </c>
      <c r="SSZ13" s="172" t="str">
        <f>IF('Summary Clear'!STS2=0,"",'Summary Clear'!STS2)</f>
        <v/>
      </c>
      <c r="STA13" s="172" t="str">
        <f>IF('Summary Clear'!STT2=0,"",'Summary Clear'!STT2)</f>
        <v/>
      </c>
      <c r="STB13" s="172" t="str">
        <f>IF('Summary Clear'!STU2=0,"",'Summary Clear'!STU2)</f>
        <v/>
      </c>
      <c r="STC13" s="172" t="str">
        <f>IF('Summary Clear'!STV2=0,"",'Summary Clear'!STV2)</f>
        <v/>
      </c>
      <c r="STD13" s="172" t="str">
        <f>IF('Summary Clear'!STW2=0,"",'Summary Clear'!STW2)</f>
        <v/>
      </c>
      <c r="STE13" s="172" t="str">
        <f>IF('Summary Clear'!STX2=0,"",'Summary Clear'!STX2)</f>
        <v/>
      </c>
      <c r="STF13" s="172" t="str">
        <f>IF('Summary Clear'!STY2=0,"",'Summary Clear'!STY2)</f>
        <v/>
      </c>
      <c r="STG13" s="172" t="str">
        <f>IF('Summary Clear'!STZ2=0,"",'Summary Clear'!STZ2)</f>
        <v/>
      </c>
      <c r="STH13" s="172" t="str">
        <f>IF('Summary Clear'!SUA2=0,"",'Summary Clear'!SUA2)</f>
        <v/>
      </c>
      <c r="STI13" s="172" t="str">
        <f>IF('Summary Clear'!SUB2=0,"",'Summary Clear'!SUB2)</f>
        <v/>
      </c>
      <c r="STJ13" s="172" t="str">
        <f>IF('Summary Clear'!SUC2=0,"",'Summary Clear'!SUC2)</f>
        <v/>
      </c>
      <c r="STK13" s="172" t="str">
        <f>IF('Summary Clear'!SUD2=0,"",'Summary Clear'!SUD2)</f>
        <v/>
      </c>
      <c r="STL13" s="172" t="str">
        <f>IF('Summary Clear'!SUE2=0,"",'Summary Clear'!SUE2)</f>
        <v/>
      </c>
      <c r="STM13" s="172" t="str">
        <f>IF('Summary Clear'!SUF2=0,"",'Summary Clear'!SUF2)</f>
        <v/>
      </c>
      <c r="STN13" s="172" t="str">
        <f>IF('Summary Clear'!SUG2=0,"",'Summary Clear'!SUG2)</f>
        <v/>
      </c>
      <c r="STO13" s="172" t="str">
        <f>IF('Summary Clear'!SUH2=0,"",'Summary Clear'!SUH2)</f>
        <v/>
      </c>
      <c r="STP13" s="172" t="str">
        <f>IF('Summary Clear'!SUI2=0,"",'Summary Clear'!SUI2)</f>
        <v/>
      </c>
      <c r="STQ13" s="172" t="str">
        <f>IF('Summary Clear'!SUJ2=0,"",'Summary Clear'!SUJ2)</f>
        <v/>
      </c>
      <c r="STR13" s="172" t="str">
        <f>IF('Summary Clear'!SUK2=0,"",'Summary Clear'!SUK2)</f>
        <v/>
      </c>
      <c r="STS13" s="172" t="str">
        <f>IF('Summary Clear'!SUL2=0,"",'Summary Clear'!SUL2)</f>
        <v/>
      </c>
      <c r="STT13" s="172" t="str">
        <f>IF('Summary Clear'!SUM2=0,"",'Summary Clear'!SUM2)</f>
        <v/>
      </c>
      <c r="STU13" s="172" t="str">
        <f>IF('Summary Clear'!SUN2=0,"",'Summary Clear'!SUN2)</f>
        <v/>
      </c>
      <c r="STV13" s="172" t="str">
        <f>IF('Summary Clear'!SUO2=0,"",'Summary Clear'!SUO2)</f>
        <v/>
      </c>
      <c r="STW13" s="172" t="str">
        <f>IF('Summary Clear'!SUP2=0,"",'Summary Clear'!SUP2)</f>
        <v/>
      </c>
      <c r="STX13" s="172" t="str">
        <f>IF('Summary Clear'!SUQ2=0,"",'Summary Clear'!SUQ2)</f>
        <v/>
      </c>
      <c r="STY13" s="172" t="str">
        <f>IF('Summary Clear'!SUR2=0,"",'Summary Clear'!SUR2)</f>
        <v/>
      </c>
      <c r="STZ13" s="172" t="str">
        <f>IF('Summary Clear'!SUS2=0,"",'Summary Clear'!SUS2)</f>
        <v/>
      </c>
      <c r="SUA13" s="172" t="str">
        <f>IF('Summary Clear'!SUT2=0,"",'Summary Clear'!SUT2)</f>
        <v/>
      </c>
      <c r="SUB13" s="172" t="str">
        <f>IF('Summary Clear'!SUU2=0,"",'Summary Clear'!SUU2)</f>
        <v/>
      </c>
      <c r="SUC13" s="172" t="str">
        <f>IF('Summary Clear'!SUV2=0,"",'Summary Clear'!SUV2)</f>
        <v/>
      </c>
      <c r="SUD13" s="172" t="str">
        <f>IF('Summary Clear'!SUW2=0,"",'Summary Clear'!SUW2)</f>
        <v/>
      </c>
      <c r="SUE13" s="172" t="str">
        <f>IF('Summary Clear'!SUX2=0,"",'Summary Clear'!SUX2)</f>
        <v/>
      </c>
      <c r="SUF13" s="172" t="str">
        <f>IF('Summary Clear'!SUY2=0,"",'Summary Clear'!SUY2)</f>
        <v/>
      </c>
      <c r="SUG13" s="172" t="str">
        <f>IF('Summary Clear'!SUZ2=0,"",'Summary Clear'!SUZ2)</f>
        <v/>
      </c>
      <c r="SUH13" s="172" t="str">
        <f>IF('Summary Clear'!SVA2=0,"",'Summary Clear'!SVA2)</f>
        <v/>
      </c>
      <c r="SUI13" s="172" t="str">
        <f>IF('Summary Clear'!SVB2=0,"",'Summary Clear'!SVB2)</f>
        <v/>
      </c>
      <c r="SUJ13" s="172" t="str">
        <f>IF('Summary Clear'!SVC2=0,"",'Summary Clear'!SVC2)</f>
        <v/>
      </c>
      <c r="SUK13" s="172" t="str">
        <f>IF('Summary Clear'!SVD2=0,"",'Summary Clear'!SVD2)</f>
        <v/>
      </c>
      <c r="SUL13" s="172" t="str">
        <f>IF('Summary Clear'!SVE2=0,"",'Summary Clear'!SVE2)</f>
        <v/>
      </c>
      <c r="SUM13" s="172" t="str">
        <f>IF('Summary Clear'!SVF2=0,"",'Summary Clear'!SVF2)</f>
        <v/>
      </c>
      <c r="SUN13" s="172" t="str">
        <f>IF('Summary Clear'!SVG2=0,"",'Summary Clear'!SVG2)</f>
        <v/>
      </c>
      <c r="SUO13" s="172" t="str">
        <f>IF('Summary Clear'!SVH2=0,"",'Summary Clear'!SVH2)</f>
        <v/>
      </c>
      <c r="SUP13" s="172" t="str">
        <f>IF('Summary Clear'!SVI2=0,"",'Summary Clear'!SVI2)</f>
        <v/>
      </c>
      <c r="SUQ13" s="172" t="str">
        <f>IF('Summary Clear'!SVJ2=0,"",'Summary Clear'!SVJ2)</f>
        <v/>
      </c>
      <c r="SUR13" s="172" t="str">
        <f>IF('Summary Clear'!SVK2=0,"",'Summary Clear'!SVK2)</f>
        <v/>
      </c>
      <c r="SUS13" s="172" t="str">
        <f>IF('Summary Clear'!SVL2=0,"",'Summary Clear'!SVL2)</f>
        <v/>
      </c>
      <c r="SUT13" s="172" t="str">
        <f>IF('Summary Clear'!SVM2=0,"",'Summary Clear'!SVM2)</f>
        <v/>
      </c>
      <c r="SUU13" s="172" t="str">
        <f>IF('Summary Clear'!SVN2=0,"",'Summary Clear'!SVN2)</f>
        <v/>
      </c>
      <c r="SUV13" s="172" t="str">
        <f>IF('Summary Clear'!SVO2=0,"",'Summary Clear'!SVO2)</f>
        <v/>
      </c>
      <c r="SUW13" s="172" t="str">
        <f>IF('Summary Clear'!SVP2=0,"",'Summary Clear'!SVP2)</f>
        <v/>
      </c>
      <c r="SUX13" s="172" t="str">
        <f>IF('Summary Clear'!SVQ2=0,"",'Summary Clear'!SVQ2)</f>
        <v/>
      </c>
      <c r="SUY13" s="172" t="str">
        <f>IF('Summary Clear'!SVR2=0,"",'Summary Clear'!SVR2)</f>
        <v/>
      </c>
      <c r="SUZ13" s="172" t="str">
        <f>IF('Summary Clear'!SVS2=0,"",'Summary Clear'!SVS2)</f>
        <v/>
      </c>
      <c r="SVA13" s="172" t="str">
        <f>IF('Summary Clear'!SVT2=0,"",'Summary Clear'!SVT2)</f>
        <v/>
      </c>
      <c r="SVB13" s="172" t="str">
        <f>IF('Summary Clear'!SVU2=0,"",'Summary Clear'!SVU2)</f>
        <v/>
      </c>
      <c r="SVC13" s="172" t="str">
        <f>IF('Summary Clear'!SVV2=0,"",'Summary Clear'!SVV2)</f>
        <v/>
      </c>
      <c r="SVD13" s="172" t="str">
        <f>IF('Summary Clear'!SVW2=0,"",'Summary Clear'!SVW2)</f>
        <v/>
      </c>
      <c r="SVE13" s="172" t="str">
        <f>IF('Summary Clear'!SVX2=0,"",'Summary Clear'!SVX2)</f>
        <v/>
      </c>
      <c r="SVF13" s="172" t="str">
        <f>IF('Summary Clear'!SVY2=0,"",'Summary Clear'!SVY2)</f>
        <v/>
      </c>
      <c r="SVG13" s="172" t="str">
        <f>IF('Summary Clear'!SVZ2=0,"",'Summary Clear'!SVZ2)</f>
        <v/>
      </c>
      <c r="SVH13" s="172" t="str">
        <f>IF('Summary Clear'!SWA2=0,"",'Summary Clear'!SWA2)</f>
        <v/>
      </c>
      <c r="SVI13" s="172" t="str">
        <f>IF('Summary Clear'!SWB2=0,"",'Summary Clear'!SWB2)</f>
        <v/>
      </c>
      <c r="SVJ13" s="172" t="str">
        <f>IF('Summary Clear'!SWC2=0,"",'Summary Clear'!SWC2)</f>
        <v/>
      </c>
      <c r="SVK13" s="172" t="str">
        <f>IF('Summary Clear'!SWD2=0,"",'Summary Clear'!SWD2)</f>
        <v/>
      </c>
      <c r="SVL13" s="172" t="str">
        <f>IF('Summary Clear'!SWE2=0,"",'Summary Clear'!SWE2)</f>
        <v/>
      </c>
      <c r="SVM13" s="172" t="str">
        <f>IF('Summary Clear'!SWF2=0,"",'Summary Clear'!SWF2)</f>
        <v/>
      </c>
      <c r="SVN13" s="172" t="str">
        <f>IF('Summary Clear'!SWG2=0,"",'Summary Clear'!SWG2)</f>
        <v/>
      </c>
      <c r="SVO13" s="172" t="str">
        <f>IF('Summary Clear'!SWH2=0,"",'Summary Clear'!SWH2)</f>
        <v/>
      </c>
      <c r="SVP13" s="172" t="str">
        <f>IF('Summary Clear'!SWI2=0,"",'Summary Clear'!SWI2)</f>
        <v/>
      </c>
      <c r="SVQ13" s="172" t="str">
        <f>IF('Summary Clear'!SWJ2=0,"",'Summary Clear'!SWJ2)</f>
        <v/>
      </c>
      <c r="SVR13" s="172" t="str">
        <f>IF('Summary Clear'!SWK2=0,"",'Summary Clear'!SWK2)</f>
        <v/>
      </c>
      <c r="SVS13" s="172" t="str">
        <f>IF('Summary Clear'!SWL2=0,"",'Summary Clear'!SWL2)</f>
        <v/>
      </c>
      <c r="SVT13" s="172" t="str">
        <f>IF('Summary Clear'!SWM2=0,"",'Summary Clear'!SWM2)</f>
        <v/>
      </c>
      <c r="SVU13" s="172" t="str">
        <f>IF('Summary Clear'!SWN2=0,"",'Summary Clear'!SWN2)</f>
        <v/>
      </c>
      <c r="SVV13" s="172" t="str">
        <f>IF('Summary Clear'!SWO2=0,"",'Summary Clear'!SWO2)</f>
        <v/>
      </c>
      <c r="SVW13" s="172" t="str">
        <f>IF('Summary Clear'!SWP2=0,"",'Summary Clear'!SWP2)</f>
        <v/>
      </c>
      <c r="SVX13" s="172" t="str">
        <f>IF('Summary Clear'!SWQ2=0,"",'Summary Clear'!SWQ2)</f>
        <v/>
      </c>
      <c r="SVY13" s="172" t="str">
        <f>IF('Summary Clear'!SWR2=0,"",'Summary Clear'!SWR2)</f>
        <v/>
      </c>
      <c r="SVZ13" s="172" t="str">
        <f>IF('Summary Clear'!SWS2=0,"",'Summary Clear'!SWS2)</f>
        <v/>
      </c>
      <c r="SWA13" s="172" t="str">
        <f>IF('Summary Clear'!SWT2=0,"",'Summary Clear'!SWT2)</f>
        <v/>
      </c>
      <c r="SWB13" s="172" t="str">
        <f>IF('Summary Clear'!SWU2=0,"",'Summary Clear'!SWU2)</f>
        <v/>
      </c>
      <c r="SWC13" s="172" t="str">
        <f>IF('Summary Clear'!SWV2=0,"",'Summary Clear'!SWV2)</f>
        <v/>
      </c>
      <c r="SWD13" s="172" t="str">
        <f>IF('Summary Clear'!SWW2=0,"",'Summary Clear'!SWW2)</f>
        <v/>
      </c>
      <c r="SWE13" s="172" t="str">
        <f>IF('Summary Clear'!SWX2=0,"",'Summary Clear'!SWX2)</f>
        <v/>
      </c>
      <c r="SWF13" s="172" t="str">
        <f>IF('Summary Clear'!SWY2=0,"",'Summary Clear'!SWY2)</f>
        <v/>
      </c>
      <c r="SWG13" s="172" t="str">
        <f>IF('Summary Clear'!SWZ2=0,"",'Summary Clear'!SWZ2)</f>
        <v/>
      </c>
      <c r="SWH13" s="172" t="str">
        <f>IF('Summary Clear'!SXA2=0,"",'Summary Clear'!SXA2)</f>
        <v/>
      </c>
      <c r="SWI13" s="172" t="str">
        <f>IF('Summary Clear'!SXB2=0,"",'Summary Clear'!SXB2)</f>
        <v/>
      </c>
      <c r="SWJ13" s="172" t="str">
        <f>IF('Summary Clear'!SXC2=0,"",'Summary Clear'!SXC2)</f>
        <v/>
      </c>
      <c r="SWK13" s="172" t="str">
        <f>IF('Summary Clear'!SXD2=0,"",'Summary Clear'!SXD2)</f>
        <v/>
      </c>
      <c r="SWL13" s="172" t="str">
        <f>IF('Summary Clear'!SXE2=0,"",'Summary Clear'!SXE2)</f>
        <v/>
      </c>
      <c r="SWM13" s="172" t="str">
        <f>IF('Summary Clear'!SXF2=0,"",'Summary Clear'!SXF2)</f>
        <v/>
      </c>
      <c r="SWN13" s="172" t="str">
        <f>IF('Summary Clear'!SXG2=0,"",'Summary Clear'!SXG2)</f>
        <v/>
      </c>
      <c r="SWO13" s="172" t="str">
        <f>IF('Summary Clear'!SXH2=0,"",'Summary Clear'!SXH2)</f>
        <v/>
      </c>
      <c r="SWP13" s="172" t="str">
        <f>IF('Summary Clear'!SXI2=0,"",'Summary Clear'!SXI2)</f>
        <v/>
      </c>
      <c r="SWQ13" s="172" t="str">
        <f>IF('Summary Clear'!SXJ2=0,"",'Summary Clear'!SXJ2)</f>
        <v/>
      </c>
      <c r="SWR13" s="172" t="str">
        <f>IF('Summary Clear'!SXK2=0,"",'Summary Clear'!SXK2)</f>
        <v/>
      </c>
      <c r="SWS13" s="172" t="str">
        <f>IF('Summary Clear'!SXL2=0,"",'Summary Clear'!SXL2)</f>
        <v/>
      </c>
      <c r="SWT13" s="172" t="str">
        <f>IF('Summary Clear'!SXM2=0,"",'Summary Clear'!SXM2)</f>
        <v/>
      </c>
      <c r="SWU13" s="172" t="str">
        <f>IF('Summary Clear'!SXN2=0,"",'Summary Clear'!SXN2)</f>
        <v/>
      </c>
      <c r="SWV13" s="172" t="str">
        <f>IF('Summary Clear'!SXO2=0,"",'Summary Clear'!SXO2)</f>
        <v/>
      </c>
      <c r="SWW13" s="172" t="str">
        <f>IF('Summary Clear'!SXP2=0,"",'Summary Clear'!SXP2)</f>
        <v/>
      </c>
      <c r="SWX13" s="172" t="str">
        <f>IF('Summary Clear'!SXQ2=0,"",'Summary Clear'!SXQ2)</f>
        <v/>
      </c>
      <c r="SWY13" s="172" t="str">
        <f>IF('Summary Clear'!SXR2=0,"",'Summary Clear'!SXR2)</f>
        <v/>
      </c>
      <c r="SWZ13" s="172" t="str">
        <f>IF('Summary Clear'!SXS2=0,"",'Summary Clear'!SXS2)</f>
        <v/>
      </c>
      <c r="SXA13" s="172" t="str">
        <f>IF('Summary Clear'!SXT2=0,"",'Summary Clear'!SXT2)</f>
        <v/>
      </c>
      <c r="SXB13" s="172" t="str">
        <f>IF('Summary Clear'!SXU2=0,"",'Summary Clear'!SXU2)</f>
        <v/>
      </c>
      <c r="SXC13" s="172" t="str">
        <f>IF('Summary Clear'!SXV2=0,"",'Summary Clear'!SXV2)</f>
        <v/>
      </c>
      <c r="SXD13" s="172" t="str">
        <f>IF('Summary Clear'!SXW2=0,"",'Summary Clear'!SXW2)</f>
        <v/>
      </c>
      <c r="SXE13" s="172" t="str">
        <f>IF('Summary Clear'!SXX2=0,"",'Summary Clear'!SXX2)</f>
        <v/>
      </c>
      <c r="SXF13" s="172" t="str">
        <f>IF('Summary Clear'!SXY2=0,"",'Summary Clear'!SXY2)</f>
        <v/>
      </c>
      <c r="SXG13" s="172" t="str">
        <f>IF('Summary Clear'!SXZ2=0,"",'Summary Clear'!SXZ2)</f>
        <v/>
      </c>
      <c r="SXH13" s="172" t="str">
        <f>IF('Summary Clear'!SYA2=0,"",'Summary Clear'!SYA2)</f>
        <v/>
      </c>
      <c r="SXI13" s="172" t="str">
        <f>IF('Summary Clear'!SYB2=0,"",'Summary Clear'!SYB2)</f>
        <v/>
      </c>
      <c r="SXJ13" s="172" t="str">
        <f>IF('Summary Clear'!SYC2=0,"",'Summary Clear'!SYC2)</f>
        <v/>
      </c>
      <c r="SXK13" s="172" t="str">
        <f>IF('Summary Clear'!SYD2=0,"",'Summary Clear'!SYD2)</f>
        <v/>
      </c>
      <c r="SXL13" s="172" t="str">
        <f>IF('Summary Clear'!SYE2=0,"",'Summary Clear'!SYE2)</f>
        <v/>
      </c>
      <c r="SXM13" s="172" t="str">
        <f>IF('Summary Clear'!SYF2=0,"",'Summary Clear'!SYF2)</f>
        <v/>
      </c>
      <c r="SXN13" s="172" t="str">
        <f>IF('Summary Clear'!SYG2=0,"",'Summary Clear'!SYG2)</f>
        <v/>
      </c>
      <c r="SXO13" s="172" t="str">
        <f>IF('Summary Clear'!SYH2=0,"",'Summary Clear'!SYH2)</f>
        <v/>
      </c>
      <c r="SXP13" s="172" t="str">
        <f>IF('Summary Clear'!SYI2=0,"",'Summary Clear'!SYI2)</f>
        <v/>
      </c>
      <c r="SXQ13" s="172" t="str">
        <f>IF('Summary Clear'!SYJ2=0,"",'Summary Clear'!SYJ2)</f>
        <v/>
      </c>
      <c r="SXR13" s="172" t="str">
        <f>IF('Summary Clear'!SYK2=0,"",'Summary Clear'!SYK2)</f>
        <v/>
      </c>
      <c r="SXS13" s="172" t="str">
        <f>IF('Summary Clear'!SYL2=0,"",'Summary Clear'!SYL2)</f>
        <v/>
      </c>
      <c r="SXT13" s="172" t="str">
        <f>IF('Summary Clear'!SYM2=0,"",'Summary Clear'!SYM2)</f>
        <v/>
      </c>
      <c r="SXU13" s="172" t="str">
        <f>IF('Summary Clear'!SYN2=0,"",'Summary Clear'!SYN2)</f>
        <v/>
      </c>
      <c r="SXV13" s="172" t="str">
        <f>IF('Summary Clear'!SYO2=0,"",'Summary Clear'!SYO2)</f>
        <v/>
      </c>
      <c r="SXW13" s="172" t="str">
        <f>IF('Summary Clear'!SYP2=0,"",'Summary Clear'!SYP2)</f>
        <v/>
      </c>
      <c r="SXX13" s="172" t="str">
        <f>IF('Summary Clear'!SYQ2=0,"",'Summary Clear'!SYQ2)</f>
        <v/>
      </c>
      <c r="SXY13" s="172" t="str">
        <f>IF('Summary Clear'!SYR2=0,"",'Summary Clear'!SYR2)</f>
        <v/>
      </c>
      <c r="SXZ13" s="172" t="str">
        <f>IF('Summary Clear'!SYS2=0,"",'Summary Clear'!SYS2)</f>
        <v/>
      </c>
      <c r="SYA13" s="172" t="str">
        <f>IF('Summary Clear'!SYT2=0,"",'Summary Clear'!SYT2)</f>
        <v/>
      </c>
      <c r="SYB13" s="172" t="str">
        <f>IF('Summary Clear'!SYU2=0,"",'Summary Clear'!SYU2)</f>
        <v/>
      </c>
      <c r="SYC13" s="172" t="str">
        <f>IF('Summary Clear'!SYV2=0,"",'Summary Clear'!SYV2)</f>
        <v/>
      </c>
      <c r="SYD13" s="172" t="str">
        <f>IF('Summary Clear'!SYW2=0,"",'Summary Clear'!SYW2)</f>
        <v/>
      </c>
      <c r="SYE13" s="172" t="str">
        <f>IF('Summary Clear'!SYX2=0,"",'Summary Clear'!SYX2)</f>
        <v/>
      </c>
      <c r="SYF13" s="172" t="str">
        <f>IF('Summary Clear'!SYY2=0,"",'Summary Clear'!SYY2)</f>
        <v/>
      </c>
      <c r="SYG13" s="172" t="str">
        <f>IF('Summary Clear'!SYZ2=0,"",'Summary Clear'!SYZ2)</f>
        <v/>
      </c>
      <c r="SYH13" s="172" t="str">
        <f>IF('Summary Clear'!SZA2=0,"",'Summary Clear'!SZA2)</f>
        <v/>
      </c>
      <c r="SYI13" s="172" t="str">
        <f>IF('Summary Clear'!SZB2=0,"",'Summary Clear'!SZB2)</f>
        <v/>
      </c>
      <c r="SYJ13" s="172" t="str">
        <f>IF('Summary Clear'!SZC2=0,"",'Summary Clear'!SZC2)</f>
        <v/>
      </c>
      <c r="SYK13" s="172" t="str">
        <f>IF('Summary Clear'!SZD2=0,"",'Summary Clear'!SZD2)</f>
        <v/>
      </c>
      <c r="SYL13" s="172" t="str">
        <f>IF('Summary Clear'!SZE2=0,"",'Summary Clear'!SZE2)</f>
        <v/>
      </c>
      <c r="SYM13" s="172" t="str">
        <f>IF('Summary Clear'!SZF2=0,"",'Summary Clear'!SZF2)</f>
        <v/>
      </c>
      <c r="SYN13" s="172" t="str">
        <f>IF('Summary Clear'!SZG2=0,"",'Summary Clear'!SZG2)</f>
        <v/>
      </c>
      <c r="SYO13" s="172" t="str">
        <f>IF('Summary Clear'!SZH2=0,"",'Summary Clear'!SZH2)</f>
        <v/>
      </c>
      <c r="SYP13" s="172" t="str">
        <f>IF('Summary Clear'!SZI2=0,"",'Summary Clear'!SZI2)</f>
        <v/>
      </c>
      <c r="SYQ13" s="172" t="str">
        <f>IF('Summary Clear'!SZJ2=0,"",'Summary Clear'!SZJ2)</f>
        <v/>
      </c>
      <c r="SYR13" s="172" t="str">
        <f>IF('Summary Clear'!SZK2=0,"",'Summary Clear'!SZK2)</f>
        <v/>
      </c>
      <c r="SYS13" s="172" t="str">
        <f>IF('Summary Clear'!SZL2=0,"",'Summary Clear'!SZL2)</f>
        <v/>
      </c>
      <c r="SYT13" s="172" t="str">
        <f>IF('Summary Clear'!SZM2=0,"",'Summary Clear'!SZM2)</f>
        <v/>
      </c>
      <c r="SYU13" s="172" t="str">
        <f>IF('Summary Clear'!SZN2=0,"",'Summary Clear'!SZN2)</f>
        <v/>
      </c>
      <c r="SYV13" s="172" t="str">
        <f>IF('Summary Clear'!SZO2=0,"",'Summary Clear'!SZO2)</f>
        <v/>
      </c>
      <c r="SYW13" s="172" t="str">
        <f>IF('Summary Clear'!SZP2=0,"",'Summary Clear'!SZP2)</f>
        <v/>
      </c>
      <c r="SYX13" s="172" t="str">
        <f>IF('Summary Clear'!SZQ2=0,"",'Summary Clear'!SZQ2)</f>
        <v/>
      </c>
      <c r="SYY13" s="172" t="str">
        <f>IF('Summary Clear'!SZR2=0,"",'Summary Clear'!SZR2)</f>
        <v/>
      </c>
      <c r="SYZ13" s="172" t="str">
        <f>IF('Summary Clear'!SZS2=0,"",'Summary Clear'!SZS2)</f>
        <v/>
      </c>
      <c r="SZA13" s="172" t="str">
        <f>IF('Summary Clear'!SZT2=0,"",'Summary Clear'!SZT2)</f>
        <v/>
      </c>
      <c r="SZB13" s="172" t="str">
        <f>IF('Summary Clear'!SZU2=0,"",'Summary Clear'!SZU2)</f>
        <v/>
      </c>
      <c r="SZC13" s="172" t="str">
        <f>IF('Summary Clear'!SZV2=0,"",'Summary Clear'!SZV2)</f>
        <v/>
      </c>
      <c r="SZD13" s="172" t="str">
        <f>IF('Summary Clear'!SZW2=0,"",'Summary Clear'!SZW2)</f>
        <v/>
      </c>
      <c r="SZE13" s="172" t="str">
        <f>IF('Summary Clear'!SZX2=0,"",'Summary Clear'!SZX2)</f>
        <v/>
      </c>
      <c r="SZF13" s="172" t="str">
        <f>IF('Summary Clear'!SZY2=0,"",'Summary Clear'!SZY2)</f>
        <v/>
      </c>
      <c r="SZG13" s="172" t="str">
        <f>IF('Summary Clear'!SZZ2=0,"",'Summary Clear'!SZZ2)</f>
        <v/>
      </c>
      <c r="SZH13" s="172" t="str">
        <f>IF('Summary Clear'!TAA2=0,"",'Summary Clear'!TAA2)</f>
        <v/>
      </c>
      <c r="SZI13" s="172" t="str">
        <f>IF('Summary Clear'!TAB2=0,"",'Summary Clear'!TAB2)</f>
        <v/>
      </c>
      <c r="SZJ13" s="172" t="str">
        <f>IF('Summary Clear'!TAC2=0,"",'Summary Clear'!TAC2)</f>
        <v/>
      </c>
      <c r="SZK13" s="172" t="str">
        <f>IF('Summary Clear'!TAD2=0,"",'Summary Clear'!TAD2)</f>
        <v/>
      </c>
      <c r="SZL13" s="172" t="str">
        <f>IF('Summary Clear'!TAE2=0,"",'Summary Clear'!TAE2)</f>
        <v/>
      </c>
      <c r="SZM13" s="172" t="str">
        <f>IF('Summary Clear'!TAF2=0,"",'Summary Clear'!TAF2)</f>
        <v/>
      </c>
      <c r="SZN13" s="172" t="str">
        <f>IF('Summary Clear'!TAG2=0,"",'Summary Clear'!TAG2)</f>
        <v/>
      </c>
      <c r="SZO13" s="172" t="str">
        <f>IF('Summary Clear'!TAH2=0,"",'Summary Clear'!TAH2)</f>
        <v/>
      </c>
      <c r="SZP13" s="172" t="str">
        <f>IF('Summary Clear'!TAI2=0,"",'Summary Clear'!TAI2)</f>
        <v/>
      </c>
      <c r="SZQ13" s="172" t="str">
        <f>IF('Summary Clear'!TAJ2=0,"",'Summary Clear'!TAJ2)</f>
        <v/>
      </c>
      <c r="SZR13" s="172" t="str">
        <f>IF('Summary Clear'!TAK2=0,"",'Summary Clear'!TAK2)</f>
        <v/>
      </c>
      <c r="SZS13" s="172" t="str">
        <f>IF('Summary Clear'!TAL2=0,"",'Summary Clear'!TAL2)</f>
        <v/>
      </c>
      <c r="SZT13" s="172" t="str">
        <f>IF('Summary Clear'!TAM2=0,"",'Summary Clear'!TAM2)</f>
        <v/>
      </c>
      <c r="SZU13" s="172" t="str">
        <f>IF('Summary Clear'!TAN2=0,"",'Summary Clear'!TAN2)</f>
        <v/>
      </c>
      <c r="SZV13" s="172" t="str">
        <f>IF('Summary Clear'!TAO2=0,"",'Summary Clear'!TAO2)</f>
        <v/>
      </c>
      <c r="SZW13" s="172" t="str">
        <f>IF('Summary Clear'!TAP2=0,"",'Summary Clear'!TAP2)</f>
        <v/>
      </c>
      <c r="SZX13" s="172" t="str">
        <f>IF('Summary Clear'!TAQ2=0,"",'Summary Clear'!TAQ2)</f>
        <v/>
      </c>
      <c r="SZY13" s="172" t="str">
        <f>IF('Summary Clear'!TAR2=0,"",'Summary Clear'!TAR2)</f>
        <v/>
      </c>
      <c r="SZZ13" s="172" t="str">
        <f>IF('Summary Clear'!TAS2=0,"",'Summary Clear'!TAS2)</f>
        <v/>
      </c>
      <c r="TAA13" s="172" t="str">
        <f>IF('Summary Clear'!TAT2=0,"",'Summary Clear'!TAT2)</f>
        <v/>
      </c>
      <c r="TAB13" s="172" t="str">
        <f>IF('Summary Clear'!TAU2=0,"",'Summary Clear'!TAU2)</f>
        <v/>
      </c>
      <c r="TAC13" s="172" t="str">
        <f>IF('Summary Clear'!TAV2=0,"",'Summary Clear'!TAV2)</f>
        <v/>
      </c>
      <c r="TAD13" s="172" t="str">
        <f>IF('Summary Clear'!TAW2=0,"",'Summary Clear'!TAW2)</f>
        <v/>
      </c>
      <c r="TAE13" s="172" t="str">
        <f>IF('Summary Clear'!TAX2=0,"",'Summary Clear'!TAX2)</f>
        <v/>
      </c>
      <c r="TAF13" s="172" t="str">
        <f>IF('Summary Clear'!TAY2=0,"",'Summary Clear'!TAY2)</f>
        <v/>
      </c>
      <c r="TAG13" s="172" t="str">
        <f>IF('Summary Clear'!TAZ2=0,"",'Summary Clear'!TAZ2)</f>
        <v/>
      </c>
      <c r="TAH13" s="172" t="str">
        <f>IF('Summary Clear'!TBA2=0,"",'Summary Clear'!TBA2)</f>
        <v/>
      </c>
      <c r="TAI13" s="172" t="str">
        <f>IF('Summary Clear'!TBB2=0,"",'Summary Clear'!TBB2)</f>
        <v/>
      </c>
      <c r="TAJ13" s="172" t="str">
        <f>IF('Summary Clear'!TBC2=0,"",'Summary Clear'!TBC2)</f>
        <v/>
      </c>
      <c r="TAK13" s="172" t="str">
        <f>IF('Summary Clear'!TBD2=0,"",'Summary Clear'!TBD2)</f>
        <v/>
      </c>
      <c r="TAL13" s="172" t="str">
        <f>IF('Summary Clear'!TBE2=0,"",'Summary Clear'!TBE2)</f>
        <v/>
      </c>
      <c r="TAM13" s="172" t="str">
        <f>IF('Summary Clear'!TBF2=0,"",'Summary Clear'!TBF2)</f>
        <v/>
      </c>
      <c r="TAN13" s="172" t="str">
        <f>IF('Summary Clear'!TBG2=0,"",'Summary Clear'!TBG2)</f>
        <v/>
      </c>
      <c r="TAO13" s="172" t="str">
        <f>IF('Summary Clear'!TBH2=0,"",'Summary Clear'!TBH2)</f>
        <v/>
      </c>
      <c r="TAP13" s="172" t="str">
        <f>IF('Summary Clear'!TBI2=0,"",'Summary Clear'!TBI2)</f>
        <v/>
      </c>
      <c r="TAQ13" s="172" t="str">
        <f>IF('Summary Clear'!TBJ2=0,"",'Summary Clear'!TBJ2)</f>
        <v/>
      </c>
      <c r="TAR13" s="172" t="str">
        <f>IF('Summary Clear'!TBK2=0,"",'Summary Clear'!TBK2)</f>
        <v/>
      </c>
      <c r="TAS13" s="172" t="str">
        <f>IF('Summary Clear'!TBL2=0,"",'Summary Clear'!TBL2)</f>
        <v/>
      </c>
      <c r="TAT13" s="172" t="str">
        <f>IF('Summary Clear'!TBM2=0,"",'Summary Clear'!TBM2)</f>
        <v/>
      </c>
      <c r="TAU13" s="172" t="str">
        <f>IF('Summary Clear'!TBN2=0,"",'Summary Clear'!TBN2)</f>
        <v/>
      </c>
      <c r="TAV13" s="172" t="str">
        <f>IF('Summary Clear'!TBO2=0,"",'Summary Clear'!TBO2)</f>
        <v/>
      </c>
      <c r="TAW13" s="172" t="str">
        <f>IF('Summary Clear'!TBP2=0,"",'Summary Clear'!TBP2)</f>
        <v/>
      </c>
      <c r="TAX13" s="172" t="str">
        <f>IF('Summary Clear'!TBQ2=0,"",'Summary Clear'!TBQ2)</f>
        <v/>
      </c>
      <c r="TAY13" s="172" t="str">
        <f>IF('Summary Clear'!TBR2=0,"",'Summary Clear'!TBR2)</f>
        <v/>
      </c>
      <c r="TAZ13" s="172" t="str">
        <f>IF('Summary Clear'!TBS2=0,"",'Summary Clear'!TBS2)</f>
        <v/>
      </c>
      <c r="TBA13" s="172" t="str">
        <f>IF('Summary Clear'!TBT2=0,"",'Summary Clear'!TBT2)</f>
        <v/>
      </c>
      <c r="TBB13" s="172" t="str">
        <f>IF('Summary Clear'!TBU2=0,"",'Summary Clear'!TBU2)</f>
        <v/>
      </c>
      <c r="TBC13" s="172" t="str">
        <f>IF('Summary Clear'!TBV2=0,"",'Summary Clear'!TBV2)</f>
        <v/>
      </c>
      <c r="TBD13" s="172" t="str">
        <f>IF('Summary Clear'!TBW2=0,"",'Summary Clear'!TBW2)</f>
        <v/>
      </c>
      <c r="TBE13" s="172" t="str">
        <f>IF('Summary Clear'!TBX2=0,"",'Summary Clear'!TBX2)</f>
        <v/>
      </c>
      <c r="TBF13" s="172" t="str">
        <f>IF('Summary Clear'!TBY2=0,"",'Summary Clear'!TBY2)</f>
        <v/>
      </c>
      <c r="TBG13" s="172" t="str">
        <f>IF('Summary Clear'!TBZ2=0,"",'Summary Clear'!TBZ2)</f>
        <v/>
      </c>
      <c r="TBH13" s="172" t="str">
        <f>IF('Summary Clear'!TCA2=0,"",'Summary Clear'!TCA2)</f>
        <v/>
      </c>
      <c r="TBI13" s="172" t="str">
        <f>IF('Summary Clear'!TCB2=0,"",'Summary Clear'!TCB2)</f>
        <v/>
      </c>
      <c r="TBJ13" s="172" t="str">
        <f>IF('Summary Clear'!TCC2=0,"",'Summary Clear'!TCC2)</f>
        <v/>
      </c>
      <c r="TBK13" s="172" t="str">
        <f>IF('Summary Clear'!TCD2=0,"",'Summary Clear'!TCD2)</f>
        <v/>
      </c>
      <c r="TBL13" s="172" t="str">
        <f>IF('Summary Clear'!TCE2=0,"",'Summary Clear'!TCE2)</f>
        <v/>
      </c>
      <c r="TBM13" s="172" t="str">
        <f>IF('Summary Clear'!TCF2=0,"",'Summary Clear'!TCF2)</f>
        <v/>
      </c>
      <c r="TBN13" s="172" t="str">
        <f>IF('Summary Clear'!TCG2=0,"",'Summary Clear'!TCG2)</f>
        <v/>
      </c>
      <c r="TBO13" s="172" t="str">
        <f>IF('Summary Clear'!TCH2=0,"",'Summary Clear'!TCH2)</f>
        <v/>
      </c>
      <c r="TBP13" s="172" t="str">
        <f>IF('Summary Clear'!TCI2=0,"",'Summary Clear'!TCI2)</f>
        <v/>
      </c>
      <c r="TBQ13" s="172" t="str">
        <f>IF('Summary Clear'!TCJ2=0,"",'Summary Clear'!TCJ2)</f>
        <v/>
      </c>
      <c r="TBR13" s="172" t="str">
        <f>IF('Summary Clear'!TCK2=0,"",'Summary Clear'!TCK2)</f>
        <v/>
      </c>
      <c r="TBS13" s="172" t="str">
        <f>IF('Summary Clear'!TCL2=0,"",'Summary Clear'!TCL2)</f>
        <v/>
      </c>
      <c r="TBT13" s="172" t="str">
        <f>IF('Summary Clear'!TCM2=0,"",'Summary Clear'!TCM2)</f>
        <v/>
      </c>
      <c r="TBU13" s="172" t="str">
        <f>IF('Summary Clear'!TCN2=0,"",'Summary Clear'!TCN2)</f>
        <v/>
      </c>
      <c r="TBV13" s="172" t="str">
        <f>IF('Summary Clear'!TCO2=0,"",'Summary Clear'!TCO2)</f>
        <v/>
      </c>
      <c r="TBW13" s="172" t="str">
        <f>IF('Summary Clear'!TCP2=0,"",'Summary Clear'!TCP2)</f>
        <v/>
      </c>
      <c r="TBX13" s="172" t="str">
        <f>IF('Summary Clear'!TCQ2=0,"",'Summary Clear'!TCQ2)</f>
        <v/>
      </c>
      <c r="TBY13" s="172" t="str">
        <f>IF('Summary Clear'!TCR2=0,"",'Summary Clear'!TCR2)</f>
        <v/>
      </c>
      <c r="TBZ13" s="172" t="str">
        <f>IF('Summary Clear'!TCS2=0,"",'Summary Clear'!TCS2)</f>
        <v/>
      </c>
      <c r="TCA13" s="172" t="str">
        <f>IF('Summary Clear'!TCT2=0,"",'Summary Clear'!TCT2)</f>
        <v/>
      </c>
      <c r="TCB13" s="172" t="str">
        <f>IF('Summary Clear'!TCU2=0,"",'Summary Clear'!TCU2)</f>
        <v/>
      </c>
      <c r="TCC13" s="172" t="str">
        <f>IF('Summary Clear'!TCV2=0,"",'Summary Clear'!TCV2)</f>
        <v/>
      </c>
      <c r="TCD13" s="172" t="str">
        <f>IF('Summary Clear'!TCW2=0,"",'Summary Clear'!TCW2)</f>
        <v/>
      </c>
      <c r="TCE13" s="172" t="str">
        <f>IF('Summary Clear'!TCX2=0,"",'Summary Clear'!TCX2)</f>
        <v/>
      </c>
      <c r="TCF13" s="172" t="str">
        <f>IF('Summary Clear'!TCY2=0,"",'Summary Clear'!TCY2)</f>
        <v/>
      </c>
      <c r="TCG13" s="172" t="str">
        <f>IF('Summary Clear'!TCZ2=0,"",'Summary Clear'!TCZ2)</f>
        <v/>
      </c>
      <c r="TCH13" s="172" t="str">
        <f>IF('Summary Clear'!TDA2=0,"",'Summary Clear'!TDA2)</f>
        <v/>
      </c>
      <c r="TCI13" s="172" t="str">
        <f>IF('Summary Clear'!TDB2=0,"",'Summary Clear'!TDB2)</f>
        <v/>
      </c>
      <c r="TCJ13" s="172" t="str">
        <f>IF('Summary Clear'!TDC2=0,"",'Summary Clear'!TDC2)</f>
        <v/>
      </c>
      <c r="TCK13" s="172" t="str">
        <f>IF('Summary Clear'!TDD2=0,"",'Summary Clear'!TDD2)</f>
        <v/>
      </c>
      <c r="TCL13" s="172" t="str">
        <f>IF('Summary Clear'!TDE2=0,"",'Summary Clear'!TDE2)</f>
        <v/>
      </c>
      <c r="TCM13" s="172" t="str">
        <f>IF('Summary Clear'!TDF2=0,"",'Summary Clear'!TDF2)</f>
        <v/>
      </c>
      <c r="TCN13" s="172" t="str">
        <f>IF('Summary Clear'!TDG2=0,"",'Summary Clear'!TDG2)</f>
        <v/>
      </c>
      <c r="TCO13" s="172" t="str">
        <f>IF('Summary Clear'!TDH2=0,"",'Summary Clear'!TDH2)</f>
        <v/>
      </c>
      <c r="TCP13" s="172" t="str">
        <f>IF('Summary Clear'!TDI2=0,"",'Summary Clear'!TDI2)</f>
        <v/>
      </c>
      <c r="TCQ13" s="172" t="str">
        <f>IF('Summary Clear'!TDJ2=0,"",'Summary Clear'!TDJ2)</f>
        <v/>
      </c>
      <c r="TCR13" s="172" t="str">
        <f>IF('Summary Clear'!TDK2=0,"",'Summary Clear'!TDK2)</f>
        <v/>
      </c>
      <c r="TCS13" s="172" t="str">
        <f>IF('Summary Clear'!TDL2=0,"",'Summary Clear'!TDL2)</f>
        <v/>
      </c>
      <c r="TCT13" s="172" t="str">
        <f>IF('Summary Clear'!TDM2=0,"",'Summary Clear'!TDM2)</f>
        <v/>
      </c>
      <c r="TCU13" s="172" t="str">
        <f>IF('Summary Clear'!TDN2=0,"",'Summary Clear'!TDN2)</f>
        <v/>
      </c>
      <c r="TCV13" s="172" t="str">
        <f>IF('Summary Clear'!TDO2=0,"",'Summary Clear'!TDO2)</f>
        <v/>
      </c>
      <c r="TCW13" s="172" t="str">
        <f>IF('Summary Clear'!TDP2=0,"",'Summary Clear'!TDP2)</f>
        <v/>
      </c>
      <c r="TCX13" s="172" t="str">
        <f>IF('Summary Clear'!TDQ2=0,"",'Summary Clear'!TDQ2)</f>
        <v/>
      </c>
      <c r="TCY13" s="172" t="str">
        <f>IF('Summary Clear'!TDR2=0,"",'Summary Clear'!TDR2)</f>
        <v/>
      </c>
      <c r="TCZ13" s="172" t="str">
        <f>IF('Summary Clear'!TDS2=0,"",'Summary Clear'!TDS2)</f>
        <v/>
      </c>
      <c r="TDA13" s="172" t="str">
        <f>IF('Summary Clear'!TDT2=0,"",'Summary Clear'!TDT2)</f>
        <v/>
      </c>
      <c r="TDB13" s="172" t="str">
        <f>IF('Summary Clear'!TDU2=0,"",'Summary Clear'!TDU2)</f>
        <v/>
      </c>
      <c r="TDC13" s="172" t="str">
        <f>IF('Summary Clear'!TDV2=0,"",'Summary Clear'!TDV2)</f>
        <v/>
      </c>
      <c r="TDD13" s="172" t="str">
        <f>IF('Summary Clear'!TDW2=0,"",'Summary Clear'!TDW2)</f>
        <v/>
      </c>
      <c r="TDE13" s="172" t="str">
        <f>IF('Summary Clear'!TDX2=0,"",'Summary Clear'!TDX2)</f>
        <v/>
      </c>
      <c r="TDF13" s="172" t="str">
        <f>IF('Summary Clear'!TDY2=0,"",'Summary Clear'!TDY2)</f>
        <v/>
      </c>
      <c r="TDG13" s="172" t="str">
        <f>IF('Summary Clear'!TDZ2=0,"",'Summary Clear'!TDZ2)</f>
        <v/>
      </c>
      <c r="TDH13" s="172" t="str">
        <f>IF('Summary Clear'!TEA2=0,"",'Summary Clear'!TEA2)</f>
        <v/>
      </c>
      <c r="TDI13" s="172" t="str">
        <f>IF('Summary Clear'!TEB2=0,"",'Summary Clear'!TEB2)</f>
        <v/>
      </c>
      <c r="TDJ13" s="172" t="str">
        <f>IF('Summary Clear'!TEC2=0,"",'Summary Clear'!TEC2)</f>
        <v/>
      </c>
      <c r="TDK13" s="172" t="str">
        <f>IF('Summary Clear'!TED2=0,"",'Summary Clear'!TED2)</f>
        <v/>
      </c>
      <c r="TDL13" s="172" t="str">
        <f>IF('Summary Clear'!TEE2=0,"",'Summary Clear'!TEE2)</f>
        <v/>
      </c>
      <c r="TDM13" s="172" t="str">
        <f>IF('Summary Clear'!TEF2=0,"",'Summary Clear'!TEF2)</f>
        <v/>
      </c>
      <c r="TDN13" s="172" t="str">
        <f>IF('Summary Clear'!TEG2=0,"",'Summary Clear'!TEG2)</f>
        <v/>
      </c>
      <c r="TDO13" s="172" t="str">
        <f>IF('Summary Clear'!TEH2=0,"",'Summary Clear'!TEH2)</f>
        <v/>
      </c>
      <c r="TDP13" s="172" t="str">
        <f>IF('Summary Clear'!TEI2=0,"",'Summary Clear'!TEI2)</f>
        <v/>
      </c>
      <c r="TDQ13" s="172" t="str">
        <f>IF('Summary Clear'!TEJ2=0,"",'Summary Clear'!TEJ2)</f>
        <v/>
      </c>
      <c r="TDR13" s="172" t="str">
        <f>IF('Summary Clear'!TEK2=0,"",'Summary Clear'!TEK2)</f>
        <v/>
      </c>
      <c r="TDS13" s="172" t="str">
        <f>IF('Summary Clear'!TEL2=0,"",'Summary Clear'!TEL2)</f>
        <v/>
      </c>
      <c r="TDT13" s="172" t="str">
        <f>IF('Summary Clear'!TEM2=0,"",'Summary Clear'!TEM2)</f>
        <v/>
      </c>
      <c r="TDU13" s="172" t="str">
        <f>IF('Summary Clear'!TEN2=0,"",'Summary Clear'!TEN2)</f>
        <v/>
      </c>
      <c r="TDV13" s="172" t="str">
        <f>IF('Summary Clear'!TEO2=0,"",'Summary Clear'!TEO2)</f>
        <v/>
      </c>
      <c r="TDW13" s="172" t="str">
        <f>IF('Summary Clear'!TEP2=0,"",'Summary Clear'!TEP2)</f>
        <v/>
      </c>
      <c r="TDX13" s="172" t="str">
        <f>IF('Summary Clear'!TEQ2=0,"",'Summary Clear'!TEQ2)</f>
        <v/>
      </c>
      <c r="TDY13" s="172" t="str">
        <f>IF('Summary Clear'!TER2=0,"",'Summary Clear'!TER2)</f>
        <v/>
      </c>
      <c r="TDZ13" s="172" t="str">
        <f>IF('Summary Clear'!TES2=0,"",'Summary Clear'!TES2)</f>
        <v/>
      </c>
      <c r="TEA13" s="172" t="str">
        <f>IF('Summary Clear'!TET2=0,"",'Summary Clear'!TET2)</f>
        <v/>
      </c>
      <c r="TEB13" s="172" t="str">
        <f>IF('Summary Clear'!TEU2=0,"",'Summary Clear'!TEU2)</f>
        <v/>
      </c>
      <c r="TEC13" s="172" t="str">
        <f>IF('Summary Clear'!TEV2=0,"",'Summary Clear'!TEV2)</f>
        <v/>
      </c>
      <c r="TED13" s="172" t="str">
        <f>IF('Summary Clear'!TEW2=0,"",'Summary Clear'!TEW2)</f>
        <v/>
      </c>
      <c r="TEE13" s="172" t="str">
        <f>IF('Summary Clear'!TEX2=0,"",'Summary Clear'!TEX2)</f>
        <v/>
      </c>
      <c r="TEF13" s="172" t="str">
        <f>IF('Summary Clear'!TEY2=0,"",'Summary Clear'!TEY2)</f>
        <v/>
      </c>
      <c r="TEG13" s="172" t="str">
        <f>IF('Summary Clear'!TEZ2=0,"",'Summary Clear'!TEZ2)</f>
        <v/>
      </c>
      <c r="TEH13" s="172" t="str">
        <f>IF('Summary Clear'!TFA2=0,"",'Summary Clear'!TFA2)</f>
        <v/>
      </c>
      <c r="TEI13" s="172" t="str">
        <f>IF('Summary Clear'!TFB2=0,"",'Summary Clear'!TFB2)</f>
        <v/>
      </c>
      <c r="TEJ13" s="172" t="str">
        <f>IF('Summary Clear'!TFC2=0,"",'Summary Clear'!TFC2)</f>
        <v/>
      </c>
      <c r="TEK13" s="172" t="str">
        <f>IF('Summary Clear'!TFD2=0,"",'Summary Clear'!TFD2)</f>
        <v/>
      </c>
      <c r="TEL13" s="172" t="str">
        <f>IF('Summary Clear'!TFE2=0,"",'Summary Clear'!TFE2)</f>
        <v/>
      </c>
      <c r="TEM13" s="172" t="str">
        <f>IF('Summary Clear'!TFF2=0,"",'Summary Clear'!TFF2)</f>
        <v/>
      </c>
      <c r="TEN13" s="172" t="str">
        <f>IF('Summary Clear'!TFG2=0,"",'Summary Clear'!TFG2)</f>
        <v/>
      </c>
      <c r="TEO13" s="172" t="str">
        <f>IF('Summary Clear'!TFH2=0,"",'Summary Clear'!TFH2)</f>
        <v/>
      </c>
      <c r="TEP13" s="172" t="str">
        <f>IF('Summary Clear'!TFI2=0,"",'Summary Clear'!TFI2)</f>
        <v/>
      </c>
      <c r="TEQ13" s="172" t="str">
        <f>IF('Summary Clear'!TFJ2=0,"",'Summary Clear'!TFJ2)</f>
        <v/>
      </c>
      <c r="TER13" s="172" t="str">
        <f>IF('Summary Clear'!TFK2=0,"",'Summary Clear'!TFK2)</f>
        <v/>
      </c>
      <c r="TES13" s="172" t="str">
        <f>IF('Summary Clear'!TFL2=0,"",'Summary Clear'!TFL2)</f>
        <v/>
      </c>
      <c r="TET13" s="172" t="str">
        <f>IF('Summary Clear'!TFM2=0,"",'Summary Clear'!TFM2)</f>
        <v/>
      </c>
      <c r="TEU13" s="172" t="str">
        <f>IF('Summary Clear'!TFN2=0,"",'Summary Clear'!TFN2)</f>
        <v/>
      </c>
      <c r="TEV13" s="172" t="str">
        <f>IF('Summary Clear'!TFO2=0,"",'Summary Clear'!TFO2)</f>
        <v/>
      </c>
      <c r="TEW13" s="172" t="str">
        <f>IF('Summary Clear'!TFP2=0,"",'Summary Clear'!TFP2)</f>
        <v/>
      </c>
      <c r="TEX13" s="172" t="str">
        <f>IF('Summary Clear'!TFQ2=0,"",'Summary Clear'!TFQ2)</f>
        <v/>
      </c>
      <c r="TEY13" s="172" t="str">
        <f>IF('Summary Clear'!TFR2=0,"",'Summary Clear'!TFR2)</f>
        <v/>
      </c>
      <c r="TEZ13" s="172" t="str">
        <f>IF('Summary Clear'!TFS2=0,"",'Summary Clear'!TFS2)</f>
        <v/>
      </c>
      <c r="TFA13" s="172" t="str">
        <f>IF('Summary Clear'!TFT2=0,"",'Summary Clear'!TFT2)</f>
        <v/>
      </c>
      <c r="TFB13" s="172" t="str">
        <f>IF('Summary Clear'!TFU2=0,"",'Summary Clear'!TFU2)</f>
        <v/>
      </c>
      <c r="TFC13" s="172" t="str">
        <f>IF('Summary Clear'!TFV2=0,"",'Summary Clear'!TFV2)</f>
        <v/>
      </c>
      <c r="TFD13" s="172" t="str">
        <f>IF('Summary Clear'!TFW2=0,"",'Summary Clear'!TFW2)</f>
        <v/>
      </c>
      <c r="TFE13" s="172" t="str">
        <f>IF('Summary Clear'!TFX2=0,"",'Summary Clear'!TFX2)</f>
        <v/>
      </c>
      <c r="TFF13" s="172" t="str">
        <f>IF('Summary Clear'!TFY2=0,"",'Summary Clear'!TFY2)</f>
        <v/>
      </c>
      <c r="TFG13" s="172" t="str">
        <f>IF('Summary Clear'!TFZ2=0,"",'Summary Clear'!TFZ2)</f>
        <v/>
      </c>
      <c r="TFH13" s="172" t="str">
        <f>IF('Summary Clear'!TGA2=0,"",'Summary Clear'!TGA2)</f>
        <v/>
      </c>
      <c r="TFI13" s="172" t="str">
        <f>IF('Summary Clear'!TGB2=0,"",'Summary Clear'!TGB2)</f>
        <v/>
      </c>
      <c r="TFJ13" s="172" t="str">
        <f>IF('Summary Clear'!TGC2=0,"",'Summary Clear'!TGC2)</f>
        <v/>
      </c>
      <c r="TFK13" s="172" t="str">
        <f>IF('Summary Clear'!TGD2=0,"",'Summary Clear'!TGD2)</f>
        <v/>
      </c>
      <c r="TFL13" s="172" t="str">
        <f>IF('Summary Clear'!TGE2=0,"",'Summary Clear'!TGE2)</f>
        <v/>
      </c>
      <c r="TFM13" s="172" t="str">
        <f>IF('Summary Clear'!TGF2=0,"",'Summary Clear'!TGF2)</f>
        <v/>
      </c>
      <c r="TFN13" s="172" t="str">
        <f>IF('Summary Clear'!TGG2=0,"",'Summary Clear'!TGG2)</f>
        <v/>
      </c>
      <c r="TFO13" s="172" t="str">
        <f>IF('Summary Clear'!TGH2=0,"",'Summary Clear'!TGH2)</f>
        <v/>
      </c>
      <c r="TFP13" s="172" t="str">
        <f>IF('Summary Clear'!TGI2=0,"",'Summary Clear'!TGI2)</f>
        <v/>
      </c>
      <c r="TFQ13" s="172" t="str">
        <f>IF('Summary Clear'!TGJ2=0,"",'Summary Clear'!TGJ2)</f>
        <v/>
      </c>
      <c r="TFR13" s="172" t="str">
        <f>IF('Summary Clear'!TGK2=0,"",'Summary Clear'!TGK2)</f>
        <v/>
      </c>
      <c r="TFS13" s="172" t="str">
        <f>IF('Summary Clear'!TGL2=0,"",'Summary Clear'!TGL2)</f>
        <v/>
      </c>
      <c r="TFT13" s="172" t="str">
        <f>IF('Summary Clear'!TGM2=0,"",'Summary Clear'!TGM2)</f>
        <v/>
      </c>
      <c r="TFU13" s="172" t="str">
        <f>IF('Summary Clear'!TGN2=0,"",'Summary Clear'!TGN2)</f>
        <v/>
      </c>
      <c r="TFV13" s="172" t="str">
        <f>IF('Summary Clear'!TGO2=0,"",'Summary Clear'!TGO2)</f>
        <v/>
      </c>
      <c r="TFW13" s="172" t="str">
        <f>IF('Summary Clear'!TGP2=0,"",'Summary Clear'!TGP2)</f>
        <v/>
      </c>
      <c r="TFX13" s="172" t="str">
        <f>IF('Summary Clear'!TGQ2=0,"",'Summary Clear'!TGQ2)</f>
        <v/>
      </c>
      <c r="TFY13" s="172" t="str">
        <f>IF('Summary Clear'!TGR2=0,"",'Summary Clear'!TGR2)</f>
        <v/>
      </c>
      <c r="TFZ13" s="172" t="str">
        <f>IF('Summary Clear'!TGS2=0,"",'Summary Clear'!TGS2)</f>
        <v/>
      </c>
      <c r="TGA13" s="172" t="str">
        <f>IF('Summary Clear'!TGT2=0,"",'Summary Clear'!TGT2)</f>
        <v/>
      </c>
      <c r="TGB13" s="172" t="str">
        <f>IF('Summary Clear'!TGU2=0,"",'Summary Clear'!TGU2)</f>
        <v/>
      </c>
      <c r="TGC13" s="172" t="str">
        <f>IF('Summary Clear'!TGV2=0,"",'Summary Clear'!TGV2)</f>
        <v/>
      </c>
      <c r="TGD13" s="172" t="str">
        <f>IF('Summary Clear'!TGW2=0,"",'Summary Clear'!TGW2)</f>
        <v/>
      </c>
      <c r="TGE13" s="172" t="str">
        <f>IF('Summary Clear'!TGX2=0,"",'Summary Clear'!TGX2)</f>
        <v/>
      </c>
      <c r="TGF13" s="172" t="str">
        <f>IF('Summary Clear'!TGY2=0,"",'Summary Clear'!TGY2)</f>
        <v/>
      </c>
      <c r="TGG13" s="172" t="str">
        <f>IF('Summary Clear'!TGZ2=0,"",'Summary Clear'!TGZ2)</f>
        <v/>
      </c>
      <c r="TGH13" s="172" t="str">
        <f>IF('Summary Clear'!THA2=0,"",'Summary Clear'!THA2)</f>
        <v/>
      </c>
      <c r="TGI13" s="172" t="str">
        <f>IF('Summary Clear'!THB2=0,"",'Summary Clear'!THB2)</f>
        <v/>
      </c>
      <c r="TGJ13" s="172" t="str">
        <f>IF('Summary Clear'!THC2=0,"",'Summary Clear'!THC2)</f>
        <v/>
      </c>
      <c r="TGK13" s="172" t="str">
        <f>IF('Summary Clear'!THD2=0,"",'Summary Clear'!THD2)</f>
        <v/>
      </c>
      <c r="TGL13" s="172" t="str">
        <f>IF('Summary Clear'!THE2=0,"",'Summary Clear'!THE2)</f>
        <v/>
      </c>
      <c r="TGM13" s="172" t="str">
        <f>IF('Summary Clear'!THF2=0,"",'Summary Clear'!THF2)</f>
        <v/>
      </c>
      <c r="TGN13" s="172" t="str">
        <f>IF('Summary Clear'!THG2=0,"",'Summary Clear'!THG2)</f>
        <v/>
      </c>
      <c r="TGO13" s="172" t="str">
        <f>IF('Summary Clear'!THH2=0,"",'Summary Clear'!THH2)</f>
        <v/>
      </c>
      <c r="TGP13" s="172" t="str">
        <f>IF('Summary Clear'!THI2=0,"",'Summary Clear'!THI2)</f>
        <v/>
      </c>
      <c r="TGQ13" s="172" t="str">
        <f>IF('Summary Clear'!THJ2=0,"",'Summary Clear'!THJ2)</f>
        <v/>
      </c>
      <c r="TGR13" s="172" t="str">
        <f>IF('Summary Clear'!THK2=0,"",'Summary Clear'!THK2)</f>
        <v/>
      </c>
      <c r="TGS13" s="172" t="str">
        <f>IF('Summary Clear'!THL2=0,"",'Summary Clear'!THL2)</f>
        <v/>
      </c>
      <c r="TGT13" s="172" t="str">
        <f>IF('Summary Clear'!THM2=0,"",'Summary Clear'!THM2)</f>
        <v/>
      </c>
      <c r="TGU13" s="172" t="str">
        <f>IF('Summary Clear'!THN2=0,"",'Summary Clear'!THN2)</f>
        <v/>
      </c>
      <c r="TGV13" s="172" t="str">
        <f>IF('Summary Clear'!THO2=0,"",'Summary Clear'!THO2)</f>
        <v/>
      </c>
      <c r="TGW13" s="172" t="str">
        <f>IF('Summary Clear'!THP2=0,"",'Summary Clear'!THP2)</f>
        <v/>
      </c>
      <c r="TGX13" s="172" t="str">
        <f>IF('Summary Clear'!THQ2=0,"",'Summary Clear'!THQ2)</f>
        <v/>
      </c>
      <c r="TGY13" s="172" t="str">
        <f>IF('Summary Clear'!THR2=0,"",'Summary Clear'!THR2)</f>
        <v/>
      </c>
      <c r="TGZ13" s="172" t="str">
        <f>IF('Summary Clear'!THS2=0,"",'Summary Clear'!THS2)</f>
        <v/>
      </c>
      <c r="THA13" s="172" t="str">
        <f>IF('Summary Clear'!THT2=0,"",'Summary Clear'!THT2)</f>
        <v/>
      </c>
      <c r="THB13" s="172" t="str">
        <f>IF('Summary Clear'!THU2=0,"",'Summary Clear'!THU2)</f>
        <v/>
      </c>
      <c r="THC13" s="172" t="str">
        <f>IF('Summary Clear'!THV2=0,"",'Summary Clear'!THV2)</f>
        <v/>
      </c>
      <c r="THD13" s="172" t="str">
        <f>IF('Summary Clear'!THW2=0,"",'Summary Clear'!THW2)</f>
        <v/>
      </c>
      <c r="THE13" s="172" t="str">
        <f>IF('Summary Clear'!THX2=0,"",'Summary Clear'!THX2)</f>
        <v/>
      </c>
      <c r="THF13" s="172" t="str">
        <f>IF('Summary Clear'!THY2=0,"",'Summary Clear'!THY2)</f>
        <v/>
      </c>
      <c r="THG13" s="172" t="str">
        <f>IF('Summary Clear'!THZ2=0,"",'Summary Clear'!THZ2)</f>
        <v/>
      </c>
      <c r="THH13" s="172" t="str">
        <f>IF('Summary Clear'!TIA2=0,"",'Summary Clear'!TIA2)</f>
        <v/>
      </c>
      <c r="THI13" s="172" t="str">
        <f>IF('Summary Clear'!TIB2=0,"",'Summary Clear'!TIB2)</f>
        <v/>
      </c>
      <c r="THJ13" s="172" t="str">
        <f>IF('Summary Clear'!TIC2=0,"",'Summary Clear'!TIC2)</f>
        <v/>
      </c>
      <c r="THK13" s="172" t="str">
        <f>IF('Summary Clear'!TID2=0,"",'Summary Clear'!TID2)</f>
        <v/>
      </c>
      <c r="THL13" s="172" t="str">
        <f>IF('Summary Clear'!TIE2=0,"",'Summary Clear'!TIE2)</f>
        <v/>
      </c>
      <c r="THM13" s="172" t="str">
        <f>IF('Summary Clear'!TIF2=0,"",'Summary Clear'!TIF2)</f>
        <v/>
      </c>
      <c r="THN13" s="172" t="str">
        <f>IF('Summary Clear'!TIG2=0,"",'Summary Clear'!TIG2)</f>
        <v/>
      </c>
      <c r="THO13" s="172" t="str">
        <f>IF('Summary Clear'!TIH2=0,"",'Summary Clear'!TIH2)</f>
        <v/>
      </c>
      <c r="THP13" s="172" t="str">
        <f>IF('Summary Clear'!TII2=0,"",'Summary Clear'!TII2)</f>
        <v/>
      </c>
      <c r="THQ13" s="172" t="str">
        <f>IF('Summary Clear'!TIJ2=0,"",'Summary Clear'!TIJ2)</f>
        <v/>
      </c>
      <c r="THR13" s="172" t="str">
        <f>IF('Summary Clear'!TIK2=0,"",'Summary Clear'!TIK2)</f>
        <v/>
      </c>
      <c r="THS13" s="172" t="str">
        <f>IF('Summary Clear'!TIL2=0,"",'Summary Clear'!TIL2)</f>
        <v/>
      </c>
      <c r="THT13" s="172" t="str">
        <f>IF('Summary Clear'!TIM2=0,"",'Summary Clear'!TIM2)</f>
        <v/>
      </c>
      <c r="THU13" s="172" t="str">
        <f>IF('Summary Clear'!TIN2=0,"",'Summary Clear'!TIN2)</f>
        <v/>
      </c>
      <c r="THV13" s="172" t="str">
        <f>IF('Summary Clear'!TIO2=0,"",'Summary Clear'!TIO2)</f>
        <v/>
      </c>
      <c r="THW13" s="172" t="str">
        <f>IF('Summary Clear'!TIP2=0,"",'Summary Clear'!TIP2)</f>
        <v/>
      </c>
      <c r="THX13" s="172" t="str">
        <f>IF('Summary Clear'!TIQ2=0,"",'Summary Clear'!TIQ2)</f>
        <v/>
      </c>
      <c r="THY13" s="172" t="str">
        <f>IF('Summary Clear'!TIR2=0,"",'Summary Clear'!TIR2)</f>
        <v/>
      </c>
      <c r="THZ13" s="172" t="str">
        <f>IF('Summary Clear'!TIS2=0,"",'Summary Clear'!TIS2)</f>
        <v/>
      </c>
      <c r="TIA13" s="172" t="str">
        <f>IF('Summary Clear'!TIT2=0,"",'Summary Clear'!TIT2)</f>
        <v/>
      </c>
      <c r="TIB13" s="172" t="str">
        <f>IF('Summary Clear'!TIU2=0,"",'Summary Clear'!TIU2)</f>
        <v/>
      </c>
      <c r="TIC13" s="172" t="str">
        <f>IF('Summary Clear'!TIV2=0,"",'Summary Clear'!TIV2)</f>
        <v/>
      </c>
      <c r="TID13" s="172" t="str">
        <f>IF('Summary Clear'!TIW2=0,"",'Summary Clear'!TIW2)</f>
        <v/>
      </c>
      <c r="TIE13" s="172" t="str">
        <f>IF('Summary Clear'!TIX2=0,"",'Summary Clear'!TIX2)</f>
        <v/>
      </c>
      <c r="TIF13" s="172" t="str">
        <f>IF('Summary Clear'!TIY2=0,"",'Summary Clear'!TIY2)</f>
        <v/>
      </c>
      <c r="TIG13" s="172" t="str">
        <f>IF('Summary Clear'!TIZ2=0,"",'Summary Clear'!TIZ2)</f>
        <v/>
      </c>
      <c r="TIH13" s="172" t="str">
        <f>IF('Summary Clear'!TJA2=0,"",'Summary Clear'!TJA2)</f>
        <v/>
      </c>
      <c r="TII13" s="172" t="str">
        <f>IF('Summary Clear'!TJB2=0,"",'Summary Clear'!TJB2)</f>
        <v/>
      </c>
      <c r="TIJ13" s="172" t="str">
        <f>IF('Summary Clear'!TJC2=0,"",'Summary Clear'!TJC2)</f>
        <v/>
      </c>
      <c r="TIK13" s="172" t="str">
        <f>IF('Summary Clear'!TJD2=0,"",'Summary Clear'!TJD2)</f>
        <v/>
      </c>
      <c r="TIL13" s="172" t="str">
        <f>IF('Summary Clear'!TJE2=0,"",'Summary Clear'!TJE2)</f>
        <v/>
      </c>
      <c r="TIM13" s="172" t="str">
        <f>IF('Summary Clear'!TJF2=0,"",'Summary Clear'!TJF2)</f>
        <v/>
      </c>
      <c r="TIN13" s="172" t="str">
        <f>IF('Summary Clear'!TJG2=0,"",'Summary Clear'!TJG2)</f>
        <v/>
      </c>
      <c r="TIO13" s="172" t="str">
        <f>IF('Summary Clear'!TJH2=0,"",'Summary Clear'!TJH2)</f>
        <v/>
      </c>
      <c r="TIP13" s="172" t="str">
        <f>IF('Summary Clear'!TJI2=0,"",'Summary Clear'!TJI2)</f>
        <v/>
      </c>
      <c r="TIQ13" s="172" t="str">
        <f>IF('Summary Clear'!TJJ2=0,"",'Summary Clear'!TJJ2)</f>
        <v/>
      </c>
      <c r="TIR13" s="172" t="str">
        <f>IF('Summary Clear'!TJK2=0,"",'Summary Clear'!TJK2)</f>
        <v/>
      </c>
      <c r="TIS13" s="172" t="str">
        <f>IF('Summary Clear'!TJL2=0,"",'Summary Clear'!TJL2)</f>
        <v/>
      </c>
      <c r="TIT13" s="172" t="str">
        <f>IF('Summary Clear'!TJM2=0,"",'Summary Clear'!TJM2)</f>
        <v/>
      </c>
      <c r="TIU13" s="172" t="str">
        <f>IF('Summary Clear'!TJN2=0,"",'Summary Clear'!TJN2)</f>
        <v/>
      </c>
      <c r="TIV13" s="172" t="str">
        <f>IF('Summary Clear'!TJO2=0,"",'Summary Clear'!TJO2)</f>
        <v/>
      </c>
      <c r="TIW13" s="172" t="str">
        <f>IF('Summary Clear'!TJP2=0,"",'Summary Clear'!TJP2)</f>
        <v/>
      </c>
      <c r="TIX13" s="172" t="str">
        <f>IF('Summary Clear'!TJQ2=0,"",'Summary Clear'!TJQ2)</f>
        <v/>
      </c>
      <c r="TIY13" s="172" t="str">
        <f>IF('Summary Clear'!TJR2=0,"",'Summary Clear'!TJR2)</f>
        <v/>
      </c>
      <c r="TIZ13" s="172" t="str">
        <f>IF('Summary Clear'!TJS2=0,"",'Summary Clear'!TJS2)</f>
        <v/>
      </c>
      <c r="TJA13" s="172" t="str">
        <f>IF('Summary Clear'!TJT2=0,"",'Summary Clear'!TJT2)</f>
        <v/>
      </c>
      <c r="TJB13" s="172" t="str">
        <f>IF('Summary Clear'!TJU2=0,"",'Summary Clear'!TJU2)</f>
        <v/>
      </c>
      <c r="TJC13" s="172" t="str">
        <f>IF('Summary Clear'!TJV2=0,"",'Summary Clear'!TJV2)</f>
        <v/>
      </c>
      <c r="TJD13" s="172" t="str">
        <f>IF('Summary Clear'!TJW2=0,"",'Summary Clear'!TJW2)</f>
        <v/>
      </c>
      <c r="TJE13" s="172" t="str">
        <f>IF('Summary Clear'!TJX2=0,"",'Summary Clear'!TJX2)</f>
        <v/>
      </c>
      <c r="TJF13" s="172" t="str">
        <f>IF('Summary Clear'!TJY2=0,"",'Summary Clear'!TJY2)</f>
        <v/>
      </c>
      <c r="TJG13" s="172" t="str">
        <f>IF('Summary Clear'!TJZ2=0,"",'Summary Clear'!TJZ2)</f>
        <v/>
      </c>
      <c r="TJH13" s="172" t="str">
        <f>IF('Summary Clear'!TKA2=0,"",'Summary Clear'!TKA2)</f>
        <v/>
      </c>
      <c r="TJI13" s="172" t="str">
        <f>IF('Summary Clear'!TKB2=0,"",'Summary Clear'!TKB2)</f>
        <v/>
      </c>
      <c r="TJJ13" s="172" t="str">
        <f>IF('Summary Clear'!TKC2=0,"",'Summary Clear'!TKC2)</f>
        <v/>
      </c>
      <c r="TJK13" s="172" t="str">
        <f>IF('Summary Clear'!TKD2=0,"",'Summary Clear'!TKD2)</f>
        <v/>
      </c>
      <c r="TJL13" s="172" t="str">
        <f>IF('Summary Clear'!TKE2=0,"",'Summary Clear'!TKE2)</f>
        <v/>
      </c>
      <c r="TJM13" s="172" t="str">
        <f>IF('Summary Clear'!TKF2=0,"",'Summary Clear'!TKF2)</f>
        <v/>
      </c>
      <c r="TJN13" s="172" t="str">
        <f>IF('Summary Clear'!TKG2=0,"",'Summary Clear'!TKG2)</f>
        <v/>
      </c>
      <c r="TJO13" s="172" t="str">
        <f>IF('Summary Clear'!TKH2=0,"",'Summary Clear'!TKH2)</f>
        <v/>
      </c>
      <c r="TJP13" s="172" t="str">
        <f>IF('Summary Clear'!TKI2=0,"",'Summary Clear'!TKI2)</f>
        <v/>
      </c>
      <c r="TJQ13" s="172" t="str">
        <f>IF('Summary Clear'!TKJ2=0,"",'Summary Clear'!TKJ2)</f>
        <v/>
      </c>
      <c r="TJR13" s="172" t="str">
        <f>IF('Summary Clear'!TKK2=0,"",'Summary Clear'!TKK2)</f>
        <v/>
      </c>
      <c r="TJS13" s="172" t="str">
        <f>IF('Summary Clear'!TKL2=0,"",'Summary Clear'!TKL2)</f>
        <v/>
      </c>
      <c r="TJT13" s="172" t="str">
        <f>IF('Summary Clear'!TKM2=0,"",'Summary Clear'!TKM2)</f>
        <v/>
      </c>
      <c r="TJU13" s="172" t="str">
        <f>IF('Summary Clear'!TKN2=0,"",'Summary Clear'!TKN2)</f>
        <v/>
      </c>
      <c r="TJV13" s="172" t="str">
        <f>IF('Summary Clear'!TKO2=0,"",'Summary Clear'!TKO2)</f>
        <v/>
      </c>
      <c r="TJW13" s="172" t="str">
        <f>IF('Summary Clear'!TKP2=0,"",'Summary Clear'!TKP2)</f>
        <v/>
      </c>
      <c r="TJX13" s="172" t="str">
        <f>IF('Summary Clear'!TKQ2=0,"",'Summary Clear'!TKQ2)</f>
        <v/>
      </c>
      <c r="TJY13" s="172" t="str">
        <f>IF('Summary Clear'!TKR2=0,"",'Summary Clear'!TKR2)</f>
        <v/>
      </c>
      <c r="TJZ13" s="172" t="str">
        <f>IF('Summary Clear'!TKS2=0,"",'Summary Clear'!TKS2)</f>
        <v/>
      </c>
      <c r="TKA13" s="172" t="str">
        <f>IF('Summary Clear'!TKT2=0,"",'Summary Clear'!TKT2)</f>
        <v/>
      </c>
      <c r="TKB13" s="172" t="str">
        <f>IF('Summary Clear'!TKU2=0,"",'Summary Clear'!TKU2)</f>
        <v/>
      </c>
      <c r="TKC13" s="172" t="str">
        <f>IF('Summary Clear'!TKV2=0,"",'Summary Clear'!TKV2)</f>
        <v/>
      </c>
      <c r="TKD13" s="172" t="str">
        <f>IF('Summary Clear'!TKW2=0,"",'Summary Clear'!TKW2)</f>
        <v/>
      </c>
      <c r="TKE13" s="172" t="str">
        <f>IF('Summary Clear'!TKX2=0,"",'Summary Clear'!TKX2)</f>
        <v/>
      </c>
      <c r="TKF13" s="172" t="str">
        <f>IF('Summary Clear'!TKY2=0,"",'Summary Clear'!TKY2)</f>
        <v/>
      </c>
      <c r="TKG13" s="172" t="str">
        <f>IF('Summary Clear'!TKZ2=0,"",'Summary Clear'!TKZ2)</f>
        <v/>
      </c>
      <c r="TKH13" s="172" t="str">
        <f>IF('Summary Clear'!TLA2=0,"",'Summary Clear'!TLA2)</f>
        <v/>
      </c>
      <c r="TKI13" s="172" t="str">
        <f>IF('Summary Clear'!TLB2=0,"",'Summary Clear'!TLB2)</f>
        <v/>
      </c>
      <c r="TKJ13" s="172" t="str">
        <f>IF('Summary Clear'!TLC2=0,"",'Summary Clear'!TLC2)</f>
        <v/>
      </c>
      <c r="TKK13" s="172" t="str">
        <f>IF('Summary Clear'!TLD2=0,"",'Summary Clear'!TLD2)</f>
        <v/>
      </c>
      <c r="TKL13" s="172" t="str">
        <f>IF('Summary Clear'!TLE2=0,"",'Summary Clear'!TLE2)</f>
        <v/>
      </c>
      <c r="TKM13" s="172" t="str">
        <f>IF('Summary Clear'!TLF2=0,"",'Summary Clear'!TLF2)</f>
        <v/>
      </c>
      <c r="TKN13" s="172" t="str">
        <f>IF('Summary Clear'!TLG2=0,"",'Summary Clear'!TLG2)</f>
        <v/>
      </c>
      <c r="TKO13" s="172" t="str">
        <f>IF('Summary Clear'!TLH2=0,"",'Summary Clear'!TLH2)</f>
        <v/>
      </c>
      <c r="TKP13" s="172" t="str">
        <f>IF('Summary Clear'!TLI2=0,"",'Summary Clear'!TLI2)</f>
        <v/>
      </c>
      <c r="TKQ13" s="172" t="str">
        <f>IF('Summary Clear'!TLJ2=0,"",'Summary Clear'!TLJ2)</f>
        <v/>
      </c>
      <c r="TKR13" s="172" t="str">
        <f>IF('Summary Clear'!TLK2=0,"",'Summary Clear'!TLK2)</f>
        <v/>
      </c>
      <c r="TKS13" s="172" t="str">
        <f>IF('Summary Clear'!TLL2=0,"",'Summary Clear'!TLL2)</f>
        <v/>
      </c>
      <c r="TKT13" s="172" t="str">
        <f>IF('Summary Clear'!TLM2=0,"",'Summary Clear'!TLM2)</f>
        <v/>
      </c>
      <c r="TKU13" s="172" t="str">
        <f>IF('Summary Clear'!TLN2=0,"",'Summary Clear'!TLN2)</f>
        <v/>
      </c>
      <c r="TKV13" s="172" t="str">
        <f>IF('Summary Clear'!TLO2=0,"",'Summary Clear'!TLO2)</f>
        <v/>
      </c>
      <c r="TKW13" s="172" t="str">
        <f>IF('Summary Clear'!TLP2=0,"",'Summary Clear'!TLP2)</f>
        <v/>
      </c>
      <c r="TKX13" s="172" t="str">
        <f>IF('Summary Clear'!TLQ2=0,"",'Summary Clear'!TLQ2)</f>
        <v/>
      </c>
      <c r="TKY13" s="172" t="str">
        <f>IF('Summary Clear'!TLR2=0,"",'Summary Clear'!TLR2)</f>
        <v/>
      </c>
      <c r="TKZ13" s="172" t="str">
        <f>IF('Summary Clear'!TLS2=0,"",'Summary Clear'!TLS2)</f>
        <v/>
      </c>
      <c r="TLA13" s="172" t="str">
        <f>IF('Summary Clear'!TLT2=0,"",'Summary Clear'!TLT2)</f>
        <v/>
      </c>
      <c r="TLB13" s="172" t="str">
        <f>IF('Summary Clear'!TLU2=0,"",'Summary Clear'!TLU2)</f>
        <v/>
      </c>
      <c r="TLC13" s="172" t="str">
        <f>IF('Summary Clear'!TLV2=0,"",'Summary Clear'!TLV2)</f>
        <v/>
      </c>
      <c r="TLD13" s="172" t="str">
        <f>IF('Summary Clear'!TLW2=0,"",'Summary Clear'!TLW2)</f>
        <v/>
      </c>
      <c r="TLE13" s="172" t="str">
        <f>IF('Summary Clear'!TLX2=0,"",'Summary Clear'!TLX2)</f>
        <v/>
      </c>
      <c r="TLF13" s="172" t="str">
        <f>IF('Summary Clear'!TLY2=0,"",'Summary Clear'!TLY2)</f>
        <v/>
      </c>
      <c r="TLG13" s="172" t="str">
        <f>IF('Summary Clear'!TLZ2=0,"",'Summary Clear'!TLZ2)</f>
        <v/>
      </c>
      <c r="TLH13" s="172" t="str">
        <f>IF('Summary Clear'!TMA2=0,"",'Summary Clear'!TMA2)</f>
        <v/>
      </c>
      <c r="TLI13" s="172" t="str">
        <f>IF('Summary Clear'!TMB2=0,"",'Summary Clear'!TMB2)</f>
        <v/>
      </c>
      <c r="TLJ13" s="172" t="str">
        <f>IF('Summary Clear'!TMC2=0,"",'Summary Clear'!TMC2)</f>
        <v/>
      </c>
      <c r="TLK13" s="172" t="str">
        <f>IF('Summary Clear'!TMD2=0,"",'Summary Clear'!TMD2)</f>
        <v/>
      </c>
      <c r="TLL13" s="172" t="str">
        <f>IF('Summary Clear'!TME2=0,"",'Summary Clear'!TME2)</f>
        <v/>
      </c>
      <c r="TLM13" s="172" t="str">
        <f>IF('Summary Clear'!TMF2=0,"",'Summary Clear'!TMF2)</f>
        <v/>
      </c>
      <c r="TLN13" s="172" t="str">
        <f>IF('Summary Clear'!TMG2=0,"",'Summary Clear'!TMG2)</f>
        <v/>
      </c>
      <c r="TLO13" s="172" t="str">
        <f>IF('Summary Clear'!TMH2=0,"",'Summary Clear'!TMH2)</f>
        <v/>
      </c>
      <c r="TLP13" s="172" t="str">
        <f>IF('Summary Clear'!TMI2=0,"",'Summary Clear'!TMI2)</f>
        <v/>
      </c>
      <c r="TLQ13" s="172" t="str">
        <f>IF('Summary Clear'!TMJ2=0,"",'Summary Clear'!TMJ2)</f>
        <v/>
      </c>
      <c r="TLR13" s="172" t="str">
        <f>IF('Summary Clear'!TMK2=0,"",'Summary Clear'!TMK2)</f>
        <v/>
      </c>
      <c r="TLS13" s="172" t="str">
        <f>IF('Summary Clear'!TML2=0,"",'Summary Clear'!TML2)</f>
        <v/>
      </c>
      <c r="TLT13" s="172" t="str">
        <f>IF('Summary Clear'!TMM2=0,"",'Summary Clear'!TMM2)</f>
        <v/>
      </c>
      <c r="TLU13" s="172" t="str">
        <f>IF('Summary Clear'!TMN2=0,"",'Summary Clear'!TMN2)</f>
        <v/>
      </c>
      <c r="TLV13" s="172" t="str">
        <f>IF('Summary Clear'!TMO2=0,"",'Summary Clear'!TMO2)</f>
        <v/>
      </c>
      <c r="TLW13" s="172" t="str">
        <f>IF('Summary Clear'!TMP2=0,"",'Summary Clear'!TMP2)</f>
        <v/>
      </c>
      <c r="TLX13" s="172" t="str">
        <f>IF('Summary Clear'!TMQ2=0,"",'Summary Clear'!TMQ2)</f>
        <v/>
      </c>
      <c r="TLY13" s="172" t="str">
        <f>IF('Summary Clear'!TMR2=0,"",'Summary Clear'!TMR2)</f>
        <v/>
      </c>
      <c r="TLZ13" s="172" t="str">
        <f>IF('Summary Clear'!TMS2=0,"",'Summary Clear'!TMS2)</f>
        <v/>
      </c>
      <c r="TMA13" s="172" t="str">
        <f>IF('Summary Clear'!TMT2=0,"",'Summary Clear'!TMT2)</f>
        <v/>
      </c>
      <c r="TMB13" s="172" t="str">
        <f>IF('Summary Clear'!TMU2=0,"",'Summary Clear'!TMU2)</f>
        <v/>
      </c>
      <c r="TMC13" s="172" t="str">
        <f>IF('Summary Clear'!TMV2=0,"",'Summary Clear'!TMV2)</f>
        <v/>
      </c>
      <c r="TMD13" s="172" t="str">
        <f>IF('Summary Clear'!TMW2=0,"",'Summary Clear'!TMW2)</f>
        <v/>
      </c>
      <c r="TME13" s="172" t="str">
        <f>IF('Summary Clear'!TMX2=0,"",'Summary Clear'!TMX2)</f>
        <v/>
      </c>
      <c r="TMF13" s="172" t="str">
        <f>IF('Summary Clear'!TMY2=0,"",'Summary Clear'!TMY2)</f>
        <v/>
      </c>
      <c r="TMG13" s="172" t="str">
        <f>IF('Summary Clear'!TMZ2=0,"",'Summary Clear'!TMZ2)</f>
        <v/>
      </c>
      <c r="TMH13" s="172" t="str">
        <f>IF('Summary Clear'!TNA2=0,"",'Summary Clear'!TNA2)</f>
        <v/>
      </c>
      <c r="TMI13" s="172" t="str">
        <f>IF('Summary Clear'!TNB2=0,"",'Summary Clear'!TNB2)</f>
        <v/>
      </c>
      <c r="TMJ13" s="172" t="str">
        <f>IF('Summary Clear'!TNC2=0,"",'Summary Clear'!TNC2)</f>
        <v/>
      </c>
      <c r="TMK13" s="172" t="str">
        <f>IF('Summary Clear'!TND2=0,"",'Summary Clear'!TND2)</f>
        <v/>
      </c>
      <c r="TML13" s="172" t="str">
        <f>IF('Summary Clear'!TNE2=0,"",'Summary Clear'!TNE2)</f>
        <v/>
      </c>
      <c r="TMM13" s="172" t="str">
        <f>IF('Summary Clear'!TNF2=0,"",'Summary Clear'!TNF2)</f>
        <v/>
      </c>
      <c r="TMN13" s="172" t="str">
        <f>IF('Summary Clear'!TNG2=0,"",'Summary Clear'!TNG2)</f>
        <v/>
      </c>
      <c r="TMO13" s="172" t="str">
        <f>IF('Summary Clear'!TNH2=0,"",'Summary Clear'!TNH2)</f>
        <v/>
      </c>
      <c r="TMP13" s="172" t="str">
        <f>IF('Summary Clear'!TNI2=0,"",'Summary Clear'!TNI2)</f>
        <v/>
      </c>
      <c r="TMQ13" s="172" t="str">
        <f>IF('Summary Clear'!TNJ2=0,"",'Summary Clear'!TNJ2)</f>
        <v/>
      </c>
      <c r="TMR13" s="172" t="str">
        <f>IF('Summary Clear'!TNK2=0,"",'Summary Clear'!TNK2)</f>
        <v/>
      </c>
      <c r="TMS13" s="172" t="str">
        <f>IF('Summary Clear'!TNL2=0,"",'Summary Clear'!TNL2)</f>
        <v/>
      </c>
      <c r="TMT13" s="172" t="str">
        <f>IF('Summary Clear'!TNM2=0,"",'Summary Clear'!TNM2)</f>
        <v/>
      </c>
      <c r="TMU13" s="172" t="str">
        <f>IF('Summary Clear'!TNN2=0,"",'Summary Clear'!TNN2)</f>
        <v/>
      </c>
      <c r="TMV13" s="172" t="str">
        <f>IF('Summary Clear'!TNO2=0,"",'Summary Clear'!TNO2)</f>
        <v/>
      </c>
      <c r="TMW13" s="172" t="str">
        <f>IF('Summary Clear'!TNP2=0,"",'Summary Clear'!TNP2)</f>
        <v/>
      </c>
      <c r="TMX13" s="172" t="str">
        <f>IF('Summary Clear'!TNQ2=0,"",'Summary Clear'!TNQ2)</f>
        <v/>
      </c>
      <c r="TMY13" s="172" t="str">
        <f>IF('Summary Clear'!TNR2=0,"",'Summary Clear'!TNR2)</f>
        <v/>
      </c>
      <c r="TMZ13" s="172" t="str">
        <f>IF('Summary Clear'!TNS2=0,"",'Summary Clear'!TNS2)</f>
        <v/>
      </c>
      <c r="TNA13" s="172" t="str">
        <f>IF('Summary Clear'!TNT2=0,"",'Summary Clear'!TNT2)</f>
        <v/>
      </c>
      <c r="TNB13" s="172" t="str">
        <f>IF('Summary Clear'!TNU2=0,"",'Summary Clear'!TNU2)</f>
        <v/>
      </c>
      <c r="TNC13" s="172" t="str">
        <f>IF('Summary Clear'!TNV2=0,"",'Summary Clear'!TNV2)</f>
        <v/>
      </c>
      <c r="TND13" s="172" t="str">
        <f>IF('Summary Clear'!TNW2=0,"",'Summary Clear'!TNW2)</f>
        <v/>
      </c>
      <c r="TNE13" s="172" t="str">
        <f>IF('Summary Clear'!TNX2=0,"",'Summary Clear'!TNX2)</f>
        <v/>
      </c>
      <c r="TNF13" s="172" t="str">
        <f>IF('Summary Clear'!TNY2=0,"",'Summary Clear'!TNY2)</f>
        <v/>
      </c>
      <c r="TNG13" s="172" t="str">
        <f>IF('Summary Clear'!TNZ2=0,"",'Summary Clear'!TNZ2)</f>
        <v/>
      </c>
      <c r="TNH13" s="172" t="str">
        <f>IF('Summary Clear'!TOA2=0,"",'Summary Clear'!TOA2)</f>
        <v/>
      </c>
      <c r="TNI13" s="172" t="str">
        <f>IF('Summary Clear'!TOB2=0,"",'Summary Clear'!TOB2)</f>
        <v/>
      </c>
      <c r="TNJ13" s="172" t="str">
        <f>IF('Summary Clear'!TOC2=0,"",'Summary Clear'!TOC2)</f>
        <v/>
      </c>
      <c r="TNK13" s="172" t="str">
        <f>IF('Summary Clear'!TOD2=0,"",'Summary Clear'!TOD2)</f>
        <v/>
      </c>
      <c r="TNL13" s="172" t="str">
        <f>IF('Summary Clear'!TOE2=0,"",'Summary Clear'!TOE2)</f>
        <v/>
      </c>
      <c r="TNM13" s="172" t="str">
        <f>IF('Summary Clear'!TOF2=0,"",'Summary Clear'!TOF2)</f>
        <v/>
      </c>
      <c r="TNN13" s="172" t="str">
        <f>IF('Summary Clear'!TOG2=0,"",'Summary Clear'!TOG2)</f>
        <v/>
      </c>
      <c r="TNO13" s="172" t="str">
        <f>IF('Summary Clear'!TOH2=0,"",'Summary Clear'!TOH2)</f>
        <v/>
      </c>
      <c r="TNP13" s="172" t="str">
        <f>IF('Summary Clear'!TOI2=0,"",'Summary Clear'!TOI2)</f>
        <v/>
      </c>
      <c r="TNQ13" s="172" t="str">
        <f>IF('Summary Clear'!TOJ2=0,"",'Summary Clear'!TOJ2)</f>
        <v/>
      </c>
      <c r="TNR13" s="172" t="str">
        <f>IF('Summary Clear'!TOK2=0,"",'Summary Clear'!TOK2)</f>
        <v/>
      </c>
      <c r="TNS13" s="172" t="str">
        <f>IF('Summary Clear'!TOL2=0,"",'Summary Clear'!TOL2)</f>
        <v/>
      </c>
      <c r="TNT13" s="172" t="str">
        <f>IF('Summary Clear'!TOM2=0,"",'Summary Clear'!TOM2)</f>
        <v/>
      </c>
      <c r="TNU13" s="172" t="str">
        <f>IF('Summary Clear'!TON2=0,"",'Summary Clear'!TON2)</f>
        <v/>
      </c>
      <c r="TNV13" s="172" t="str">
        <f>IF('Summary Clear'!TOO2=0,"",'Summary Clear'!TOO2)</f>
        <v/>
      </c>
      <c r="TNW13" s="172" t="str">
        <f>IF('Summary Clear'!TOP2=0,"",'Summary Clear'!TOP2)</f>
        <v/>
      </c>
      <c r="TNX13" s="172" t="str">
        <f>IF('Summary Clear'!TOQ2=0,"",'Summary Clear'!TOQ2)</f>
        <v/>
      </c>
      <c r="TNY13" s="172" t="str">
        <f>IF('Summary Clear'!TOR2=0,"",'Summary Clear'!TOR2)</f>
        <v/>
      </c>
      <c r="TNZ13" s="172" t="str">
        <f>IF('Summary Clear'!TOS2=0,"",'Summary Clear'!TOS2)</f>
        <v/>
      </c>
      <c r="TOA13" s="172" t="str">
        <f>IF('Summary Clear'!TOT2=0,"",'Summary Clear'!TOT2)</f>
        <v/>
      </c>
      <c r="TOB13" s="172" t="str">
        <f>IF('Summary Clear'!TOU2=0,"",'Summary Clear'!TOU2)</f>
        <v/>
      </c>
      <c r="TOC13" s="172" t="str">
        <f>IF('Summary Clear'!TOV2=0,"",'Summary Clear'!TOV2)</f>
        <v/>
      </c>
      <c r="TOD13" s="172" t="str">
        <f>IF('Summary Clear'!TOW2=0,"",'Summary Clear'!TOW2)</f>
        <v/>
      </c>
      <c r="TOE13" s="172" t="str">
        <f>IF('Summary Clear'!TOX2=0,"",'Summary Clear'!TOX2)</f>
        <v/>
      </c>
      <c r="TOF13" s="172" t="str">
        <f>IF('Summary Clear'!TOY2=0,"",'Summary Clear'!TOY2)</f>
        <v/>
      </c>
      <c r="TOG13" s="172" t="str">
        <f>IF('Summary Clear'!TOZ2=0,"",'Summary Clear'!TOZ2)</f>
        <v/>
      </c>
      <c r="TOH13" s="172" t="str">
        <f>IF('Summary Clear'!TPA2=0,"",'Summary Clear'!TPA2)</f>
        <v/>
      </c>
      <c r="TOI13" s="172" t="str">
        <f>IF('Summary Clear'!TPB2=0,"",'Summary Clear'!TPB2)</f>
        <v/>
      </c>
      <c r="TOJ13" s="172" t="str">
        <f>IF('Summary Clear'!TPC2=0,"",'Summary Clear'!TPC2)</f>
        <v/>
      </c>
      <c r="TOK13" s="172" t="str">
        <f>IF('Summary Clear'!TPD2=0,"",'Summary Clear'!TPD2)</f>
        <v/>
      </c>
      <c r="TOL13" s="172" t="str">
        <f>IF('Summary Clear'!TPE2=0,"",'Summary Clear'!TPE2)</f>
        <v/>
      </c>
      <c r="TOM13" s="172" t="str">
        <f>IF('Summary Clear'!TPF2=0,"",'Summary Clear'!TPF2)</f>
        <v/>
      </c>
      <c r="TON13" s="172" t="str">
        <f>IF('Summary Clear'!TPG2=0,"",'Summary Clear'!TPG2)</f>
        <v/>
      </c>
      <c r="TOO13" s="172" t="str">
        <f>IF('Summary Clear'!TPH2=0,"",'Summary Clear'!TPH2)</f>
        <v/>
      </c>
      <c r="TOP13" s="172" t="str">
        <f>IF('Summary Clear'!TPI2=0,"",'Summary Clear'!TPI2)</f>
        <v/>
      </c>
      <c r="TOQ13" s="172" t="str">
        <f>IF('Summary Clear'!TPJ2=0,"",'Summary Clear'!TPJ2)</f>
        <v/>
      </c>
      <c r="TOR13" s="172" t="str">
        <f>IF('Summary Clear'!TPK2=0,"",'Summary Clear'!TPK2)</f>
        <v/>
      </c>
      <c r="TOS13" s="172" t="str">
        <f>IF('Summary Clear'!TPL2=0,"",'Summary Clear'!TPL2)</f>
        <v/>
      </c>
      <c r="TOT13" s="172" t="str">
        <f>IF('Summary Clear'!TPM2=0,"",'Summary Clear'!TPM2)</f>
        <v/>
      </c>
      <c r="TOU13" s="172" t="str">
        <f>IF('Summary Clear'!TPN2=0,"",'Summary Clear'!TPN2)</f>
        <v/>
      </c>
      <c r="TOV13" s="172" t="str">
        <f>IF('Summary Clear'!TPO2=0,"",'Summary Clear'!TPO2)</f>
        <v/>
      </c>
      <c r="TOW13" s="172" t="str">
        <f>IF('Summary Clear'!TPP2=0,"",'Summary Clear'!TPP2)</f>
        <v/>
      </c>
      <c r="TOX13" s="172" t="str">
        <f>IF('Summary Clear'!TPQ2=0,"",'Summary Clear'!TPQ2)</f>
        <v/>
      </c>
      <c r="TOY13" s="172" t="str">
        <f>IF('Summary Clear'!TPR2=0,"",'Summary Clear'!TPR2)</f>
        <v/>
      </c>
      <c r="TOZ13" s="172" t="str">
        <f>IF('Summary Clear'!TPS2=0,"",'Summary Clear'!TPS2)</f>
        <v/>
      </c>
      <c r="TPA13" s="172" t="str">
        <f>IF('Summary Clear'!TPT2=0,"",'Summary Clear'!TPT2)</f>
        <v/>
      </c>
      <c r="TPB13" s="172" t="str">
        <f>IF('Summary Clear'!TPU2=0,"",'Summary Clear'!TPU2)</f>
        <v/>
      </c>
      <c r="TPC13" s="172" t="str">
        <f>IF('Summary Clear'!TPV2=0,"",'Summary Clear'!TPV2)</f>
        <v/>
      </c>
      <c r="TPD13" s="172" t="str">
        <f>IF('Summary Clear'!TPW2=0,"",'Summary Clear'!TPW2)</f>
        <v/>
      </c>
      <c r="TPE13" s="172" t="str">
        <f>IF('Summary Clear'!TPX2=0,"",'Summary Clear'!TPX2)</f>
        <v/>
      </c>
      <c r="TPF13" s="172" t="str">
        <f>IF('Summary Clear'!TPY2=0,"",'Summary Clear'!TPY2)</f>
        <v/>
      </c>
      <c r="TPG13" s="172" t="str">
        <f>IF('Summary Clear'!TPZ2=0,"",'Summary Clear'!TPZ2)</f>
        <v/>
      </c>
      <c r="TPH13" s="172" t="str">
        <f>IF('Summary Clear'!TQA2=0,"",'Summary Clear'!TQA2)</f>
        <v/>
      </c>
      <c r="TPI13" s="172" t="str">
        <f>IF('Summary Clear'!TQB2=0,"",'Summary Clear'!TQB2)</f>
        <v/>
      </c>
      <c r="TPJ13" s="172" t="str">
        <f>IF('Summary Clear'!TQC2=0,"",'Summary Clear'!TQC2)</f>
        <v/>
      </c>
      <c r="TPK13" s="172" t="str">
        <f>IF('Summary Clear'!TQD2=0,"",'Summary Clear'!TQD2)</f>
        <v/>
      </c>
      <c r="TPL13" s="172" t="str">
        <f>IF('Summary Clear'!TQE2=0,"",'Summary Clear'!TQE2)</f>
        <v/>
      </c>
      <c r="TPM13" s="172" t="str">
        <f>IF('Summary Clear'!TQF2=0,"",'Summary Clear'!TQF2)</f>
        <v/>
      </c>
      <c r="TPN13" s="172" t="str">
        <f>IF('Summary Clear'!TQG2=0,"",'Summary Clear'!TQG2)</f>
        <v/>
      </c>
      <c r="TPO13" s="172" t="str">
        <f>IF('Summary Clear'!TQH2=0,"",'Summary Clear'!TQH2)</f>
        <v/>
      </c>
      <c r="TPP13" s="172" t="str">
        <f>IF('Summary Clear'!TQI2=0,"",'Summary Clear'!TQI2)</f>
        <v/>
      </c>
      <c r="TPQ13" s="172" t="str">
        <f>IF('Summary Clear'!TQJ2=0,"",'Summary Clear'!TQJ2)</f>
        <v/>
      </c>
      <c r="TPR13" s="172" t="str">
        <f>IF('Summary Clear'!TQK2=0,"",'Summary Clear'!TQK2)</f>
        <v/>
      </c>
      <c r="TPS13" s="172" t="str">
        <f>IF('Summary Clear'!TQL2=0,"",'Summary Clear'!TQL2)</f>
        <v/>
      </c>
      <c r="TPT13" s="172" t="str">
        <f>IF('Summary Clear'!TQM2=0,"",'Summary Clear'!TQM2)</f>
        <v/>
      </c>
      <c r="TPU13" s="172" t="str">
        <f>IF('Summary Clear'!TQN2=0,"",'Summary Clear'!TQN2)</f>
        <v/>
      </c>
      <c r="TPV13" s="172" t="str">
        <f>IF('Summary Clear'!TQO2=0,"",'Summary Clear'!TQO2)</f>
        <v/>
      </c>
      <c r="TPW13" s="172" t="str">
        <f>IF('Summary Clear'!TQP2=0,"",'Summary Clear'!TQP2)</f>
        <v/>
      </c>
      <c r="TPX13" s="172" t="str">
        <f>IF('Summary Clear'!TQQ2=0,"",'Summary Clear'!TQQ2)</f>
        <v/>
      </c>
      <c r="TPY13" s="172" t="str">
        <f>IF('Summary Clear'!TQR2=0,"",'Summary Clear'!TQR2)</f>
        <v/>
      </c>
      <c r="TPZ13" s="172" t="str">
        <f>IF('Summary Clear'!TQS2=0,"",'Summary Clear'!TQS2)</f>
        <v/>
      </c>
      <c r="TQA13" s="172" t="str">
        <f>IF('Summary Clear'!TQT2=0,"",'Summary Clear'!TQT2)</f>
        <v/>
      </c>
      <c r="TQB13" s="172" t="str">
        <f>IF('Summary Clear'!TQU2=0,"",'Summary Clear'!TQU2)</f>
        <v/>
      </c>
      <c r="TQC13" s="172" t="str">
        <f>IF('Summary Clear'!TQV2=0,"",'Summary Clear'!TQV2)</f>
        <v/>
      </c>
      <c r="TQD13" s="172" t="str">
        <f>IF('Summary Clear'!TQW2=0,"",'Summary Clear'!TQW2)</f>
        <v/>
      </c>
      <c r="TQE13" s="172" t="str">
        <f>IF('Summary Clear'!TQX2=0,"",'Summary Clear'!TQX2)</f>
        <v/>
      </c>
      <c r="TQF13" s="172" t="str">
        <f>IF('Summary Clear'!TQY2=0,"",'Summary Clear'!TQY2)</f>
        <v/>
      </c>
      <c r="TQG13" s="172" t="str">
        <f>IF('Summary Clear'!TQZ2=0,"",'Summary Clear'!TQZ2)</f>
        <v/>
      </c>
      <c r="TQH13" s="172" t="str">
        <f>IF('Summary Clear'!TRA2=0,"",'Summary Clear'!TRA2)</f>
        <v/>
      </c>
      <c r="TQI13" s="172" t="str">
        <f>IF('Summary Clear'!TRB2=0,"",'Summary Clear'!TRB2)</f>
        <v/>
      </c>
      <c r="TQJ13" s="172" t="str">
        <f>IF('Summary Clear'!TRC2=0,"",'Summary Clear'!TRC2)</f>
        <v/>
      </c>
      <c r="TQK13" s="172" t="str">
        <f>IF('Summary Clear'!TRD2=0,"",'Summary Clear'!TRD2)</f>
        <v/>
      </c>
      <c r="TQL13" s="172" t="str">
        <f>IF('Summary Clear'!TRE2=0,"",'Summary Clear'!TRE2)</f>
        <v/>
      </c>
      <c r="TQM13" s="172" t="str">
        <f>IF('Summary Clear'!TRF2=0,"",'Summary Clear'!TRF2)</f>
        <v/>
      </c>
      <c r="TQN13" s="172" t="str">
        <f>IF('Summary Clear'!TRG2=0,"",'Summary Clear'!TRG2)</f>
        <v/>
      </c>
      <c r="TQO13" s="172" t="str">
        <f>IF('Summary Clear'!TRH2=0,"",'Summary Clear'!TRH2)</f>
        <v/>
      </c>
      <c r="TQP13" s="172" t="str">
        <f>IF('Summary Clear'!TRI2=0,"",'Summary Clear'!TRI2)</f>
        <v/>
      </c>
      <c r="TQQ13" s="172" t="str">
        <f>IF('Summary Clear'!TRJ2=0,"",'Summary Clear'!TRJ2)</f>
        <v/>
      </c>
      <c r="TQR13" s="172" t="str">
        <f>IF('Summary Clear'!TRK2=0,"",'Summary Clear'!TRK2)</f>
        <v/>
      </c>
      <c r="TQS13" s="172" t="str">
        <f>IF('Summary Clear'!TRL2=0,"",'Summary Clear'!TRL2)</f>
        <v/>
      </c>
      <c r="TQT13" s="172" t="str">
        <f>IF('Summary Clear'!TRM2=0,"",'Summary Clear'!TRM2)</f>
        <v/>
      </c>
      <c r="TQU13" s="172" t="str">
        <f>IF('Summary Clear'!TRN2=0,"",'Summary Clear'!TRN2)</f>
        <v/>
      </c>
      <c r="TQV13" s="172" t="str">
        <f>IF('Summary Clear'!TRO2=0,"",'Summary Clear'!TRO2)</f>
        <v/>
      </c>
      <c r="TQW13" s="172" t="str">
        <f>IF('Summary Clear'!TRP2=0,"",'Summary Clear'!TRP2)</f>
        <v/>
      </c>
      <c r="TQX13" s="172" t="str">
        <f>IF('Summary Clear'!TRQ2=0,"",'Summary Clear'!TRQ2)</f>
        <v/>
      </c>
      <c r="TQY13" s="172" t="str">
        <f>IF('Summary Clear'!TRR2=0,"",'Summary Clear'!TRR2)</f>
        <v/>
      </c>
      <c r="TQZ13" s="172" t="str">
        <f>IF('Summary Clear'!TRS2=0,"",'Summary Clear'!TRS2)</f>
        <v/>
      </c>
      <c r="TRA13" s="172" t="str">
        <f>IF('Summary Clear'!TRT2=0,"",'Summary Clear'!TRT2)</f>
        <v/>
      </c>
      <c r="TRB13" s="172" t="str">
        <f>IF('Summary Clear'!TRU2=0,"",'Summary Clear'!TRU2)</f>
        <v/>
      </c>
      <c r="TRC13" s="172" t="str">
        <f>IF('Summary Clear'!TRV2=0,"",'Summary Clear'!TRV2)</f>
        <v/>
      </c>
      <c r="TRD13" s="172" t="str">
        <f>IF('Summary Clear'!TRW2=0,"",'Summary Clear'!TRW2)</f>
        <v/>
      </c>
      <c r="TRE13" s="172" t="str">
        <f>IF('Summary Clear'!TRX2=0,"",'Summary Clear'!TRX2)</f>
        <v/>
      </c>
      <c r="TRF13" s="172" t="str">
        <f>IF('Summary Clear'!TRY2=0,"",'Summary Clear'!TRY2)</f>
        <v/>
      </c>
      <c r="TRG13" s="172" t="str">
        <f>IF('Summary Clear'!TRZ2=0,"",'Summary Clear'!TRZ2)</f>
        <v/>
      </c>
      <c r="TRH13" s="172" t="str">
        <f>IF('Summary Clear'!TSA2=0,"",'Summary Clear'!TSA2)</f>
        <v/>
      </c>
      <c r="TRI13" s="172" t="str">
        <f>IF('Summary Clear'!TSB2=0,"",'Summary Clear'!TSB2)</f>
        <v/>
      </c>
      <c r="TRJ13" s="172" t="str">
        <f>IF('Summary Clear'!TSC2=0,"",'Summary Clear'!TSC2)</f>
        <v/>
      </c>
      <c r="TRK13" s="172" t="str">
        <f>IF('Summary Clear'!TSD2=0,"",'Summary Clear'!TSD2)</f>
        <v/>
      </c>
      <c r="TRL13" s="172" t="str">
        <f>IF('Summary Clear'!TSE2=0,"",'Summary Clear'!TSE2)</f>
        <v/>
      </c>
      <c r="TRM13" s="172" t="str">
        <f>IF('Summary Clear'!TSF2=0,"",'Summary Clear'!TSF2)</f>
        <v/>
      </c>
      <c r="TRN13" s="172" t="str">
        <f>IF('Summary Clear'!TSG2=0,"",'Summary Clear'!TSG2)</f>
        <v/>
      </c>
      <c r="TRO13" s="172" t="str">
        <f>IF('Summary Clear'!TSH2=0,"",'Summary Clear'!TSH2)</f>
        <v/>
      </c>
      <c r="TRP13" s="172" t="str">
        <f>IF('Summary Clear'!TSI2=0,"",'Summary Clear'!TSI2)</f>
        <v/>
      </c>
      <c r="TRQ13" s="172" t="str">
        <f>IF('Summary Clear'!TSJ2=0,"",'Summary Clear'!TSJ2)</f>
        <v/>
      </c>
      <c r="TRR13" s="172" t="str">
        <f>IF('Summary Clear'!TSK2=0,"",'Summary Clear'!TSK2)</f>
        <v/>
      </c>
      <c r="TRS13" s="172" t="str">
        <f>IF('Summary Clear'!TSL2=0,"",'Summary Clear'!TSL2)</f>
        <v/>
      </c>
      <c r="TRT13" s="172" t="str">
        <f>IF('Summary Clear'!TSM2=0,"",'Summary Clear'!TSM2)</f>
        <v/>
      </c>
      <c r="TRU13" s="172" t="str">
        <f>IF('Summary Clear'!TSN2=0,"",'Summary Clear'!TSN2)</f>
        <v/>
      </c>
      <c r="TRV13" s="172" t="str">
        <f>IF('Summary Clear'!TSO2=0,"",'Summary Clear'!TSO2)</f>
        <v/>
      </c>
      <c r="TRW13" s="172" t="str">
        <f>IF('Summary Clear'!TSP2=0,"",'Summary Clear'!TSP2)</f>
        <v/>
      </c>
      <c r="TRX13" s="172" t="str">
        <f>IF('Summary Clear'!TSQ2=0,"",'Summary Clear'!TSQ2)</f>
        <v/>
      </c>
      <c r="TRY13" s="172" t="str">
        <f>IF('Summary Clear'!TSR2=0,"",'Summary Clear'!TSR2)</f>
        <v/>
      </c>
      <c r="TRZ13" s="172" t="str">
        <f>IF('Summary Clear'!TSS2=0,"",'Summary Clear'!TSS2)</f>
        <v/>
      </c>
      <c r="TSA13" s="172" t="str">
        <f>IF('Summary Clear'!TST2=0,"",'Summary Clear'!TST2)</f>
        <v/>
      </c>
      <c r="TSB13" s="172" t="str">
        <f>IF('Summary Clear'!TSU2=0,"",'Summary Clear'!TSU2)</f>
        <v/>
      </c>
      <c r="TSC13" s="172" t="str">
        <f>IF('Summary Clear'!TSV2=0,"",'Summary Clear'!TSV2)</f>
        <v/>
      </c>
      <c r="TSD13" s="172" t="str">
        <f>IF('Summary Clear'!TSW2=0,"",'Summary Clear'!TSW2)</f>
        <v/>
      </c>
      <c r="TSE13" s="172" t="str">
        <f>IF('Summary Clear'!TSX2=0,"",'Summary Clear'!TSX2)</f>
        <v/>
      </c>
      <c r="TSF13" s="172" t="str">
        <f>IF('Summary Clear'!TSY2=0,"",'Summary Clear'!TSY2)</f>
        <v/>
      </c>
      <c r="TSG13" s="172" t="str">
        <f>IF('Summary Clear'!TSZ2=0,"",'Summary Clear'!TSZ2)</f>
        <v/>
      </c>
      <c r="TSH13" s="172" t="str">
        <f>IF('Summary Clear'!TTA2=0,"",'Summary Clear'!TTA2)</f>
        <v/>
      </c>
      <c r="TSI13" s="172" t="str">
        <f>IF('Summary Clear'!TTB2=0,"",'Summary Clear'!TTB2)</f>
        <v/>
      </c>
      <c r="TSJ13" s="172" t="str">
        <f>IF('Summary Clear'!TTC2=0,"",'Summary Clear'!TTC2)</f>
        <v/>
      </c>
      <c r="TSK13" s="172" t="str">
        <f>IF('Summary Clear'!TTD2=0,"",'Summary Clear'!TTD2)</f>
        <v/>
      </c>
      <c r="TSL13" s="172" t="str">
        <f>IF('Summary Clear'!TTE2=0,"",'Summary Clear'!TTE2)</f>
        <v/>
      </c>
      <c r="TSM13" s="172" t="str">
        <f>IF('Summary Clear'!TTF2=0,"",'Summary Clear'!TTF2)</f>
        <v/>
      </c>
      <c r="TSN13" s="172" t="str">
        <f>IF('Summary Clear'!TTG2=0,"",'Summary Clear'!TTG2)</f>
        <v/>
      </c>
      <c r="TSO13" s="172" t="str">
        <f>IF('Summary Clear'!TTH2=0,"",'Summary Clear'!TTH2)</f>
        <v/>
      </c>
      <c r="TSP13" s="172" t="str">
        <f>IF('Summary Clear'!TTI2=0,"",'Summary Clear'!TTI2)</f>
        <v/>
      </c>
      <c r="TSQ13" s="172" t="str">
        <f>IF('Summary Clear'!TTJ2=0,"",'Summary Clear'!TTJ2)</f>
        <v/>
      </c>
      <c r="TSR13" s="172" t="str">
        <f>IF('Summary Clear'!TTK2=0,"",'Summary Clear'!TTK2)</f>
        <v/>
      </c>
      <c r="TSS13" s="172" t="str">
        <f>IF('Summary Clear'!TTL2=0,"",'Summary Clear'!TTL2)</f>
        <v/>
      </c>
      <c r="TST13" s="172" t="str">
        <f>IF('Summary Clear'!TTM2=0,"",'Summary Clear'!TTM2)</f>
        <v/>
      </c>
      <c r="TSU13" s="172" t="str">
        <f>IF('Summary Clear'!TTN2=0,"",'Summary Clear'!TTN2)</f>
        <v/>
      </c>
      <c r="TSV13" s="172" t="str">
        <f>IF('Summary Clear'!TTO2=0,"",'Summary Clear'!TTO2)</f>
        <v/>
      </c>
      <c r="TSW13" s="172" t="str">
        <f>IF('Summary Clear'!TTP2=0,"",'Summary Clear'!TTP2)</f>
        <v/>
      </c>
      <c r="TSX13" s="172" t="str">
        <f>IF('Summary Clear'!TTQ2=0,"",'Summary Clear'!TTQ2)</f>
        <v/>
      </c>
      <c r="TSY13" s="172" t="str">
        <f>IF('Summary Clear'!TTR2=0,"",'Summary Clear'!TTR2)</f>
        <v/>
      </c>
      <c r="TSZ13" s="172" t="str">
        <f>IF('Summary Clear'!TTS2=0,"",'Summary Clear'!TTS2)</f>
        <v/>
      </c>
      <c r="TTA13" s="172" t="str">
        <f>IF('Summary Clear'!TTT2=0,"",'Summary Clear'!TTT2)</f>
        <v/>
      </c>
      <c r="TTB13" s="172" t="str">
        <f>IF('Summary Clear'!TTU2=0,"",'Summary Clear'!TTU2)</f>
        <v/>
      </c>
      <c r="TTC13" s="172" t="str">
        <f>IF('Summary Clear'!TTV2=0,"",'Summary Clear'!TTV2)</f>
        <v/>
      </c>
      <c r="TTD13" s="172" t="str">
        <f>IF('Summary Clear'!TTW2=0,"",'Summary Clear'!TTW2)</f>
        <v/>
      </c>
      <c r="TTE13" s="172" t="str">
        <f>IF('Summary Clear'!TTX2=0,"",'Summary Clear'!TTX2)</f>
        <v/>
      </c>
      <c r="TTF13" s="172" t="str">
        <f>IF('Summary Clear'!TTY2=0,"",'Summary Clear'!TTY2)</f>
        <v/>
      </c>
      <c r="TTG13" s="172" t="str">
        <f>IF('Summary Clear'!TTZ2=0,"",'Summary Clear'!TTZ2)</f>
        <v/>
      </c>
      <c r="TTH13" s="172" t="str">
        <f>IF('Summary Clear'!TUA2=0,"",'Summary Clear'!TUA2)</f>
        <v/>
      </c>
      <c r="TTI13" s="172" t="str">
        <f>IF('Summary Clear'!TUB2=0,"",'Summary Clear'!TUB2)</f>
        <v/>
      </c>
      <c r="TTJ13" s="172" t="str">
        <f>IF('Summary Clear'!TUC2=0,"",'Summary Clear'!TUC2)</f>
        <v/>
      </c>
      <c r="TTK13" s="172" t="str">
        <f>IF('Summary Clear'!TUD2=0,"",'Summary Clear'!TUD2)</f>
        <v/>
      </c>
      <c r="TTL13" s="172" t="str">
        <f>IF('Summary Clear'!TUE2=0,"",'Summary Clear'!TUE2)</f>
        <v/>
      </c>
      <c r="TTM13" s="172" t="str">
        <f>IF('Summary Clear'!TUF2=0,"",'Summary Clear'!TUF2)</f>
        <v/>
      </c>
      <c r="TTN13" s="172" t="str">
        <f>IF('Summary Clear'!TUG2=0,"",'Summary Clear'!TUG2)</f>
        <v/>
      </c>
      <c r="TTO13" s="172" t="str">
        <f>IF('Summary Clear'!TUH2=0,"",'Summary Clear'!TUH2)</f>
        <v/>
      </c>
      <c r="TTP13" s="172" t="str">
        <f>IF('Summary Clear'!TUI2=0,"",'Summary Clear'!TUI2)</f>
        <v/>
      </c>
      <c r="TTQ13" s="172" t="str">
        <f>IF('Summary Clear'!TUJ2=0,"",'Summary Clear'!TUJ2)</f>
        <v/>
      </c>
      <c r="TTR13" s="172" t="str">
        <f>IF('Summary Clear'!TUK2=0,"",'Summary Clear'!TUK2)</f>
        <v/>
      </c>
      <c r="TTS13" s="172" t="str">
        <f>IF('Summary Clear'!TUL2=0,"",'Summary Clear'!TUL2)</f>
        <v/>
      </c>
      <c r="TTT13" s="172" t="str">
        <f>IF('Summary Clear'!TUM2=0,"",'Summary Clear'!TUM2)</f>
        <v/>
      </c>
      <c r="TTU13" s="172" t="str">
        <f>IF('Summary Clear'!TUN2=0,"",'Summary Clear'!TUN2)</f>
        <v/>
      </c>
      <c r="TTV13" s="172" t="str">
        <f>IF('Summary Clear'!TUO2=0,"",'Summary Clear'!TUO2)</f>
        <v/>
      </c>
      <c r="TTW13" s="172" t="str">
        <f>IF('Summary Clear'!TUP2=0,"",'Summary Clear'!TUP2)</f>
        <v/>
      </c>
      <c r="TTX13" s="172" t="str">
        <f>IF('Summary Clear'!TUQ2=0,"",'Summary Clear'!TUQ2)</f>
        <v/>
      </c>
      <c r="TTY13" s="172" t="str">
        <f>IF('Summary Clear'!TUR2=0,"",'Summary Clear'!TUR2)</f>
        <v/>
      </c>
      <c r="TTZ13" s="172" t="str">
        <f>IF('Summary Clear'!TUS2=0,"",'Summary Clear'!TUS2)</f>
        <v/>
      </c>
      <c r="TUA13" s="172" t="str">
        <f>IF('Summary Clear'!TUT2=0,"",'Summary Clear'!TUT2)</f>
        <v/>
      </c>
      <c r="TUB13" s="172" t="str">
        <f>IF('Summary Clear'!TUU2=0,"",'Summary Clear'!TUU2)</f>
        <v/>
      </c>
      <c r="TUC13" s="172" t="str">
        <f>IF('Summary Clear'!TUV2=0,"",'Summary Clear'!TUV2)</f>
        <v/>
      </c>
      <c r="TUD13" s="172" t="str">
        <f>IF('Summary Clear'!TUW2=0,"",'Summary Clear'!TUW2)</f>
        <v/>
      </c>
      <c r="TUE13" s="172" t="str">
        <f>IF('Summary Clear'!TUX2=0,"",'Summary Clear'!TUX2)</f>
        <v/>
      </c>
      <c r="TUF13" s="172" t="str">
        <f>IF('Summary Clear'!TUY2=0,"",'Summary Clear'!TUY2)</f>
        <v/>
      </c>
      <c r="TUG13" s="172" t="str">
        <f>IF('Summary Clear'!TUZ2=0,"",'Summary Clear'!TUZ2)</f>
        <v/>
      </c>
      <c r="TUH13" s="172" t="str">
        <f>IF('Summary Clear'!TVA2=0,"",'Summary Clear'!TVA2)</f>
        <v/>
      </c>
      <c r="TUI13" s="172" t="str">
        <f>IF('Summary Clear'!TVB2=0,"",'Summary Clear'!TVB2)</f>
        <v/>
      </c>
      <c r="TUJ13" s="172" t="str">
        <f>IF('Summary Clear'!TVC2=0,"",'Summary Clear'!TVC2)</f>
        <v/>
      </c>
      <c r="TUK13" s="172" t="str">
        <f>IF('Summary Clear'!TVD2=0,"",'Summary Clear'!TVD2)</f>
        <v/>
      </c>
      <c r="TUL13" s="172" t="str">
        <f>IF('Summary Clear'!TVE2=0,"",'Summary Clear'!TVE2)</f>
        <v/>
      </c>
      <c r="TUM13" s="172" t="str">
        <f>IF('Summary Clear'!TVF2=0,"",'Summary Clear'!TVF2)</f>
        <v/>
      </c>
      <c r="TUN13" s="172" t="str">
        <f>IF('Summary Clear'!TVG2=0,"",'Summary Clear'!TVG2)</f>
        <v/>
      </c>
      <c r="TUO13" s="172" t="str">
        <f>IF('Summary Clear'!TVH2=0,"",'Summary Clear'!TVH2)</f>
        <v/>
      </c>
      <c r="TUP13" s="172" t="str">
        <f>IF('Summary Clear'!TVI2=0,"",'Summary Clear'!TVI2)</f>
        <v/>
      </c>
      <c r="TUQ13" s="172" t="str">
        <f>IF('Summary Clear'!TVJ2=0,"",'Summary Clear'!TVJ2)</f>
        <v/>
      </c>
      <c r="TUR13" s="172" t="str">
        <f>IF('Summary Clear'!TVK2=0,"",'Summary Clear'!TVK2)</f>
        <v/>
      </c>
      <c r="TUS13" s="172" t="str">
        <f>IF('Summary Clear'!TVL2=0,"",'Summary Clear'!TVL2)</f>
        <v/>
      </c>
      <c r="TUT13" s="172" t="str">
        <f>IF('Summary Clear'!TVM2=0,"",'Summary Clear'!TVM2)</f>
        <v/>
      </c>
      <c r="TUU13" s="172" t="str">
        <f>IF('Summary Clear'!TVN2=0,"",'Summary Clear'!TVN2)</f>
        <v/>
      </c>
      <c r="TUV13" s="172" t="str">
        <f>IF('Summary Clear'!TVO2=0,"",'Summary Clear'!TVO2)</f>
        <v/>
      </c>
      <c r="TUW13" s="172" t="str">
        <f>IF('Summary Clear'!TVP2=0,"",'Summary Clear'!TVP2)</f>
        <v/>
      </c>
      <c r="TUX13" s="172" t="str">
        <f>IF('Summary Clear'!TVQ2=0,"",'Summary Clear'!TVQ2)</f>
        <v/>
      </c>
      <c r="TUY13" s="172" t="str">
        <f>IF('Summary Clear'!TVR2=0,"",'Summary Clear'!TVR2)</f>
        <v/>
      </c>
      <c r="TUZ13" s="172" t="str">
        <f>IF('Summary Clear'!TVS2=0,"",'Summary Clear'!TVS2)</f>
        <v/>
      </c>
      <c r="TVA13" s="172" t="str">
        <f>IF('Summary Clear'!TVT2=0,"",'Summary Clear'!TVT2)</f>
        <v/>
      </c>
      <c r="TVB13" s="172" t="str">
        <f>IF('Summary Clear'!TVU2=0,"",'Summary Clear'!TVU2)</f>
        <v/>
      </c>
      <c r="TVC13" s="172" t="str">
        <f>IF('Summary Clear'!TVV2=0,"",'Summary Clear'!TVV2)</f>
        <v/>
      </c>
      <c r="TVD13" s="172" t="str">
        <f>IF('Summary Clear'!TVW2=0,"",'Summary Clear'!TVW2)</f>
        <v/>
      </c>
      <c r="TVE13" s="172" t="str">
        <f>IF('Summary Clear'!TVX2=0,"",'Summary Clear'!TVX2)</f>
        <v/>
      </c>
      <c r="TVF13" s="172" t="str">
        <f>IF('Summary Clear'!TVY2=0,"",'Summary Clear'!TVY2)</f>
        <v/>
      </c>
      <c r="TVG13" s="172" t="str">
        <f>IF('Summary Clear'!TVZ2=0,"",'Summary Clear'!TVZ2)</f>
        <v/>
      </c>
      <c r="TVH13" s="172" t="str">
        <f>IF('Summary Clear'!TWA2=0,"",'Summary Clear'!TWA2)</f>
        <v/>
      </c>
      <c r="TVI13" s="172" t="str">
        <f>IF('Summary Clear'!TWB2=0,"",'Summary Clear'!TWB2)</f>
        <v/>
      </c>
      <c r="TVJ13" s="172" t="str">
        <f>IF('Summary Clear'!TWC2=0,"",'Summary Clear'!TWC2)</f>
        <v/>
      </c>
      <c r="TVK13" s="172" t="str">
        <f>IF('Summary Clear'!TWD2=0,"",'Summary Clear'!TWD2)</f>
        <v/>
      </c>
      <c r="TVL13" s="172" t="str">
        <f>IF('Summary Clear'!TWE2=0,"",'Summary Clear'!TWE2)</f>
        <v/>
      </c>
      <c r="TVM13" s="172" t="str">
        <f>IF('Summary Clear'!TWF2=0,"",'Summary Clear'!TWF2)</f>
        <v/>
      </c>
      <c r="TVN13" s="172" t="str">
        <f>IF('Summary Clear'!TWG2=0,"",'Summary Clear'!TWG2)</f>
        <v/>
      </c>
      <c r="TVO13" s="172" t="str">
        <f>IF('Summary Clear'!TWH2=0,"",'Summary Clear'!TWH2)</f>
        <v/>
      </c>
      <c r="TVP13" s="172" t="str">
        <f>IF('Summary Clear'!TWI2=0,"",'Summary Clear'!TWI2)</f>
        <v/>
      </c>
      <c r="TVQ13" s="172" t="str">
        <f>IF('Summary Clear'!TWJ2=0,"",'Summary Clear'!TWJ2)</f>
        <v/>
      </c>
      <c r="TVR13" s="172" t="str">
        <f>IF('Summary Clear'!TWK2=0,"",'Summary Clear'!TWK2)</f>
        <v/>
      </c>
      <c r="TVS13" s="172" t="str">
        <f>IF('Summary Clear'!TWL2=0,"",'Summary Clear'!TWL2)</f>
        <v/>
      </c>
      <c r="TVT13" s="172" t="str">
        <f>IF('Summary Clear'!TWM2=0,"",'Summary Clear'!TWM2)</f>
        <v/>
      </c>
      <c r="TVU13" s="172" t="str">
        <f>IF('Summary Clear'!TWN2=0,"",'Summary Clear'!TWN2)</f>
        <v/>
      </c>
      <c r="TVV13" s="172" t="str">
        <f>IF('Summary Clear'!TWO2=0,"",'Summary Clear'!TWO2)</f>
        <v/>
      </c>
      <c r="TVW13" s="172" t="str">
        <f>IF('Summary Clear'!TWP2=0,"",'Summary Clear'!TWP2)</f>
        <v/>
      </c>
      <c r="TVX13" s="172" t="str">
        <f>IF('Summary Clear'!TWQ2=0,"",'Summary Clear'!TWQ2)</f>
        <v/>
      </c>
      <c r="TVY13" s="172" t="str">
        <f>IF('Summary Clear'!TWR2=0,"",'Summary Clear'!TWR2)</f>
        <v/>
      </c>
      <c r="TVZ13" s="172" t="str">
        <f>IF('Summary Clear'!TWS2=0,"",'Summary Clear'!TWS2)</f>
        <v/>
      </c>
      <c r="TWA13" s="172" t="str">
        <f>IF('Summary Clear'!TWT2=0,"",'Summary Clear'!TWT2)</f>
        <v/>
      </c>
      <c r="TWB13" s="172" t="str">
        <f>IF('Summary Clear'!TWU2=0,"",'Summary Clear'!TWU2)</f>
        <v/>
      </c>
      <c r="TWC13" s="172" t="str">
        <f>IF('Summary Clear'!TWV2=0,"",'Summary Clear'!TWV2)</f>
        <v/>
      </c>
      <c r="TWD13" s="172" t="str">
        <f>IF('Summary Clear'!TWW2=0,"",'Summary Clear'!TWW2)</f>
        <v/>
      </c>
      <c r="TWE13" s="172" t="str">
        <f>IF('Summary Clear'!TWX2=0,"",'Summary Clear'!TWX2)</f>
        <v/>
      </c>
      <c r="TWF13" s="172" t="str">
        <f>IF('Summary Clear'!TWY2=0,"",'Summary Clear'!TWY2)</f>
        <v/>
      </c>
      <c r="TWG13" s="172" t="str">
        <f>IF('Summary Clear'!TWZ2=0,"",'Summary Clear'!TWZ2)</f>
        <v/>
      </c>
      <c r="TWH13" s="172" t="str">
        <f>IF('Summary Clear'!TXA2=0,"",'Summary Clear'!TXA2)</f>
        <v/>
      </c>
      <c r="TWI13" s="172" t="str">
        <f>IF('Summary Clear'!TXB2=0,"",'Summary Clear'!TXB2)</f>
        <v/>
      </c>
      <c r="TWJ13" s="172" t="str">
        <f>IF('Summary Clear'!TXC2=0,"",'Summary Clear'!TXC2)</f>
        <v/>
      </c>
      <c r="TWK13" s="172" t="str">
        <f>IF('Summary Clear'!TXD2=0,"",'Summary Clear'!TXD2)</f>
        <v/>
      </c>
      <c r="TWL13" s="172" t="str">
        <f>IF('Summary Clear'!TXE2=0,"",'Summary Clear'!TXE2)</f>
        <v/>
      </c>
      <c r="TWM13" s="172" t="str">
        <f>IF('Summary Clear'!TXF2=0,"",'Summary Clear'!TXF2)</f>
        <v/>
      </c>
      <c r="TWN13" s="172" t="str">
        <f>IF('Summary Clear'!TXG2=0,"",'Summary Clear'!TXG2)</f>
        <v/>
      </c>
      <c r="TWO13" s="172" t="str">
        <f>IF('Summary Clear'!TXH2=0,"",'Summary Clear'!TXH2)</f>
        <v/>
      </c>
      <c r="TWP13" s="172" t="str">
        <f>IF('Summary Clear'!TXI2=0,"",'Summary Clear'!TXI2)</f>
        <v/>
      </c>
      <c r="TWQ13" s="172" t="str">
        <f>IF('Summary Clear'!TXJ2=0,"",'Summary Clear'!TXJ2)</f>
        <v/>
      </c>
      <c r="TWR13" s="172" t="str">
        <f>IF('Summary Clear'!TXK2=0,"",'Summary Clear'!TXK2)</f>
        <v/>
      </c>
      <c r="TWS13" s="172" t="str">
        <f>IF('Summary Clear'!TXL2=0,"",'Summary Clear'!TXL2)</f>
        <v/>
      </c>
      <c r="TWT13" s="172" t="str">
        <f>IF('Summary Clear'!TXM2=0,"",'Summary Clear'!TXM2)</f>
        <v/>
      </c>
      <c r="TWU13" s="172" t="str">
        <f>IF('Summary Clear'!TXN2=0,"",'Summary Clear'!TXN2)</f>
        <v/>
      </c>
      <c r="TWV13" s="172" t="str">
        <f>IF('Summary Clear'!TXO2=0,"",'Summary Clear'!TXO2)</f>
        <v/>
      </c>
      <c r="TWW13" s="172" t="str">
        <f>IF('Summary Clear'!TXP2=0,"",'Summary Clear'!TXP2)</f>
        <v/>
      </c>
      <c r="TWX13" s="172" t="str">
        <f>IF('Summary Clear'!TXQ2=0,"",'Summary Clear'!TXQ2)</f>
        <v/>
      </c>
      <c r="TWY13" s="172" t="str">
        <f>IF('Summary Clear'!TXR2=0,"",'Summary Clear'!TXR2)</f>
        <v/>
      </c>
      <c r="TWZ13" s="172" t="str">
        <f>IF('Summary Clear'!TXS2=0,"",'Summary Clear'!TXS2)</f>
        <v/>
      </c>
      <c r="TXA13" s="172" t="str">
        <f>IF('Summary Clear'!TXT2=0,"",'Summary Clear'!TXT2)</f>
        <v/>
      </c>
      <c r="TXB13" s="172" t="str">
        <f>IF('Summary Clear'!TXU2=0,"",'Summary Clear'!TXU2)</f>
        <v/>
      </c>
      <c r="TXC13" s="172" t="str">
        <f>IF('Summary Clear'!TXV2=0,"",'Summary Clear'!TXV2)</f>
        <v/>
      </c>
      <c r="TXD13" s="172" t="str">
        <f>IF('Summary Clear'!TXW2=0,"",'Summary Clear'!TXW2)</f>
        <v/>
      </c>
      <c r="TXE13" s="172" t="str">
        <f>IF('Summary Clear'!TXX2=0,"",'Summary Clear'!TXX2)</f>
        <v/>
      </c>
      <c r="TXF13" s="172" t="str">
        <f>IF('Summary Clear'!TXY2=0,"",'Summary Clear'!TXY2)</f>
        <v/>
      </c>
      <c r="TXG13" s="172" t="str">
        <f>IF('Summary Clear'!TXZ2=0,"",'Summary Clear'!TXZ2)</f>
        <v/>
      </c>
      <c r="TXH13" s="172" t="str">
        <f>IF('Summary Clear'!TYA2=0,"",'Summary Clear'!TYA2)</f>
        <v/>
      </c>
      <c r="TXI13" s="172" t="str">
        <f>IF('Summary Clear'!TYB2=0,"",'Summary Clear'!TYB2)</f>
        <v/>
      </c>
      <c r="TXJ13" s="172" t="str">
        <f>IF('Summary Clear'!TYC2=0,"",'Summary Clear'!TYC2)</f>
        <v/>
      </c>
      <c r="TXK13" s="172" t="str">
        <f>IF('Summary Clear'!TYD2=0,"",'Summary Clear'!TYD2)</f>
        <v/>
      </c>
      <c r="TXL13" s="172" t="str">
        <f>IF('Summary Clear'!TYE2=0,"",'Summary Clear'!TYE2)</f>
        <v/>
      </c>
      <c r="TXM13" s="172" t="str">
        <f>IF('Summary Clear'!TYF2=0,"",'Summary Clear'!TYF2)</f>
        <v/>
      </c>
      <c r="TXN13" s="172" t="str">
        <f>IF('Summary Clear'!TYG2=0,"",'Summary Clear'!TYG2)</f>
        <v/>
      </c>
      <c r="TXO13" s="172" t="str">
        <f>IF('Summary Clear'!TYH2=0,"",'Summary Clear'!TYH2)</f>
        <v/>
      </c>
      <c r="TXP13" s="172" t="str">
        <f>IF('Summary Clear'!TYI2=0,"",'Summary Clear'!TYI2)</f>
        <v/>
      </c>
      <c r="TXQ13" s="172" t="str">
        <f>IF('Summary Clear'!TYJ2=0,"",'Summary Clear'!TYJ2)</f>
        <v/>
      </c>
      <c r="TXR13" s="172" t="str">
        <f>IF('Summary Clear'!TYK2=0,"",'Summary Clear'!TYK2)</f>
        <v/>
      </c>
      <c r="TXS13" s="172" t="str">
        <f>IF('Summary Clear'!TYL2=0,"",'Summary Clear'!TYL2)</f>
        <v/>
      </c>
      <c r="TXT13" s="172" t="str">
        <f>IF('Summary Clear'!TYM2=0,"",'Summary Clear'!TYM2)</f>
        <v/>
      </c>
      <c r="TXU13" s="172" t="str">
        <f>IF('Summary Clear'!TYN2=0,"",'Summary Clear'!TYN2)</f>
        <v/>
      </c>
      <c r="TXV13" s="172" t="str">
        <f>IF('Summary Clear'!TYO2=0,"",'Summary Clear'!TYO2)</f>
        <v/>
      </c>
      <c r="TXW13" s="172" t="str">
        <f>IF('Summary Clear'!TYP2=0,"",'Summary Clear'!TYP2)</f>
        <v/>
      </c>
      <c r="TXX13" s="172" t="str">
        <f>IF('Summary Clear'!TYQ2=0,"",'Summary Clear'!TYQ2)</f>
        <v/>
      </c>
      <c r="TXY13" s="172" t="str">
        <f>IF('Summary Clear'!TYR2=0,"",'Summary Clear'!TYR2)</f>
        <v/>
      </c>
      <c r="TXZ13" s="172" t="str">
        <f>IF('Summary Clear'!TYS2=0,"",'Summary Clear'!TYS2)</f>
        <v/>
      </c>
      <c r="TYA13" s="172" t="str">
        <f>IF('Summary Clear'!TYT2=0,"",'Summary Clear'!TYT2)</f>
        <v/>
      </c>
      <c r="TYB13" s="172" t="str">
        <f>IF('Summary Clear'!TYU2=0,"",'Summary Clear'!TYU2)</f>
        <v/>
      </c>
      <c r="TYC13" s="172" t="str">
        <f>IF('Summary Clear'!TYV2=0,"",'Summary Clear'!TYV2)</f>
        <v/>
      </c>
      <c r="TYD13" s="172" t="str">
        <f>IF('Summary Clear'!TYW2=0,"",'Summary Clear'!TYW2)</f>
        <v/>
      </c>
      <c r="TYE13" s="172" t="str">
        <f>IF('Summary Clear'!TYX2=0,"",'Summary Clear'!TYX2)</f>
        <v/>
      </c>
      <c r="TYF13" s="172" t="str">
        <f>IF('Summary Clear'!TYY2=0,"",'Summary Clear'!TYY2)</f>
        <v/>
      </c>
      <c r="TYG13" s="172" t="str">
        <f>IF('Summary Clear'!TYZ2=0,"",'Summary Clear'!TYZ2)</f>
        <v/>
      </c>
      <c r="TYH13" s="172" t="str">
        <f>IF('Summary Clear'!TZA2=0,"",'Summary Clear'!TZA2)</f>
        <v/>
      </c>
      <c r="TYI13" s="172" t="str">
        <f>IF('Summary Clear'!TZB2=0,"",'Summary Clear'!TZB2)</f>
        <v/>
      </c>
      <c r="TYJ13" s="172" t="str">
        <f>IF('Summary Clear'!TZC2=0,"",'Summary Clear'!TZC2)</f>
        <v/>
      </c>
      <c r="TYK13" s="172" t="str">
        <f>IF('Summary Clear'!TZD2=0,"",'Summary Clear'!TZD2)</f>
        <v/>
      </c>
      <c r="TYL13" s="172" t="str">
        <f>IF('Summary Clear'!TZE2=0,"",'Summary Clear'!TZE2)</f>
        <v/>
      </c>
      <c r="TYM13" s="172" t="str">
        <f>IF('Summary Clear'!TZF2=0,"",'Summary Clear'!TZF2)</f>
        <v/>
      </c>
      <c r="TYN13" s="172" t="str">
        <f>IF('Summary Clear'!TZG2=0,"",'Summary Clear'!TZG2)</f>
        <v/>
      </c>
      <c r="TYO13" s="172" t="str">
        <f>IF('Summary Clear'!TZH2=0,"",'Summary Clear'!TZH2)</f>
        <v/>
      </c>
      <c r="TYP13" s="172" t="str">
        <f>IF('Summary Clear'!TZI2=0,"",'Summary Clear'!TZI2)</f>
        <v/>
      </c>
      <c r="TYQ13" s="172" t="str">
        <f>IF('Summary Clear'!TZJ2=0,"",'Summary Clear'!TZJ2)</f>
        <v/>
      </c>
      <c r="TYR13" s="172" t="str">
        <f>IF('Summary Clear'!TZK2=0,"",'Summary Clear'!TZK2)</f>
        <v/>
      </c>
      <c r="TYS13" s="172" t="str">
        <f>IF('Summary Clear'!TZL2=0,"",'Summary Clear'!TZL2)</f>
        <v/>
      </c>
      <c r="TYT13" s="172" t="str">
        <f>IF('Summary Clear'!TZM2=0,"",'Summary Clear'!TZM2)</f>
        <v/>
      </c>
      <c r="TYU13" s="172" t="str">
        <f>IF('Summary Clear'!TZN2=0,"",'Summary Clear'!TZN2)</f>
        <v/>
      </c>
      <c r="TYV13" s="172" t="str">
        <f>IF('Summary Clear'!TZO2=0,"",'Summary Clear'!TZO2)</f>
        <v/>
      </c>
      <c r="TYW13" s="172" t="str">
        <f>IF('Summary Clear'!TZP2=0,"",'Summary Clear'!TZP2)</f>
        <v/>
      </c>
      <c r="TYX13" s="172" t="str">
        <f>IF('Summary Clear'!TZQ2=0,"",'Summary Clear'!TZQ2)</f>
        <v/>
      </c>
      <c r="TYY13" s="172" t="str">
        <f>IF('Summary Clear'!TZR2=0,"",'Summary Clear'!TZR2)</f>
        <v/>
      </c>
      <c r="TYZ13" s="172" t="str">
        <f>IF('Summary Clear'!TZS2=0,"",'Summary Clear'!TZS2)</f>
        <v/>
      </c>
      <c r="TZA13" s="172" t="str">
        <f>IF('Summary Clear'!TZT2=0,"",'Summary Clear'!TZT2)</f>
        <v/>
      </c>
      <c r="TZB13" s="172" t="str">
        <f>IF('Summary Clear'!TZU2=0,"",'Summary Clear'!TZU2)</f>
        <v/>
      </c>
      <c r="TZC13" s="172" t="str">
        <f>IF('Summary Clear'!TZV2=0,"",'Summary Clear'!TZV2)</f>
        <v/>
      </c>
      <c r="TZD13" s="172" t="str">
        <f>IF('Summary Clear'!TZW2=0,"",'Summary Clear'!TZW2)</f>
        <v/>
      </c>
      <c r="TZE13" s="172" t="str">
        <f>IF('Summary Clear'!TZX2=0,"",'Summary Clear'!TZX2)</f>
        <v/>
      </c>
      <c r="TZF13" s="172" t="str">
        <f>IF('Summary Clear'!TZY2=0,"",'Summary Clear'!TZY2)</f>
        <v/>
      </c>
      <c r="TZG13" s="172" t="str">
        <f>IF('Summary Clear'!TZZ2=0,"",'Summary Clear'!TZZ2)</f>
        <v/>
      </c>
      <c r="TZH13" s="172" t="str">
        <f>IF('Summary Clear'!UAA2=0,"",'Summary Clear'!UAA2)</f>
        <v/>
      </c>
      <c r="TZI13" s="172" t="str">
        <f>IF('Summary Clear'!UAB2=0,"",'Summary Clear'!UAB2)</f>
        <v/>
      </c>
      <c r="TZJ13" s="172" t="str">
        <f>IF('Summary Clear'!UAC2=0,"",'Summary Clear'!UAC2)</f>
        <v/>
      </c>
      <c r="TZK13" s="172" t="str">
        <f>IF('Summary Clear'!UAD2=0,"",'Summary Clear'!UAD2)</f>
        <v/>
      </c>
      <c r="TZL13" s="172" t="str">
        <f>IF('Summary Clear'!UAE2=0,"",'Summary Clear'!UAE2)</f>
        <v/>
      </c>
      <c r="TZM13" s="172" t="str">
        <f>IF('Summary Clear'!UAF2=0,"",'Summary Clear'!UAF2)</f>
        <v/>
      </c>
      <c r="TZN13" s="172" t="str">
        <f>IF('Summary Clear'!UAG2=0,"",'Summary Clear'!UAG2)</f>
        <v/>
      </c>
      <c r="TZO13" s="172" t="str">
        <f>IF('Summary Clear'!UAH2=0,"",'Summary Clear'!UAH2)</f>
        <v/>
      </c>
      <c r="TZP13" s="172" t="str">
        <f>IF('Summary Clear'!UAI2=0,"",'Summary Clear'!UAI2)</f>
        <v/>
      </c>
      <c r="TZQ13" s="172" t="str">
        <f>IF('Summary Clear'!UAJ2=0,"",'Summary Clear'!UAJ2)</f>
        <v/>
      </c>
      <c r="TZR13" s="172" t="str">
        <f>IF('Summary Clear'!UAK2=0,"",'Summary Clear'!UAK2)</f>
        <v/>
      </c>
      <c r="TZS13" s="172" t="str">
        <f>IF('Summary Clear'!UAL2=0,"",'Summary Clear'!UAL2)</f>
        <v/>
      </c>
      <c r="TZT13" s="172" t="str">
        <f>IF('Summary Clear'!UAM2=0,"",'Summary Clear'!UAM2)</f>
        <v/>
      </c>
      <c r="TZU13" s="172" t="str">
        <f>IF('Summary Clear'!UAN2=0,"",'Summary Clear'!UAN2)</f>
        <v/>
      </c>
      <c r="TZV13" s="172" t="str">
        <f>IF('Summary Clear'!UAO2=0,"",'Summary Clear'!UAO2)</f>
        <v/>
      </c>
      <c r="TZW13" s="172" t="str">
        <f>IF('Summary Clear'!UAP2=0,"",'Summary Clear'!UAP2)</f>
        <v/>
      </c>
      <c r="TZX13" s="172" t="str">
        <f>IF('Summary Clear'!UAQ2=0,"",'Summary Clear'!UAQ2)</f>
        <v/>
      </c>
      <c r="TZY13" s="172" t="str">
        <f>IF('Summary Clear'!UAR2=0,"",'Summary Clear'!UAR2)</f>
        <v/>
      </c>
      <c r="TZZ13" s="172" t="str">
        <f>IF('Summary Clear'!UAS2=0,"",'Summary Clear'!UAS2)</f>
        <v/>
      </c>
      <c r="UAA13" s="172" t="str">
        <f>IF('Summary Clear'!UAT2=0,"",'Summary Clear'!UAT2)</f>
        <v/>
      </c>
      <c r="UAB13" s="172" t="str">
        <f>IF('Summary Clear'!UAU2=0,"",'Summary Clear'!UAU2)</f>
        <v/>
      </c>
      <c r="UAC13" s="172" t="str">
        <f>IF('Summary Clear'!UAV2=0,"",'Summary Clear'!UAV2)</f>
        <v/>
      </c>
      <c r="UAD13" s="172" t="str">
        <f>IF('Summary Clear'!UAW2=0,"",'Summary Clear'!UAW2)</f>
        <v/>
      </c>
      <c r="UAE13" s="172" t="str">
        <f>IF('Summary Clear'!UAX2=0,"",'Summary Clear'!UAX2)</f>
        <v/>
      </c>
      <c r="UAF13" s="172" t="str">
        <f>IF('Summary Clear'!UAY2=0,"",'Summary Clear'!UAY2)</f>
        <v/>
      </c>
      <c r="UAG13" s="172" t="str">
        <f>IF('Summary Clear'!UAZ2=0,"",'Summary Clear'!UAZ2)</f>
        <v/>
      </c>
      <c r="UAH13" s="172" t="str">
        <f>IF('Summary Clear'!UBA2=0,"",'Summary Clear'!UBA2)</f>
        <v/>
      </c>
      <c r="UAI13" s="172" t="str">
        <f>IF('Summary Clear'!UBB2=0,"",'Summary Clear'!UBB2)</f>
        <v/>
      </c>
      <c r="UAJ13" s="172" t="str">
        <f>IF('Summary Clear'!UBC2=0,"",'Summary Clear'!UBC2)</f>
        <v/>
      </c>
      <c r="UAK13" s="172" t="str">
        <f>IF('Summary Clear'!UBD2=0,"",'Summary Clear'!UBD2)</f>
        <v/>
      </c>
      <c r="UAL13" s="172" t="str">
        <f>IF('Summary Clear'!UBE2=0,"",'Summary Clear'!UBE2)</f>
        <v/>
      </c>
      <c r="UAM13" s="172" t="str">
        <f>IF('Summary Clear'!UBF2=0,"",'Summary Clear'!UBF2)</f>
        <v/>
      </c>
      <c r="UAN13" s="172" t="str">
        <f>IF('Summary Clear'!UBG2=0,"",'Summary Clear'!UBG2)</f>
        <v/>
      </c>
      <c r="UAO13" s="172" t="str">
        <f>IF('Summary Clear'!UBH2=0,"",'Summary Clear'!UBH2)</f>
        <v/>
      </c>
      <c r="UAP13" s="172" t="str">
        <f>IF('Summary Clear'!UBI2=0,"",'Summary Clear'!UBI2)</f>
        <v/>
      </c>
      <c r="UAQ13" s="172" t="str">
        <f>IF('Summary Clear'!UBJ2=0,"",'Summary Clear'!UBJ2)</f>
        <v/>
      </c>
      <c r="UAR13" s="172" t="str">
        <f>IF('Summary Clear'!UBK2=0,"",'Summary Clear'!UBK2)</f>
        <v/>
      </c>
      <c r="UAS13" s="172" t="str">
        <f>IF('Summary Clear'!UBL2=0,"",'Summary Clear'!UBL2)</f>
        <v/>
      </c>
      <c r="UAT13" s="172" t="str">
        <f>IF('Summary Clear'!UBM2=0,"",'Summary Clear'!UBM2)</f>
        <v/>
      </c>
      <c r="UAU13" s="172" t="str">
        <f>IF('Summary Clear'!UBN2=0,"",'Summary Clear'!UBN2)</f>
        <v/>
      </c>
      <c r="UAV13" s="172" t="str">
        <f>IF('Summary Clear'!UBO2=0,"",'Summary Clear'!UBO2)</f>
        <v/>
      </c>
      <c r="UAW13" s="172" t="str">
        <f>IF('Summary Clear'!UBP2=0,"",'Summary Clear'!UBP2)</f>
        <v/>
      </c>
      <c r="UAX13" s="172" t="str">
        <f>IF('Summary Clear'!UBQ2=0,"",'Summary Clear'!UBQ2)</f>
        <v/>
      </c>
      <c r="UAY13" s="172" t="str">
        <f>IF('Summary Clear'!UBR2=0,"",'Summary Clear'!UBR2)</f>
        <v/>
      </c>
      <c r="UAZ13" s="172" t="str">
        <f>IF('Summary Clear'!UBS2=0,"",'Summary Clear'!UBS2)</f>
        <v/>
      </c>
      <c r="UBA13" s="172" t="str">
        <f>IF('Summary Clear'!UBT2=0,"",'Summary Clear'!UBT2)</f>
        <v/>
      </c>
      <c r="UBB13" s="172" t="str">
        <f>IF('Summary Clear'!UBU2=0,"",'Summary Clear'!UBU2)</f>
        <v/>
      </c>
      <c r="UBC13" s="172" t="str">
        <f>IF('Summary Clear'!UBV2=0,"",'Summary Clear'!UBV2)</f>
        <v/>
      </c>
      <c r="UBD13" s="172" t="str">
        <f>IF('Summary Clear'!UBW2=0,"",'Summary Clear'!UBW2)</f>
        <v/>
      </c>
      <c r="UBE13" s="172" t="str">
        <f>IF('Summary Clear'!UBX2=0,"",'Summary Clear'!UBX2)</f>
        <v/>
      </c>
      <c r="UBF13" s="172" t="str">
        <f>IF('Summary Clear'!UBY2=0,"",'Summary Clear'!UBY2)</f>
        <v/>
      </c>
      <c r="UBG13" s="172" t="str">
        <f>IF('Summary Clear'!UBZ2=0,"",'Summary Clear'!UBZ2)</f>
        <v/>
      </c>
      <c r="UBH13" s="172" t="str">
        <f>IF('Summary Clear'!UCA2=0,"",'Summary Clear'!UCA2)</f>
        <v/>
      </c>
      <c r="UBI13" s="172" t="str">
        <f>IF('Summary Clear'!UCB2=0,"",'Summary Clear'!UCB2)</f>
        <v/>
      </c>
      <c r="UBJ13" s="172" t="str">
        <f>IF('Summary Clear'!UCC2=0,"",'Summary Clear'!UCC2)</f>
        <v/>
      </c>
      <c r="UBK13" s="172" t="str">
        <f>IF('Summary Clear'!UCD2=0,"",'Summary Clear'!UCD2)</f>
        <v/>
      </c>
      <c r="UBL13" s="172" t="str">
        <f>IF('Summary Clear'!UCE2=0,"",'Summary Clear'!UCE2)</f>
        <v/>
      </c>
      <c r="UBM13" s="172" t="str">
        <f>IF('Summary Clear'!UCF2=0,"",'Summary Clear'!UCF2)</f>
        <v/>
      </c>
      <c r="UBN13" s="172" t="str">
        <f>IF('Summary Clear'!UCG2=0,"",'Summary Clear'!UCG2)</f>
        <v/>
      </c>
      <c r="UBO13" s="172" t="str">
        <f>IF('Summary Clear'!UCH2=0,"",'Summary Clear'!UCH2)</f>
        <v/>
      </c>
      <c r="UBP13" s="172" t="str">
        <f>IF('Summary Clear'!UCI2=0,"",'Summary Clear'!UCI2)</f>
        <v/>
      </c>
      <c r="UBQ13" s="172" t="str">
        <f>IF('Summary Clear'!UCJ2=0,"",'Summary Clear'!UCJ2)</f>
        <v/>
      </c>
      <c r="UBR13" s="172" t="str">
        <f>IF('Summary Clear'!UCK2=0,"",'Summary Clear'!UCK2)</f>
        <v/>
      </c>
      <c r="UBS13" s="172" t="str">
        <f>IF('Summary Clear'!UCL2=0,"",'Summary Clear'!UCL2)</f>
        <v/>
      </c>
      <c r="UBT13" s="172" t="str">
        <f>IF('Summary Clear'!UCM2=0,"",'Summary Clear'!UCM2)</f>
        <v/>
      </c>
      <c r="UBU13" s="172" t="str">
        <f>IF('Summary Clear'!UCN2=0,"",'Summary Clear'!UCN2)</f>
        <v/>
      </c>
      <c r="UBV13" s="172" t="str">
        <f>IF('Summary Clear'!UCO2=0,"",'Summary Clear'!UCO2)</f>
        <v/>
      </c>
      <c r="UBW13" s="172" t="str">
        <f>IF('Summary Clear'!UCP2=0,"",'Summary Clear'!UCP2)</f>
        <v/>
      </c>
      <c r="UBX13" s="172" t="str">
        <f>IF('Summary Clear'!UCQ2=0,"",'Summary Clear'!UCQ2)</f>
        <v/>
      </c>
      <c r="UBY13" s="172" t="str">
        <f>IF('Summary Clear'!UCR2=0,"",'Summary Clear'!UCR2)</f>
        <v/>
      </c>
      <c r="UBZ13" s="172" t="str">
        <f>IF('Summary Clear'!UCS2=0,"",'Summary Clear'!UCS2)</f>
        <v/>
      </c>
      <c r="UCA13" s="172" t="str">
        <f>IF('Summary Clear'!UCT2=0,"",'Summary Clear'!UCT2)</f>
        <v/>
      </c>
      <c r="UCB13" s="172" t="str">
        <f>IF('Summary Clear'!UCU2=0,"",'Summary Clear'!UCU2)</f>
        <v/>
      </c>
      <c r="UCC13" s="172" t="str">
        <f>IF('Summary Clear'!UCV2=0,"",'Summary Clear'!UCV2)</f>
        <v/>
      </c>
      <c r="UCD13" s="172" t="str">
        <f>IF('Summary Clear'!UCW2=0,"",'Summary Clear'!UCW2)</f>
        <v/>
      </c>
      <c r="UCE13" s="172" t="str">
        <f>IF('Summary Clear'!UCX2=0,"",'Summary Clear'!UCX2)</f>
        <v/>
      </c>
      <c r="UCF13" s="172" t="str">
        <f>IF('Summary Clear'!UCY2=0,"",'Summary Clear'!UCY2)</f>
        <v/>
      </c>
      <c r="UCG13" s="172" t="str">
        <f>IF('Summary Clear'!UCZ2=0,"",'Summary Clear'!UCZ2)</f>
        <v/>
      </c>
      <c r="UCH13" s="172" t="str">
        <f>IF('Summary Clear'!UDA2=0,"",'Summary Clear'!UDA2)</f>
        <v/>
      </c>
      <c r="UCI13" s="172" t="str">
        <f>IF('Summary Clear'!UDB2=0,"",'Summary Clear'!UDB2)</f>
        <v/>
      </c>
      <c r="UCJ13" s="172" t="str">
        <f>IF('Summary Clear'!UDC2=0,"",'Summary Clear'!UDC2)</f>
        <v/>
      </c>
      <c r="UCK13" s="172" t="str">
        <f>IF('Summary Clear'!UDD2=0,"",'Summary Clear'!UDD2)</f>
        <v/>
      </c>
      <c r="UCL13" s="172" t="str">
        <f>IF('Summary Clear'!UDE2=0,"",'Summary Clear'!UDE2)</f>
        <v/>
      </c>
      <c r="UCM13" s="172" t="str">
        <f>IF('Summary Clear'!UDF2=0,"",'Summary Clear'!UDF2)</f>
        <v/>
      </c>
      <c r="UCN13" s="172" t="str">
        <f>IF('Summary Clear'!UDG2=0,"",'Summary Clear'!UDG2)</f>
        <v/>
      </c>
      <c r="UCO13" s="172" t="str">
        <f>IF('Summary Clear'!UDH2=0,"",'Summary Clear'!UDH2)</f>
        <v/>
      </c>
      <c r="UCP13" s="172" t="str">
        <f>IF('Summary Clear'!UDI2=0,"",'Summary Clear'!UDI2)</f>
        <v/>
      </c>
      <c r="UCQ13" s="172" t="str">
        <f>IF('Summary Clear'!UDJ2=0,"",'Summary Clear'!UDJ2)</f>
        <v/>
      </c>
      <c r="UCR13" s="172" t="str">
        <f>IF('Summary Clear'!UDK2=0,"",'Summary Clear'!UDK2)</f>
        <v/>
      </c>
      <c r="UCS13" s="172" t="str">
        <f>IF('Summary Clear'!UDL2=0,"",'Summary Clear'!UDL2)</f>
        <v/>
      </c>
      <c r="UCT13" s="172" t="str">
        <f>IF('Summary Clear'!UDM2=0,"",'Summary Clear'!UDM2)</f>
        <v/>
      </c>
      <c r="UCU13" s="172" t="str">
        <f>IF('Summary Clear'!UDN2=0,"",'Summary Clear'!UDN2)</f>
        <v/>
      </c>
      <c r="UCV13" s="172" t="str">
        <f>IF('Summary Clear'!UDO2=0,"",'Summary Clear'!UDO2)</f>
        <v/>
      </c>
      <c r="UCW13" s="172" t="str">
        <f>IF('Summary Clear'!UDP2=0,"",'Summary Clear'!UDP2)</f>
        <v/>
      </c>
      <c r="UCX13" s="172" t="str">
        <f>IF('Summary Clear'!UDQ2=0,"",'Summary Clear'!UDQ2)</f>
        <v/>
      </c>
      <c r="UCY13" s="172" t="str">
        <f>IF('Summary Clear'!UDR2=0,"",'Summary Clear'!UDR2)</f>
        <v/>
      </c>
      <c r="UCZ13" s="172" t="str">
        <f>IF('Summary Clear'!UDS2=0,"",'Summary Clear'!UDS2)</f>
        <v/>
      </c>
      <c r="UDA13" s="172" t="str">
        <f>IF('Summary Clear'!UDT2=0,"",'Summary Clear'!UDT2)</f>
        <v/>
      </c>
      <c r="UDB13" s="172" t="str">
        <f>IF('Summary Clear'!UDU2=0,"",'Summary Clear'!UDU2)</f>
        <v/>
      </c>
      <c r="UDC13" s="172" t="str">
        <f>IF('Summary Clear'!UDV2=0,"",'Summary Clear'!UDV2)</f>
        <v/>
      </c>
      <c r="UDD13" s="172" t="str">
        <f>IF('Summary Clear'!UDW2=0,"",'Summary Clear'!UDW2)</f>
        <v/>
      </c>
      <c r="UDE13" s="172" t="str">
        <f>IF('Summary Clear'!UDX2=0,"",'Summary Clear'!UDX2)</f>
        <v/>
      </c>
      <c r="UDF13" s="172" t="str">
        <f>IF('Summary Clear'!UDY2=0,"",'Summary Clear'!UDY2)</f>
        <v/>
      </c>
      <c r="UDG13" s="172" t="str">
        <f>IF('Summary Clear'!UDZ2=0,"",'Summary Clear'!UDZ2)</f>
        <v/>
      </c>
      <c r="UDH13" s="172" t="str">
        <f>IF('Summary Clear'!UEA2=0,"",'Summary Clear'!UEA2)</f>
        <v/>
      </c>
      <c r="UDI13" s="172" t="str">
        <f>IF('Summary Clear'!UEB2=0,"",'Summary Clear'!UEB2)</f>
        <v/>
      </c>
      <c r="UDJ13" s="172" t="str">
        <f>IF('Summary Clear'!UEC2=0,"",'Summary Clear'!UEC2)</f>
        <v/>
      </c>
      <c r="UDK13" s="172" t="str">
        <f>IF('Summary Clear'!UED2=0,"",'Summary Clear'!UED2)</f>
        <v/>
      </c>
      <c r="UDL13" s="172" t="str">
        <f>IF('Summary Clear'!UEE2=0,"",'Summary Clear'!UEE2)</f>
        <v/>
      </c>
      <c r="UDM13" s="172" t="str">
        <f>IF('Summary Clear'!UEF2=0,"",'Summary Clear'!UEF2)</f>
        <v/>
      </c>
      <c r="UDN13" s="172" t="str">
        <f>IF('Summary Clear'!UEG2=0,"",'Summary Clear'!UEG2)</f>
        <v/>
      </c>
      <c r="UDO13" s="172" t="str">
        <f>IF('Summary Clear'!UEH2=0,"",'Summary Clear'!UEH2)</f>
        <v/>
      </c>
      <c r="UDP13" s="172" t="str">
        <f>IF('Summary Clear'!UEI2=0,"",'Summary Clear'!UEI2)</f>
        <v/>
      </c>
      <c r="UDQ13" s="172" t="str">
        <f>IF('Summary Clear'!UEJ2=0,"",'Summary Clear'!UEJ2)</f>
        <v/>
      </c>
      <c r="UDR13" s="172" t="str">
        <f>IF('Summary Clear'!UEK2=0,"",'Summary Clear'!UEK2)</f>
        <v/>
      </c>
      <c r="UDS13" s="172" t="str">
        <f>IF('Summary Clear'!UEL2=0,"",'Summary Clear'!UEL2)</f>
        <v/>
      </c>
      <c r="UDT13" s="172" t="str">
        <f>IF('Summary Clear'!UEM2=0,"",'Summary Clear'!UEM2)</f>
        <v/>
      </c>
      <c r="UDU13" s="172" t="str">
        <f>IF('Summary Clear'!UEN2=0,"",'Summary Clear'!UEN2)</f>
        <v/>
      </c>
      <c r="UDV13" s="172" t="str">
        <f>IF('Summary Clear'!UEO2=0,"",'Summary Clear'!UEO2)</f>
        <v/>
      </c>
      <c r="UDW13" s="172" t="str">
        <f>IF('Summary Clear'!UEP2=0,"",'Summary Clear'!UEP2)</f>
        <v/>
      </c>
      <c r="UDX13" s="172" t="str">
        <f>IF('Summary Clear'!UEQ2=0,"",'Summary Clear'!UEQ2)</f>
        <v/>
      </c>
      <c r="UDY13" s="172" t="str">
        <f>IF('Summary Clear'!UER2=0,"",'Summary Clear'!UER2)</f>
        <v/>
      </c>
      <c r="UDZ13" s="172" t="str">
        <f>IF('Summary Clear'!UES2=0,"",'Summary Clear'!UES2)</f>
        <v/>
      </c>
      <c r="UEA13" s="172" t="str">
        <f>IF('Summary Clear'!UET2=0,"",'Summary Clear'!UET2)</f>
        <v/>
      </c>
      <c r="UEB13" s="172" t="str">
        <f>IF('Summary Clear'!UEU2=0,"",'Summary Clear'!UEU2)</f>
        <v/>
      </c>
      <c r="UEC13" s="172" t="str">
        <f>IF('Summary Clear'!UEV2=0,"",'Summary Clear'!UEV2)</f>
        <v/>
      </c>
      <c r="UED13" s="172" t="str">
        <f>IF('Summary Clear'!UEW2=0,"",'Summary Clear'!UEW2)</f>
        <v/>
      </c>
      <c r="UEE13" s="172" t="str">
        <f>IF('Summary Clear'!UEX2=0,"",'Summary Clear'!UEX2)</f>
        <v/>
      </c>
      <c r="UEF13" s="172" t="str">
        <f>IF('Summary Clear'!UEY2=0,"",'Summary Clear'!UEY2)</f>
        <v/>
      </c>
      <c r="UEG13" s="172" t="str">
        <f>IF('Summary Clear'!UEZ2=0,"",'Summary Clear'!UEZ2)</f>
        <v/>
      </c>
      <c r="UEH13" s="172" t="str">
        <f>IF('Summary Clear'!UFA2=0,"",'Summary Clear'!UFA2)</f>
        <v/>
      </c>
      <c r="UEI13" s="172" t="str">
        <f>IF('Summary Clear'!UFB2=0,"",'Summary Clear'!UFB2)</f>
        <v/>
      </c>
      <c r="UEJ13" s="172" t="str">
        <f>IF('Summary Clear'!UFC2=0,"",'Summary Clear'!UFC2)</f>
        <v/>
      </c>
      <c r="UEK13" s="172" t="str">
        <f>IF('Summary Clear'!UFD2=0,"",'Summary Clear'!UFD2)</f>
        <v/>
      </c>
      <c r="UEL13" s="172" t="str">
        <f>IF('Summary Clear'!UFE2=0,"",'Summary Clear'!UFE2)</f>
        <v/>
      </c>
      <c r="UEM13" s="172" t="str">
        <f>IF('Summary Clear'!UFF2=0,"",'Summary Clear'!UFF2)</f>
        <v/>
      </c>
      <c r="UEN13" s="172" t="str">
        <f>IF('Summary Clear'!UFG2=0,"",'Summary Clear'!UFG2)</f>
        <v/>
      </c>
      <c r="UEO13" s="172" t="str">
        <f>IF('Summary Clear'!UFH2=0,"",'Summary Clear'!UFH2)</f>
        <v/>
      </c>
      <c r="UEP13" s="172" t="str">
        <f>IF('Summary Clear'!UFI2=0,"",'Summary Clear'!UFI2)</f>
        <v/>
      </c>
      <c r="UEQ13" s="172" t="str">
        <f>IF('Summary Clear'!UFJ2=0,"",'Summary Clear'!UFJ2)</f>
        <v/>
      </c>
      <c r="UER13" s="172" t="str">
        <f>IF('Summary Clear'!UFK2=0,"",'Summary Clear'!UFK2)</f>
        <v/>
      </c>
      <c r="UES13" s="172" t="str">
        <f>IF('Summary Clear'!UFL2=0,"",'Summary Clear'!UFL2)</f>
        <v/>
      </c>
      <c r="UET13" s="172" t="str">
        <f>IF('Summary Clear'!UFM2=0,"",'Summary Clear'!UFM2)</f>
        <v/>
      </c>
      <c r="UEU13" s="172" t="str">
        <f>IF('Summary Clear'!UFN2=0,"",'Summary Clear'!UFN2)</f>
        <v/>
      </c>
      <c r="UEV13" s="172" t="str">
        <f>IF('Summary Clear'!UFO2=0,"",'Summary Clear'!UFO2)</f>
        <v/>
      </c>
      <c r="UEW13" s="172" t="str">
        <f>IF('Summary Clear'!UFP2=0,"",'Summary Clear'!UFP2)</f>
        <v/>
      </c>
      <c r="UEX13" s="172" t="str">
        <f>IF('Summary Clear'!UFQ2=0,"",'Summary Clear'!UFQ2)</f>
        <v/>
      </c>
      <c r="UEY13" s="172" t="str">
        <f>IF('Summary Clear'!UFR2=0,"",'Summary Clear'!UFR2)</f>
        <v/>
      </c>
      <c r="UEZ13" s="172" t="str">
        <f>IF('Summary Clear'!UFS2=0,"",'Summary Clear'!UFS2)</f>
        <v/>
      </c>
      <c r="UFA13" s="172" t="str">
        <f>IF('Summary Clear'!UFT2=0,"",'Summary Clear'!UFT2)</f>
        <v/>
      </c>
      <c r="UFB13" s="172" t="str">
        <f>IF('Summary Clear'!UFU2=0,"",'Summary Clear'!UFU2)</f>
        <v/>
      </c>
      <c r="UFC13" s="172" t="str">
        <f>IF('Summary Clear'!UFV2=0,"",'Summary Clear'!UFV2)</f>
        <v/>
      </c>
      <c r="UFD13" s="172" t="str">
        <f>IF('Summary Clear'!UFW2=0,"",'Summary Clear'!UFW2)</f>
        <v/>
      </c>
      <c r="UFE13" s="172" t="str">
        <f>IF('Summary Clear'!UFX2=0,"",'Summary Clear'!UFX2)</f>
        <v/>
      </c>
      <c r="UFF13" s="172" t="str">
        <f>IF('Summary Clear'!UFY2=0,"",'Summary Clear'!UFY2)</f>
        <v/>
      </c>
      <c r="UFG13" s="172" t="str">
        <f>IF('Summary Clear'!UFZ2=0,"",'Summary Clear'!UFZ2)</f>
        <v/>
      </c>
      <c r="UFH13" s="172" t="str">
        <f>IF('Summary Clear'!UGA2=0,"",'Summary Clear'!UGA2)</f>
        <v/>
      </c>
      <c r="UFI13" s="172" t="str">
        <f>IF('Summary Clear'!UGB2=0,"",'Summary Clear'!UGB2)</f>
        <v/>
      </c>
      <c r="UFJ13" s="172" t="str">
        <f>IF('Summary Clear'!UGC2=0,"",'Summary Clear'!UGC2)</f>
        <v/>
      </c>
      <c r="UFK13" s="172" t="str">
        <f>IF('Summary Clear'!UGD2=0,"",'Summary Clear'!UGD2)</f>
        <v/>
      </c>
      <c r="UFL13" s="172" t="str">
        <f>IF('Summary Clear'!UGE2=0,"",'Summary Clear'!UGE2)</f>
        <v/>
      </c>
      <c r="UFM13" s="172" t="str">
        <f>IF('Summary Clear'!UGF2=0,"",'Summary Clear'!UGF2)</f>
        <v/>
      </c>
      <c r="UFN13" s="172" t="str">
        <f>IF('Summary Clear'!UGG2=0,"",'Summary Clear'!UGG2)</f>
        <v/>
      </c>
      <c r="UFO13" s="172" t="str">
        <f>IF('Summary Clear'!UGH2=0,"",'Summary Clear'!UGH2)</f>
        <v/>
      </c>
      <c r="UFP13" s="172" t="str">
        <f>IF('Summary Clear'!UGI2=0,"",'Summary Clear'!UGI2)</f>
        <v/>
      </c>
      <c r="UFQ13" s="172" t="str">
        <f>IF('Summary Clear'!UGJ2=0,"",'Summary Clear'!UGJ2)</f>
        <v/>
      </c>
      <c r="UFR13" s="172" t="str">
        <f>IF('Summary Clear'!UGK2=0,"",'Summary Clear'!UGK2)</f>
        <v/>
      </c>
      <c r="UFS13" s="172" t="str">
        <f>IF('Summary Clear'!UGL2=0,"",'Summary Clear'!UGL2)</f>
        <v/>
      </c>
      <c r="UFT13" s="172" t="str">
        <f>IF('Summary Clear'!UGM2=0,"",'Summary Clear'!UGM2)</f>
        <v/>
      </c>
      <c r="UFU13" s="172" t="str">
        <f>IF('Summary Clear'!UGN2=0,"",'Summary Clear'!UGN2)</f>
        <v/>
      </c>
      <c r="UFV13" s="172" t="str">
        <f>IF('Summary Clear'!UGO2=0,"",'Summary Clear'!UGO2)</f>
        <v/>
      </c>
      <c r="UFW13" s="172" t="str">
        <f>IF('Summary Clear'!UGP2=0,"",'Summary Clear'!UGP2)</f>
        <v/>
      </c>
      <c r="UFX13" s="172" t="str">
        <f>IF('Summary Clear'!UGQ2=0,"",'Summary Clear'!UGQ2)</f>
        <v/>
      </c>
      <c r="UFY13" s="172" t="str">
        <f>IF('Summary Clear'!UGR2=0,"",'Summary Clear'!UGR2)</f>
        <v/>
      </c>
      <c r="UFZ13" s="172" t="str">
        <f>IF('Summary Clear'!UGS2=0,"",'Summary Clear'!UGS2)</f>
        <v/>
      </c>
      <c r="UGA13" s="172" t="str">
        <f>IF('Summary Clear'!UGT2=0,"",'Summary Clear'!UGT2)</f>
        <v/>
      </c>
      <c r="UGB13" s="172" t="str">
        <f>IF('Summary Clear'!UGU2=0,"",'Summary Clear'!UGU2)</f>
        <v/>
      </c>
      <c r="UGC13" s="172" t="str">
        <f>IF('Summary Clear'!UGV2=0,"",'Summary Clear'!UGV2)</f>
        <v/>
      </c>
      <c r="UGD13" s="172" t="str">
        <f>IF('Summary Clear'!UGW2=0,"",'Summary Clear'!UGW2)</f>
        <v/>
      </c>
      <c r="UGE13" s="172" t="str">
        <f>IF('Summary Clear'!UGX2=0,"",'Summary Clear'!UGX2)</f>
        <v/>
      </c>
      <c r="UGF13" s="172" t="str">
        <f>IF('Summary Clear'!UGY2=0,"",'Summary Clear'!UGY2)</f>
        <v/>
      </c>
      <c r="UGG13" s="172" t="str">
        <f>IF('Summary Clear'!UGZ2=0,"",'Summary Clear'!UGZ2)</f>
        <v/>
      </c>
      <c r="UGH13" s="172" t="str">
        <f>IF('Summary Clear'!UHA2=0,"",'Summary Clear'!UHA2)</f>
        <v/>
      </c>
      <c r="UGI13" s="172" t="str">
        <f>IF('Summary Clear'!UHB2=0,"",'Summary Clear'!UHB2)</f>
        <v/>
      </c>
      <c r="UGJ13" s="172" t="str">
        <f>IF('Summary Clear'!UHC2=0,"",'Summary Clear'!UHC2)</f>
        <v/>
      </c>
      <c r="UGK13" s="172" t="str">
        <f>IF('Summary Clear'!UHD2=0,"",'Summary Clear'!UHD2)</f>
        <v/>
      </c>
      <c r="UGL13" s="172" t="str">
        <f>IF('Summary Clear'!UHE2=0,"",'Summary Clear'!UHE2)</f>
        <v/>
      </c>
      <c r="UGM13" s="172" t="str">
        <f>IF('Summary Clear'!UHF2=0,"",'Summary Clear'!UHF2)</f>
        <v/>
      </c>
      <c r="UGN13" s="172" t="str">
        <f>IF('Summary Clear'!UHG2=0,"",'Summary Clear'!UHG2)</f>
        <v/>
      </c>
      <c r="UGO13" s="172" t="str">
        <f>IF('Summary Clear'!UHH2=0,"",'Summary Clear'!UHH2)</f>
        <v/>
      </c>
      <c r="UGP13" s="172" t="str">
        <f>IF('Summary Clear'!UHI2=0,"",'Summary Clear'!UHI2)</f>
        <v/>
      </c>
      <c r="UGQ13" s="172" t="str">
        <f>IF('Summary Clear'!UHJ2=0,"",'Summary Clear'!UHJ2)</f>
        <v/>
      </c>
      <c r="UGR13" s="172" t="str">
        <f>IF('Summary Clear'!UHK2=0,"",'Summary Clear'!UHK2)</f>
        <v/>
      </c>
      <c r="UGS13" s="172" t="str">
        <f>IF('Summary Clear'!UHL2=0,"",'Summary Clear'!UHL2)</f>
        <v/>
      </c>
      <c r="UGT13" s="172" t="str">
        <f>IF('Summary Clear'!UHM2=0,"",'Summary Clear'!UHM2)</f>
        <v/>
      </c>
      <c r="UGU13" s="172" t="str">
        <f>IF('Summary Clear'!UHN2=0,"",'Summary Clear'!UHN2)</f>
        <v/>
      </c>
      <c r="UGV13" s="172" t="str">
        <f>IF('Summary Clear'!UHO2=0,"",'Summary Clear'!UHO2)</f>
        <v/>
      </c>
      <c r="UGW13" s="172" t="str">
        <f>IF('Summary Clear'!UHP2=0,"",'Summary Clear'!UHP2)</f>
        <v/>
      </c>
      <c r="UGX13" s="172" t="str">
        <f>IF('Summary Clear'!UHQ2=0,"",'Summary Clear'!UHQ2)</f>
        <v/>
      </c>
      <c r="UGY13" s="172" t="str">
        <f>IF('Summary Clear'!UHR2=0,"",'Summary Clear'!UHR2)</f>
        <v/>
      </c>
      <c r="UGZ13" s="172" t="str">
        <f>IF('Summary Clear'!UHS2=0,"",'Summary Clear'!UHS2)</f>
        <v/>
      </c>
      <c r="UHA13" s="172" t="str">
        <f>IF('Summary Clear'!UHT2=0,"",'Summary Clear'!UHT2)</f>
        <v/>
      </c>
      <c r="UHB13" s="172" t="str">
        <f>IF('Summary Clear'!UHU2=0,"",'Summary Clear'!UHU2)</f>
        <v/>
      </c>
      <c r="UHC13" s="172" t="str">
        <f>IF('Summary Clear'!UHV2=0,"",'Summary Clear'!UHV2)</f>
        <v/>
      </c>
      <c r="UHD13" s="172" t="str">
        <f>IF('Summary Clear'!UHW2=0,"",'Summary Clear'!UHW2)</f>
        <v/>
      </c>
      <c r="UHE13" s="172" t="str">
        <f>IF('Summary Clear'!UHX2=0,"",'Summary Clear'!UHX2)</f>
        <v/>
      </c>
      <c r="UHF13" s="172" t="str">
        <f>IF('Summary Clear'!UHY2=0,"",'Summary Clear'!UHY2)</f>
        <v/>
      </c>
      <c r="UHG13" s="172" t="str">
        <f>IF('Summary Clear'!UHZ2=0,"",'Summary Clear'!UHZ2)</f>
        <v/>
      </c>
      <c r="UHH13" s="172" t="str">
        <f>IF('Summary Clear'!UIA2=0,"",'Summary Clear'!UIA2)</f>
        <v/>
      </c>
      <c r="UHI13" s="172" t="str">
        <f>IF('Summary Clear'!UIB2=0,"",'Summary Clear'!UIB2)</f>
        <v/>
      </c>
      <c r="UHJ13" s="172" t="str">
        <f>IF('Summary Clear'!UIC2=0,"",'Summary Clear'!UIC2)</f>
        <v/>
      </c>
      <c r="UHK13" s="172" t="str">
        <f>IF('Summary Clear'!UID2=0,"",'Summary Clear'!UID2)</f>
        <v/>
      </c>
      <c r="UHL13" s="172" t="str">
        <f>IF('Summary Clear'!UIE2=0,"",'Summary Clear'!UIE2)</f>
        <v/>
      </c>
      <c r="UHM13" s="172" t="str">
        <f>IF('Summary Clear'!UIF2=0,"",'Summary Clear'!UIF2)</f>
        <v/>
      </c>
      <c r="UHN13" s="172" t="str">
        <f>IF('Summary Clear'!UIG2=0,"",'Summary Clear'!UIG2)</f>
        <v/>
      </c>
      <c r="UHO13" s="172" t="str">
        <f>IF('Summary Clear'!UIH2=0,"",'Summary Clear'!UIH2)</f>
        <v/>
      </c>
      <c r="UHP13" s="172" t="str">
        <f>IF('Summary Clear'!UII2=0,"",'Summary Clear'!UII2)</f>
        <v/>
      </c>
      <c r="UHQ13" s="172" t="str">
        <f>IF('Summary Clear'!UIJ2=0,"",'Summary Clear'!UIJ2)</f>
        <v/>
      </c>
      <c r="UHR13" s="172" t="str">
        <f>IF('Summary Clear'!UIK2=0,"",'Summary Clear'!UIK2)</f>
        <v/>
      </c>
      <c r="UHS13" s="172" t="str">
        <f>IF('Summary Clear'!UIL2=0,"",'Summary Clear'!UIL2)</f>
        <v/>
      </c>
      <c r="UHT13" s="172" t="str">
        <f>IF('Summary Clear'!UIM2=0,"",'Summary Clear'!UIM2)</f>
        <v/>
      </c>
      <c r="UHU13" s="172" t="str">
        <f>IF('Summary Clear'!UIN2=0,"",'Summary Clear'!UIN2)</f>
        <v/>
      </c>
      <c r="UHV13" s="172" t="str">
        <f>IF('Summary Clear'!UIO2=0,"",'Summary Clear'!UIO2)</f>
        <v/>
      </c>
      <c r="UHW13" s="172" t="str">
        <f>IF('Summary Clear'!UIP2=0,"",'Summary Clear'!UIP2)</f>
        <v/>
      </c>
      <c r="UHX13" s="172" t="str">
        <f>IF('Summary Clear'!UIQ2=0,"",'Summary Clear'!UIQ2)</f>
        <v/>
      </c>
      <c r="UHY13" s="172" t="str">
        <f>IF('Summary Clear'!UIR2=0,"",'Summary Clear'!UIR2)</f>
        <v/>
      </c>
      <c r="UHZ13" s="172" t="str">
        <f>IF('Summary Clear'!UIS2=0,"",'Summary Clear'!UIS2)</f>
        <v/>
      </c>
      <c r="UIA13" s="172" t="str">
        <f>IF('Summary Clear'!UIT2=0,"",'Summary Clear'!UIT2)</f>
        <v/>
      </c>
      <c r="UIB13" s="172" t="str">
        <f>IF('Summary Clear'!UIU2=0,"",'Summary Clear'!UIU2)</f>
        <v/>
      </c>
      <c r="UIC13" s="172" t="str">
        <f>IF('Summary Clear'!UIV2=0,"",'Summary Clear'!UIV2)</f>
        <v/>
      </c>
      <c r="UID13" s="172" t="str">
        <f>IF('Summary Clear'!UIW2=0,"",'Summary Clear'!UIW2)</f>
        <v/>
      </c>
      <c r="UIE13" s="172" t="str">
        <f>IF('Summary Clear'!UIX2=0,"",'Summary Clear'!UIX2)</f>
        <v/>
      </c>
      <c r="UIF13" s="172" t="str">
        <f>IF('Summary Clear'!UIY2=0,"",'Summary Clear'!UIY2)</f>
        <v/>
      </c>
      <c r="UIG13" s="172" t="str">
        <f>IF('Summary Clear'!UIZ2=0,"",'Summary Clear'!UIZ2)</f>
        <v/>
      </c>
      <c r="UIH13" s="172" t="str">
        <f>IF('Summary Clear'!UJA2=0,"",'Summary Clear'!UJA2)</f>
        <v/>
      </c>
      <c r="UII13" s="172" t="str">
        <f>IF('Summary Clear'!UJB2=0,"",'Summary Clear'!UJB2)</f>
        <v/>
      </c>
      <c r="UIJ13" s="172" t="str">
        <f>IF('Summary Clear'!UJC2=0,"",'Summary Clear'!UJC2)</f>
        <v/>
      </c>
      <c r="UIK13" s="172" t="str">
        <f>IF('Summary Clear'!UJD2=0,"",'Summary Clear'!UJD2)</f>
        <v/>
      </c>
      <c r="UIL13" s="172" t="str">
        <f>IF('Summary Clear'!UJE2=0,"",'Summary Clear'!UJE2)</f>
        <v/>
      </c>
      <c r="UIM13" s="172" t="str">
        <f>IF('Summary Clear'!UJF2=0,"",'Summary Clear'!UJF2)</f>
        <v/>
      </c>
      <c r="UIN13" s="172" t="str">
        <f>IF('Summary Clear'!UJG2=0,"",'Summary Clear'!UJG2)</f>
        <v/>
      </c>
      <c r="UIO13" s="172" t="str">
        <f>IF('Summary Clear'!UJH2=0,"",'Summary Clear'!UJH2)</f>
        <v/>
      </c>
      <c r="UIP13" s="172" t="str">
        <f>IF('Summary Clear'!UJI2=0,"",'Summary Clear'!UJI2)</f>
        <v/>
      </c>
      <c r="UIQ13" s="172" t="str">
        <f>IF('Summary Clear'!UJJ2=0,"",'Summary Clear'!UJJ2)</f>
        <v/>
      </c>
      <c r="UIR13" s="172" t="str">
        <f>IF('Summary Clear'!UJK2=0,"",'Summary Clear'!UJK2)</f>
        <v/>
      </c>
      <c r="UIS13" s="172" t="str">
        <f>IF('Summary Clear'!UJL2=0,"",'Summary Clear'!UJL2)</f>
        <v/>
      </c>
      <c r="UIT13" s="172" t="str">
        <f>IF('Summary Clear'!UJM2=0,"",'Summary Clear'!UJM2)</f>
        <v/>
      </c>
      <c r="UIU13" s="172" t="str">
        <f>IF('Summary Clear'!UJN2=0,"",'Summary Clear'!UJN2)</f>
        <v/>
      </c>
      <c r="UIV13" s="172" t="str">
        <f>IF('Summary Clear'!UJO2=0,"",'Summary Clear'!UJO2)</f>
        <v/>
      </c>
      <c r="UIW13" s="172" t="str">
        <f>IF('Summary Clear'!UJP2=0,"",'Summary Clear'!UJP2)</f>
        <v/>
      </c>
      <c r="UIX13" s="172" t="str">
        <f>IF('Summary Clear'!UJQ2=0,"",'Summary Clear'!UJQ2)</f>
        <v/>
      </c>
      <c r="UIY13" s="172" t="str">
        <f>IF('Summary Clear'!UJR2=0,"",'Summary Clear'!UJR2)</f>
        <v/>
      </c>
      <c r="UIZ13" s="172" t="str">
        <f>IF('Summary Clear'!UJS2=0,"",'Summary Clear'!UJS2)</f>
        <v/>
      </c>
      <c r="UJA13" s="172" t="str">
        <f>IF('Summary Clear'!UJT2=0,"",'Summary Clear'!UJT2)</f>
        <v/>
      </c>
      <c r="UJB13" s="172" t="str">
        <f>IF('Summary Clear'!UJU2=0,"",'Summary Clear'!UJU2)</f>
        <v/>
      </c>
      <c r="UJC13" s="172" t="str">
        <f>IF('Summary Clear'!UJV2=0,"",'Summary Clear'!UJV2)</f>
        <v/>
      </c>
      <c r="UJD13" s="172" t="str">
        <f>IF('Summary Clear'!UJW2=0,"",'Summary Clear'!UJW2)</f>
        <v/>
      </c>
      <c r="UJE13" s="172" t="str">
        <f>IF('Summary Clear'!UJX2=0,"",'Summary Clear'!UJX2)</f>
        <v/>
      </c>
      <c r="UJF13" s="172" t="str">
        <f>IF('Summary Clear'!UJY2=0,"",'Summary Clear'!UJY2)</f>
        <v/>
      </c>
      <c r="UJG13" s="172" t="str">
        <f>IF('Summary Clear'!UJZ2=0,"",'Summary Clear'!UJZ2)</f>
        <v/>
      </c>
      <c r="UJH13" s="172" t="str">
        <f>IF('Summary Clear'!UKA2=0,"",'Summary Clear'!UKA2)</f>
        <v/>
      </c>
      <c r="UJI13" s="172" t="str">
        <f>IF('Summary Clear'!UKB2=0,"",'Summary Clear'!UKB2)</f>
        <v/>
      </c>
      <c r="UJJ13" s="172" t="str">
        <f>IF('Summary Clear'!UKC2=0,"",'Summary Clear'!UKC2)</f>
        <v/>
      </c>
      <c r="UJK13" s="172" t="str">
        <f>IF('Summary Clear'!UKD2=0,"",'Summary Clear'!UKD2)</f>
        <v/>
      </c>
      <c r="UJL13" s="172" t="str">
        <f>IF('Summary Clear'!UKE2=0,"",'Summary Clear'!UKE2)</f>
        <v/>
      </c>
      <c r="UJM13" s="172" t="str">
        <f>IF('Summary Clear'!UKF2=0,"",'Summary Clear'!UKF2)</f>
        <v/>
      </c>
      <c r="UJN13" s="172" t="str">
        <f>IF('Summary Clear'!UKG2=0,"",'Summary Clear'!UKG2)</f>
        <v/>
      </c>
      <c r="UJO13" s="172" t="str">
        <f>IF('Summary Clear'!UKH2=0,"",'Summary Clear'!UKH2)</f>
        <v/>
      </c>
      <c r="UJP13" s="172" t="str">
        <f>IF('Summary Clear'!UKI2=0,"",'Summary Clear'!UKI2)</f>
        <v/>
      </c>
      <c r="UJQ13" s="172" t="str">
        <f>IF('Summary Clear'!UKJ2=0,"",'Summary Clear'!UKJ2)</f>
        <v/>
      </c>
      <c r="UJR13" s="172" t="str">
        <f>IF('Summary Clear'!UKK2=0,"",'Summary Clear'!UKK2)</f>
        <v/>
      </c>
      <c r="UJS13" s="172" t="str">
        <f>IF('Summary Clear'!UKL2=0,"",'Summary Clear'!UKL2)</f>
        <v/>
      </c>
      <c r="UJT13" s="172" t="str">
        <f>IF('Summary Clear'!UKM2=0,"",'Summary Clear'!UKM2)</f>
        <v/>
      </c>
      <c r="UJU13" s="172" t="str">
        <f>IF('Summary Clear'!UKN2=0,"",'Summary Clear'!UKN2)</f>
        <v/>
      </c>
      <c r="UJV13" s="172" t="str">
        <f>IF('Summary Clear'!UKO2=0,"",'Summary Clear'!UKO2)</f>
        <v/>
      </c>
      <c r="UJW13" s="172" t="str">
        <f>IF('Summary Clear'!UKP2=0,"",'Summary Clear'!UKP2)</f>
        <v/>
      </c>
      <c r="UJX13" s="172" t="str">
        <f>IF('Summary Clear'!UKQ2=0,"",'Summary Clear'!UKQ2)</f>
        <v/>
      </c>
      <c r="UJY13" s="172" t="str">
        <f>IF('Summary Clear'!UKR2=0,"",'Summary Clear'!UKR2)</f>
        <v/>
      </c>
      <c r="UJZ13" s="172" t="str">
        <f>IF('Summary Clear'!UKS2=0,"",'Summary Clear'!UKS2)</f>
        <v/>
      </c>
      <c r="UKA13" s="172" t="str">
        <f>IF('Summary Clear'!UKT2=0,"",'Summary Clear'!UKT2)</f>
        <v/>
      </c>
      <c r="UKB13" s="172" t="str">
        <f>IF('Summary Clear'!UKU2=0,"",'Summary Clear'!UKU2)</f>
        <v/>
      </c>
      <c r="UKC13" s="172" t="str">
        <f>IF('Summary Clear'!UKV2=0,"",'Summary Clear'!UKV2)</f>
        <v/>
      </c>
      <c r="UKD13" s="172" t="str">
        <f>IF('Summary Clear'!UKW2=0,"",'Summary Clear'!UKW2)</f>
        <v/>
      </c>
      <c r="UKE13" s="172" t="str">
        <f>IF('Summary Clear'!UKX2=0,"",'Summary Clear'!UKX2)</f>
        <v/>
      </c>
      <c r="UKF13" s="172" t="str">
        <f>IF('Summary Clear'!UKY2=0,"",'Summary Clear'!UKY2)</f>
        <v/>
      </c>
      <c r="UKG13" s="172" t="str">
        <f>IF('Summary Clear'!UKZ2=0,"",'Summary Clear'!UKZ2)</f>
        <v/>
      </c>
      <c r="UKH13" s="172" t="str">
        <f>IF('Summary Clear'!ULA2=0,"",'Summary Clear'!ULA2)</f>
        <v/>
      </c>
      <c r="UKI13" s="172" t="str">
        <f>IF('Summary Clear'!ULB2=0,"",'Summary Clear'!ULB2)</f>
        <v/>
      </c>
      <c r="UKJ13" s="172" t="str">
        <f>IF('Summary Clear'!ULC2=0,"",'Summary Clear'!ULC2)</f>
        <v/>
      </c>
      <c r="UKK13" s="172" t="str">
        <f>IF('Summary Clear'!ULD2=0,"",'Summary Clear'!ULD2)</f>
        <v/>
      </c>
      <c r="UKL13" s="172" t="str">
        <f>IF('Summary Clear'!ULE2=0,"",'Summary Clear'!ULE2)</f>
        <v/>
      </c>
      <c r="UKM13" s="172" t="str">
        <f>IF('Summary Clear'!ULF2=0,"",'Summary Clear'!ULF2)</f>
        <v/>
      </c>
      <c r="UKN13" s="172" t="str">
        <f>IF('Summary Clear'!ULG2=0,"",'Summary Clear'!ULG2)</f>
        <v/>
      </c>
      <c r="UKO13" s="172" t="str">
        <f>IF('Summary Clear'!ULH2=0,"",'Summary Clear'!ULH2)</f>
        <v/>
      </c>
      <c r="UKP13" s="172" t="str">
        <f>IF('Summary Clear'!ULI2=0,"",'Summary Clear'!ULI2)</f>
        <v/>
      </c>
      <c r="UKQ13" s="172" t="str">
        <f>IF('Summary Clear'!ULJ2=0,"",'Summary Clear'!ULJ2)</f>
        <v/>
      </c>
      <c r="UKR13" s="172" t="str">
        <f>IF('Summary Clear'!ULK2=0,"",'Summary Clear'!ULK2)</f>
        <v/>
      </c>
      <c r="UKS13" s="172" t="str">
        <f>IF('Summary Clear'!ULL2=0,"",'Summary Clear'!ULL2)</f>
        <v/>
      </c>
      <c r="UKT13" s="172" t="str">
        <f>IF('Summary Clear'!ULM2=0,"",'Summary Clear'!ULM2)</f>
        <v/>
      </c>
      <c r="UKU13" s="172" t="str">
        <f>IF('Summary Clear'!ULN2=0,"",'Summary Clear'!ULN2)</f>
        <v/>
      </c>
      <c r="UKV13" s="172" t="str">
        <f>IF('Summary Clear'!ULO2=0,"",'Summary Clear'!ULO2)</f>
        <v/>
      </c>
      <c r="UKW13" s="172" t="str">
        <f>IF('Summary Clear'!ULP2=0,"",'Summary Clear'!ULP2)</f>
        <v/>
      </c>
      <c r="UKX13" s="172" t="str">
        <f>IF('Summary Clear'!ULQ2=0,"",'Summary Clear'!ULQ2)</f>
        <v/>
      </c>
      <c r="UKY13" s="172" t="str">
        <f>IF('Summary Clear'!ULR2=0,"",'Summary Clear'!ULR2)</f>
        <v/>
      </c>
      <c r="UKZ13" s="172" t="str">
        <f>IF('Summary Clear'!ULS2=0,"",'Summary Clear'!ULS2)</f>
        <v/>
      </c>
      <c r="ULA13" s="172" t="str">
        <f>IF('Summary Clear'!ULT2=0,"",'Summary Clear'!ULT2)</f>
        <v/>
      </c>
      <c r="ULB13" s="172" t="str">
        <f>IF('Summary Clear'!ULU2=0,"",'Summary Clear'!ULU2)</f>
        <v/>
      </c>
      <c r="ULC13" s="172" t="str">
        <f>IF('Summary Clear'!ULV2=0,"",'Summary Clear'!ULV2)</f>
        <v/>
      </c>
      <c r="ULD13" s="172" t="str">
        <f>IF('Summary Clear'!ULW2=0,"",'Summary Clear'!ULW2)</f>
        <v/>
      </c>
      <c r="ULE13" s="172" t="str">
        <f>IF('Summary Clear'!ULX2=0,"",'Summary Clear'!ULX2)</f>
        <v/>
      </c>
      <c r="ULF13" s="172" t="str">
        <f>IF('Summary Clear'!ULY2=0,"",'Summary Clear'!ULY2)</f>
        <v/>
      </c>
      <c r="ULG13" s="172" t="str">
        <f>IF('Summary Clear'!ULZ2=0,"",'Summary Clear'!ULZ2)</f>
        <v/>
      </c>
      <c r="ULH13" s="172" t="str">
        <f>IF('Summary Clear'!UMA2=0,"",'Summary Clear'!UMA2)</f>
        <v/>
      </c>
      <c r="ULI13" s="172" t="str">
        <f>IF('Summary Clear'!UMB2=0,"",'Summary Clear'!UMB2)</f>
        <v/>
      </c>
      <c r="ULJ13" s="172" t="str">
        <f>IF('Summary Clear'!UMC2=0,"",'Summary Clear'!UMC2)</f>
        <v/>
      </c>
      <c r="ULK13" s="172" t="str">
        <f>IF('Summary Clear'!UMD2=0,"",'Summary Clear'!UMD2)</f>
        <v/>
      </c>
      <c r="ULL13" s="172" t="str">
        <f>IF('Summary Clear'!UME2=0,"",'Summary Clear'!UME2)</f>
        <v/>
      </c>
      <c r="ULM13" s="172" t="str">
        <f>IF('Summary Clear'!UMF2=0,"",'Summary Clear'!UMF2)</f>
        <v/>
      </c>
      <c r="ULN13" s="172" t="str">
        <f>IF('Summary Clear'!UMG2=0,"",'Summary Clear'!UMG2)</f>
        <v/>
      </c>
      <c r="ULO13" s="172" t="str">
        <f>IF('Summary Clear'!UMH2=0,"",'Summary Clear'!UMH2)</f>
        <v/>
      </c>
      <c r="ULP13" s="172" t="str">
        <f>IF('Summary Clear'!UMI2=0,"",'Summary Clear'!UMI2)</f>
        <v/>
      </c>
      <c r="ULQ13" s="172" t="str">
        <f>IF('Summary Clear'!UMJ2=0,"",'Summary Clear'!UMJ2)</f>
        <v/>
      </c>
      <c r="ULR13" s="172" t="str">
        <f>IF('Summary Clear'!UMK2=0,"",'Summary Clear'!UMK2)</f>
        <v/>
      </c>
      <c r="ULS13" s="172" t="str">
        <f>IF('Summary Clear'!UML2=0,"",'Summary Clear'!UML2)</f>
        <v/>
      </c>
      <c r="ULT13" s="172" t="str">
        <f>IF('Summary Clear'!UMM2=0,"",'Summary Clear'!UMM2)</f>
        <v/>
      </c>
      <c r="ULU13" s="172" t="str">
        <f>IF('Summary Clear'!UMN2=0,"",'Summary Clear'!UMN2)</f>
        <v/>
      </c>
      <c r="ULV13" s="172" t="str">
        <f>IF('Summary Clear'!UMO2=0,"",'Summary Clear'!UMO2)</f>
        <v/>
      </c>
      <c r="ULW13" s="172" t="str">
        <f>IF('Summary Clear'!UMP2=0,"",'Summary Clear'!UMP2)</f>
        <v/>
      </c>
      <c r="ULX13" s="172" t="str">
        <f>IF('Summary Clear'!UMQ2=0,"",'Summary Clear'!UMQ2)</f>
        <v/>
      </c>
      <c r="ULY13" s="172" t="str">
        <f>IF('Summary Clear'!UMR2=0,"",'Summary Clear'!UMR2)</f>
        <v/>
      </c>
      <c r="ULZ13" s="172" t="str">
        <f>IF('Summary Clear'!UMS2=0,"",'Summary Clear'!UMS2)</f>
        <v/>
      </c>
      <c r="UMA13" s="172" t="str">
        <f>IF('Summary Clear'!UMT2=0,"",'Summary Clear'!UMT2)</f>
        <v/>
      </c>
      <c r="UMB13" s="172" t="str">
        <f>IF('Summary Clear'!UMU2=0,"",'Summary Clear'!UMU2)</f>
        <v/>
      </c>
      <c r="UMC13" s="172" t="str">
        <f>IF('Summary Clear'!UMV2=0,"",'Summary Clear'!UMV2)</f>
        <v/>
      </c>
      <c r="UMD13" s="172" t="str">
        <f>IF('Summary Clear'!UMW2=0,"",'Summary Clear'!UMW2)</f>
        <v/>
      </c>
      <c r="UME13" s="172" t="str">
        <f>IF('Summary Clear'!UMX2=0,"",'Summary Clear'!UMX2)</f>
        <v/>
      </c>
      <c r="UMF13" s="172" t="str">
        <f>IF('Summary Clear'!UMY2=0,"",'Summary Clear'!UMY2)</f>
        <v/>
      </c>
      <c r="UMG13" s="172" t="str">
        <f>IF('Summary Clear'!UMZ2=0,"",'Summary Clear'!UMZ2)</f>
        <v/>
      </c>
      <c r="UMH13" s="172" t="str">
        <f>IF('Summary Clear'!UNA2=0,"",'Summary Clear'!UNA2)</f>
        <v/>
      </c>
      <c r="UMI13" s="172" t="str">
        <f>IF('Summary Clear'!UNB2=0,"",'Summary Clear'!UNB2)</f>
        <v/>
      </c>
      <c r="UMJ13" s="172" t="str">
        <f>IF('Summary Clear'!UNC2=0,"",'Summary Clear'!UNC2)</f>
        <v/>
      </c>
      <c r="UMK13" s="172" t="str">
        <f>IF('Summary Clear'!UND2=0,"",'Summary Clear'!UND2)</f>
        <v/>
      </c>
      <c r="UML13" s="172" t="str">
        <f>IF('Summary Clear'!UNE2=0,"",'Summary Clear'!UNE2)</f>
        <v/>
      </c>
      <c r="UMM13" s="172" t="str">
        <f>IF('Summary Clear'!UNF2=0,"",'Summary Clear'!UNF2)</f>
        <v/>
      </c>
      <c r="UMN13" s="172" t="str">
        <f>IF('Summary Clear'!UNG2=0,"",'Summary Clear'!UNG2)</f>
        <v/>
      </c>
      <c r="UMO13" s="172" t="str">
        <f>IF('Summary Clear'!UNH2=0,"",'Summary Clear'!UNH2)</f>
        <v/>
      </c>
      <c r="UMP13" s="172" t="str">
        <f>IF('Summary Clear'!UNI2=0,"",'Summary Clear'!UNI2)</f>
        <v/>
      </c>
      <c r="UMQ13" s="172" t="str">
        <f>IF('Summary Clear'!UNJ2=0,"",'Summary Clear'!UNJ2)</f>
        <v/>
      </c>
      <c r="UMR13" s="172" t="str">
        <f>IF('Summary Clear'!UNK2=0,"",'Summary Clear'!UNK2)</f>
        <v/>
      </c>
      <c r="UMS13" s="172" t="str">
        <f>IF('Summary Clear'!UNL2=0,"",'Summary Clear'!UNL2)</f>
        <v/>
      </c>
      <c r="UMT13" s="172" t="str">
        <f>IF('Summary Clear'!UNM2=0,"",'Summary Clear'!UNM2)</f>
        <v/>
      </c>
      <c r="UMU13" s="172" t="str">
        <f>IF('Summary Clear'!UNN2=0,"",'Summary Clear'!UNN2)</f>
        <v/>
      </c>
      <c r="UMV13" s="172" t="str">
        <f>IF('Summary Clear'!UNO2=0,"",'Summary Clear'!UNO2)</f>
        <v/>
      </c>
      <c r="UMW13" s="172" t="str">
        <f>IF('Summary Clear'!UNP2=0,"",'Summary Clear'!UNP2)</f>
        <v/>
      </c>
      <c r="UMX13" s="172" t="str">
        <f>IF('Summary Clear'!UNQ2=0,"",'Summary Clear'!UNQ2)</f>
        <v/>
      </c>
      <c r="UMY13" s="172" t="str">
        <f>IF('Summary Clear'!UNR2=0,"",'Summary Clear'!UNR2)</f>
        <v/>
      </c>
      <c r="UMZ13" s="172" t="str">
        <f>IF('Summary Clear'!UNS2=0,"",'Summary Clear'!UNS2)</f>
        <v/>
      </c>
      <c r="UNA13" s="172" t="str">
        <f>IF('Summary Clear'!UNT2=0,"",'Summary Clear'!UNT2)</f>
        <v/>
      </c>
      <c r="UNB13" s="172" t="str">
        <f>IF('Summary Clear'!UNU2=0,"",'Summary Clear'!UNU2)</f>
        <v/>
      </c>
      <c r="UNC13" s="172" t="str">
        <f>IF('Summary Clear'!UNV2=0,"",'Summary Clear'!UNV2)</f>
        <v/>
      </c>
      <c r="UND13" s="172" t="str">
        <f>IF('Summary Clear'!UNW2=0,"",'Summary Clear'!UNW2)</f>
        <v/>
      </c>
      <c r="UNE13" s="172" t="str">
        <f>IF('Summary Clear'!UNX2=0,"",'Summary Clear'!UNX2)</f>
        <v/>
      </c>
      <c r="UNF13" s="172" t="str">
        <f>IF('Summary Clear'!UNY2=0,"",'Summary Clear'!UNY2)</f>
        <v/>
      </c>
      <c r="UNG13" s="172" t="str">
        <f>IF('Summary Clear'!UNZ2=0,"",'Summary Clear'!UNZ2)</f>
        <v/>
      </c>
      <c r="UNH13" s="172" t="str">
        <f>IF('Summary Clear'!UOA2=0,"",'Summary Clear'!UOA2)</f>
        <v/>
      </c>
      <c r="UNI13" s="172" t="str">
        <f>IF('Summary Clear'!UOB2=0,"",'Summary Clear'!UOB2)</f>
        <v/>
      </c>
      <c r="UNJ13" s="172" t="str">
        <f>IF('Summary Clear'!UOC2=0,"",'Summary Clear'!UOC2)</f>
        <v/>
      </c>
      <c r="UNK13" s="172" t="str">
        <f>IF('Summary Clear'!UOD2=0,"",'Summary Clear'!UOD2)</f>
        <v/>
      </c>
      <c r="UNL13" s="172" t="str">
        <f>IF('Summary Clear'!UOE2=0,"",'Summary Clear'!UOE2)</f>
        <v/>
      </c>
      <c r="UNM13" s="172" t="str">
        <f>IF('Summary Clear'!UOF2=0,"",'Summary Clear'!UOF2)</f>
        <v/>
      </c>
      <c r="UNN13" s="172" t="str">
        <f>IF('Summary Clear'!UOG2=0,"",'Summary Clear'!UOG2)</f>
        <v/>
      </c>
      <c r="UNO13" s="172" t="str">
        <f>IF('Summary Clear'!UOH2=0,"",'Summary Clear'!UOH2)</f>
        <v/>
      </c>
      <c r="UNP13" s="172" t="str">
        <f>IF('Summary Clear'!UOI2=0,"",'Summary Clear'!UOI2)</f>
        <v/>
      </c>
      <c r="UNQ13" s="172" t="str">
        <f>IF('Summary Clear'!UOJ2=0,"",'Summary Clear'!UOJ2)</f>
        <v/>
      </c>
      <c r="UNR13" s="172" t="str">
        <f>IF('Summary Clear'!UOK2=0,"",'Summary Clear'!UOK2)</f>
        <v/>
      </c>
      <c r="UNS13" s="172" t="str">
        <f>IF('Summary Clear'!UOL2=0,"",'Summary Clear'!UOL2)</f>
        <v/>
      </c>
      <c r="UNT13" s="172" t="str">
        <f>IF('Summary Clear'!UOM2=0,"",'Summary Clear'!UOM2)</f>
        <v/>
      </c>
      <c r="UNU13" s="172" t="str">
        <f>IF('Summary Clear'!UON2=0,"",'Summary Clear'!UON2)</f>
        <v/>
      </c>
      <c r="UNV13" s="172" t="str">
        <f>IF('Summary Clear'!UOO2=0,"",'Summary Clear'!UOO2)</f>
        <v/>
      </c>
      <c r="UNW13" s="172" t="str">
        <f>IF('Summary Clear'!UOP2=0,"",'Summary Clear'!UOP2)</f>
        <v/>
      </c>
      <c r="UNX13" s="172" t="str">
        <f>IF('Summary Clear'!UOQ2=0,"",'Summary Clear'!UOQ2)</f>
        <v/>
      </c>
      <c r="UNY13" s="172" t="str">
        <f>IF('Summary Clear'!UOR2=0,"",'Summary Clear'!UOR2)</f>
        <v/>
      </c>
      <c r="UNZ13" s="172" t="str">
        <f>IF('Summary Clear'!UOS2=0,"",'Summary Clear'!UOS2)</f>
        <v/>
      </c>
      <c r="UOA13" s="172" t="str">
        <f>IF('Summary Clear'!UOT2=0,"",'Summary Clear'!UOT2)</f>
        <v/>
      </c>
      <c r="UOB13" s="172" t="str">
        <f>IF('Summary Clear'!UOU2=0,"",'Summary Clear'!UOU2)</f>
        <v/>
      </c>
      <c r="UOC13" s="172" t="str">
        <f>IF('Summary Clear'!UOV2=0,"",'Summary Clear'!UOV2)</f>
        <v/>
      </c>
      <c r="UOD13" s="172" t="str">
        <f>IF('Summary Clear'!UOW2=0,"",'Summary Clear'!UOW2)</f>
        <v/>
      </c>
      <c r="UOE13" s="172" t="str">
        <f>IF('Summary Clear'!UOX2=0,"",'Summary Clear'!UOX2)</f>
        <v/>
      </c>
      <c r="UOF13" s="172" t="str">
        <f>IF('Summary Clear'!UOY2=0,"",'Summary Clear'!UOY2)</f>
        <v/>
      </c>
      <c r="UOG13" s="172" t="str">
        <f>IF('Summary Clear'!UOZ2=0,"",'Summary Clear'!UOZ2)</f>
        <v/>
      </c>
      <c r="UOH13" s="172" t="str">
        <f>IF('Summary Clear'!UPA2=0,"",'Summary Clear'!UPA2)</f>
        <v/>
      </c>
      <c r="UOI13" s="172" t="str">
        <f>IF('Summary Clear'!UPB2=0,"",'Summary Clear'!UPB2)</f>
        <v/>
      </c>
      <c r="UOJ13" s="172" t="str">
        <f>IF('Summary Clear'!UPC2=0,"",'Summary Clear'!UPC2)</f>
        <v/>
      </c>
      <c r="UOK13" s="172" t="str">
        <f>IF('Summary Clear'!UPD2=0,"",'Summary Clear'!UPD2)</f>
        <v/>
      </c>
      <c r="UOL13" s="172" t="str">
        <f>IF('Summary Clear'!UPE2=0,"",'Summary Clear'!UPE2)</f>
        <v/>
      </c>
      <c r="UOM13" s="172" t="str">
        <f>IF('Summary Clear'!UPF2=0,"",'Summary Clear'!UPF2)</f>
        <v/>
      </c>
      <c r="UON13" s="172" t="str">
        <f>IF('Summary Clear'!UPG2=0,"",'Summary Clear'!UPG2)</f>
        <v/>
      </c>
      <c r="UOO13" s="172" t="str">
        <f>IF('Summary Clear'!UPH2=0,"",'Summary Clear'!UPH2)</f>
        <v/>
      </c>
      <c r="UOP13" s="172" t="str">
        <f>IF('Summary Clear'!UPI2=0,"",'Summary Clear'!UPI2)</f>
        <v/>
      </c>
      <c r="UOQ13" s="172" t="str">
        <f>IF('Summary Clear'!UPJ2=0,"",'Summary Clear'!UPJ2)</f>
        <v/>
      </c>
      <c r="UOR13" s="172" t="str">
        <f>IF('Summary Clear'!UPK2=0,"",'Summary Clear'!UPK2)</f>
        <v/>
      </c>
      <c r="UOS13" s="172" t="str">
        <f>IF('Summary Clear'!UPL2=0,"",'Summary Clear'!UPL2)</f>
        <v/>
      </c>
      <c r="UOT13" s="172" t="str">
        <f>IF('Summary Clear'!UPM2=0,"",'Summary Clear'!UPM2)</f>
        <v/>
      </c>
      <c r="UOU13" s="172" t="str">
        <f>IF('Summary Clear'!UPN2=0,"",'Summary Clear'!UPN2)</f>
        <v/>
      </c>
      <c r="UOV13" s="172" t="str">
        <f>IF('Summary Clear'!UPO2=0,"",'Summary Clear'!UPO2)</f>
        <v/>
      </c>
      <c r="UOW13" s="172" t="str">
        <f>IF('Summary Clear'!UPP2=0,"",'Summary Clear'!UPP2)</f>
        <v/>
      </c>
      <c r="UOX13" s="172" t="str">
        <f>IF('Summary Clear'!UPQ2=0,"",'Summary Clear'!UPQ2)</f>
        <v/>
      </c>
      <c r="UOY13" s="172" t="str">
        <f>IF('Summary Clear'!UPR2=0,"",'Summary Clear'!UPR2)</f>
        <v/>
      </c>
      <c r="UOZ13" s="172" t="str">
        <f>IF('Summary Clear'!UPS2=0,"",'Summary Clear'!UPS2)</f>
        <v/>
      </c>
      <c r="UPA13" s="172" t="str">
        <f>IF('Summary Clear'!UPT2=0,"",'Summary Clear'!UPT2)</f>
        <v/>
      </c>
      <c r="UPB13" s="172" t="str">
        <f>IF('Summary Clear'!UPU2=0,"",'Summary Clear'!UPU2)</f>
        <v/>
      </c>
      <c r="UPC13" s="172" t="str">
        <f>IF('Summary Clear'!UPV2=0,"",'Summary Clear'!UPV2)</f>
        <v/>
      </c>
      <c r="UPD13" s="172" t="str">
        <f>IF('Summary Clear'!UPW2=0,"",'Summary Clear'!UPW2)</f>
        <v/>
      </c>
      <c r="UPE13" s="172" t="str">
        <f>IF('Summary Clear'!UPX2=0,"",'Summary Clear'!UPX2)</f>
        <v/>
      </c>
      <c r="UPF13" s="172" t="str">
        <f>IF('Summary Clear'!UPY2=0,"",'Summary Clear'!UPY2)</f>
        <v/>
      </c>
      <c r="UPG13" s="172" t="str">
        <f>IF('Summary Clear'!UPZ2=0,"",'Summary Clear'!UPZ2)</f>
        <v/>
      </c>
      <c r="UPH13" s="172" t="str">
        <f>IF('Summary Clear'!UQA2=0,"",'Summary Clear'!UQA2)</f>
        <v/>
      </c>
      <c r="UPI13" s="172" t="str">
        <f>IF('Summary Clear'!UQB2=0,"",'Summary Clear'!UQB2)</f>
        <v/>
      </c>
      <c r="UPJ13" s="172" t="str">
        <f>IF('Summary Clear'!UQC2=0,"",'Summary Clear'!UQC2)</f>
        <v/>
      </c>
      <c r="UPK13" s="172" t="str">
        <f>IF('Summary Clear'!UQD2=0,"",'Summary Clear'!UQD2)</f>
        <v/>
      </c>
      <c r="UPL13" s="172" t="str">
        <f>IF('Summary Clear'!UQE2=0,"",'Summary Clear'!UQE2)</f>
        <v/>
      </c>
      <c r="UPM13" s="172" t="str">
        <f>IF('Summary Clear'!UQF2=0,"",'Summary Clear'!UQF2)</f>
        <v/>
      </c>
      <c r="UPN13" s="172" t="str">
        <f>IF('Summary Clear'!UQG2=0,"",'Summary Clear'!UQG2)</f>
        <v/>
      </c>
      <c r="UPO13" s="172" t="str">
        <f>IF('Summary Clear'!UQH2=0,"",'Summary Clear'!UQH2)</f>
        <v/>
      </c>
      <c r="UPP13" s="172" t="str">
        <f>IF('Summary Clear'!UQI2=0,"",'Summary Clear'!UQI2)</f>
        <v/>
      </c>
      <c r="UPQ13" s="172" t="str">
        <f>IF('Summary Clear'!UQJ2=0,"",'Summary Clear'!UQJ2)</f>
        <v/>
      </c>
      <c r="UPR13" s="172" t="str">
        <f>IF('Summary Clear'!UQK2=0,"",'Summary Clear'!UQK2)</f>
        <v/>
      </c>
      <c r="UPS13" s="172" t="str">
        <f>IF('Summary Clear'!UQL2=0,"",'Summary Clear'!UQL2)</f>
        <v/>
      </c>
      <c r="UPT13" s="172" t="str">
        <f>IF('Summary Clear'!UQM2=0,"",'Summary Clear'!UQM2)</f>
        <v/>
      </c>
      <c r="UPU13" s="172" t="str">
        <f>IF('Summary Clear'!UQN2=0,"",'Summary Clear'!UQN2)</f>
        <v/>
      </c>
      <c r="UPV13" s="172" t="str">
        <f>IF('Summary Clear'!UQO2=0,"",'Summary Clear'!UQO2)</f>
        <v/>
      </c>
      <c r="UPW13" s="172" t="str">
        <f>IF('Summary Clear'!UQP2=0,"",'Summary Clear'!UQP2)</f>
        <v/>
      </c>
      <c r="UPX13" s="172" t="str">
        <f>IF('Summary Clear'!UQQ2=0,"",'Summary Clear'!UQQ2)</f>
        <v/>
      </c>
      <c r="UPY13" s="172" t="str">
        <f>IF('Summary Clear'!UQR2=0,"",'Summary Clear'!UQR2)</f>
        <v/>
      </c>
      <c r="UPZ13" s="172" t="str">
        <f>IF('Summary Clear'!UQS2=0,"",'Summary Clear'!UQS2)</f>
        <v/>
      </c>
      <c r="UQA13" s="172" t="str">
        <f>IF('Summary Clear'!UQT2=0,"",'Summary Clear'!UQT2)</f>
        <v/>
      </c>
      <c r="UQB13" s="172" t="str">
        <f>IF('Summary Clear'!UQU2=0,"",'Summary Clear'!UQU2)</f>
        <v/>
      </c>
      <c r="UQC13" s="172" t="str">
        <f>IF('Summary Clear'!UQV2=0,"",'Summary Clear'!UQV2)</f>
        <v/>
      </c>
      <c r="UQD13" s="172" t="str">
        <f>IF('Summary Clear'!UQW2=0,"",'Summary Clear'!UQW2)</f>
        <v/>
      </c>
      <c r="UQE13" s="172" t="str">
        <f>IF('Summary Clear'!UQX2=0,"",'Summary Clear'!UQX2)</f>
        <v/>
      </c>
      <c r="UQF13" s="172" t="str">
        <f>IF('Summary Clear'!UQY2=0,"",'Summary Clear'!UQY2)</f>
        <v/>
      </c>
      <c r="UQG13" s="172" t="str">
        <f>IF('Summary Clear'!UQZ2=0,"",'Summary Clear'!UQZ2)</f>
        <v/>
      </c>
      <c r="UQH13" s="172" t="str">
        <f>IF('Summary Clear'!URA2=0,"",'Summary Clear'!URA2)</f>
        <v/>
      </c>
      <c r="UQI13" s="172" t="str">
        <f>IF('Summary Clear'!URB2=0,"",'Summary Clear'!URB2)</f>
        <v/>
      </c>
      <c r="UQJ13" s="172" t="str">
        <f>IF('Summary Clear'!URC2=0,"",'Summary Clear'!URC2)</f>
        <v/>
      </c>
      <c r="UQK13" s="172" t="str">
        <f>IF('Summary Clear'!URD2=0,"",'Summary Clear'!URD2)</f>
        <v/>
      </c>
      <c r="UQL13" s="172" t="str">
        <f>IF('Summary Clear'!URE2=0,"",'Summary Clear'!URE2)</f>
        <v/>
      </c>
      <c r="UQM13" s="172" t="str">
        <f>IF('Summary Clear'!URF2=0,"",'Summary Clear'!URF2)</f>
        <v/>
      </c>
      <c r="UQN13" s="172" t="str">
        <f>IF('Summary Clear'!URG2=0,"",'Summary Clear'!URG2)</f>
        <v/>
      </c>
      <c r="UQO13" s="172" t="str">
        <f>IF('Summary Clear'!URH2=0,"",'Summary Clear'!URH2)</f>
        <v/>
      </c>
      <c r="UQP13" s="172" t="str">
        <f>IF('Summary Clear'!URI2=0,"",'Summary Clear'!URI2)</f>
        <v/>
      </c>
      <c r="UQQ13" s="172" t="str">
        <f>IF('Summary Clear'!URJ2=0,"",'Summary Clear'!URJ2)</f>
        <v/>
      </c>
      <c r="UQR13" s="172" t="str">
        <f>IF('Summary Clear'!URK2=0,"",'Summary Clear'!URK2)</f>
        <v/>
      </c>
      <c r="UQS13" s="172" t="str">
        <f>IF('Summary Clear'!URL2=0,"",'Summary Clear'!URL2)</f>
        <v/>
      </c>
      <c r="UQT13" s="172" t="str">
        <f>IF('Summary Clear'!URM2=0,"",'Summary Clear'!URM2)</f>
        <v/>
      </c>
      <c r="UQU13" s="172" t="str">
        <f>IF('Summary Clear'!URN2=0,"",'Summary Clear'!URN2)</f>
        <v/>
      </c>
      <c r="UQV13" s="172" t="str">
        <f>IF('Summary Clear'!URO2=0,"",'Summary Clear'!URO2)</f>
        <v/>
      </c>
      <c r="UQW13" s="172" t="str">
        <f>IF('Summary Clear'!URP2=0,"",'Summary Clear'!URP2)</f>
        <v/>
      </c>
      <c r="UQX13" s="172" t="str">
        <f>IF('Summary Clear'!URQ2=0,"",'Summary Clear'!URQ2)</f>
        <v/>
      </c>
      <c r="UQY13" s="172" t="str">
        <f>IF('Summary Clear'!URR2=0,"",'Summary Clear'!URR2)</f>
        <v/>
      </c>
      <c r="UQZ13" s="172" t="str">
        <f>IF('Summary Clear'!URS2=0,"",'Summary Clear'!URS2)</f>
        <v/>
      </c>
      <c r="URA13" s="172" t="str">
        <f>IF('Summary Clear'!URT2=0,"",'Summary Clear'!URT2)</f>
        <v/>
      </c>
      <c r="URB13" s="172" t="str">
        <f>IF('Summary Clear'!URU2=0,"",'Summary Clear'!URU2)</f>
        <v/>
      </c>
      <c r="URC13" s="172" t="str">
        <f>IF('Summary Clear'!URV2=0,"",'Summary Clear'!URV2)</f>
        <v/>
      </c>
      <c r="URD13" s="172" t="str">
        <f>IF('Summary Clear'!URW2=0,"",'Summary Clear'!URW2)</f>
        <v/>
      </c>
      <c r="URE13" s="172" t="str">
        <f>IF('Summary Clear'!URX2=0,"",'Summary Clear'!URX2)</f>
        <v/>
      </c>
      <c r="URF13" s="172" t="str">
        <f>IF('Summary Clear'!URY2=0,"",'Summary Clear'!URY2)</f>
        <v/>
      </c>
      <c r="URG13" s="172" t="str">
        <f>IF('Summary Clear'!URZ2=0,"",'Summary Clear'!URZ2)</f>
        <v/>
      </c>
      <c r="URH13" s="172" t="str">
        <f>IF('Summary Clear'!USA2=0,"",'Summary Clear'!USA2)</f>
        <v/>
      </c>
      <c r="URI13" s="172" t="str">
        <f>IF('Summary Clear'!USB2=0,"",'Summary Clear'!USB2)</f>
        <v/>
      </c>
      <c r="URJ13" s="172" t="str">
        <f>IF('Summary Clear'!USC2=0,"",'Summary Clear'!USC2)</f>
        <v/>
      </c>
      <c r="URK13" s="172" t="str">
        <f>IF('Summary Clear'!USD2=0,"",'Summary Clear'!USD2)</f>
        <v/>
      </c>
      <c r="URL13" s="172" t="str">
        <f>IF('Summary Clear'!USE2=0,"",'Summary Clear'!USE2)</f>
        <v/>
      </c>
      <c r="URM13" s="172" t="str">
        <f>IF('Summary Clear'!USF2=0,"",'Summary Clear'!USF2)</f>
        <v/>
      </c>
      <c r="URN13" s="172" t="str">
        <f>IF('Summary Clear'!USG2=0,"",'Summary Clear'!USG2)</f>
        <v/>
      </c>
      <c r="URO13" s="172" t="str">
        <f>IF('Summary Clear'!USH2=0,"",'Summary Clear'!USH2)</f>
        <v/>
      </c>
      <c r="URP13" s="172" t="str">
        <f>IF('Summary Clear'!USI2=0,"",'Summary Clear'!USI2)</f>
        <v/>
      </c>
      <c r="URQ13" s="172" t="str">
        <f>IF('Summary Clear'!USJ2=0,"",'Summary Clear'!USJ2)</f>
        <v/>
      </c>
      <c r="URR13" s="172" t="str">
        <f>IF('Summary Clear'!USK2=0,"",'Summary Clear'!USK2)</f>
        <v/>
      </c>
      <c r="URS13" s="172" t="str">
        <f>IF('Summary Clear'!USL2=0,"",'Summary Clear'!USL2)</f>
        <v/>
      </c>
      <c r="URT13" s="172" t="str">
        <f>IF('Summary Clear'!USM2=0,"",'Summary Clear'!USM2)</f>
        <v/>
      </c>
      <c r="URU13" s="172" t="str">
        <f>IF('Summary Clear'!USN2=0,"",'Summary Clear'!USN2)</f>
        <v/>
      </c>
      <c r="URV13" s="172" t="str">
        <f>IF('Summary Clear'!USO2=0,"",'Summary Clear'!USO2)</f>
        <v/>
      </c>
      <c r="URW13" s="172" t="str">
        <f>IF('Summary Clear'!USP2=0,"",'Summary Clear'!USP2)</f>
        <v/>
      </c>
      <c r="URX13" s="172" t="str">
        <f>IF('Summary Clear'!USQ2=0,"",'Summary Clear'!USQ2)</f>
        <v/>
      </c>
      <c r="URY13" s="172" t="str">
        <f>IF('Summary Clear'!USR2=0,"",'Summary Clear'!USR2)</f>
        <v/>
      </c>
      <c r="URZ13" s="172" t="str">
        <f>IF('Summary Clear'!USS2=0,"",'Summary Clear'!USS2)</f>
        <v/>
      </c>
      <c r="USA13" s="172" t="str">
        <f>IF('Summary Clear'!UST2=0,"",'Summary Clear'!UST2)</f>
        <v/>
      </c>
      <c r="USB13" s="172" t="str">
        <f>IF('Summary Clear'!USU2=0,"",'Summary Clear'!USU2)</f>
        <v/>
      </c>
      <c r="USC13" s="172" t="str">
        <f>IF('Summary Clear'!USV2=0,"",'Summary Clear'!USV2)</f>
        <v/>
      </c>
      <c r="USD13" s="172" t="str">
        <f>IF('Summary Clear'!USW2=0,"",'Summary Clear'!USW2)</f>
        <v/>
      </c>
      <c r="USE13" s="172" t="str">
        <f>IF('Summary Clear'!USX2=0,"",'Summary Clear'!USX2)</f>
        <v/>
      </c>
      <c r="USF13" s="172" t="str">
        <f>IF('Summary Clear'!USY2=0,"",'Summary Clear'!USY2)</f>
        <v/>
      </c>
      <c r="USG13" s="172" t="str">
        <f>IF('Summary Clear'!USZ2=0,"",'Summary Clear'!USZ2)</f>
        <v/>
      </c>
      <c r="USH13" s="172" t="str">
        <f>IF('Summary Clear'!UTA2=0,"",'Summary Clear'!UTA2)</f>
        <v/>
      </c>
      <c r="USI13" s="172" t="str">
        <f>IF('Summary Clear'!UTB2=0,"",'Summary Clear'!UTB2)</f>
        <v/>
      </c>
      <c r="USJ13" s="172" t="str">
        <f>IF('Summary Clear'!UTC2=0,"",'Summary Clear'!UTC2)</f>
        <v/>
      </c>
      <c r="USK13" s="172" t="str">
        <f>IF('Summary Clear'!UTD2=0,"",'Summary Clear'!UTD2)</f>
        <v/>
      </c>
      <c r="USL13" s="172" t="str">
        <f>IF('Summary Clear'!UTE2=0,"",'Summary Clear'!UTE2)</f>
        <v/>
      </c>
      <c r="USM13" s="172" t="str">
        <f>IF('Summary Clear'!UTF2=0,"",'Summary Clear'!UTF2)</f>
        <v/>
      </c>
      <c r="USN13" s="172" t="str">
        <f>IF('Summary Clear'!UTG2=0,"",'Summary Clear'!UTG2)</f>
        <v/>
      </c>
      <c r="USO13" s="172" t="str">
        <f>IF('Summary Clear'!UTH2=0,"",'Summary Clear'!UTH2)</f>
        <v/>
      </c>
      <c r="USP13" s="172" t="str">
        <f>IF('Summary Clear'!UTI2=0,"",'Summary Clear'!UTI2)</f>
        <v/>
      </c>
      <c r="USQ13" s="172" t="str">
        <f>IF('Summary Clear'!UTJ2=0,"",'Summary Clear'!UTJ2)</f>
        <v/>
      </c>
      <c r="USR13" s="172" t="str">
        <f>IF('Summary Clear'!UTK2=0,"",'Summary Clear'!UTK2)</f>
        <v/>
      </c>
      <c r="USS13" s="172" t="str">
        <f>IF('Summary Clear'!UTL2=0,"",'Summary Clear'!UTL2)</f>
        <v/>
      </c>
      <c r="UST13" s="172" t="str">
        <f>IF('Summary Clear'!UTM2=0,"",'Summary Clear'!UTM2)</f>
        <v/>
      </c>
      <c r="USU13" s="172" t="str">
        <f>IF('Summary Clear'!UTN2=0,"",'Summary Clear'!UTN2)</f>
        <v/>
      </c>
      <c r="USV13" s="172" t="str">
        <f>IF('Summary Clear'!UTO2=0,"",'Summary Clear'!UTO2)</f>
        <v/>
      </c>
      <c r="USW13" s="172" t="str">
        <f>IF('Summary Clear'!UTP2=0,"",'Summary Clear'!UTP2)</f>
        <v/>
      </c>
      <c r="USX13" s="172" t="str">
        <f>IF('Summary Clear'!UTQ2=0,"",'Summary Clear'!UTQ2)</f>
        <v/>
      </c>
      <c r="USY13" s="172" t="str">
        <f>IF('Summary Clear'!UTR2=0,"",'Summary Clear'!UTR2)</f>
        <v/>
      </c>
      <c r="USZ13" s="172" t="str">
        <f>IF('Summary Clear'!UTS2=0,"",'Summary Clear'!UTS2)</f>
        <v/>
      </c>
      <c r="UTA13" s="172" t="str">
        <f>IF('Summary Clear'!UTT2=0,"",'Summary Clear'!UTT2)</f>
        <v/>
      </c>
      <c r="UTB13" s="172" t="str">
        <f>IF('Summary Clear'!UTU2=0,"",'Summary Clear'!UTU2)</f>
        <v/>
      </c>
      <c r="UTC13" s="172" t="str">
        <f>IF('Summary Clear'!UTV2=0,"",'Summary Clear'!UTV2)</f>
        <v/>
      </c>
      <c r="UTD13" s="172" t="str">
        <f>IF('Summary Clear'!UTW2=0,"",'Summary Clear'!UTW2)</f>
        <v/>
      </c>
      <c r="UTE13" s="172" t="str">
        <f>IF('Summary Clear'!UTX2=0,"",'Summary Clear'!UTX2)</f>
        <v/>
      </c>
      <c r="UTF13" s="172" t="str">
        <f>IF('Summary Clear'!UTY2=0,"",'Summary Clear'!UTY2)</f>
        <v/>
      </c>
      <c r="UTG13" s="172" t="str">
        <f>IF('Summary Clear'!UTZ2=0,"",'Summary Clear'!UTZ2)</f>
        <v/>
      </c>
      <c r="UTH13" s="172" t="str">
        <f>IF('Summary Clear'!UUA2=0,"",'Summary Clear'!UUA2)</f>
        <v/>
      </c>
      <c r="UTI13" s="172" t="str">
        <f>IF('Summary Clear'!UUB2=0,"",'Summary Clear'!UUB2)</f>
        <v/>
      </c>
      <c r="UTJ13" s="172" t="str">
        <f>IF('Summary Clear'!UUC2=0,"",'Summary Clear'!UUC2)</f>
        <v/>
      </c>
      <c r="UTK13" s="172" t="str">
        <f>IF('Summary Clear'!UUD2=0,"",'Summary Clear'!UUD2)</f>
        <v/>
      </c>
      <c r="UTL13" s="172" t="str">
        <f>IF('Summary Clear'!UUE2=0,"",'Summary Clear'!UUE2)</f>
        <v/>
      </c>
      <c r="UTM13" s="172" t="str">
        <f>IF('Summary Clear'!UUF2=0,"",'Summary Clear'!UUF2)</f>
        <v/>
      </c>
      <c r="UTN13" s="172" t="str">
        <f>IF('Summary Clear'!UUG2=0,"",'Summary Clear'!UUG2)</f>
        <v/>
      </c>
      <c r="UTO13" s="172" t="str">
        <f>IF('Summary Clear'!UUH2=0,"",'Summary Clear'!UUH2)</f>
        <v/>
      </c>
      <c r="UTP13" s="172" t="str">
        <f>IF('Summary Clear'!UUI2=0,"",'Summary Clear'!UUI2)</f>
        <v/>
      </c>
      <c r="UTQ13" s="172" t="str">
        <f>IF('Summary Clear'!UUJ2=0,"",'Summary Clear'!UUJ2)</f>
        <v/>
      </c>
      <c r="UTR13" s="172" t="str">
        <f>IF('Summary Clear'!UUK2=0,"",'Summary Clear'!UUK2)</f>
        <v/>
      </c>
      <c r="UTS13" s="172" t="str">
        <f>IF('Summary Clear'!UUL2=0,"",'Summary Clear'!UUL2)</f>
        <v/>
      </c>
      <c r="UTT13" s="172" t="str">
        <f>IF('Summary Clear'!UUM2=0,"",'Summary Clear'!UUM2)</f>
        <v/>
      </c>
      <c r="UTU13" s="172" t="str">
        <f>IF('Summary Clear'!UUN2=0,"",'Summary Clear'!UUN2)</f>
        <v/>
      </c>
      <c r="UTV13" s="172" t="str">
        <f>IF('Summary Clear'!UUO2=0,"",'Summary Clear'!UUO2)</f>
        <v/>
      </c>
      <c r="UTW13" s="172" t="str">
        <f>IF('Summary Clear'!UUP2=0,"",'Summary Clear'!UUP2)</f>
        <v/>
      </c>
      <c r="UTX13" s="172" t="str">
        <f>IF('Summary Clear'!UUQ2=0,"",'Summary Clear'!UUQ2)</f>
        <v/>
      </c>
      <c r="UTY13" s="172" t="str">
        <f>IF('Summary Clear'!UUR2=0,"",'Summary Clear'!UUR2)</f>
        <v/>
      </c>
      <c r="UTZ13" s="172" t="str">
        <f>IF('Summary Clear'!UUS2=0,"",'Summary Clear'!UUS2)</f>
        <v/>
      </c>
      <c r="UUA13" s="172" t="str">
        <f>IF('Summary Clear'!UUT2=0,"",'Summary Clear'!UUT2)</f>
        <v/>
      </c>
      <c r="UUB13" s="172" t="str">
        <f>IF('Summary Clear'!UUU2=0,"",'Summary Clear'!UUU2)</f>
        <v/>
      </c>
      <c r="UUC13" s="172" t="str">
        <f>IF('Summary Clear'!UUV2=0,"",'Summary Clear'!UUV2)</f>
        <v/>
      </c>
      <c r="UUD13" s="172" t="str">
        <f>IF('Summary Clear'!UUW2=0,"",'Summary Clear'!UUW2)</f>
        <v/>
      </c>
      <c r="UUE13" s="172" t="str">
        <f>IF('Summary Clear'!UUX2=0,"",'Summary Clear'!UUX2)</f>
        <v/>
      </c>
      <c r="UUF13" s="172" t="str">
        <f>IF('Summary Clear'!UUY2=0,"",'Summary Clear'!UUY2)</f>
        <v/>
      </c>
      <c r="UUG13" s="172" t="str">
        <f>IF('Summary Clear'!UUZ2=0,"",'Summary Clear'!UUZ2)</f>
        <v/>
      </c>
      <c r="UUH13" s="172" t="str">
        <f>IF('Summary Clear'!UVA2=0,"",'Summary Clear'!UVA2)</f>
        <v/>
      </c>
      <c r="UUI13" s="172" t="str">
        <f>IF('Summary Clear'!UVB2=0,"",'Summary Clear'!UVB2)</f>
        <v/>
      </c>
      <c r="UUJ13" s="172" t="str">
        <f>IF('Summary Clear'!UVC2=0,"",'Summary Clear'!UVC2)</f>
        <v/>
      </c>
      <c r="UUK13" s="172" t="str">
        <f>IF('Summary Clear'!UVD2=0,"",'Summary Clear'!UVD2)</f>
        <v/>
      </c>
      <c r="UUL13" s="172" t="str">
        <f>IF('Summary Clear'!UVE2=0,"",'Summary Clear'!UVE2)</f>
        <v/>
      </c>
      <c r="UUM13" s="172" t="str">
        <f>IF('Summary Clear'!UVF2=0,"",'Summary Clear'!UVF2)</f>
        <v/>
      </c>
      <c r="UUN13" s="172" t="str">
        <f>IF('Summary Clear'!UVG2=0,"",'Summary Clear'!UVG2)</f>
        <v/>
      </c>
      <c r="UUO13" s="172" t="str">
        <f>IF('Summary Clear'!UVH2=0,"",'Summary Clear'!UVH2)</f>
        <v/>
      </c>
      <c r="UUP13" s="172" t="str">
        <f>IF('Summary Clear'!UVI2=0,"",'Summary Clear'!UVI2)</f>
        <v/>
      </c>
      <c r="UUQ13" s="172" t="str">
        <f>IF('Summary Clear'!UVJ2=0,"",'Summary Clear'!UVJ2)</f>
        <v/>
      </c>
      <c r="UUR13" s="172" t="str">
        <f>IF('Summary Clear'!UVK2=0,"",'Summary Clear'!UVK2)</f>
        <v/>
      </c>
      <c r="UUS13" s="172" t="str">
        <f>IF('Summary Clear'!UVL2=0,"",'Summary Clear'!UVL2)</f>
        <v/>
      </c>
      <c r="UUT13" s="172" t="str">
        <f>IF('Summary Clear'!UVM2=0,"",'Summary Clear'!UVM2)</f>
        <v/>
      </c>
      <c r="UUU13" s="172" t="str">
        <f>IF('Summary Clear'!UVN2=0,"",'Summary Clear'!UVN2)</f>
        <v/>
      </c>
      <c r="UUV13" s="172" t="str">
        <f>IF('Summary Clear'!UVO2=0,"",'Summary Clear'!UVO2)</f>
        <v/>
      </c>
      <c r="UUW13" s="172" t="str">
        <f>IF('Summary Clear'!UVP2=0,"",'Summary Clear'!UVP2)</f>
        <v/>
      </c>
      <c r="UUX13" s="172" t="str">
        <f>IF('Summary Clear'!UVQ2=0,"",'Summary Clear'!UVQ2)</f>
        <v/>
      </c>
      <c r="UUY13" s="172" t="str">
        <f>IF('Summary Clear'!UVR2=0,"",'Summary Clear'!UVR2)</f>
        <v/>
      </c>
      <c r="UUZ13" s="172" t="str">
        <f>IF('Summary Clear'!UVS2=0,"",'Summary Clear'!UVS2)</f>
        <v/>
      </c>
      <c r="UVA13" s="172" t="str">
        <f>IF('Summary Clear'!UVT2=0,"",'Summary Clear'!UVT2)</f>
        <v/>
      </c>
      <c r="UVB13" s="172" t="str">
        <f>IF('Summary Clear'!UVU2=0,"",'Summary Clear'!UVU2)</f>
        <v/>
      </c>
      <c r="UVC13" s="172" t="str">
        <f>IF('Summary Clear'!UVV2=0,"",'Summary Clear'!UVV2)</f>
        <v/>
      </c>
      <c r="UVD13" s="172" t="str">
        <f>IF('Summary Clear'!UVW2=0,"",'Summary Clear'!UVW2)</f>
        <v/>
      </c>
      <c r="UVE13" s="172" t="str">
        <f>IF('Summary Clear'!UVX2=0,"",'Summary Clear'!UVX2)</f>
        <v/>
      </c>
      <c r="UVF13" s="172" t="str">
        <f>IF('Summary Clear'!UVY2=0,"",'Summary Clear'!UVY2)</f>
        <v/>
      </c>
      <c r="UVG13" s="172" t="str">
        <f>IF('Summary Clear'!UVZ2=0,"",'Summary Clear'!UVZ2)</f>
        <v/>
      </c>
      <c r="UVH13" s="172" t="str">
        <f>IF('Summary Clear'!UWA2=0,"",'Summary Clear'!UWA2)</f>
        <v/>
      </c>
      <c r="UVI13" s="172" t="str">
        <f>IF('Summary Clear'!UWB2=0,"",'Summary Clear'!UWB2)</f>
        <v/>
      </c>
      <c r="UVJ13" s="172" t="str">
        <f>IF('Summary Clear'!UWC2=0,"",'Summary Clear'!UWC2)</f>
        <v/>
      </c>
      <c r="UVK13" s="172" t="str">
        <f>IF('Summary Clear'!UWD2=0,"",'Summary Clear'!UWD2)</f>
        <v/>
      </c>
      <c r="UVL13" s="172" t="str">
        <f>IF('Summary Clear'!UWE2=0,"",'Summary Clear'!UWE2)</f>
        <v/>
      </c>
      <c r="UVM13" s="172" t="str">
        <f>IF('Summary Clear'!UWF2=0,"",'Summary Clear'!UWF2)</f>
        <v/>
      </c>
      <c r="UVN13" s="172" t="str">
        <f>IF('Summary Clear'!UWG2=0,"",'Summary Clear'!UWG2)</f>
        <v/>
      </c>
      <c r="UVO13" s="172" t="str">
        <f>IF('Summary Clear'!UWH2=0,"",'Summary Clear'!UWH2)</f>
        <v/>
      </c>
      <c r="UVP13" s="172" t="str">
        <f>IF('Summary Clear'!UWI2=0,"",'Summary Clear'!UWI2)</f>
        <v/>
      </c>
      <c r="UVQ13" s="172" t="str">
        <f>IF('Summary Clear'!UWJ2=0,"",'Summary Clear'!UWJ2)</f>
        <v/>
      </c>
      <c r="UVR13" s="172" t="str">
        <f>IF('Summary Clear'!UWK2=0,"",'Summary Clear'!UWK2)</f>
        <v/>
      </c>
      <c r="UVS13" s="172" t="str">
        <f>IF('Summary Clear'!UWL2=0,"",'Summary Clear'!UWL2)</f>
        <v/>
      </c>
      <c r="UVT13" s="172" t="str">
        <f>IF('Summary Clear'!UWM2=0,"",'Summary Clear'!UWM2)</f>
        <v/>
      </c>
      <c r="UVU13" s="172" t="str">
        <f>IF('Summary Clear'!UWN2=0,"",'Summary Clear'!UWN2)</f>
        <v/>
      </c>
      <c r="UVV13" s="172" t="str">
        <f>IF('Summary Clear'!UWO2=0,"",'Summary Clear'!UWO2)</f>
        <v/>
      </c>
      <c r="UVW13" s="172" t="str">
        <f>IF('Summary Clear'!UWP2=0,"",'Summary Clear'!UWP2)</f>
        <v/>
      </c>
      <c r="UVX13" s="172" t="str">
        <f>IF('Summary Clear'!UWQ2=0,"",'Summary Clear'!UWQ2)</f>
        <v/>
      </c>
      <c r="UVY13" s="172" t="str">
        <f>IF('Summary Clear'!UWR2=0,"",'Summary Clear'!UWR2)</f>
        <v/>
      </c>
      <c r="UVZ13" s="172" t="str">
        <f>IF('Summary Clear'!UWS2=0,"",'Summary Clear'!UWS2)</f>
        <v/>
      </c>
      <c r="UWA13" s="172" t="str">
        <f>IF('Summary Clear'!UWT2=0,"",'Summary Clear'!UWT2)</f>
        <v/>
      </c>
      <c r="UWB13" s="172" t="str">
        <f>IF('Summary Clear'!UWU2=0,"",'Summary Clear'!UWU2)</f>
        <v/>
      </c>
      <c r="UWC13" s="172" t="str">
        <f>IF('Summary Clear'!UWV2=0,"",'Summary Clear'!UWV2)</f>
        <v/>
      </c>
      <c r="UWD13" s="172" t="str">
        <f>IF('Summary Clear'!UWW2=0,"",'Summary Clear'!UWW2)</f>
        <v/>
      </c>
      <c r="UWE13" s="172" t="str">
        <f>IF('Summary Clear'!UWX2=0,"",'Summary Clear'!UWX2)</f>
        <v/>
      </c>
      <c r="UWF13" s="172" t="str">
        <f>IF('Summary Clear'!UWY2=0,"",'Summary Clear'!UWY2)</f>
        <v/>
      </c>
      <c r="UWG13" s="172" t="str">
        <f>IF('Summary Clear'!UWZ2=0,"",'Summary Clear'!UWZ2)</f>
        <v/>
      </c>
      <c r="UWH13" s="172" t="str">
        <f>IF('Summary Clear'!UXA2=0,"",'Summary Clear'!UXA2)</f>
        <v/>
      </c>
      <c r="UWI13" s="172" t="str">
        <f>IF('Summary Clear'!UXB2=0,"",'Summary Clear'!UXB2)</f>
        <v/>
      </c>
      <c r="UWJ13" s="172" t="str">
        <f>IF('Summary Clear'!UXC2=0,"",'Summary Clear'!UXC2)</f>
        <v/>
      </c>
      <c r="UWK13" s="172" t="str">
        <f>IF('Summary Clear'!UXD2=0,"",'Summary Clear'!UXD2)</f>
        <v/>
      </c>
      <c r="UWL13" s="172" t="str">
        <f>IF('Summary Clear'!UXE2=0,"",'Summary Clear'!UXE2)</f>
        <v/>
      </c>
      <c r="UWM13" s="172" t="str">
        <f>IF('Summary Clear'!UXF2=0,"",'Summary Clear'!UXF2)</f>
        <v/>
      </c>
      <c r="UWN13" s="172" t="str">
        <f>IF('Summary Clear'!UXG2=0,"",'Summary Clear'!UXG2)</f>
        <v/>
      </c>
      <c r="UWO13" s="172" t="str">
        <f>IF('Summary Clear'!UXH2=0,"",'Summary Clear'!UXH2)</f>
        <v/>
      </c>
      <c r="UWP13" s="172" t="str">
        <f>IF('Summary Clear'!UXI2=0,"",'Summary Clear'!UXI2)</f>
        <v/>
      </c>
      <c r="UWQ13" s="172" t="str">
        <f>IF('Summary Clear'!UXJ2=0,"",'Summary Clear'!UXJ2)</f>
        <v/>
      </c>
      <c r="UWR13" s="172" t="str">
        <f>IF('Summary Clear'!UXK2=0,"",'Summary Clear'!UXK2)</f>
        <v/>
      </c>
      <c r="UWS13" s="172" t="str">
        <f>IF('Summary Clear'!UXL2=0,"",'Summary Clear'!UXL2)</f>
        <v/>
      </c>
      <c r="UWT13" s="172" t="str">
        <f>IF('Summary Clear'!UXM2=0,"",'Summary Clear'!UXM2)</f>
        <v/>
      </c>
      <c r="UWU13" s="172" t="str">
        <f>IF('Summary Clear'!UXN2=0,"",'Summary Clear'!UXN2)</f>
        <v/>
      </c>
      <c r="UWV13" s="172" t="str">
        <f>IF('Summary Clear'!UXO2=0,"",'Summary Clear'!UXO2)</f>
        <v/>
      </c>
      <c r="UWW13" s="172" t="str">
        <f>IF('Summary Clear'!UXP2=0,"",'Summary Clear'!UXP2)</f>
        <v/>
      </c>
      <c r="UWX13" s="172" t="str">
        <f>IF('Summary Clear'!UXQ2=0,"",'Summary Clear'!UXQ2)</f>
        <v/>
      </c>
      <c r="UWY13" s="172" t="str">
        <f>IF('Summary Clear'!UXR2=0,"",'Summary Clear'!UXR2)</f>
        <v/>
      </c>
      <c r="UWZ13" s="172" t="str">
        <f>IF('Summary Clear'!UXS2=0,"",'Summary Clear'!UXS2)</f>
        <v/>
      </c>
      <c r="UXA13" s="172" t="str">
        <f>IF('Summary Clear'!UXT2=0,"",'Summary Clear'!UXT2)</f>
        <v/>
      </c>
      <c r="UXB13" s="172" t="str">
        <f>IF('Summary Clear'!UXU2=0,"",'Summary Clear'!UXU2)</f>
        <v/>
      </c>
      <c r="UXC13" s="172" t="str">
        <f>IF('Summary Clear'!UXV2=0,"",'Summary Clear'!UXV2)</f>
        <v/>
      </c>
      <c r="UXD13" s="172" t="str">
        <f>IF('Summary Clear'!UXW2=0,"",'Summary Clear'!UXW2)</f>
        <v/>
      </c>
      <c r="UXE13" s="172" t="str">
        <f>IF('Summary Clear'!UXX2=0,"",'Summary Clear'!UXX2)</f>
        <v/>
      </c>
      <c r="UXF13" s="172" t="str">
        <f>IF('Summary Clear'!UXY2=0,"",'Summary Clear'!UXY2)</f>
        <v/>
      </c>
      <c r="UXG13" s="172" t="str">
        <f>IF('Summary Clear'!UXZ2=0,"",'Summary Clear'!UXZ2)</f>
        <v/>
      </c>
      <c r="UXH13" s="172" t="str">
        <f>IF('Summary Clear'!UYA2=0,"",'Summary Clear'!UYA2)</f>
        <v/>
      </c>
      <c r="UXI13" s="172" t="str">
        <f>IF('Summary Clear'!UYB2=0,"",'Summary Clear'!UYB2)</f>
        <v/>
      </c>
      <c r="UXJ13" s="172" t="str">
        <f>IF('Summary Clear'!UYC2=0,"",'Summary Clear'!UYC2)</f>
        <v/>
      </c>
      <c r="UXK13" s="172" t="str">
        <f>IF('Summary Clear'!UYD2=0,"",'Summary Clear'!UYD2)</f>
        <v/>
      </c>
      <c r="UXL13" s="172" t="str">
        <f>IF('Summary Clear'!UYE2=0,"",'Summary Clear'!UYE2)</f>
        <v/>
      </c>
      <c r="UXM13" s="172" t="str">
        <f>IF('Summary Clear'!UYF2=0,"",'Summary Clear'!UYF2)</f>
        <v/>
      </c>
      <c r="UXN13" s="172" t="str">
        <f>IF('Summary Clear'!UYG2=0,"",'Summary Clear'!UYG2)</f>
        <v/>
      </c>
      <c r="UXO13" s="172" t="str">
        <f>IF('Summary Clear'!UYH2=0,"",'Summary Clear'!UYH2)</f>
        <v/>
      </c>
      <c r="UXP13" s="172" t="str">
        <f>IF('Summary Clear'!UYI2=0,"",'Summary Clear'!UYI2)</f>
        <v/>
      </c>
      <c r="UXQ13" s="172" t="str">
        <f>IF('Summary Clear'!UYJ2=0,"",'Summary Clear'!UYJ2)</f>
        <v/>
      </c>
      <c r="UXR13" s="172" t="str">
        <f>IF('Summary Clear'!UYK2=0,"",'Summary Clear'!UYK2)</f>
        <v/>
      </c>
      <c r="UXS13" s="172" t="str">
        <f>IF('Summary Clear'!UYL2=0,"",'Summary Clear'!UYL2)</f>
        <v/>
      </c>
      <c r="UXT13" s="172" t="str">
        <f>IF('Summary Clear'!UYM2=0,"",'Summary Clear'!UYM2)</f>
        <v/>
      </c>
      <c r="UXU13" s="172" t="str">
        <f>IF('Summary Clear'!UYN2=0,"",'Summary Clear'!UYN2)</f>
        <v/>
      </c>
      <c r="UXV13" s="172" t="str">
        <f>IF('Summary Clear'!UYO2=0,"",'Summary Clear'!UYO2)</f>
        <v/>
      </c>
      <c r="UXW13" s="172" t="str">
        <f>IF('Summary Clear'!UYP2=0,"",'Summary Clear'!UYP2)</f>
        <v/>
      </c>
      <c r="UXX13" s="172" t="str">
        <f>IF('Summary Clear'!UYQ2=0,"",'Summary Clear'!UYQ2)</f>
        <v/>
      </c>
      <c r="UXY13" s="172" t="str">
        <f>IF('Summary Clear'!UYR2=0,"",'Summary Clear'!UYR2)</f>
        <v/>
      </c>
      <c r="UXZ13" s="172" t="str">
        <f>IF('Summary Clear'!UYS2=0,"",'Summary Clear'!UYS2)</f>
        <v/>
      </c>
      <c r="UYA13" s="172" t="str">
        <f>IF('Summary Clear'!UYT2=0,"",'Summary Clear'!UYT2)</f>
        <v/>
      </c>
      <c r="UYB13" s="172" t="str">
        <f>IF('Summary Clear'!UYU2=0,"",'Summary Clear'!UYU2)</f>
        <v/>
      </c>
      <c r="UYC13" s="172" t="str">
        <f>IF('Summary Clear'!UYV2=0,"",'Summary Clear'!UYV2)</f>
        <v/>
      </c>
      <c r="UYD13" s="172" t="str">
        <f>IF('Summary Clear'!UYW2=0,"",'Summary Clear'!UYW2)</f>
        <v/>
      </c>
      <c r="UYE13" s="172" t="str">
        <f>IF('Summary Clear'!UYX2=0,"",'Summary Clear'!UYX2)</f>
        <v/>
      </c>
      <c r="UYF13" s="172" t="str">
        <f>IF('Summary Clear'!UYY2=0,"",'Summary Clear'!UYY2)</f>
        <v/>
      </c>
      <c r="UYG13" s="172" t="str">
        <f>IF('Summary Clear'!UYZ2=0,"",'Summary Clear'!UYZ2)</f>
        <v/>
      </c>
      <c r="UYH13" s="172" t="str">
        <f>IF('Summary Clear'!UZA2=0,"",'Summary Clear'!UZA2)</f>
        <v/>
      </c>
      <c r="UYI13" s="172" t="str">
        <f>IF('Summary Clear'!UZB2=0,"",'Summary Clear'!UZB2)</f>
        <v/>
      </c>
      <c r="UYJ13" s="172" t="str">
        <f>IF('Summary Clear'!UZC2=0,"",'Summary Clear'!UZC2)</f>
        <v/>
      </c>
      <c r="UYK13" s="172" t="str">
        <f>IF('Summary Clear'!UZD2=0,"",'Summary Clear'!UZD2)</f>
        <v/>
      </c>
      <c r="UYL13" s="172" t="str">
        <f>IF('Summary Clear'!UZE2=0,"",'Summary Clear'!UZE2)</f>
        <v/>
      </c>
      <c r="UYM13" s="172" t="str">
        <f>IF('Summary Clear'!UZF2=0,"",'Summary Clear'!UZF2)</f>
        <v/>
      </c>
      <c r="UYN13" s="172" t="str">
        <f>IF('Summary Clear'!UZG2=0,"",'Summary Clear'!UZG2)</f>
        <v/>
      </c>
      <c r="UYO13" s="172" t="str">
        <f>IF('Summary Clear'!UZH2=0,"",'Summary Clear'!UZH2)</f>
        <v/>
      </c>
      <c r="UYP13" s="172" t="str">
        <f>IF('Summary Clear'!UZI2=0,"",'Summary Clear'!UZI2)</f>
        <v/>
      </c>
      <c r="UYQ13" s="172" t="str">
        <f>IF('Summary Clear'!UZJ2=0,"",'Summary Clear'!UZJ2)</f>
        <v/>
      </c>
      <c r="UYR13" s="172" t="str">
        <f>IF('Summary Clear'!UZK2=0,"",'Summary Clear'!UZK2)</f>
        <v/>
      </c>
      <c r="UYS13" s="172" t="str">
        <f>IF('Summary Clear'!UZL2=0,"",'Summary Clear'!UZL2)</f>
        <v/>
      </c>
      <c r="UYT13" s="172" t="str">
        <f>IF('Summary Clear'!UZM2=0,"",'Summary Clear'!UZM2)</f>
        <v/>
      </c>
      <c r="UYU13" s="172" t="str">
        <f>IF('Summary Clear'!UZN2=0,"",'Summary Clear'!UZN2)</f>
        <v/>
      </c>
      <c r="UYV13" s="172" t="str">
        <f>IF('Summary Clear'!UZO2=0,"",'Summary Clear'!UZO2)</f>
        <v/>
      </c>
      <c r="UYW13" s="172" t="str">
        <f>IF('Summary Clear'!UZP2=0,"",'Summary Clear'!UZP2)</f>
        <v/>
      </c>
      <c r="UYX13" s="172" t="str">
        <f>IF('Summary Clear'!UZQ2=0,"",'Summary Clear'!UZQ2)</f>
        <v/>
      </c>
      <c r="UYY13" s="172" t="str">
        <f>IF('Summary Clear'!UZR2=0,"",'Summary Clear'!UZR2)</f>
        <v/>
      </c>
      <c r="UYZ13" s="172" t="str">
        <f>IF('Summary Clear'!UZS2=0,"",'Summary Clear'!UZS2)</f>
        <v/>
      </c>
      <c r="UZA13" s="172" t="str">
        <f>IF('Summary Clear'!UZT2=0,"",'Summary Clear'!UZT2)</f>
        <v/>
      </c>
      <c r="UZB13" s="172" t="str">
        <f>IF('Summary Clear'!UZU2=0,"",'Summary Clear'!UZU2)</f>
        <v/>
      </c>
      <c r="UZC13" s="172" t="str">
        <f>IF('Summary Clear'!UZV2=0,"",'Summary Clear'!UZV2)</f>
        <v/>
      </c>
      <c r="UZD13" s="172" t="str">
        <f>IF('Summary Clear'!UZW2=0,"",'Summary Clear'!UZW2)</f>
        <v/>
      </c>
      <c r="UZE13" s="172" t="str">
        <f>IF('Summary Clear'!UZX2=0,"",'Summary Clear'!UZX2)</f>
        <v/>
      </c>
      <c r="UZF13" s="172" t="str">
        <f>IF('Summary Clear'!UZY2=0,"",'Summary Clear'!UZY2)</f>
        <v/>
      </c>
      <c r="UZG13" s="172" t="str">
        <f>IF('Summary Clear'!UZZ2=0,"",'Summary Clear'!UZZ2)</f>
        <v/>
      </c>
      <c r="UZH13" s="172" t="str">
        <f>IF('Summary Clear'!VAA2=0,"",'Summary Clear'!VAA2)</f>
        <v/>
      </c>
      <c r="UZI13" s="172" t="str">
        <f>IF('Summary Clear'!VAB2=0,"",'Summary Clear'!VAB2)</f>
        <v/>
      </c>
      <c r="UZJ13" s="172" t="str">
        <f>IF('Summary Clear'!VAC2=0,"",'Summary Clear'!VAC2)</f>
        <v/>
      </c>
      <c r="UZK13" s="172" t="str">
        <f>IF('Summary Clear'!VAD2=0,"",'Summary Clear'!VAD2)</f>
        <v/>
      </c>
      <c r="UZL13" s="172" t="str">
        <f>IF('Summary Clear'!VAE2=0,"",'Summary Clear'!VAE2)</f>
        <v/>
      </c>
      <c r="UZM13" s="172" t="str">
        <f>IF('Summary Clear'!VAF2=0,"",'Summary Clear'!VAF2)</f>
        <v/>
      </c>
      <c r="UZN13" s="172" t="str">
        <f>IF('Summary Clear'!VAG2=0,"",'Summary Clear'!VAG2)</f>
        <v/>
      </c>
      <c r="UZO13" s="172" t="str">
        <f>IF('Summary Clear'!VAH2=0,"",'Summary Clear'!VAH2)</f>
        <v/>
      </c>
      <c r="UZP13" s="172" t="str">
        <f>IF('Summary Clear'!VAI2=0,"",'Summary Clear'!VAI2)</f>
        <v/>
      </c>
      <c r="UZQ13" s="172" t="str">
        <f>IF('Summary Clear'!VAJ2=0,"",'Summary Clear'!VAJ2)</f>
        <v/>
      </c>
      <c r="UZR13" s="172" t="str">
        <f>IF('Summary Clear'!VAK2=0,"",'Summary Clear'!VAK2)</f>
        <v/>
      </c>
      <c r="UZS13" s="172" t="str">
        <f>IF('Summary Clear'!VAL2=0,"",'Summary Clear'!VAL2)</f>
        <v/>
      </c>
      <c r="UZT13" s="172" t="str">
        <f>IF('Summary Clear'!VAM2=0,"",'Summary Clear'!VAM2)</f>
        <v/>
      </c>
      <c r="UZU13" s="172" t="str">
        <f>IF('Summary Clear'!VAN2=0,"",'Summary Clear'!VAN2)</f>
        <v/>
      </c>
      <c r="UZV13" s="172" t="str">
        <f>IF('Summary Clear'!VAO2=0,"",'Summary Clear'!VAO2)</f>
        <v/>
      </c>
      <c r="UZW13" s="172" t="str">
        <f>IF('Summary Clear'!VAP2=0,"",'Summary Clear'!VAP2)</f>
        <v/>
      </c>
      <c r="UZX13" s="172" t="str">
        <f>IF('Summary Clear'!VAQ2=0,"",'Summary Clear'!VAQ2)</f>
        <v/>
      </c>
      <c r="UZY13" s="172" t="str">
        <f>IF('Summary Clear'!VAR2=0,"",'Summary Clear'!VAR2)</f>
        <v/>
      </c>
      <c r="UZZ13" s="172" t="str">
        <f>IF('Summary Clear'!VAS2=0,"",'Summary Clear'!VAS2)</f>
        <v/>
      </c>
      <c r="VAA13" s="172" t="str">
        <f>IF('Summary Clear'!VAT2=0,"",'Summary Clear'!VAT2)</f>
        <v/>
      </c>
      <c r="VAB13" s="172" t="str">
        <f>IF('Summary Clear'!VAU2=0,"",'Summary Clear'!VAU2)</f>
        <v/>
      </c>
      <c r="VAC13" s="172" t="str">
        <f>IF('Summary Clear'!VAV2=0,"",'Summary Clear'!VAV2)</f>
        <v/>
      </c>
      <c r="VAD13" s="172" t="str">
        <f>IF('Summary Clear'!VAW2=0,"",'Summary Clear'!VAW2)</f>
        <v/>
      </c>
      <c r="VAE13" s="172" t="str">
        <f>IF('Summary Clear'!VAX2=0,"",'Summary Clear'!VAX2)</f>
        <v/>
      </c>
      <c r="VAF13" s="172" t="str">
        <f>IF('Summary Clear'!VAY2=0,"",'Summary Clear'!VAY2)</f>
        <v/>
      </c>
      <c r="VAG13" s="172" t="str">
        <f>IF('Summary Clear'!VAZ2=0,"",'Summary Clear'!VAZ2)</f>
        <v/>
      </c>
      <c r="VAH13" s="172" t="str">
        <f>IF('Summary Clear'!VBA2=0,"",'Summary Clear'!VBA2)</f>
        <v/>
      </c>
      <c r="VAI13" s="172" t="str">
        <f>IF('Summary Clear'!VBB2=0,"",'Summary Clear'!VBB2)</f>
        <v/>
      </c>
      <c r="VAJ13" s="172" t="str">
        <f>IF('Summary Clear'!VBC2=0,"",'Summary Clear'!VBC2)</f>
        <v/>
      </c>
      <c r="VAK13" s="172" t="str">
        <f>IF('Summary Clear'!VBD2=0,"",'Summary Clear'!VBD2)</f>
        <v/>
      </c>
      <c r="VAL13" s="172" t="str">
        <f>IF('Summary Clear'!VBE2=0,"",'Summary Clear'!VBE2)</f>
        <v/>
      </c>
      <c r="VAM13" s="172" t="str">
        <f>IF('Summary Clear'!VBF2=0,"",'Summary Clear'!VBF2)</f>
        <v/>
      </c>
      <c r="VAN13" s="172" t="str">
        <f>IF('Summary Clear'!VBG2=0,"",'Summary Clear'!VBG2)</f>
        <v/>
      </c>
      <c r="VAO13" s="172" t="str">
        <f>IF('Summary Clear'!VBH2=0,"",'Summary Clear'!VBH2)</f>
        <v/>
      </c>
      <c r="VAP13" s="172" t="str">
        <f>IF('Summary Clear'!VBI2=0,"",'Summary Clear'!VBI2)</f>
        <v/>
      </c>
      <c r="VAQ13" s="172" t="str">
        <f>IF('Summary Clear'!VBJ2=0,"",'Summary Clear'!VBJ2)</f>
        <v/>
      </c>
      <c r="VAR13" s="172" t="str">
        <f>IF('Summary Clear'!VBK2=0,"",'Summary Clear'!VBK2)</f>
        <v/>
      </c>
      <c r="VAS13" s="172" t="str">
        <f>IF('Summary Clear'!VBL2=0,"",'Summary Clear'!VBL2)</f>
        <v/>
      </c>
      <c r="VAT13" s="172" t="str">
        <f>IF('Summary Clear'!VBM2=0,"",'Summary Clear'!VBM2)</f>
        <v/>
      </c>
      <c r="VAU13" s="172" t="str">
        <f>IF('Summary Clear'!VBN2=0,"",'Summary Clear'!VBN2)</f>
        <v/>
      </c>
      <c r="VAV13" s="172" t="str">
        <f>IF('Summary Clear'!VBO2=0,"",'Summary Clear'!VBO2)</f>
        <v/>
      </c>
      <c r="VAW13" s="172" t="str">
        <f>IF('Summary Clear'!VBP2=0,"",'Summary Clear'!VBP2)</f>
        <v/>
      </c>
      <c r="VAX13" s="172" t="str">
        <f>IF('Summary Clear'!VBQ2=0,"",'Summary Clear'!VBQ2)</f>
        <v/>
      </c>
      <c r="VAY13" s="172" t="str">
        <f>IF('Summary Clear'!VBR2=0,"",'Summary Clear'!VBR2)</f>
        <v/>
      </c>
      <c r="VAZ13" s="172" t="str">
        <f>IF('Summary Clear'!VBS2=0,"",'Summary Clear'!VBS2)</f>
        <v/>
      </c>
      <c r="VBA13" s="172" t="str">
        <f>IF('Summary Clear'!VBT2=0,"",'Summary Clear'!VBT2)</f>
        <v/>
      </c>
      <c r="VBB13" s="172" t="str">
        <f>IF('Summary Clear'!VBU2=0,"",'Summary Clear'!VBU2)</f>
        <v/>
      </c>
      <c r="VBC13" s="172" t="str">
        <f>IF('Summary Clear'!VBV2=0,"",'Summary Clear'!VBV2)</f>
        <v/>
      </c>
      <c r="VBD13" s="172" t="str">
        <f>IF('Summary Clear'!VBW2=0,"",'Summary Clear'!VBW2)</f>
        <v/>
      </c>
      <c r="VBE13" s="172" t="str">
        <f>IF('Summary Clear'!VBX2=0,"",'Summary Clear'!VBX2)</f>
        <v/>
      </c>
      <c r="VBF13" s="172" t="str">
        <f>IF('Summary Clear'!VBY2=0,"",'Summary Clear'!VBY2)</f>
        <v/>
      </c>
      <c r="VBG13" s="172" t="str">
        <f>IF('Summary Clear'!VBZ2=0,"",'Summary Clear'!VBZ2)</f>
        <v/>
      </c>
      <c r="VBH13" s="172" t="str">
        <f>IF('Summary Clear'!VCA2=0,"",'Summary Clear'!VCA2)</f>
        <v/>
      </c>
      <c r="VBI13" s="172" t="str">
        <f>IF('Summary Clear'!VCB2=0,"",'Summary Clear'!VCB2)</f>
        <v/>
      </c>
      <c r="VBJ13" s="172" t="str">
        <f>IF('Summary Clear'!VCC2=0,"",'Summary Clear'!VCC2)</f>
        <v/>
      </c>
      <c r="VBK13" s="172" t="str">
        <f>IF('Summary Clear'!VCD2=0,"",'Summary Clear'!VCD2)</f>
        <v/>
      </c>
      <c r="VBL13" s="172" t="str">
        <f>IF('Summary Clear'!VCE2=0,"",'Summary Clear'!VCE2)</f>
        <v/>
      </c>
      <c r="VBM13" s="172" t="str">
        <f>IF('Summary Clear'!VCF2=0,"",'Summary Clear'!VCF2)</f>
        <v/>
      </c>
      <c r="VBN13" s="172" t="str">
        <f>IF('Summary Clear'!VCG2=0,"",'Summary Clear'!VCG2)</f>
        <v/>
      </c>
      <c r="VBO13" s="172" t="str">
        <f>IF('Summary Clear'!VCH2=0,"",'Summary Clear'!VCH2)</f>
        <v/>
      </c>
      <c r="VBP13" s="172" t="str">
        <f>IF('Summary Clear'!VCI2=0,"",'Summary Clear'!VCI2)</f>
        <v/>
      </c>
      <c r="VBQ13" s="172" t="str">
        <f>IF('Summary Clear'!VCJ2=0,"",'Summary Clear'!VCJ2)</f>
        <v/>
      </c>
      <c r="VBR13" s="172" t="str">
        <f>IF('Summary Clear'!VCK2=0,"",'Summary Clear'!VCK2)</f>
        <v/>
      </c>
      <c r="VBS13" s="172" t="str">
        <f>IF('Summary Clear'!VCL2=0,"",'Summary Clear'!VCL2)</f>
        <v/>
      </c>
      <c r="VBT13" s="172" t="str">
        <f>IF('Summary Clear'!VCM2=0,"",'Summary Clear'!VCM2)</f>
        <v/>
      </c>
      <c r="VBU13" s="172" t="str">
        <f>IF('Summary Clear'!VCN2=0,"",'Summary Clear'!VCN2)</f>
        <v/>
      </c>
      <c r="VBV13" s="172" t="str">
        <f>IF('Summary Clear'!VCO2=0,"",'Summary Clear'!VCO2)</f>
        <v/>
      </c>
      <c r="VBW13" s="172" t="str">
        <f>IF('Summary Clear'!VCP2=0,"",'Summary Clear'!VCP2)</f>
        <v/>
      </c>
      <c r="VBX13" s="172" t="str">
        <f>IF('Summary Clear'!VCQ2=0,"",'Summary Clear'!VCQ2)</f>
        <v/>
      </c>
      <c r="VBY13" s="172" t="str">
        <f>IF('Summary Clear'!VCR2=0,"",'Summary Clear'!VCR2)</f>
        <v/>
      </c>
      <c r="VBZ13" s="172" t="str">
        <f>IF('Summary Clear'!VCS2=0,"",'Summary Clear'!VCS2)</f>
        <v/>
      </c>
      <c r="VCA13" s="172" t="str">
        <f>IF('Summary Clear'!VCT2=0,"",'Summary Clear'!VCT2)</f>
        <v/>
      </c>
      <c r="VCB13" s="172" t="str">
        <f>IF('Summary Clear'!VCU2=0,"",'Summary Clear'!VCU2)</f>
        <v/>
      </c>
      <c r="VCC13" s="172" t="str">
        <f>IF('Summary Clear'!VCV2=0,"",'Summary Clear'!VCV2)</f>
        <v/>
      </c>
      <c r="VCD13" s="172" t="str">
        <f>IF('Summary Clear'!VCW2=0,"",'Summary Clear'!VCW2)</f>
        <v/>
      </c>
      <c r="VCE13" s="172" t="str">
        <f>IF('Summary Clear'!VCX2=0,"",'Summary Clear'!VCX2)</f>
        <v/>
      </c>
      <c r="VCF13" s="172" t="str">
        <f>IF('Summary Clear'!VCY2=0,"",'Summary Clear'!VCY2)</f>
        <v/>
      </c>
      <c r="VCG13" s="172" t="str">
        <f>IF('Summary Clear'!VCZ2=0,"",'Summary Clear'!VCZ2)</f>
        <v/>
      </c>
      <c r="VCH13" s="172" t="str">
        <f>IF('Summary Clear'!VDA2=0,"",'Summary Clear'!VDA2)</f>
        <v/>
      </c>
      <c r="VCI13" s="172" t="str">
        <f>IF('Summary Clear'!VDB2=0,"",'Summary Clear'!VDB2)</f>
        <v/>
      </c>
      <c r="VCJ13" s="172" t="str">
        <f>IF('Summary Clear'!VDC2=0,"",'Summary Clear'!VDC2)</f>
        <v/>
      </c>
      <c r="VCK13" s="172" t="str">
        <f>IF('Summary Clear'!VDD2=0,"",'Summary Clear'!VDD2)</f>
        <v/>
      </c>
      <c r="VCL13" s="172" t="str">
        <f>IF('Summary Clear'!VDE2=0,"",'Summary Clear'!VDE2)</f>
        <v/>
      </c>
      <c r="VCM13" s="172" t="str">
        <f>IF('Summary Clear'!VDF2=0,"",'Summary Clear'!VDF2)</f>
        <v/>
      </c>
      <c r="VCN13" s="172" t="str">
        <f>IF('Summary Clear'!VDG2=0,"",'Summary Clear'!VDG2)</f>
        <v/>
      </c>
      <c r="VCO13" s="172" t="str">
        <f>IF('Summary Clear'!VDH2=0,"",'Summary Clear'!VDH2)</f>
        <v/>
      </c>
      <c r="VCP13" s="172" t="str">
        <f>IF('Summary Clear'!VDI2=0,"",'Summary Clear'!VDI2)</f>
        <v/>
      </c>
      <c r="VCQ13" s="172" t="str">
        <f>IF('Summary Clear'!VDJ2=0,"",'Summary Clear'!VDJ2)</f>
        <v/>
      </c>
      <c r="VCR13" s="172" t="str">
        <f>IF('Summary Clear'!VDK2=0,"",'Summary Clear'!VDK2)</f>
        <v/>
      </c>
      <c r="VCS13" s="172" t="str">
        <f>IF('Summary Clear'!VDL2=0,"",'Summary Clear'!VDL2)</f>
        <v/>
      </c>
      <c r="VCT13" s="172" t="str">
        <f>IF('Summary Clear'!VDM2=0,"",'Summary Clear'!VDM2)</f>
        <v/>
      </c>
      <c r="VCU13" s="172" t="str">
        <f>IF('Summary Clear'!VDN2=0,"",'Summary Clear'!VDN2)</f>
        <v/>
      </c>
      <c r="VCV13" s="172" t="str">
        <f>IF('Summary Clear'!VDO2=0,"",'Summary Clear'!VDO2)</f>
        <v/>
      </c>
      <c r="VCW13" s="172" t="str">
        <f>IF('Summary Clear'!VDP2=0,"",'Summary Clear'!VDP2)</f>
        <v/>
      </c>
      <c r="VCX13" s="172" t="str">
        <f>IF('Summary Clear'!VDQ2=0,"",'Summary Clear'!VDQ2)</f>
        <v/>
      </c>
      <c r="VCY13" s="172" t="str">
        <f>IF('Summary Clear'!VDR2=0,"",'Summary Clear'!VDR2)</f>
        <v/>
      </c>
      <c r="VCZ13" s="172" t="str">
        <f>IF('Summary Clear'!VDS2=0,"",'Summary Clear'!VDS2)</f>
        <v/>
      </c>
      <c r="VDA13" s="172" t="str">
        <f>IF('Summary Clear'!VDT2=0,"",'Summary Clear'!VDT2)</f>
        <v/>
      </c>
      <c r="VDB13" s="172" t="str">
        <f>IF('Summary Clear'!VDU2=0,"",'Summary Clear'!VDU2)</f>
        <v/>
      </c>
      <c r="VDC13" s="172" t="str">
        <f>IF('Summary Clear'!VDV2=0,"",'Summary Clear'!VDV2)</f>
        <v/>
      </c>
      <c r="VDD13" s="172" t="str">
        <f>IF('Summary Clear'!VDW2=0,"",'Summary Clear'!VDW2)</f>
        <v/>
      </c>
      <c r="VDE13" s="172" t="str">
        <f>IF('Summary Clear'!VDX2=0,"",'Summary Clear'!VDX2)</f>
        <v/>
      </c>
      <c r="VDF13" s="172" t="str">
        <f>IF('Summary Clear'!VDY2=0,"",'Summary Clear'!VDY2)</f>
        <v/>
      </c>
      <c r="VDG13" s="172" t="str">
        <f>IF('Summary Clear'!VDZ2=0,"",'Summary Clear'!VDZ2)</f>
        <v/>
      </c>
      <c r="VDH13" s="172" t="str">
        <f>IF('Summary Clear'!VEA2=0,"",'Summary Clear'!VEA2)</f>
        <v/>
      </c>
      <c r="VDI13" s="172" t="str">
        <f>IF('Summary Clear'!VEB2=0,"",'Summary Clear'!VEB2)</f>
        <v/>
      </c>
      <c r="VDJ13" s="172" t="str">
        <f>IF('Summary Clear'!VEC2=0,"",'Summary Clear'!VEC2)</f>
        <v/>
      </c>
      <c r="VDK13" s="172" t="str">
        <f>IF('Summary Clear'!VED2=0,"",'Summary Clear'!VED2)</f>
        <v/>
      </c>
      <c r="VDL13" s="172" t="str">
        <f>IF('Summary Clear'!VEE2=0,"",'Summary Clear'!VEE2)</f>
        <v/>
      </c>
      <c r="VDM13" s="172" t="str">
        <f>IF('Summary Clear'!VEF2=0,"",'Summary Clear'!VEF2)</f>
        <v/>
      </c>
      <c r="VDN13" s="172" t="str">
        <f>IF('Summary Clear'!VEG2=0,"",'Summary Clear'!VEG2)</f>
        <v/>
      </c>
      <c r="VDO13" s="172" t="str">
        <f>IF('Summary Clear'!VEH2=0,"",'Summary Clear'!VEH2)</f>
        <v/>
      </c>
      <c r="VDP13" s="172" t="str">
        <f>IF('Summary Clear'!VEI2=0,"",'Summary Clear'!VEI2)</f>
        <v/>
      </c>
      <c r="VDQ13" s="172" t="str">
        <f>IF('Summary Clear'!VEJ2=0,"",'Summary Clear'!VEJ2)</f>
        <v/>
      </c>
      <c r="VDR13" s="172" t="str">
        <f>IF('Summary Clear'!VEK2=0,"",'Summary Clear'!VEK2)</f>
        <v/>
      </c>
      <c r="VDS13" s="172" t="str">
        <f>IF('Summary Clear'!VEL2=0,"",'Summary Clear'!VEL2)</f>
        <v/>
      </c>
      <c r="VDT13" s="172" t="str">
        <f>IF('Summary Clear'!VEM2=0,"",'Summary Clear'!VEM2)</f>
        <v/>
      </c>
      <c r="VDU13" s="172" t="str">
        <f>IF('Summary Clear'!VEN2=0,"",'Summary Clear'!VEN2)</f>
        <v/>
      </c>
      <c r="VDV13" s="172" t="str">
        <f>IF('Summary Clear'!VEO2=0,"",'Summary Clear'!VEO2)</f>
        <v/>
      </c>
      <c r="VDW13" s="172" t="str">
        <f>IF('Summary Clear'!VEP2=0,"",'Summary Clear'!VEP2)</f>
        <v/>
      </c>
      <c r="VDX13" s="172" t="str">
        <f>IF('Summary Clear'!VEQ2=0,"",'Summary Clear'!VEQ2)</f>
        <v/>
      </c>
      <c r="VDY13" s="172" t="str">
        <f>IF('Summary Clear'!VER2=0,"",'Summary Clear'!VER2)</f>
        <v/>
      </c>
      <c r="VDZ13" s="172" t="str">
        <f>IF('Summary Clear'!VES2=0,"",'Summary Clear'!VES2)</f>
        <v/>
      </c>
      <c r="VEA13" s="172" t="str">
        <f>IF('Summary Clear'!VET2=0,"",'Summary Clear'!VET2)</f>
        <v/>
      </c>
      <c r="VEB13" s="172" t="str">
        <f>IF('Summary Clear'!VEU2=0,"",'Summary Clear'!VEU2)</f>
        <v/>
      </c>
      <c r="VEC13" s="172" t="str">
        <f>IF('Summary Clear'!VEV2=0,"",'Summary Clear'!VEV2)</f>
        <v/>
      </c>
      <c r="VED13" s="172" t="str">
        <f>IF('Summary Clear'!VEW2=0,"",'Summary Clear'!VEW2)</f>
        <v/>
      </c>
      <c r="VEE13" s="172" t="str">
        <f>IF('Summary Clear'!VEX2=0,"",'Summary Clear'!VEX2)</f>
        <v/>
      </c>
      <c r="VEF13" s="172" t="str">
        <f>IF('Summary Clear'!VEY2=0,"",'Summary Clear'!VEY2)</f>
        <v/>
      </c>
      <c r="VEG13" s="172" t="str">
        <f>IF('Summary Clear'!VEZ2=0,"",'Summary Clear'!VEZ2)</f>
        <v/>
      </c>
      <c r="VEH13" s="172" t="str">
        <f>IF('Summary Clear'!VFA2=0,"",'Summary Clear'!VFA2)</f>
        <v/>
      </c>
      <c r="VEI13" s="172" t="str">
        <f>IF('Summary Clear'!VFB2=0,"",'Summary Clear'!VFB2)</f>
        <v/>
      </c>
      <c r="VEJ13" s="172" t="str">
        <f>IF('Summary Clear'!VFC2=0,"",'Summary Clear'!VFC2)</f>
        <v/>
      </c>
      <c r="VEK13" s="172" t="str">
        <f>IF('Summary Clear'!VFD2=0,"",'Summary Clear'!VFD2)</f>
        <v/>
      </c>
      <c r="VEL13" s="172" t="str">
        <f>IF('Summary Clear'!VFE2=0,"",'Summary Clear'!VFE2)</f>
        <v/>
      </c>
      <c r="VEM13" s="172" t="str">
        <f>IF('Summary Clear'!VFF2=0,"",'Summary Clear'!VFF2)</f>
        <v/>
      </c>
      <c r="VEN13" s="172" t="str">
        <f>IF('Summary Clear'!VFG2=0,"",'Summary Clear'!VFG2)</f>
        <v/>
      </c>
      <c r="VEO13" s="172" t="str">
        <f>IF('Summary Clear'!VFH2=0,"",'Summary Clear'!VFH2)</f>
        <v/>
      </c>
      <c r="VEP13" s="172" t="str">
        <f>IF('Summary Clear'!VFI2=0,"",'Summary Clear'!VFI2)</f>
        <v/>
      </c>
      <c r="VEQ13" s="172" t="str">
        <f>IF('Summary Clear'!VFJ2=0,"",'Summary Clear'!VFJ2)</f>
        <v/>
      </c>
      <c r="VER13" s="172" t="str">
        <f>IF('Summary Clear'!VFK2=0,"",'Summary Clear'!VFK2)</f>
        <v/>
      </c>
      <c r="VES13" s="172" t="str">
        <f>IF('Summary Clear'!VFL2=0,"",'Summary Clear'!VFL2)</f>
        <v/>
      </c>
      <c r="VET13" s="172" t="str">
        <f>IF('Summary Clear'!VFM2=0,"",'Summary Clear'!VFM2)</f>
        <v/>
      </c>
      <c r="VEU13" s="172" t="str">
        <f>IF('Summary Clear'!VFN2=0,"",'Summary Clear'!VFN2)</f>
        <v/>
      </c>
      <c r="VEV13" s="172" t="str">
        <f>IF('Summary Clear'!VFO2=0,"",'Summary Clear'!VFO2)</f>
        <v/>
      </c>
      <c r="VEW13" s="172" t="str">
        <f>IF('Summary Clear'!VFP2=0,"",'Summary Clear'!VFP2)</f>
        <v/>
      </c>
      <c r="VEX13" s="172" t="str">
        <f>IF('Summary Clear'!VFQ2=0,"",'Summary Clear'!VFQ2)</f>
        <v/>
      </c>
      <c r="VEY13" s="172" t="str">
        <f>IF('Summary Clear'!VFR2=0,"",'Summary Clear'!VFR2)</f>
        <v/>
      </c>
      <c r="VEZ13" s="172" t="str">
        <f>IF('Summary Clear'!VFS2=0,"",'Summary Clear'!VFS2)</f>
        <v/>
      </c>
      <c r="VFA13" s="172" t="str">
        <f>IF('Summary Clear'!VFT2=0,"",'Summary Clear'!VFT2)</f>
        <v/>
      </c>
      <c r="VFB13" s="172" t="str">
        <f>IF('Summary Clear'!VFU2=0,"",'Summary Clear'!VFU2)</f>
        <v/>
      </c>
      <c r="VFC13" s="172" t="str">
        <f>IF('Summary Clear'!VFV2=0,"",'Summary Clear'!VFV2)</f>
        <v/>
      </c>
      <c r="VFD13" s="172" t="str">
        <f>IF('Summary Clear'!VFW2=0,"",'Summary Clear'!VFW2)</f>
        <v/>
      </c>
      <c r="VFE13" s="172" t="str">
        <f>IF('Summary Clear'!VFX2=0,"",'Summary Clear'!VFX2)</f>
        <v/>
      </c>
      <c r="VFF13" s="172" t="str">
        <f>IF('Summary Clear'!VFY2=0,"",'Summary Clear'!VFY2)</f>
        <v/>
      </c>
      <c r="VFG13" s="172" t="str">
        <f>IF('Summary Clear'!VFZ2=0,"",'Summary Clear'!VFZ2)</f>
        <v/>
      </c>
      <c r="VFH13" s="172" t="str">
        <f>IF('Summary Clear'!VGA2=0,"",'Summary Clear'!VGA2)</f>
        <v/>
      </c>
      <c r="VFI13" s="172" t="str">
        <f>IF('Summary Clear'!VGB2=0,"",'Summary Clear'!VGB2)</f>
        <v/>
      </c>
      <c r="VFJ13" s="172" t="str">
        <f>IF('Summary Clear'!VGC2=0,"",'Summary Clear'!VGC2)</f>
        <v/>
      </c>
      <c r="VFK13" s="172" t="str">
        <f>IF('Summary Clear'!VGD2=0,"",'Summary Clear'!VGD2)</f>
        <v/>
      </c>
      <c r="VFL13" s="172" t="str">
        <f>IF('Summary Clear'!VGE2=0,"",'Summary Clear'!VGE2)</f>
        <v/>
      </c>
      <c r="VFM13" s="172" t="str">
        <f>IF('Summary Clear'!VGF2=0,"",'Summary Clear'!VGF2)</f>
        <v/>
      </c>
      <c r="VFN13" s="172" t="str">
        <f>IF('Summary Clear'!VGG2=0,"",'Summary Clear'!VGG2)</f>
        <v/>
      </c>
      <c r="VFO13" s="172" t="str">
        <f>IF('Summary Clear'!VGH2=0,"",'Summary Clear'!VGH2)</f>
        <v/>
      </c>
      <c r="VFP13" s="172" t="str">
        <f>IF('Summary Clear'!VGI2=0,"",'Summary Clear'!VGI2)</f>
        <v/>
      </c>
      <c r="VFQ13" s="172" t="str">
        <f>IF('Summary Clear'!VGJ2=0,"",'Summary Clear'!VGJ2)</f>
        <v/>
      </c>
      <c r="VFR13" s="172" t="str">
        <f>IF('Summary Clear'!VGK2=0,"",'Summary Clear'!VGK2)</f>
        <v/>
      </c>
      <c r="VFS13" s="172" t="str">
        <f>IF('Summary Clear'!VGL2=0,"",'Summary Clear'!VGL2)</f>
        <v/>
      </c>
      <c r="VFT13" s="172" t="str">
        <f>IF('Summary Clear'!VGM2=0,"",'Summary Clear'!VGM2)</f>
        <v/>
      </c>
      <c r="VFU13" s="172" t="str">
        <f>IF('Summary Clear'!VGN2=0,"",'Summary Clear'!VGN2)</f>
        <v/>
      </c>
      <c r="VFV13" s="172" t="str">
        <f>IF('Summary Clear'!VGO2=0,"",'Summary Clear'!VGO2)</f>
        <v/>
      </c>
      <c r="VFW13" s="172" t="str">
        <f>IF('Summary Clear'!VGP2=0,"",'Summary Clear'!VGP2)</f>
        <v/>
      </c>
      <c r="VFX13" s="172" t="str">
        <f>IF('Summary Clear'!VGQ2=0,"",'Summary Clear'!VGQ2)</f>
        <v/>
      </c>
      <c r="VFY13" s="172" t="str">
        <f>IF('Summary Clear'!VGR2=0,"",'Summary Clear'!VGR2)</f>
        <v/>
      </c>
      <c r="VFZ13" s="172" t="str">
        <f>IF('Summary Clear'!VGS2=0,"",'Summary Clear'!VGS2)</f>
        <v/>
      </c>
      <c r="VGA13" s="172" t="str">
        <f>IF('Summary Clear'!VGT2=0,"",'Summary Clear'!VGT2)</f>
        <v/>
      </c>
      <c r="VGB13" s="172" t="str">
        <f>IF('Summary Clear'!VGU2=0,"",'Summary Clear'!VGU2)</f>
        <v/>
      </c>
      <c r="VGC13" s="172" t="str">
        <f>IF('Summary Clear'!VGV2=0,"",'Summary Clear'!VGV2)</f>
        <v/>
      </c>
      <c r="VGD13" s="172" t="str">
        <f>IF('Summary Clear'!VGW2=0,"",'Summary Clear'!VGW2)</f>
        <v/>
      </c>
      <c r="VGE13" s="172" t="str">
        <f>IF('Summary Clear'!VGX2=0,"",'Summary Clear'!VGX2)</f>
        <v/>
      </c>
      <c r="VGF13" s="172" t="str">
        <f>IF('Summary Clear'!VGY2=0,"",'Summary Clear'!VGY2)</f>
        <v/>
      </c>
      <c r="VGG13" s="172" t="str">
        <f>IF('Summary Clear'!VGZ2=0,"",'Summary Clear'!VGZ2)</f>
        <v/>
      </c>
      <c r="VGH13" s="172" t="str">
        <f>IF('Summary Clear'!VHA2=0,"",'Summary Clear'!VHA2)</f>
        <v/>
      </c>
      <c r="VGI13" s="172" t="str">
        <f>IF('Summary Clear'!VHB2=0,"",'Summary Clear'!VHB2)</f>
        <v/>
      </c>
      <c r="VGJ13" s="172" t="str">
        <f>IF('Summary Clear'!VHC2=0,"",'Summary Clear'!VHC2)</f>
        <v/>
      </c>
      <c r="VGK13" s="172" t="str">
        <f>IF('Summary Clear'!VHD2=0,"",'Summary Clear'!VHD2)</f>
        <v/>
      </c>
      <c r="VGL13" s="172" t="str">
        <f>IF('Summary Clear'!VHE2=0,"",'Summary Clear'!VHE2)</f>
        <v/>
      </c>
      <c r="VGM13" s="172" t="str">
        <f>IF('Summary Clear'!VHF2=0,"",'Summary Clear'!VHF2)</f>
        <v/>
      </c>
      <c r="VGN13" s="172" t="str">
        <f>IF('Summary Clear'!VHG2=0,"",'Summary Clear'!VHG2)</f>
        <v/>
      </c>
      <c r="VGO13" s="172" t="str">
        <f>IF('Summary Clear'!VHH2=0,"",'Summary Clear'!VHH2)</f>
        <v/>
      </c>
      <c r="VGP13" s="172" t="str">
        <f>IF('Summary Clear'!VHI2=0,"",'Summary Clear'!VHI2)</f>
        <v/>
      </c>
      <c r="VGQ13" s="172" t="str">
        <f>IF('Summary Clear'!VHJ2=0,"",'Summary Clear'!VHJ2)</f>
        <v/>
      </c>
      <c r="VGR13" s="172" t="str">
        <f>IF('Summary Clear'!VHK2=0,"",'Summary Clear'!VHK2)</f>
        <v/>
      </c>
      <c r="VGS13" s="172" t="str">
        <f>IF('Summary Clear'!VHL2=0,"",'Summary Clear'!VHL2)</f>
        <v/>
      </c>
      <c r="VGT13" s="172" t="str">
        <f>IF('Summary Clear'!VHM2=0,"",'Summary Clear'!VHM2)</f>
        <v/>
      </c>
      <c r="VGU13" s="172" t="str">
        <f>IF('Summary Clear'!VHN2=0,"",'Summary Clear'!VHN2)</f>
        <v/>
      </c>
      <c r="VGV13" s="172" t="str">
        <f>IF('Summary Clear'!VHO2=0,"",'Summary Clear'!VHO2)</f>
        <v/>
      </c>
      <c r="VGW13" s="172" t="str">
        <f>IF('Summary Clear'!VHP2=0,"",'Summary Clear'!VHP2)</f>
        <v/>
      </c>
      <c r="VGX13" s="172" t="str">
        <f>IF('Summary Clear'!VHQ2=0,"",'Summary Clear'!VHQ2)</f>
        <v/>
      </c>
      <c r="VGY13" s="172" t="str">
        <f>IF('Summary Clear'!VHR2=0,"",'Summary Clear'!VHR2)</f>
        <v/>
      </c>
      <c r="VGZ13" s="172" t="str">
        <f>IF('Summary Clear'!VHS2=0,"",'Summary Clear'!VHS2)</f>
        <v/>
      </c>
      <c r="VHA13" s="172" t="str">
        <f>IF('Summary Clear'!VHT2=0,"",'Summary Clear'!VHT2)</f>
        <v/>
      </c>
      <c r="VHB13" s="172" t="str">
        <f>IF('Summary Clear'!VHU2=0,"",'Summary Clear'!VHU2)</f>
        <v/>
      </c>
      <c r="VHC13" s="172" t="str">
        <f>IF('Summary Clear'!VHV2=0,"",'Summary Clear'!VHV2)</f>
        <v/>
      </c>
      <c r="VHD13" s="172" t="str">
        <f>IF('Summary Clear'!VHW2=0,"",'Summary Clear'!VHW2)</f>
        <v/>
      </c>
      <c r="VHE13" s="172" t="str">
        <f>IF('Summary Clear'!VHX2=0,"",'Summary Clear'!VHX2)</f>
        <v/>
      </c>
      <c r="VHF13" s="172" t="str">
        <f>IF('Summary Clear'!VHY2=0,"",'Summary Clear'!VHY2)</f>
        <v/>
      </c>
      <c r="VHG13" s="172" t="str">
        <f>IF('Summary Clear'!VHZ2=0,"",'Summary Clear'!VHZ2)</f>
        <v/>
      </c>
      <c r="VHH13" s="172" t="str">
        <f>IF('Summary Clear'!VIA2=0,"",'Summary Clear'!VIA2)</f>
        <v/>
      </c>
      <c r="VHI13" s="172" t="str">
        <f>IF('Summary Clear'!VIB2=0,"",'Summary Clear'!VIB2)</f>
        <v/>
      </c>
      <c r="VHJ13" s="172" t="str">
        <f>IF('Summary Clear'!VIC2=0,"",'Summary Clear'!VIC2)</f>
        <v/>
      </c>
      <c r="VHK13" s="172" t="str">
        <f>IF('Summary Clear'!VID2=0,"",'Summary Clear'!VID2)</f>
        <v/>
      </c>
      <c r="VHL13" s="172" t="str">
        <f>IF('Summary Clear'!VIE2=0,"",'Summary Clear'!VIE2)</f>
        <v/>
      </c>
      <c r="VHM13" s="172" t="str">
        <f>IF('Summary Clear'!VIF2=0,"",'Summary Clear'!VIF2)</f>
        <v/>
      </c>
      <c r="VHN13" s="172" t="str">
        <f>IF('Summary Clear'!VIG2=0,"",'Summary Clear'!VIG2)</f>
        <v/>
      </c>
      <c r="VHO13" s="172" t="str">
        <f>IF('Summary Clear'!VIH2=0,"",'Summary Clear'!VIH2)</f>
        <v/>
      </c>
      <c r="VHP13" s="172" t="str">
        <f>IF('Summary Clear'!VII2=0,"",'Summary Clear'!VII2)</f>
        <v/>
      </c>
      <c r="VHQ13" s="172" t="str">
        <f>IF('Summary Clear'!VIJ2=0,"",'Summary Clear'!VIJ2)</f>
        <v/>
      </c>
      <c r="VHR13" s="172" t="str">
        <f>IF('Summary Clear'!VIK2=0,"",'Summary Clear'!VIK2)</f>
        <v/>
      </c>
      <c r="VHS13" s="172" t="str">
        <f>IF('Summary Clear'!VIL2=0,"",'Summary Clear'!VIL2)</f>
        <v/>
      </c>
      <c r="VHT13" s="172" t="str">
        <f>IF('Summary Clear'!VIM2=0,"",'Summary Clear'!VIM2)</f>
        <v/>
      </c>
      <c r="VHU13" s="172" t="str">
        <f>IF('Summary Clear'!VIN2=0,"",'Summary Clear'!VIN2)</f>
        <v/>
      </c>
      <c r="VHV13" s="172" t="str">
        <f>IF('Summary Clear'!VIO2=0,"",'Summary Clear'!VIO2)</f>
        <v/>
      </c>
      <c r="VHW13" s="172" t="str">
        <f>IF('Summary Clear'!VIP2=0,"",'Summary Clear'!VIP2)</f>
        <v/>
      </c>
      <c r="VHX13" s="172" t="str">
        <f>IF('Summary Clear'!VIQ2=0,"",'Summary Clear'!VIQ2)</f>
        <v/>
      </c>
      <c r="VHY13" s="172" t="str">
        <f>IF('Summary Clear'!VIR2=0,"",'Summary Clear'!VIR2)</f>
        <v/>
      </c>
      <c r="VHZ13" s="172" t="str">
        <f>IF('Summary Clear'!VIS2=0,"",'Summary Clear'!VIS2)</f>
        <v/>
      </c>
      <c r="VIA13" s="172" t="str">
        <f>IF('Summary Clear'!VIT2=0,"",'Summary Clear'!VIT2)</f>
        <v/>
      </c>
      <c r="VIB13" s="172" t="str">
        <f>IF('Summary Clear'!VIU2=0,"",'Summary Clear'!VIU2)</f>
        <v/>
      </c>
      <c r="VIC13" s="172" t="str">
        <f>IF('Summary Clear'!VIV2=0,"",'Summary Clear'!VIV2)</f>
        <v/>
      </c>
      <c r="VID13" s="172" t="str">
        <f>IF('Summary Clear'!VIW2=0,"",'Summary Clear'!VIW2)</f>
        <v/>
      </c>
      <c r="VIE13" s="172" t="str">
        <f>IF('Summary Clear'!VIX2=0,"",'Summary Clear'!VIX2)</f>
        <v/>
      </c>
      <c r="VIF13" s="172" t="str">
        <f>IF('Summary Clear'!VIY2=0,"",'Summary Clear'!VIY2)</f>
        <v/>
      </c>
      <c r="VIG13" s="172" t="str">
        <f>IF('Summary Clear'!VIZ2=0,"",'Summary Clear'!VIZ2)</f>
        <v/>
      </c>
      <c r="VIH13" s="172" t="str">
        <f>IF('Summary Clear'!VJA2=0,"",'Summary Clear'!VJA2)</f>
        <v/>
      </c>
      <c r="VII13" s="172" t="str">
        <f>IF('Summary Clear'!VJB2=0,"",'Summary Clear'!VJB2)</f>
        <v/>
      </c>
      <c r="VIJ13" s="172" t="str">
        <f>IF('Summary Clear'!VJC2=0,"",'Summary Clear'!VJC2)</f>
        <v/>
      </c>
      <c r="VIK13" s="172" t="str">
        <f>IF('Summary Clear'!VJD2=0,"",'Summary Clear'!VJD2)</f>
        <v/>
      </c>
      <c r="VIL13" s="172" t="str">
        <f>IF('Summary Clear'!VJE2=0,"",'Summary Clear'!VJE2)</f>
        <v/>
      </c>
      <c r="VIM13" s="172" t="str">
        <f>IF('Summary Clear'!VJF2=0,"",'Summary Clear'!VJF2)</f>
        <v/>
      </c>
      <c r="VIN13" s="172" t="str">
        <f>IF('Summary Clear'!VJG2=0,"",'Summary Clear'!VJG2)</f>
        <v/>
      </c>
      <c r="VIO13" s="172" t="str">
        <f>IF('Summary Clear'!VJH2=0,"",'Summary Clear'!VJH2)</f>
        <v/>
      </c>
      <c r="VIP13" s="172" t="str">
        <f>IF('Summary Clear'!VJI2=0,"",'Summary Clear'!VJI2)</f>
        <v/>
      </c>
      <c r="VIQ13" s="172" t="str">
        <f>IF('Summary Clear'!VJJ2=0,"",'Summary Clear'!VJJ2)</f>
        <v/>
      </c>
      <c r="VIR13" s="172" t="str">
        <f>IF('Summary Clear'!VJK2=0,"",'Summary Clear'!VJK2)</f>
        <v/>
      </c>
      <c r="VIS13" s="172" t="str">
        <f>IF('Summary Clear'!VJL2=0,"",'Summary Clear'!VJL2)</f>
        <v/>
      </c>
      <c r="VIT13" s="172" t="str">
        <f>IF('Summary Clear'!VJM2=0,"",'Summary Clear'!VJM2)</f>
        <v/>
      </c>
      <c r="VIU13" s="172" t="str">
        <f>IF('Summary Clear'!VJN2=0,"",'Summary Clear'!VJN2)</f>
        <v/>
      </c>
      <c r="VIV13" s="172" t="str">
        <f>IF('Summary Clear'!VJO2=0,"",'Summary Clear'!VJO2)</f>
        <v/>
      </c>
      <c r="VIW13" s="172" t="str">
        <f>IF('Summary Clear'!VJP2=0,"",'Summary Clear'!VJP2)</f>
        <v/>
      </c>
      <c r="VIX13" s="172" t="str">
        <f>IF('Summary Clear'!VJQ2=0,"",'Summary Clear'!VJQ2)</f>
        <v/>
      </c>
      <c r="VIY13" s="172" t="str">
        <f>IF('Summary Clear'!VJR2=0,"",'Summary Clear'!VJR2)</f>
        <v/>
      </c>
      <c r="VIZ13" s="172" t="str">
        <f>IF('Summary Clear'!VJS2=0,"",'Summary Clear'!VJS2)</f>
        <v/>
      </c>
      <c r="VJA13" s="172" t="str">
        <f>IF('Summary Clear'!VJT2=0,"",'Summary Clear'!VJT2)</f>
        <v/>
      </c>
      <c r="VJB13" s="172" t="str">
        <f>IF('Summary Clear'!VJU2=0,"",'Summary Clear'!VJU2)</f>
        <v/>
      </c>
      <c r="VJC13" s="172" t="str">
        <f>IF('Summary Clear'!VJV2=0,"",'Summary Clear'!VJV2)</f>
        <v/>
      </c>
      <c r="VJD13" s="172" t="str">
        <f>IF('Summary Clear'!VJW2=0,"",'Summary Clear'!VJW2)</f>
        <v/>
      </c>
      <c r="VJE13" s="172" t="str">
        <f>IF('Summary Clear'!VJX2=0,"",'Summary Clear'!VJX2)</f>
        <v/>
      </c>
      <c r="VJF13" s="172" t="str">
        <f>IF('Summary Clear'!VJY2=0,"",'Summary Clear'!VJY2)</f>
        <v/>
      </c>
      <c r="VJG13" s="172" t="str">
        <f>IF('Summary Clear'!VJZ2=0,"",'Summary Clear'!VJZ2)</f>
        <v/>
      </c>
      <c r="VJH13" s="172" t="str">
        <f>IF('Summary Clear'!VKA2=0,"",'Summary Clear'!VKA2)</f>
        <v/>
      </c>
      <c r="VJI13" s="172" t="str">
        <f>IF('Summary Clear'!VKB2=0,"",'Summary Clear'!VKB2)</f>
        <v/>
      </c>
      <c r="VJJ13" s="172" t="str">
        <f>IF('Summary Clear'!VKC2=0,"",'Summary Clear'!VKC2)</f>
        <v/>
      </c>
      <c r="VJK13" s="172" t="str">
        <f>IF('Summary Clear'!VKD2=0,"",'Summary Clear'!VKD2)</f>
        <v/>
      </c>
      <c r="VJL13" s="172" t="str">
        <f>IF('Summary Clear'!VKE2=0,"",'Summary Clear'!VKE2)</f>
        <v/>
      </c>
      <c r="VJM13" s="172" t="str">
        <f>IF('Summary Clear'!VKF2=0,"",'Summary Clear'!VKF2)</f>
        <v/>
      </c>
      <c r="VJN13" s="172" t="str">
        <f>IF('Summary Clear'!VKG2=0,"",'Summary Clear'!VKG2)</f>
        <v/>
      </c>
      <c r="VJO13" s="172" t="str">
        <f>IF('Summary Clear'!VKH2=0,"",'Summary Clear'!VKH2)</f>
        <v/>
      </c>
      <c r="VJP13" s="172" t="str">
        <f>IF('Summary Clear'!VKI2=0,"",'Summary Clear'!VKI2)</f>
        <v/>
      </c>
      <c r="VJQ13" s="172" t="str">
        <f>IF('Summary Clear'!VKJ2=0,"",'Summary Clear'!VKJ2)</f>
        <v/>
      </c>
      <c r="VJR13" s="172" t="str">
        <f>IF('Summary Clear'!VKK2=0,"",'Summary Clear'!VKK2)</f>
        <v/>
      </c>
      <c r="VJS13" s="172" t="str">
        <f>IF('Summary Clear'!VKL2=0,"",'Summary Clear'!VKL2)</f>
        <v/>
      </c>
      <c r="VJT13" s="172" t="str">
        <f>IF('Summary Clear'!VKM2=0,"",'Summary Clear'!VKM2)</f>
        <v/>
      </c>
      <c r="VJU13" s="172" t="str">
        <f>IF('Summary Clear'!VKN2=0,"",'Summary Clear'!VKN2)</f>
        <v/>
      </c>
      <c r="VJV13" s="172" t="str">
        <f>IF('Summary Clear'!VKO2=0,"",'Summary Clear'!VKO2)</f>
        <v/>
      </c>
      <c r="VJW13" s="172" t="str">
        <f>IF('Summary Clear'!VKP2=0,"",'Summary Clear'!VKP2)</f>
        <v/>
      </c>
      <c r="VJX13" s="172" t="str">
        <f>IF('Summary Clear'!VKQ2=0,"",'Summary Clear'!VKQ2)</f>
        <v/>
      </c>
      <c r="VJY13" s="172" t="str">
        <f>IF('Summary Clear'!VKR2=0,"",'Summary Clear'!VKR2)</f>
        <v/>
      </c>
      <c r="VJZ13" s="172" t="str">
        <f>IF('Summary Clear'!VKS2=0,"",'Summary Clear'!VKS2)</f>
        <v/>
      </c>
      <c r="VKA13" s="172" t="str">
        <f>IF('Summary Clear'!VKT2=0,"",'Summary Clear'!VKT2)</f>
        <v/>
      </c>
      <c r="VKB13" s="172" t="str">
        <f>IF('Summary Clear'!VKU2=0,"",'Summary Clear'!VKU2)</f>
        <v/>
      </c>
      <c r="VKC13" s="172" t="str">
        <f>IF('Summary Clear'!VKV2=0,"",'Summary Clear'!VKV2)</f>
        <v/>
      </c>
      <c r="VKD13" s="172" t="str">
        <f>IF('Summary Clear'!VKW2=0,"",'Summary Clear'!VKW2)</f>
        <v/>
      </c>
      <c r="VKE13" s="172" t="str">
        <f>IF('Summary Clear'!VKX2=0,"",'Summary Clear'!VKX2)</f>
        <v/>
      </c>
      <c r="VKF13" s="172" t="str">
        <f>IF('Summary Clear'!VKY2=0,"",'Summary Clear'!VKY2)</f>
        <v/>
      </c>
      <c r="VKG13" s="172" t="str">
        <f>IF('Summary Clear'!VKZ2=0,"",'Summary Clear'!VKZ2)</f>
        <v/>
      </c>
      <c r="VKH13" s="172" t="str">
        <f>IF('Summary Clear'!VLA2=0,"",'Summary Clear'!VLA2)</f>
        <v/>
      </c>
      <c r="VKI13" s="172" t="str">
        <f>IF('Summary Clear'!VLB2=0,"",'Summary Clear'!VLB2)</f>
        <v/>
      </c>
      <c r="VKJ13" s="172" t="str">
        <f>IF('Summary Clear'!VLC2=0,"",'Summary Clear'!VLC2)</f>
        <v/>
      </c>
      <c r="VKK13" s="172" t="str">
        <f>IF('Summary Clear'!VLD2=0,"",'Summary Clear'!VLD2)</f>
        <v/>
      </c>
      <c r="VKL13" s="172" t="str">
        <f>IF('Summary Clear'!VLE2=0,"",'Summary Clear'!VLE2)</f>
        <v/>
      </c>
      <c r="VKM13" s="172" t="str">
        <f>IF('Summary Clear'!VLF2=0,"",'Summary Clear'!VLF2)</f>
        <v/>
      </c>
      <c r="VKN13" s="172" t="str">
        <f>IF('Summary Clear'!VLG2=0,"",'Summary Clear'!VLG2)</f>
        <v/>
      </c>
      <c r="VKO13" s="172" t="str">
        <f>IF('Summary Clear'!VLH2=0,"",'Summary Clear'!VLH2)</f>
        <v/>
      </c>
      <c r="VKP13" s="172" t="str">
        <f>IF('Summary Clear'!VLI2=0,"",'Summary Clear'!VLI2)</f>
        <v/>
      </c>
      <c r="VKQ13" s="172" t="str">
        <f>IF('Summary Clear'!VLJ2=0,"",'Summary Clear'!VLJ2)</f>
        <v/>
      </c>
      <c r="VKR13" s="172" t="str">
        <f>IF('Summary Clear'!VLK2=0,"",'Summary Clear'!VLK2)</f>
        <v/>
      </c>
      <c r="VKS13" s="172" t="str">
        <f>IF('Summary Clear'!VLL2=0,"",'Summary Clear'!VLL2)</f>
        <v/>
      </c>
      <c r="VKT13" s="172" t="str">
        <f>IF('Summary Clear'!VLM2=0,"",'Summary Clear'!VLM2)</f>
        <v/>
      </c>
      <c r="VKU13" s="172" t="str">
        <f>IF('Summary Clear'!VLN2=0,"",'Summary Clear'!VLN2)</f>
        <v/>
      </c>
      <c r="VKV13" s="172" t="str">
        <f>IF('Summary Clear'!VLO2=0,"",'Summary Clear'!VLO2)</f>
        <v/>
      </c>
      <c r="VKW13" s="172" t="str">
        <f>IF('Summary Clear'!VLP2=0,"",'Summary Clear'!VLP2)</f>
        <v/>
      </c>
      <c r="VKX13" s="172" t="str">
        <f>IF('Summary Clear'!VLQ2=0,"",'Summary Clear'!VLQ2)</f>
        <v/>
      </c>
      <c r="VKY13" s="172" t="str">
        <f>IF('Summary Clear'!VLR2=0,"",'Summary Clear'!VLR2)</f>
        <v/>
      </c>
      <c r="VKZ13" s="172" t="str">
        <f>IF('Summary Clear'!VLS2=0,"",'Summary Clear'!VLS2)</f>
        <v/>
      </c>
      <c r="VLA13" s="172" t="str">
        <f>IF('Summary Clear'!VLT2=0,"",'Summary Clear'!VLT2)</f>
        <v/>
      </c>
      <c r="VLB13" s="172" t="str">
        <f>IF('Summary Clear'!VLU2=0,"",'Summary Clear'!VLU2)</f>
        <v/>
      </c>
      <c r="VLC13" s="172" t="str">
        <f>IF('Summary Clear'!VLV2=0,"",'Summary Clear'!VLV2)</f>
        <v/>
      </c>
      <c r="VLD13" s="172" t="str">
        <f>IF('Summary Clear'!VLW2=0,"",'Summary Clear'!VLW2)</f>
        <v/>
      </c>
      <c r="VLE13" s="172" t="str">
        <f>IF('Summary Clear'!VLX2=0,"",'Summary Clear'!VLX2)</f>
        <v/>
      </c>
      <c r="VLF13" s="172" t="str">
        <f>IF('Summary Clear'!VLY2=0,"",'Summary Clear'!VLY2)</f>
        <v/>
      </c>
      <c r="VLG13" s="172" t="str">
        <f>IF('Summary Clear'!VLZ2=0,"",'Summary Clear'!VLZ2)</f>
        <v/>
      </c>
      <c r="VLH13" s="172" t="str">
        <f>IF('Summary Clear'!VMA2=0,"",'Summary Clear'!VMA2)</f>
        <v/>
      </c>
      <c r="VLI13" s="172" t="str">
        <f>IF('Summary Clear'!VMB2=0,"",'Summary Clear'!VMB2)</f>
        <v/>
      </c>
      <c r="VLJ13" s="172" t="str">
        <f>IF('Summary Clear'!VMC2=0,"",'Summary Clear'!VMC2)</f>
        <v/>
      </c>
      <c r="VLK13" s="172" t="str">
        <f>IF('Summary Clear'!VMD2=0,"",'Summary Clear'!VMD2)</f>
        <v/>
      </c>
      <c r="VLL13" s="172" t="str">
        <f>IF('Summary Clear'!VME2=0,"",'Summary Clear'!VME2)</f>
        <v/>
      </c>
      <c r="VLM13" s="172" t="str">
        <f>IF('Summary Clear'!VMF2=0,"",'Summary Clear'!VMF2)</f>
        <v/>
      </c>
      <c r="VLN13" s="172" t="str">
        <f>IF('Summary Clear'!VMG2=0,"",'Summary Clear'!VMG2)</f>
        <v/>
      </c>
      <c r="VLO13" s="172" t="str">
        <f>IF('Summary Clear'!VMH2=0,"",'Summary Clear'!VMH2)</f>
        <v/>
      </c>
      <c r="VLP13" s="172" t="str">
        <f>IF('Summary Clear'!VMI2=0,"",'Summary Clear'!VMI2)</f>
        <v/>
      </c>
      <c r="VLQ13" s="172" t="str">
        <f>IF('Summary Clear'!VMJ2=0,"",'Summary Clear'!VMJ2)</f>
        <v/>
      </c>
      <c r="VLR13" s="172" t="str">
        <f>IF('Summary Clear'!VMK2=0,"",'Summary Clear'!VMK2)</f>
        <v/>
      </c>
      <c r="VLS13" s="172" t="str">
        <f>IF('Summary Clear'!VML2=0,"",'Summary Clear'!VML2)</f>
        <v/>
      </c>
      <c r="VLT13" s="172" t="str">
        <f>IF('Summary Clear'!VMM2=0,"",'Summary Clear'!VMM2)</f>
        <v/>
      </c>
      <c r="VLU13" s="172" t="str">
        <f>IF('Summary Clear'!VMN2=0,"",'Summary Clear'!VMN2)</f>
        <v/>
      </c>
      <c r="VLV13" s="172" t="str">
        <f>IF('Summary Clear'!VMO2=0,"",'Summary Clear'!VMO2)</f>
        <v/>
      </c>
      <c r="VLW13" s="172" t="str">
        <f>IF('Summary Clear'!VMP2=0,"",'Summary Clear'!VMP2)</f>
        <v/>
      </c>
      <c r="VLX13" s="172" t="str">
        <f>IF('Summary Clear'!VMQ2=0,"",'Summary Clear'!VMQ2)</f>
        <v/>
      </c>
      <c r="VLY13" s="172" t="str">
        <f>IF('Summary Clear'!VMR2=0,"",'Summary Clear'!VMR2)</f>
        <v/>
      </c>
      <c r="VLZ13" s="172" t="str">
        <f>IF('Summary Clear'!VMS2=0,"",'Summary Clear'!VMS2)</f>
        <v/>
      </c>
      <c r="VMA13" s="172" t="str">
        <f>IF('Summary Clear'!VMT2=0,"",'Summary Clear'!VMT2)</f>
        <v/>
      </c>
      <c r="VMB13" s="172" t="str">
        <f>IF('Summary Clear'!VMU2=0,"",'Summary Clear'!VMU2)</f>
        <v/>
      </c>
      <c r="VMC13" s="172" t="str">
        <f>IF('Summary Clear'!VMV2=0,"",'Summary Clear'!VMV2)</f>
        <v/>
      </c>
      <c r="VMD13" s="172" t="str">
        <f>IF('Summary Clear'!VMW2=0,"",'Summary Clear'!VMW2)</f>
        <v/>
      </c>
      <c r="VME13" s="172" t="str">
        <f>IF('Summary Clear'!VMX2=0,"",'Summary Clear'!VMX2)</f>
        <v/>
      </c>
      <c r="VMF13" s="172" t="str">
        <f>IF('Summary Clear'!VMY2=0,"",'Summary Clear'!VMY2)</f>
        <v/>
      </c>
      <c r="VMG13" s="172" t="str">
        <f>IF('Summary Clear'!VMZ2=0,"",'Summary Clear'!VMZ2)</f>
        <v/>
      </c>
      <c r="VMH13" s="172" t="str">
        <f>IF('Summary Clear'!VNA2=0,"",'Summary Clear'!VNA2)</f>
        <v/>
      </c>
      <c r="VMI13" s="172" t="str">
        <f>IF('Summary Clear'!VNB2=0,"",'Summary Clear'!VNB2)</f>
        <v/>
      </c>
      <c r="VMJ13" s="172" t="str">
        <f>IF('Summary Clear'!VNC2=0,"",'Summary Clear'!VNC2)</f>
        <v/>
      </c>
      <c r="VMK13" s="172" t="str">
        <f>IF('Summary Clear'!VND2=0,"",'Summary Clear'!VND2)</f>
        <v/>
      </c>
      <c r="VML13" s="172" t="str">
        <f>IF('Summary Clear'!VNE2=0,"",'Summary Clear'!VNE2)</f>
        <v/>
      </c>
      <c r="VMM13" s="172" t="str">
        <f>IF('Summary Clear'!VNF2=0,"",'Summary Clear'!VNF2)</f>
        <v/>
      </c>
      <c r="VMN13" s="172" t="str">
        <f>IF('Summary Clear'!VNG2=0,"",'Summary Clear'!VNG2)</f>
        <v/>
      </c>
      <c r="VMO13" s="172" t="str">
        <f>IF('Summary Clear'!VNH2=0,"",'Summary Clear'!VNH2)</f>
        <v/>
      </c>
      <c r="VMP13" s="172" t="str">
        <f>IF('Summary Clear'!VNI2=0,"",'Summary Clear'!VNI2)</f>
        <v/>
      </c>
      <c r="VMQ13" s="172" t="str">
        <f>IF('Summary Clear'!VNJ2=0,"",'Summary Clear'!VNJ2)</f>
        <v/>
      </c>
      <c r="VMR13" s="172" t="str">
        <f>IF('Summary Clear'!VNK2=0,"",'Summary Clear'!VNK2)</f>
        <v/>
      </c>
      <c r="VMS13" s="172" t="str">
        <f>IF('Summary Clear'!VNL2=0,"",'Summary Clear'!VNL2)</f>
        <v/>
      </c>
      <c r="VMT13" s="172" t="str">
        <f>IF('Summary Clear'!VNM2=0,"",'Summary Clear'!VNM2)</f>
        <v/>
      </c>
      <c r="VMU13" s="172" t="str">
        <f>IF('Summary Clear'!VNN2=0,"",'Summary Clear'!VNN2)</f>
        <v/>
      </c>
      <c r="VMV13" s="172" t="str">
        <f>IF('Summary Clear'!VNO2=0,"",'Summary Clear'!VNO2)</f>
        <v/>
      </c>
      <c r="VMW13" s="172" t="str">
        <f>IF('Summary Clear'!VNP2=0,"",'Summary Clear'!VNP2)</f>
        <v/>
      </c>
      <c r="VMX13" s="172" t="str">
        <f>IF('Summary Clear'!VNQ2=0,"",'Summary Clear'!VNQ2)</f>
        <v/>
      </c>
      <c r="VMY13" s="172" t="str">
        <f>IF('Summary Clear'!VNR2=0,"",'Summary Clear'!VNR2)</f>
        <v/>
      </c>
      <c r="VMZ13" s="172" t="str">
        <f>IF('Summary Clear'!VNS2=0,"",'Summary Clear'!VNS2)</f>
        <v/>
      </c>
      <c r="VNA13" s="172" t="str">
        <f>IF('Summary Clear'!VNT2=0,"",'Summary Clear'!VNT2)</f>
        <v/>
      </c>
      <c r="VNB13" s="172" t="str">
        <f>IF('Summary Clear'!VNU2=0,"",'Summary Clear'!VNU2)</f>
        <v/>
      </c>
      <c r="VNC13" s="172" t="str">
        <f>IF('Summary Clear'!VNV2=0,"",'Summary Clear'!VNV2)</f>
        <v/>
      </c>
      <c r="VND13" s="172" t="str">
        <f>IF('Summary Clear'!VNW2=0,"",'Summary Clear'!VNW2)</f>
        <v/>
      </c>
      <c r="VNE13" s="172" t="str">
        <f>IF('Summary Clear'!VNX2=0,"",'Summary Clear'!VNX2)</f>
        <v/>
      </c>
      <c r="VNF13" s="172" t="str">
        <f>IF('Summary Clear'!VNY2=0,"",'Summary Clear'!VNY2)</f>
        <v/>
      </c>
      <c r="VNG13" s="172" t="str">
        <f>IF('Summary Clear'!VNZ2=0,"",'Summary Clear'!VNZ2)</f>
        <v/>
      </c>
      <c r="VNH13" s="172" t="str">
        <f>IF('Summary Clear'!VOA2=0,"",'Summary Clear'!VOA2)</f>
        <v/>
      </c>
      <c r="VNI13" s="172" t="str">
        <f>IF('Summary Clear'!VOB2=0,"",'Summary Clear'!VOB2)</f>
        <v/>
      </c>
      <c r="VNJ13" s="172" t="str">
        <f>IF('Summary Clear'!VOC2=0,"",'Summary Clear'!VOC2)</f>
        <v/>
      </c>
      <c r="VNK13" s="172" t="str">
        <f>IF('Summary Clear'!VOD2=0,"",'Summary Clear'!VOD2)</f>
        <v/>
      </c>
      <c r="VNL13" s="172" t="str">
        <f>IF('Summary Clear'!VOE2=0,"",'Summary Clear'!VOE2)</f>
        <v/>
      </c>
      <c r="VNM13" s="172" t="str">
        <f>IF('Summary Clear'!VOF2=0,"",'Summary Clear'!VOF2)</f>
        <v/>
      </c>
      <c r="VNN13" s="172" t="str">
        <f>IF('Summary Clear'!VOG2=0,"",'Summary Clear'!VOG2)</f>
        <v/>
      </c>
      <c r="VNO13" s="172" t="str">
        <f>IF('Summary Clear'!VOH2=0,"",'Summary Clear'!VOH2)</f>
        <v/>
      </c>
      <c r="VNP13" s="172" t="str">
        <f>IF('Summary Clear'!VOI2=0,"",'Summary Clear'!VOI2)</f>
        <v/>
      </c>
      <c r="VNQ13" s="172" t="str">
        <f>IF('Summary Clear'!VOJ2=0,"",'Summary Clear'!VOJ2)</f>
        <v/>
      </c>
      <c r="VNR13" s="172" t="str">
        <f>IF('Summary Clear'!VOK2=0,"",'Summary Clear'!VOK2)</f>
        <v/>
      </c>
      <c r="VNS13" s="172" t="str">
        <f>IF('Summary Clear'!VOL2=0,"",'Summary Clear'!VOL2)</f>
        <v/>
      </c>
      <c r="VNT13" s="172" t="str">
        <f>IF('Summary Clear'!VOM2=0,"",'Summary Clear'!VOM2)</f>
        <v/>
      </c>
      <c r="VNU13" s="172" t="str">
        <f>IF('Summary Clear'!VON2=0,"",'Summary Clear'!VON2)</f>
        <v/>
      </c>
      <c r="VNV13" s="172" t="str">
        <f>IF('Summary Clear'!VOO2=0,"",'Summary Clear'!VOO2)</f>
        <v/>
      </c>
      <c r="VNW13" s="172" t="str">
        <f>IF('Summary Clear'!VOP2=0,"",'Summary Clear'!VOP2)</f>
        <v/>
      </c>
      <c r="VNX13" s="172" t="str">
        <f>IF('Summary Clear'!VOQ2=0,"",'Summary Clear'!VOQ2)</f>
        <v/>
      </c>
      <c r="VNY13" s="172" t="str">
        <f>IF('Summary Clear'!VOR2=0,"",'Summary Clear'!VOR2)</f>
        <v/>
      </c>
      <c r="VNZ13" s="172" t="str">
        <f>IF('Summary Clear'!VOS2=0,"",'Summary Clear'!VOS2)</f>
        <v/>
      </c>
      <c r="VOA13" s="172" t="str">
        <f>IF('Summary Clear'!VOT2=0,"",'Summary Clear'!VOT2)</f>
        <v/>
      </c>
      <c r="VOB13" s="172" t="str">
        <f>IF('Summary Clear'!VOU2=0,"",'Summary Clear'!VOU2)</f>
        <v/>
      </c>
      <c r="VOC13" s="172" t="str">
        <f>IF('Summary Clear'!VOV2=0,"",'Summary Clear'!VOV2)</f>
        <v/>
      </c>
      <c r="VOD13" s="172" t="str">
        <f>IF('Summary Clear'!VOW2=0,"",'Summary Clear'!VOW2)</f>
        <v/>
      </c>
      <c r="VOE13" s="172" t="str">
        <f>IF('Summary Clear'!VOX2=0,"",'Summary Clear'!VOX2)</f>
        <v/>
      </c>
      <c r="VOF13" s="172" t="str">
        <f>IF('Summary Clear'!VOY2=0,"",'Summary Clear'!VOY2)</f>
        <v/>
      </c>
      <c r="VOG13" s="172" t="str">
        <f>IF('Summary Clear'!VOZ2=0,"",'Summary Clear'!VOZ2)</f>
        <v/>
      </c>
      <c r="VOH13" s="172" t="str">
        <f>IF('Summary Clear'!VPA2=0,"",'Summary Clear'!VPA2)</f>
        <v/>
      </c>
      <c r="VOI13" s="172" t="str">
        <f>IF('Summary Clear'!VPB2=0,"",'Summary Clear'!VPB2)</f>
        <v/>
      </c>
      <c r="VOJ13" s="172" t="str">
        <f>IF('Summary Clear'!VPC2=0,"",'Summary Clear'!VPC2)</f>
        <v/>
      </c>
      <c r="VOK13" s="172" t="str">
        <f>IF('Summary Clear'!VPD2=0,"",'Summary Clear'!VPD2)</f>
        <v/>
      </c>
      <c r="VOL13" s="172" t="str">
        <f>IF('Summary Clear'!VPE2=0,"",'Summary Clear'!VPE2)</f>
        <v/>
      </c>
      <c r="VOM13" s="172" t="str">
        <f>IF('Summary Clear'!VPF2=0,"",'Summary Clear'!VPF2)</f>
        <v/>
      </c>
      <c r="VON13" s="172" t="str">
        <f>IF('Summary Clear'!VPG2=0,"",'Summary Clear'!VPG2)</f>
        <v/>
      </c>
      <c r="VOO13" s="172" t="str">
        <f>IF('Summary Clear'!VPH2=0,"",'Summary Clear'!VPH2)</f>
        <v/>
      </c>
      <c r="VOP13" s="172" t="str">
        <f>IF('Summary Clear'!VPI2=0,"",'Summary Clear'!VPI2)</f>
        <v/>
      </c>
      <c r="VOQ13" s="172" t="str">
        <f>IF('Summary Clear'!VPJ2=0,"",'Summary Clear'!VPJ2)</f>
        <v/>
      </c>
      <c r="VOR13" s="172" t="str">
        <f>IF('Summary Clear'!VPK2=0,"",'Summary Clear'!VPK2)</f>
        <v/>
      </c>
      <c r="VOS13" s="172" t="str">
        <f>IF('Summary Clear'!VPL2=0,"",'Summary Clear'!VPL2)</f>
        <v/>
      </c>
      <c r="VOT13" s="172" t="str">
        <f>IF('Summary Clear'!VPM2=0,"",'Summary Clear'!VPM2)</f>
        <v/>
      </c>
      <c r="VOU13" s="172" t="str">
        <f>IF('Summary Clear'!VPN2=0,"",'Summary Clear'!VPN2)</f>
        <v/>
      </c>
      <c r="VOV13" s="172" t="str">
        <f>IF('Summary Clear'!VPO2=0,"",'Summary Clear'!VPO2)</f>
        <v/>
      </c>
      <c r="VOW13" s="172" t="str">
        <f>IF('Summary Clear'!VPP2=0,"",'Summary Clear'!VPP2)</f>
        <v/>
      </c>
      <c r="VOX13" s="172" t="str">
        <f>IF('Summary Clear'!VPQ2=0,"",'Summary Clear'!VPQ2)</f>
        <v/>
      </c>
      <c r="VOY13" s="172" t="str">
        <f>IF('Summary Clear'!VPR2=0,"",'Summary Clear'!VPR2)</f>
        <v/>
      </c>
      <c r="VOZ13" s="172" t="str">
        <f>IF('Summary Clear'!VPS2=0,"",'Summary Clear'!VPS2)</f>
        <v/>
      </c>
      <c r="VPA13" s="172" t="str">
        <f>IF('Summary Clear'!VPT2=0,"",'Summary Clear'!VPT2)</f>
        <v/>
      </c>
      <c r="VPB13" s="172" t="str">
        <f>IF('Summary Clear'!VPU2=0,"",'Summary Clear'!VPU2)</f>
        <v/>
      </c>
      <c r="VPC13" s="172" t="str">
        <f>IF('Summary Clear'!VPV2=0,"",'Summary Clear'!VPV2)</f>
        <v/>
      </c>
      <c r="VPD13" s="172" t="str">
        <f>IF('Summary Clear'!VPW2=0,"",'Summary Clear'!VPW2)</f>
        <v/>
      </c>
      <c r="VPE13" s="172" t="str">
        <f>IF('Summary Clear'!VPX2=0,"",'Summary Clear'!VPX2)</f>
        <v/>
      </c>
      <c r="VPF13" s="172" t="str">
        <f>IF('Summary Clear'!VPY2=0,"",'Summary Clear'!VPY2)</f>
        <v/>
      </c>
      <c r="VPG13" s="172" t="str">
        <f>IF('Summary Clear'!VPZ2=0,"",'Summary Clear'!VPZ2)</f>
        <v/>
      </c>
      <c r="VPH13" s="172" t="str">
        <f>IF('Summary Clear'!VQA2=0,"",'Summary Clear'!VQA2)</f>
        <v/>
      </c>
      <c r="VPI13" s="172" t="str">
        <f>IF('Summary Clear'!VQB2=0,"",'Summary Clear'!VQB2)</f>
        <v/>
      </c>
      <c r="VPJ13" s="172" t="str">
        <f>IF('Summary Clear'!VQC2=0,"",'Summary Clear'!VQC2)</f>
        <v/>
      </c>
      <c r="VPK13" s="172" t="str">
        <f>IF('Summary Clear'!VQD2=0,"",'Summary Clear'!VQD2)</f>
        <v/>
      </c>
      <c r="VPL13" s="172" t="str">
        <f>IF('Summary Clear'!VQE2=0,"",'Summary Clear'!VQE2)</f>
        <v/>
      </c>
      <c r="VPM13" s="172" t="str">
        <f>IF('Summary Clear'!VQF2=0,"",'Summary Clear'!VQF2)</f>
        <v/>
      </c>
      <c r="VPN13" s="172" t="str">
        <f>IF('Summary Clear'!VQG2=0,"",'Summary Clear'!VQG2)</f>
        <v/>
      </c>
      <c r="VPO13" s="172" t="str">
        <f>IF('Summary Clear'!VQH2=0,"",'Summary Clear'!VQH2)</f>
        <v/>
      </c>
      <c r="VPP13" s="172" t="str">
        <f>IF('Summary Clear'!VQI2=0,"",'Summary Clear'!VQI2)</f>
        <v/>
      </c>
      <c r="VPQ13" s="172" t="str">
        <f>IF('Summary Clear'!VQJ2=0,"",'Summary Clear'!VQJ2)</f>
        <v/>
      </c>
      <c r="VPR13" s="172" t="str">
        <f>IF('Summary Clear'!VQK2=0,"",'Summary Clear'!VQK2)</f>
        <v/>
      </c>
      <c r="VPS13" s="172" t="str">
        <f>IF('Summary Clear'!VQL2=0,"",'Summary Clear'!VQL2)</f>
        <v/>
      </c>
      <c r="VPT13" s="172" t="str">
        <f>IF('Summary Clear'!VQM2=0,"",'Summary Clear'!VQM2)</f>
        <v/>
      </c>
      <c r="VPU13" s="172" t="str">
        <f>IF('Summary Clear'!VQN2=0,"",'Summary Clear'!VQN2)</f>
        <v/>
      </c>
      <c r="VPV13" s="172" t="str">
        <f>IF('Summary Clear'!VQO2=0,"",'Summary Clear'!VQO2)</f>
        <v/>
      </c>
      <c r="VPW13" s="172" t="str">
        <f>IF('Summary Clear'!VQP2=0,"",'Summary Clear'!VQP2)</f>
        <v/>
      </c>
      <c r="VPX13" s="172" t="str">
        <f>IF('Summary Clear'!VQQ2=0,"",'Summary Clear'!VQQ2)</f>
        <v/>
      </c>
      <c r="VPY13" s="172" t="str">
        <f>IF('Summary Clear'!VQR2=0,"",'Summary Clear'!VQR2)</f>
        <v/>
      </c>
      <c r="VPZ13" s="172" t="str">
        <f>IF('Summary Clear'!VQS2=0,"",'Summary Clear'!VQS2)</f>
        <v/>
      </c>
      <c r="VQA13" s="172" t="str">
        <f>IF('Summary Clear'!VQT2=0,"",'Summary Clear'!VQT2)</f>
        <v/>
      </c>
      <c r="VQB13" s="172" t="str">
        <f>IF('Summary Clear'!VQU2=0,"",'Summary Clear'!VQU2)</f>
        <v/>
      </c>
      <c r="VQC13" s="172" t="str">
        <f>IF('Summary Clear'!VQV2=0,"",'Summary Clear'!VQV2)</f>
        <v/>
      </c>
      <c r="VQD13" s="172" t="str">
        <f>IF('Summary Clear'!VQW2=0,"",'Summary Clear'!VQW2)</f>
        <v/>
      </c>
      <c r="VQE13" s="172" t="str">
        <f>IF('Summary Clear'!VQX2=0,"",'Summary Clear'!VQX2)</f>
        <v/>
      </c>
      <c r="VQF13" s="172" t="str">
        <f>IF('Summary Clear'!VQY2=0,"",'Summary Clear'!VQY2)</f>
        <v/>
      </c>
      <c r="VQG13" s="172" t="str">
        <f>IF('Summary Clear'!VQZ2=0,"",'Summary Clear'!VQZ2)</f>
        <v/>
      </c>
      <c r="VQH13" s="172" t="str">
        <f>IF('Summary Clear'!VRA2=0,"",'Summary Clear'!VRA2)</f>
        <v/>
      </c>
      <c r="VQI13" s="172" t="str">
        <f>IF('Summary Clear'!VRB2=0,"",'Summary Clear'!VRB2)</f>
        <v/>
      </c>
      <c r="VQJ13" s="172" t="str">
        <f>IF('Summary Clear'!VRC2=0,"",'Summary Clear'!VRC2)</f>
        <v/>
      </c>
      <c r="VQK13" s="172" t="str">
        <f>IF('Summary Clear'!VRD2=0,"",'Summary Clear'!VRD2)</f>
        <v/>
      </c>
      <c r="VQL13" s="172" t="str">
        <f>IF('Summary Clear'!VRE2=0,"",'Summary Clear'!VRE2)</f>
        <v/>
      </c>
      <c r="VQM13" s="172" t="str">
        <f>IF('Summary Clear'!VRF2=0,"",'Summary Clear'!VRF2)</f>
        <v/>
      </c>
      <c r="VQN13" s="172" t="str">
        <f>IF('Summary Clear'!VRG2=0,"",'Summary Clear'!VRG2)</f>
        <v/>
      </c>
      <c r="VQO13" s="172" t="str">
        <f>IF('Summary Clear'!VRH2=0,"",'Summary Clear'!VRH2)</f>
        <v/>
      </c>
      <c r="VQP13" s="172" t="str">
        <f>IF('Summary Clear'!VRI2=0,"",'Summary Clear'!VRI2)</f>
        <v/>
      </c>
      <c r="VQQ13" s="172" t="str">
        <f>IF('Summary Clear'!VRJ2=0,"",'Summary Clear'!VRJ2)</f>
        <v/>
      </c>
      <c r="VQR13" s="172" t="str">
        <f>IF('Summary Clear'!VRK2=0,"",'Summary Clear'!VRK2)</f>
        <v/>
      </c>
      <c r="VQS13" s="172" t="str">
        <f>IF('Summary Clear'!VRL2=0,"",'Summary Clear'!VRL2)</f>
        <v/>
      </c>
      <c r="VQT13" s="172" t="str">
        <f>IF('Summary Clear'!VRM2=0,"",'Summary Clear'!VRM2)</f>
        <v/>
      </c>
      <c r="VQU13" s="172" t="str">
        <f>IF('Summary Clear'!VRN2=0,"",'Summary Clear'!VRN2)</f>
        <v/>
      </c>
      <c r="VQV13" s="172" t="str">
        <f>IF('Summary Clear'!VRO2=0,"",'Summary Clear'!VRO2)</f>
        <v/>
      </c>
      <c r="VQW13" s="172" t="str">
        <f>IF('Summary Clear'!VRP2=0,"",'Summary Clear'!VRP2)</f>
        <v/>
      </c>
      <c r="VQX13" s="172" t="str">
        <f>IF('Summary Clear'!VRQ2=0,"",'Summary Clear'!VRQ2)</f>
        <v/>
      </c>
      <c r="VQY13" s="172" t="str">
        <f>IF('Summary Clear'!VRR2=0,"",'Summary Clear'!VRR2)</f>
        <v/>
      </c>
      <c r="VQZ13" s="172" t="str">
        <f>IF('Summary Clear'!VRS2=0,"",'Summary Clear'!VRS2)</f>
        <v/>
      </c>
      <c r="VRA13" s="172" t="str">
        <f>IF('Summary Clear'!VRT2=0,"",'Summary Clear'!VRT2)</f>
        <v/>
      </c>
      <c r="VRB13" s="172" t="str">
        <f>IF('Summary Clear'!VRU2=0,"",'Summary Clear'!VRU2)</f>
        <v/>
      </c>
      <c r="VRC13" s="172" t="str">
        <f>IF('Summary Clear'!VRV2=0,"",'Summary Clear'!VRV2)</f>
        <v/>
      </c>
      <c r="VRD13" s="172" t="str">
        <f>IF('Summary Clear'!VRW2=0,"",'Summary Clear'!VRW2)</f>
        <v/>
      </c>
      <c r="VRE13" s="172" t="str">
        <f>IF('Summary Clear'!VRX2=0,"",'Summary Clear'!VRX2)</f>
        <v/>
      </c>
      <c r="VRF13" s="172" t="str">
        <f>IF('Summary Clear'!VRY2=0,"",'Summary Clear'!VRY2)</f>
        <v/>
      </c>
      <c r="VRG13" s="172" t="str">
        <f>IF('Summary Clear'!VRZ2=0,"",'Summary Clear'!VRZ2)</f>
        <v/>
      </c>
      <c r="VRH13" s="172" t="str">
        <f>IF('Summary Clear'!VSA2=0,"",'Summary Clear'!VSA2)</f>
        <v/>
      </c>
      <c r="VRI13" s="172" t="str">
        <f>IF('Summary Clear'!VSB2=0,"",'Summary Clear'!VSB2)</f>
        <v/>
      </c>
      <c r="VRJ13" s="172" t="str">
        <f>IF('Summary Clear'!VSC2=0,"",'Summary Clear'!VSC2)</f>
        <v/>
      </c>
      <c r="VRK13" s="172" t="str">
        <f>IF('Summary Clear'!VSD2=0,"",'Summary Clear'!VSD2)</f>
        <v/>
      </c>
      <c r="VRL13" s="172" t="str">
        <f>IF('Summary Clear'!VSE2=0,"",'Summary Clear'!VSE2)</f>
        <v/>
      </c>
      <c r="VRM13" s="172" t="str">
        <f>IF('Summary Clear'!VSF2=0,"",'Summary Clear'!VSF2)</f>
        <v/>
      </c>
      <c r="VRN13" s="172" t="str">
        <f>IF('Summary Clear'!VSG2=0,"",'Summary Clear'!VSG2)</f>
        <v/>
      </c>
      <c r="VRO13" s="172" t="str">
        <f>IF('Summary Clear'!VSH2=0,"",'Summary Clear'!VSH2)</f>
        <v/>
      </c>
      <c r="VRP13" s="172" t="str">
        <f>IF('Summary Clear'!VSI2=0,"",'Summary Clear'!VSI2)</f>
        <v/>
      </c>
      <c r="VRQ13" s="172" t="str">
        <f>IF('Summary Clear'!VSJ2=0,"",'Summary Clear'!VSJ2)</f>
        <v/>
      </c>
      <c r="VRR13" s="172" t="str">
        <f>IF('Summary Clear'!VSK2=0,"",'Summary Clear'!VSK2)</f>
        <v/>
      </c>
      <c r="VRS13" s="172" t="str">
        <f>IF('Summary Clear'!VSL2=0,"",'Summary Clear'!VSL2)</f>
        <v/>
      </c>
      <c r="VRT13" s="172" t="str">
        <f>IF('Summary Clear'!VSM2=0,"",'Summary Clear'!VSM2)</f>
        <v/>
      </c>
      <c r="VRU13" s="172" t="str">
        <f>IF('Summary Clear'!VSN2=0,"",'Summary Clear'!VSN2)</f>
        <v/>
      </c>
      <c r="VRV13" s="172" t="str">
        <f>IF('Summary Clear'!VSO2=0,"",'Summary Clear'!VSO2)</f>
        <v/>
      </c>
      <c r="VRW13" s="172" t="str">
        <f>IF('Summary Clear'!VSP2=0,"",'Summary Clear'!VSP2)</f>
        <v/>
      </c>
      <c r="VRX13" s="172" t="str">
        <f>IF('Summary Clear'!VSQ2=0,"",'Summary Clear'!VSQ2)</f>
        <v/>
      </c>
      <c r="VRY13" s="172" t="str">
        <f>IF('Summary Clear'!VSR2=0,"",'Summary Clear'!VSR2)</f>
        <v/>
      </c>
      <c r="VRZ13" s="172" t="str">
        <f>IF('Summary Clear'!VSS2=0,"",'Summary Clear'!VSS2)</f>
        <v/>
      </c>
      <c r="VSA13" s="172" t="str">
        <f>IF('Summary Clear'!VST2=0,"",'Summary Clear'!VST2)</f>
        <v/>
      </c>
      <c r="VSB13" s="172" t="str">
        <f>IF('Summary Clear'!VSU2=0,"",'Summary Clear'!VSU2)</f>
        <v/>
      </c>
      <c r="VSC13" s="172" t="str">
        <f>IF('Summary Clear'!VSV2=0,"",'Summary Clear'!VSV2)</f>
        <v/>
      </c>
      <c r="VSD13" s="172" t="str">
        <f>IF('Summary Clear'!VSW2=0,"",'Summary Clear'!VSW2)</f>
        <v/>
      </c>
      <c r="VSE13" s="172" t="str">
        <f>IF('Summary Clear'!VSX2=0,"",'Summary Clear'!VSX2)</f>
        <v/>
      </c>
      <c r="VSF13" s="172" t="str">
        <f>IF('Summary Clear'!VSY2=0,"",'Summary Clear'!VSY2)</f>
        <v/>
      </c>
      <c r="VSG13" s="172" t="str">
        <f>IF('Summary Clear'!VSZ2=0,"",'Summary Clear'!VSZ2)</f>
        <v/>
      </c>
      <c r="VSH13" s="172" t="str">
        <f>IF('Summary Clear'!VTA2=0,"",'Summary Clear'!VTA2)</f>
        <v/>
      </c>
      <c r="VSI13" s="172" t="str">
        <f>IF('Summary Clear'!VTB2=0,"",'Summary Clear'!VTB2)</f>
        <v/>
      </c>
      <c r="VSJ13" s="172" t="str">
        <f>IF('Summary Clear'!VTC2=0,"",'Summary Clear'!VTC2)</f>
        <v/>
      </c>
      <c r="VSK13" s="172" t="str">
        <f>IF('Summary Clear'!VTD2=0,"",'Summary Clear'!VTD2)</f>
        <v/>
      </c>
      <c r="VSL13" s="172" t="str">
        <f>IF('Summary Clear'!VTE2=0,"",'Summary Clear'!VTE2)</f>
        <v/>
      </c>
      <c r="VSM13" s="172" t="str">
        <f>IF('Summary Clear'!VTF2=0,"",'Summary Clear'!VTF2)</f>
        <v/>
      </c>
      <c r="VSN13" s="172" t="str">
        <f>IF('Summary Clear'!VTG2=0,"",'Summary Clear'!VTG2)</f>
        <v/>
      </c>
      <c r="VSO13" s="172" t="str">
        <f>IF('Summary Clear'!VTH2=0,"",'Summary Clear'!VTH2)</f>
        <v/>
      </c>
      <c r="VSP13" s="172" t="str">
        <f>IF('Summary Clear'!VTI2=0,"",'Summary Clear'!VTI2)</f>
        <v/>
      </c>
      <c r="VSQ13" s="172" t="str">
        <f>IF('Summary Clear'!VTJ2=0,"",'Summary Clear'!VTJ2)</f>
        <v/>
      </c>
      <c r="VSR13" s="172" t="str">
        <f>IF('Summary Clear'!VTK2=0,"",'Summary Clear'!VTK2)</f>
        <v/>
      </c>
      <c r="VSS13" s="172" t="str">
        <f>IF('Summary Clear'!VTL2=0,"",'Summary Clear'!VTL2)</f>
        <v/>
      </c>
      <c r="VST13" s="172" t="str">
        <f>IF('Summary Clear'!VTM2=0,"",'Summary Clear'!VTM2)</f>
        <v/>
      </c>
      <c r="VSU13" s="172" t="str">
        <f>IF('Summary Clear'!VTN2=0,"",'Summary Clear'!VTN2)</f>
        <v/>
      </c>
      <c r="VSV13" s="172" t="str">
        <f>IF('Summary Clear'!VTO2=0,"",'Summary Clear'!VTO2)</f>
        <v/>
      </c>
      <c r="VSW13" s="172" t="str">
        <f>IF('Summary Clear'!VTP2=0,"",'Summary Clear'!VTP2)</f>
        <v/>
      </c>
      <c r="VSX13" s="172" t="str">
        <f>IF('Summary Clear'!VTQ2=0,"",'Summary Clear'!VTQ2)</f>
        <v/>
      </c>
      <c r="VSY13" s="172" t="str">
        <f>IF('Summary Clear'!VTR2=0,"",'Summary Clear'!VTR2)</f>
        <v/>
      </c>
      <c r="VSZ13" s="172" t="str">
        <f>IF('Summary Clear'!VTS2=0,"",'Summary Clear'!VTS2)</f>
        <v/>
      </c>
      <c r="VTA13" s="172" t="str">
        <f>IF('Summary Clear'!VTT2=0,"",'Summary Clear'!VTT2)</f>
        <v/>
      </c>
      <c r="VTB13" s="172" t="str">
        <f>IF('Summary Clear'!VTU2=0,"",'Summary Clear'!VTU2)</f>
        <v/>
      </c>
      <c r="VTC13" s="172" t="str">
        <f>IF('Summary Clear'!VTV2=0,"",'Summary Clear'!VTV2)</f>
        <v/>
      </c>
      <c r="VTD13" s="172" t="str">
        <f>IF('Summary Clear'!VTW2=0,"",'Summary Clear'!VTW2)</f>
        <v/>
      </c>
      <c r="VTE13" s="172" t="str">
        <f>IF('Summary Clear'!VTX2=0,"",'Summary Clear'!VTX2)</f>
        <v/>
      </c>
      <c r="VTF13" s="172" t="str">
        <f>IF('Summary Clear'!VTY2=0,"",'Summary Clear'!VTY2)</f>
        <v/>
      </c>
      <c r="VTG13" s="172" t="str">
        <f>IF('Summary Clear'!VTZ2=0,"",'Summary Clear'!VTZ2)</f>
        <v/>
      </c>
      <c r="VTH13" s="172" t="str">
        <f>IF('Summary Clear'!VUA2=0,"",'Summary Clear'!VUA2)</f>
        <v/>
      </c>
      <c r="VTI13" s="172" t="str">
        <f>IF('Summary Clear'!VUB2=0,"",'Summary Clear'!VUB2)</f>
        <v/>
      </c>
      <c r="VTJ13" s="172" t="str">
        <f>IF('Summary Clear'!VUC2=0,"",'Summary Clear'!VUC2)</f>
        <v/>
      </c>
      <c r="VTK13" s="172" t="str">
        <f>IF('Summary Clear'!VUD2=0,"",'Summary Clear'!VUD2)</f>
        <v/>
      </c>
      <c r="VTL13" s="172" t="str">
        <f>IF('Summary Clear'!VUE2=0,"",'Summary Clear'!VUE2)</f>
        <v/>
      </c>
      <c r="VTM13" s="172" t="str">
        <f>IF('Summary Clear'!VUF2=0,"",'Summary Clear'!VUF2)</f>
        <v/>
      </c>
      <c r="VTN13" s="172" t="str">
        <f>IF('Summary Clear'!VUG2=0,"",'Summary Clear'!VUG2)</f>
        <v/>
      </c>
      <c r="VTO13" s="172" t="str">
        <f>IF('Summary Clear'!VUH2=0,"",'Summary Clear'!VUH2)</f>
        <v/>
      </c>
      <c r="VTP13" s="172" t="str">
        <f>IF('Summary Clear'!VUI2=0,"",'Summary Clear'!VUI2)</f>
        <v/>
      </c>
      <c r="VTQ13" s="172" t="str">
        <f>IF('Summary Clear'!VUJ2=0,"",'Summary Clear'!VUJ2)</f>
        <v/>
      </c>
      <c r="VTR13" s="172" t="str">
        <f>IF('Summary Clear'!VUK2=0,"",'Summary Clear'!VUK2)</f>
        <v/>
      </c>
      <c r="VTS13" s="172" t="str">
        <f>IF('Summary Clear'!VUL2=0,"",'Summary Clear'!VUL2)</f>
        <v/>
      </c>
      <c r="VTT13" s="172" t="str">
        <f>IF('Summary Clear'!VUM2=0,"",'Summary Clear'!VUM2)</f>
        <v/>
      </c>
      <c r="VTU13" s="172" t="str">
        <f>IF('Summary Clear'!VUN2=0,"",'Summary Clear'!VUN2)</f>
        <v/>
      </c>
      <c r="VTV13" s="172" t="str">
        <f>IF('Summary Clear'!VUO2=0,"",'Summary Clear'!VUO2)</f>
        <v/>
      </c>
      <c r="VTW13" s="172" t="str">
        <f>IF('Summary Clear'!VUP2=0,"",'Summary Clear'!VUP2)</f>
        <v/>
      </c>
      <c r="VTX13" s="172" t="str">
        <f>IF('Summary Clear'!VUQ2=0,"",'Summary Clear'!VUQ2)</f>
        <v/>
      </c>
      <c r="VTY13" s="172" t="str">
        <f>IF('Summary Clear'!VUR2=0,"",'Summary Clear'!VUR2)</f>
        <v/>
      </c>
      <c r="VTZ13" s="172" t="str">
        <f>IF('Summary Clear'!VUS2=0,"",'Summary Clear'!VUS2)</f>
        <v/>
      </c>
      <c r="VUA13" s="172" t="str">
        <f>IF('Summary Clear'!VUT2=0,"",'Summary Clear'!VUT2)</f>
        <v/>
      </c>
      <c r="VUB13" s="172" t="str">
        <f>IF('Summary Clear'!VUU2=0,"",'Summary Clear'!VUU2)</f>
        <v/>
      </c>
      <c r="VUC13" s="172" t="str">
        <f>IF('Summary Clear'!VUV2=0,"",'Summary Clear'!VUV2)</f>
        <v/>
      </c>
      <c r="VUD13" s="172" t="str">
        <f>IF('Summary Clear'!VUW2=0,"",'Summary Clear'!VUW2)</f>
        <v/>
      </c>
      <c r="VUE13" s="172" t="str">
        <f>IF('Summary Clear'!VUX2=0,"",'Summary Clear'!VUX2)</f>
        <v/>
      </c>
      <c r="VUF13" s="172" t="str">
        <f>IF('Summary Clear'!VUY2=0,"",'Summary Clear'!VUY2)</f>
        <v/>
      </c>
      <c r="VUG13" s="172" t="str">
        <f>IF('Summary Clear'!VUZ2=0,"",'Summary Clear'!VUZ2)</f>
        <v/>
      </c>
      <c r="VUH13" s="172" t="str">
        <f>IF('Summary Clear'!VVA2=0,"",'Summary Clear'!VVA2)</f>
        <v/>
      </c>
      <c r="VUI13" s="172" t="str">
        <f>IF('Summary Clear'!VVB2=0,"",'Summary Clear'!VVB2)</f>
        <v/>
      </c>
      <c r="VUJ13" s="172" t="str">
        <f>IF('Summary Clear'!VVC2=0,"",'Summary Clear'!VVC2)</f>
        <v/>
      </c>
      <c r="VUK13" s="172" t="str">
        <f>IF('Summary Clear'!VVD2=0,"",'Summary Clear'!VVD2)</f>
        <v/>
      </c>
      <c r="VUL13" s="172" t="str">
        <f>IF('Summary Clear'!VVE2=0,"",'Summary Clear'!VVE2)</f>
        <v/>
      </c>
      <c r="VUM13" s="172" t="str">
        <f>IF('Summary Clear'!VVF2=0,"",'Summary Clear'!VVF2)</f>
        <v/>
      </c>
      <c r="VUN13" s="172" t="str">
        <f>IF('Summary Clear'!VVG2=0,"",'Summary Clear'!VVG2)</f>
        <v/>
      </c>
      <c r="VUO13" s="172" t="str">
        <f>IF('Summary Clear'!VVH2=0,"",'Summary Clear'!VVH2)</f>
        <v/>
      </c>
      <c r="VUP13" s="172" t="str">
        <f>IF('Summary Clear'!VVI2=0,"",'Summary Clear'!VVI2)</f>
        <v/>
      </c>
      <c r="VUQ13" s="172" t="str">
        <f>IF('Summary Clear'!VVJ2=0,"",'Summary Clear'!VVJ2)</f>
        <v/>
      </c>
      <c r="VUR13" s="172" t="str">
        <f>IF('Summary Clear'!VVK2=0,"",'Summary Clear'!VVK2)</f>
        <v/>
      </c>
      <c r="VUS13" s="172" t="str">
        <f>IF('Summary Clear'!VVL2=0,"",'Summary Clear'!VVL2)</f>
        <v/>
      </c>
      <c r="VUT13" s="172" t="str">
        <f>IF('Summary Clear'!VVM2=0,"",'Summary Clear'!VVM2)</f>
        <v/>
      </c>
      <c r="VUU13" s="172" t="str">
        <f>IF('Summary Clear'!VVN2=0,"",'Summary Clear'!VVN2)</f>
        <v/>
      </c>
      <c r="VUV13" s="172" t="str">
        <f>IF('Summary Clear'!VVO2=0,"",'Summary Clear'!VVO2)</f>
        <v/>
      </c>
      <c r="VUW13" s="172" t="str">
        <f>IF('Summary Clear'!VVP2=0,"",'Summary Clear'!VVP2)</f>
        <v/>
      </c>
      <c r="VUX13" s="172" t="str">
        <f>IF('Summary Clear'!VVQ2=0,"",'Summary Clear'!VVQ2)</f>
        <v/>
      </c>
      <c r="VUY13" s="172" t="str">
        <f>IF('Summary Clear'!VVR2=0,"",'Summary Clear'!VVR2)</f>
        <v/>
      </c>
      <c r="VUZ13" s="172" t="str">
        <f>IF('Summary Clear'!VVS2=0,"",'Summary Clear'!VVS2)</f>
        <v/>
      </c>
      <c r="VVA13" s="172" t="str">
        <f>IF('Summary Clear'!VVT2=0,"",'Summary Clear'!VVT2)</f>
        <v/>
      </c>
      <c r="VVB13" s="172" t="str">
        <f>IF('Summary Clear'!VVU2=0,"",'Summary Clear'!VVU2)</f>
        <v/>
      </c>
      <c r="VVC13" s="172" t="str">
        <f>IF('Summary Clear'!VVV2=0,"",'Summary Clear'!VVV2)</f>
        <v/>
      </c>
      <c r="VVD13" s="172" t="str">
        <f>IF('Summary Clear'!VVW2=0,"",'Summary Clear'!VVW2)</f>
        <v/>
      </c>
      <c r="VVE13" s="172" t="str">
        <f>IF('Summary Clear'!VVX2=0,"",'Summary Clear'!VVX2)</f>
        <v/>
      </c>
      <c r="VVF13" s="172" t="str">
        <f>IF('Summary Clear'!VVY2=0,"",'Summary Clear'!VVY2)</f>
        <v/>
      </c>
      <c r="VVG13" s="172" t="str">
        <f>IF('Summary Clear'!VVZ2=0,"",'Summary Clear'!VVZ2)</f>
        <v/>
      </c>
      <c r="VVH13" s="172" t="str">
        <f>IF('Summary Clear'!VWA2=0,"",'Summary Clear'!VWA2)</f>
        <v/>
      </c>
      <c r="VVI13" s="172" t="str">
        <f>IF('Summary Clear'!VWB2=0,"",'Summary Clear'!VWB2)</f>
        <v/>
      </c>
      <c r="VVJ13" s="172" t="str">
        <f>IF('Summary Clear'!VWC2=0,"",'Summary Clear'!VWC2)</f>
        <v/>
      </c>
      <c r="VVK13" s="172" t="str">
        <f>IF('Summary Clear'!VWD2=0,"",'Summary Clear'!VWD2)</f>
        <v/>
      </c>
      <c r="VVL13" s="172" t="str">
        <f>IF('Summary Clear'!VWE2=0,"",'Summary Clear'!VWE2)</f>
        <v/>
      </c>
      <c r="VVM13" s="172" t="str">
        <f>IF('Summary Clear'!VWF2=0,"",'Summary Clear'!VWF2)</f>
        <v/>
      </c>
      <c r="VVN13" s="172" t="str">
        <f>IF('Summary Clear'!VWG2=0,"",'Summary Clear'!VWG2)</f>
        <v/>
      </c>
      <c r="VVO13" s="172" t="str">
        <f>IF('Summary Clear'!VWH2=0,"",'Summary Clear'!VWH2)</f>
        <v/>
      </c>
      <c r="VVP13" s="172" t="str">
        <f>IF('Summary Clear'!VWI2=0,"",'Summary Clear'!VWI2)</f>
        <v/>
      </c>
      <c r="VVQ13" s="172" t="str">
        <f>IF('Summary Clear'!VWJ2=0,"",'Summary Clear'!VWJ2)</f>
        <v/>
      </c>
      <c r="VVR13" s="172" t="str">
        <f>IF('Summary Clear'!VWK2=0,"",'Summary Clear'!VWK2)</f>
        <v/>
      </c>
      <c r="VVS13" s="172" t="str">
        <f>IF('Summary Clear'!VWL2=0,"",'Summary Clear'!VWL2)</f>
        <v/>
      </c>
      <c r="VVT13" s="172" t="str">
        <f>IF('Summary Clear'!VWM2=0,"",'Summary Clear'!VWM2)</f>
        <v/>
      </c>
      <c r="VVU13" s="172" t="str">
        <f>IF('Summary Clear'!VWN2=0,"",'Summary Clear'!VWN2)</f>
        <v/>
      </c>
      <c r="VVV13" s="172" t="str">
        <f>IF('Summary Clear'!VWO2=0,"",'Summary Clear'!VWO2)</f>
        <v/>
      </c>
      <c r="VVW13" s="172" t="str">
        <f>IF('Summary Clear'!VWP2=0,"",'Summary Clear'!VWP2)</f>
        <v/>
      </c>
      <c r="VVX13" s="172" t="str">
        <f>IF('Summary Clear'!VWQ2=0,"",'Summary Clear'!VWQ2)</f>
        <v/>
      </c>
      <c r="VVY13" s="172" t="str">
        <f>IF('Summary Clear'!VWR2=0,"",'Summary Clear'!VWR2)</f>
        <v/>
      </c>
      <c r="VVZ13" s="172" t="str">
        <f>IF('Summary Clear'!VWS2=0,"",'Summary Clear'!VWS2)</f>
        <v/>
      </c>
      <c r="VWA13" s="172" t="str">
        <f>IF('Summary Clear'!VWT2=0,"",'Summary Clear'!VWT2)</f>
        <v/>
      </c>
      <c r="VWB13" s="172" t="str">
        <f>IF('Summary Clear'!VWU2=0,"",'Summary Clear'!VWU2)</f>
        <v/>
      </c>
      <c r="VWC13" s="172" t="str">
        <f>IF('Summary Clear'!VWV2=0,"",'Summary Clear'!VWV2)</f>
        <v/>
      </c>
      <c r="VWD13" s="172" t="str">
        <f>IF('Summary Clear'!VWW2=0,"",'Summary Clear'!VWW2)</f>
        <v/>
      </c>
      <c r="VWE13" s="172" t="str">
        <f>IF('Summary Clear'!VWX2=0,"",'Summary Clear'!VWX2)</f>
        <v/>
      </c>
      <c r="VWF13" s="172" t="str">
        <f>IF('Summary Clear'!VWY2=0,"",'Summary Clear'!VWY2)</f>
        <v/>
      </c>
      <c r="VWG13" s="172" t="str">
        <f>IF('Summary Clear'!VWZ2=0,"",'Summary Clear'!VWZ2)</f>
        <v/>
      </c>
      <c r="VWH13" s="172" t="str">
        <f>IF('Summary Clear'!VXA2=0,"",'Summary Clear'!VXA2)</f>
        <v/>
      </c>
      <c r="VWI13" s="172" t="str">
        <f>IF('Summary Clear'!VXB2=0,"",'Summary Clear'!VXB2)</f>
        <v/>
      </c>
      <c r="VWJ13" s="172" t="str">
        <f>IF('Summary Clear'!VXC2=0,"",'Summary Clear'!VXC2)</f>
        <v/>
      </c>
      <c r="VWK13" s="172" t="str">
        <f>IF('Summary Clear'!VXD2=0,"",'Summary Clear'!VXD2)</f>
        <v/>
      </c>
      <c r="VWL13" s="172" t="str">
        <f>IF('Summary Clear'!VXE2=0,"",'Summary Clear'!VXE2)</f>
        <v/>
      </c>
      <c r="VWM13" s="172" t="str">
        <f>IF('Summary Clear'!VXF2=0,"",'Summary Clear'!VXF2)</f>
        <v/>
      </c>
      <c r="VWN13" s="172" t="str">
        <f>IF('Summary Clear'!VXG2=0,"",'Summary Clear'!VXG2)</f>
        <v/>
      </c>
      <c r="VWO13" s="172" t="str">
        <f>IF('Summary Clear'!VXH2=0,"",'Summary Clear'!VXH2)</f>
        <v/>
      </c>
      <c r="VWP13" s="172" t="str">
        <f>IF('Summary Clear'!VXI2=0,"",'Summary Clear'!VXI2)</f>
        <v/>
      </c>
      <c r="VWQ13" s="172" t="str">
        <f>IF('Summary Clear'!VXJ2=0,"",'Summary Clear'!VXJ2)</f>
        <v/>
      </c>
      <c r="VWR13" s="172" t="str">
        <f>IF('Summary Clear'!VXK2=0,"",'Summary Clear'!VXK2)</f>
        <v/>
      </c>
      <c r="VWS13" s="172" t="str">
        <f>IF('Summary Clear'!VXL2=0,"",'Summary Clear'!VXL2)</f>
        <v/>
      </c>
      <c r="VWT13" s="172" t="str">
        <f>IF('Summary Clear'!VXM2=0,"",'Summary Clear'!VXM2)</f>
        <v/>
      </c>
      <c r="VWU13" s="172" t="str">
        <f>IF('Summary Clear'!VXN2=0,"",'Summary Clear'!VXN2)</f>
        <v/>
      </c>
      <c r="VWV13" s="172" t="str">
        <f>IF('Summary Clear'!VXO2=0,"",'Summary Clear'!VXO2)</f>
        <v/>
      </c>
      <c r="VWW13" s="172" t="str">
        <f>IF('Summary Clear'!VXP2=0,"",'Summary Clear'!VXP2)</f>
        <v/>
      </c>
      <c r="VWX13" s="172" t="str">
        <f>IF('Summary Clear'!VXQ2=0,"",'Summary Clear'!VXQ2)</f>
        <v/>
      </c>
      <c r="VWY13" s="172" t="str">
        <f>IF('Summary Clear'!VXR2=0,"",'Summary Clear'!VXR2)</f>
        <v/>
      </c>
      <c r="VWZ13" s="172" t="str">
        <f>IF('Summary Clear'!VXS2=0,"",'Summary Clear'!VXS2)</f>
        <v/>
      </c>
      <c r="VXA13" s="172" t="str">
        <f>IF('Summary Clear'!VXT2=0,"",'Summary Clear'!VXT2)</f>
        <v/>
      </c>
      <c r="VXB13" s="172" t="str">
        <f>IF('Summary Clear'!VXU2=0,"",'Summary Clear'!VXU2)</f>
        <v/>
      </c>
      <c r="VXC13" s="172" t="str">
        <f>IF('Summary Clear'!VXV2=0,"",'Summary Clear'!VXV2)</f>
        <v/>
      </c>
      <c r="VXD13" s="172" t="str">
        <f>IF('Summary Clear'!VXW2=0,"",'Summary Clear'!VXW2)</f>
        <v/>
      </c>
      <c r="VXE13" s="172" t="str">
        <f>IF('Summary Clear'!VXX2=0,"",'Summary Clear'!VXX2)</f>
        <v/>
      </c>
      <c r="VXF13" s="172" t="str">
        <f>IF('Summary Clear'!VXY2=0,"",'Summary Clear'!VXY2)</f>
        <v/>
      </c>
      <c r="VXG13" s="172" t="str">
        <f>IF('Summary Clear'!VXZ2=0,"",'Summary Clear'!VXZ2)</f>
        <v/>
      </c>
      <c r="VXH13" s="172" t="str">
        <f>IF('Summary Clear'!VYA2=0,"",'Summary Clear'!VYA2)</f>
        <v/>
      </c>
      <c r="VXI13" s="172" t="str">
        <f>IF('Summary Clear'!VYB2=0,"",'Summary Clear'!VYB2)</f>
        <v/>
      </c>
      <c r="VXJ13" s="172" t="str">
        <f>IF('Summary Clear'!VYC2=0,"",'Summary Clear'!VYC2)</f>
        <v/>
      </c>
      <c r="VXK13" s="172" t="str">
        <f>IF('Summary Clear'!VYD2=0,"",'Summary Clear'!VYD2)</f>
        <v/>
      </c>
      <c r="VXL13" s="172" t="str">
        <f>IF('Summary Clear'!VYE2=0,"",'Summary Clear'!VYE2)</f>
        <v/>
      </c>
      <c r="VXM13" s="172" t="str">
        <f>IF('Summary Clear'!VYF2=0,"",'Summary Clear'!VYF2)</f>
        <v/>
      </c>
      <c r="VXN13" s="172" t="str">
        <f>IF('Summary Clear'!VYG2=0,"",'Summary Clear'!VYG2)</f>
        <v/>
      </c>
      <c r="VXO13" s="172" t="str">
        <f>IF('Summary Clear'!VYH2=0,"",'Summary Clear'!VYH2)</f>
        <v/>
      </c>
      <c r="VXP13" s="172" t="str">
        <f>IF('Summary Clear'!VYI2=0,"",'Summary Clear'!VYI2)</f>
        <v/>
      </c>
      <c r="VXQ13" s="172" t="str">
        <f>IF('Summary Clear'!VYJ2=0,"",'Summary Clear'!VYJ2)</f>
        <v/>
      </c>
      <c r="VXR13" s="172" t="str">
        <f>IF('Summary Clear'!VYK2=0,"",'Summary Clear'!VYK2)</f>
        <v/>
      </c>
      <c r="VXS13" s="172" t="str">
        <f>IF('Summary Clear'!VYL2=0,"",'Summary Clear'!VYL2)</f>
        <v/>
      </c>
      <c r="VXT13" s="172" t="str">
        <f>IF('Summary Clear'!VYM2=0,"",'Summary Clear'!VYM2)</f>
        <v/>
      </c>
      <c r="VXU13" s="172" t="str">
        <f>IF('Summary Clear'!VYN2=0,"",'Summary Clear'!VYN2)</f>
        <v/>
      </c>
      <c r="VXV13" s="172" t="str">
        <f>IF('Summary Clear'!VYO2=0,"",'Summary Clear'!VYO2)</f>
        <v/>
      </c>
      <c r="VXW13" s="172" t="str">
        <f>IF('Summary Clear'!VYP2=0,"",'Summary Clear'!VYP2)</f>
        <v/>
      </c>
      <c r="VXX13" s="172" t="str">
        <f>IF('Summary Clear'!VYQ2=0,"",'Summary Clear'!VYQ2)</f>
        <v/>
      </c>
      <c r="VXY13" s="172" t="str">
        <f>IF('Summary Clear'!VYR2=0,"",'Summary Clear'!VYR2)</f>
        <v/>
      </c>
      <c r="VXZ13" s="172" t="str">
        <f>IF('Summary Clear'!VYS2=0,"",'Summary Clear'!VYS2)</f>
        <v/>
      </c>
      <c r="VYA13" s="172" t="str">
        <f>IF('Summary Clear'!VYT2=0,"",'Summary Clear'!VYT2)</f>
        <v/>
      </c>
      <c r="VYB13" s="172" t="str">
        <f>IF('Summary Clear'!VYU2=0,"",'Summary Clear'!VYU2)</f>
        <v/>
      </c>
      <c r="VYC13" s="172" t="str">
        <f>IF('Summary Clear'!VYV2=0,"",'Summary Clear'!VYV2)</f>
        <v/>
      </c>
      <c r="VYD13" s="172" t="str">
        <f>IF('Summary Clear'!VYW2=0,"",'Summary Clear'!VYW2)</f>
        <v/>
      </c>
      <c r="VYE13" s="172" t="str">
        <f>IF('Summary Clear'!VYX2=0,"",'Summary Clear'!VYX2)</f>
        <v/>
      </c>
      <c r="VYF13" s="172" t="str">
        <f>IF('Summary Clear'!VYY2=0,"",'Summary Clear'!VYY2)</f>
        <v/>
      </c>
      <c r="VYG13" s="172" t="str">
        <f>IF('Summary Clear'!VYZ2=0,"",'Summary Clear'!VYZ2)</f>
        <v/>
      </c>
      <c r="VYH13" s="172" t="str">
        <f>IF('Summary Clear'!VZA2=0,"",'Summary Clear'!VZA2)</f>
        <v/>
      </c>
      <c r="VYI13" s="172" t="str">
        <f>IF('Summary Clear'!VZB2=0,"",'Summary Clear'!VZB2)</f>
        <v/>
      </c>
      <c r="VYJ13" s="172" t="str">
        <f>IF('Summary Clear'!VZC2=0,"",'Summary Clear'!VZC2)</f>
        <v/>
      </c>
      <c r="VYK13" s="172" t="str">
        <f>IF('Summary Clear'!VZD2=0,"",'Summary Clear'!VZD2)</f>
        <v/>
      </c>
      <c r="VYL13" s="172" t="str">
        <f>IF('Summary Clear'!VZE2=0,"",'Summary Clear'!VZE2)</f>
        <v/>
      </c>
      <c r="VYM13" s="172" t="str">
        <f>IF('Summary Clear'!VZF2=0,"",'Summary Clear'!VZF2)</f>
        <v/>
      </c>
      <c r="VYN13" s="172" t="str">
        <f>IF('Summary Clear'!VZG2=0,"",'Summary Clear'!VZG2)</f>
        <v/>
      </c>
      <c r="VYO13" s="172" t="str">
        <f>IF('Summary Clear'!VZH2=0,"",'Summary Clear'!VZH2)</f>
        <v/>
      </c>
      <c r="VYP13" s="172" t="str">
        <f>IF('Summary Clear'!VZI2=0,"",'Summary Clear'!VZI2)</f>
        <v/>
      </c>
      <c r="VYQ13" s="172" t="str">
        <f>IF('Summary Clear'!VZJ2=0,"",'Summary Clear'!VZJ2)</f>
        <v/>
      </c>
      <c r="VYR13" s="172" t="str">
        <f>IF('Summary Clear'!VZK2=0,"",'Summary Clear'!VZK2)</f>
        <v/>
      </c>
      <c r="VYS13" s="172" t="str">
        <f>IF('Summary Clear'!VZL2=0,"",'Summary Clear'!VZL2)</f>
        <v/>
      </c>
      <c r="VYT13" s="172" t="str">
        <f>IF('Summary Clear'!VZM2=0,"",'Summary Clear'!VZM2)</f>
        <v/>
      </c>
      <c r="VYU13" s="172" t="str">
        <f>IF('Summary Clear'!VZN2=0,"",'Summary Clear'!VZN2)</f>
        <v/>
      </c>
      <c r="VYV13" s="172" t="str">
        <f>IF('Summary Clear'!VZO2=0,"",'Summary Clear'!VZO2)</f>
        <v/>
      </c>
      <c r="VYW13" s="172" t="str">
        <f>IF('Summary Clear'!VZP2=0,"",'Summary Clear'!VZP2)</f>
        <v/>
      </c>
      <c r="VYX13" s="172" t="str">
        <f>IF('Summary Clear'!VZQ2=0,"",'Summary Clear'!VZQ2)</f>
        <v/>
      </c>
      <c r="VYY13" s="172" t="str">
        <f>IF('Summary Clear'!VZR2=0,"",'Summary Clear'!VZR2)</f>
        <v/>
      </c>
      <c r="VYZ13" s="172" t="str">
        <f>IF('Summary Clear'!VZS2=0,"",'Summary Clear'!VZS2)</f>
        <v/>
      </c>
      <c r="VZA13" s="172" t="str">
        <f>IF('Summary Clear'!VZT2=0,"",'Summary Clear'!VZT2)</f>
        <v/>
      </c>
      <c r="VZB13" s="172" t="str">
        <f>IF('Summary Clear'!VZU2=0,"",'Summary Clear'!VZU2)</f>
        <v/>
      </c>
      <c r="VZC13" s="172" t="str">
        <f>IF('Summary Clear'!VZV2=0,"",'Summary Clear'!VZV2)</f>
        <v/>
      </c>
      <c r="VZD13" s="172" t="str">
        <f>IF('Summary Clear'!VZW2=0,"",'Summary Clear'!VZW2)</f>
        <v/>
      </c>
      <c r="VZE13" s="172" t="str">
        <f>IF('Summary Clear'!VZX2=0,"",'Summary Clear'!VZX2)</f>
        <v/>
      </c>
      <c r="VZF13" s="172" t="str">
        <f>IF('Summary Clear'!VZY2=0,"",'Summary Clear'!VZY2)</f>
        <v/>
      </c>
      <c r="VZG13" s="172" t="str">
        <f>IF('Summary Clear'!VZZ2=0,"",'Summary Clear'!VZZ2)</f>
        <v/>
      </c>
      <c r="VZH13" s="172" t="str">
        <f>IF('Summary Clear'!WAA2=0,"",'Summary Clear'!WAA2)</f>
        <v/>
      </c>
      <c r="VZI13" s="172" t="str">
        <f>IF('Summary Clear'!WAB2=0,"",'Summary Clear'!WAB2)</f>
        <v/>
      </c>
      <c r="VZJ13" s="172" t="str">
        <f>IF('Summary Clear'!WAC2=0,"",'Summary Clear'!WAC2)</f>
        <v/>
      </c>
      <c r="VZK13" s="172" t="str">
        <f>IF('Summary Clear'!WAD2=0,"",'Summary Clear'!WAD2)</f>
        <v/>
      </c>
      <c r="VZL13" s="172" t="str">
        <f>IF('Summary Clear'!WAE2=0,"",'Summary Clear'!WAE2)</f>
        <v/>
      </c>
      <c r="VZM13" s="172" t="str">
        <f>IF('Summary Clear'!WAF2=0,"",'Summary Clear'!WAF2)</f>
        <v/>
      </c>
      <c r="VZN13" s="172" t="str">
        <f>IF('Summary Clear'!WAG2=0,"",'Summary Clear'!WAG2)</f>
        <v/>
      </c>
      <c r="VZO13" s="172" t="str">
        <f>IF('Summary Clear'!WAH2=0,"",'Summary Clear'!WAH2)</f>
        <v/>
      </c>
      <c r="VZP13" s="172" t="str">
        <f>IF('Summary Clear'!WAI2=0,"",'Summary Clear'!WAI2)</f>
        <v/>
      </c>
      <c r="VZQ13" s="172" t="str">
        <f>IF('Summary Clear'!WAJ2=0,"",'Summary Clear'!WAJ2)</f>
        <v/>
      </c>
      <c r="VZR13" s="172" t="str">
        <f>IF('Summary Clear'!WAK2=0,"",'Summary Clear'!WAK2)</f>
        <v/>
      </c>
      <c r="VZS13" s="172" t="str">
        <f>IF('Summary Clear'!WAL2=0,"",'Summary Clear'!WAL2)</f>
        <v/>
      </c>
      <c r="VZT13" s="172" t="str">
        <f>IF('Summary Clear'!WAM2=0,"",'Summary Clear'!WAM2)</f>
        <v/>
      </c>
      <c r="VZU13" s="172" t="str">
        <f>IF('Summary Clear'!WAN2=0,"",'Summary Clear'!WAN2)</f>
        <v/>
      </c>
      <c r="VZV13" s="172" t="str">
        <f>IF('Summary Clear'!WAO2=0,"",'Summary Clear'!WAO2)</f>
        <v/>
      </c>
      <c r="VZW13" s="172" t="str">
        <f>IF('Summary Clear'!WAP2=0,"",'Summary Clear'!WAP2)</f>
        <v/>
      </c>
      <c r="VZX13" s="172" t="str">
        <f>IF('Summary Clear'!WAQ2=0,"",'Summary Clear'!WAQ2)</f>
        <v/>
      </c>
      <c r="VZY13" s="172" t="str">
        <f>IF('Summary Clear'!WAR2=0,"",'Summary Clear'!WAR2)</f>
        <v/>
      </c>
      <c r="VZZ13" s="172" t="str">
        <f>IF('Summary Clear'!WAS2=0,"",'Summary Clear'!WAS2)</f>
        <v/>
      </c>
      <c r="WAA13" s="172" t="str">
        <f>IF('Summary Clear'!WAT2=0,"",'Summary Clear'!WAT2)</f>
        <v/>
      </c>
      <c r="WAB13" s="172" t="str">
        <f>IF('Summary Clear'!WAU2=0,"",'Summary Clear'!WAU2)</f>
        <v/>
      </c>
      <c r="WAC13" s="172" t="str">
        <f>IF('Summary Clear'!WAV2=0,"",'Summary Clear'!WAV2)</f>
        <v/>
      </c>
      <c r="WAD13" s="172" t="str">
        <f>IF('Summary Clear'!WAW2=0,"",'Summary Clear'!WAW2)</f>
        <v/>
      </c>
      <c r="WAE13" s="172" t="str">
        <f>IF('Summary Clear'!WAX2=0,"",'Summary Clear'!WAX2)</f>
        <v/>
      </c>
      <c r="WAF13" s="172" t="str">
        <f>IF('Summary Clear'!WAY2=0,"",'Summary Clear'!WAY2)</f>
        <v/>
      </c>
      <c r="WAG13" s="172" t="str">
        <f>IF('Summary Clear'!WAZ2=0,"",'Summary Clear'!WAZ2)</f>
        <v/>
      </c>
      <c r="WAH13" s="172" t="str">
        <f>IF('Summary Clear'!WBA2=0,"",'Summary Clear'!WBA2)</f>
        <v/>
      </c>
      <c r="WAI13" s="172" t="str">
        <f>IF('Summary Clear'!WBB2=0,"",'Summary Clear'!WBB2)</f>
        <v/>
      </c>
      <c r="WAJ13" s="172" t="str">
        <f>IF('Summary Clear'!WBC2=0,"",'Summary Clear'!WBC2)</f>
        <v/>
      </c>
      <c r="WAK13" s="172" t="str">
        <f>IF('Summary Clear'!WBD2=0,"",'Summary Clear'!WBD2)</f>
        <v/>
      </c>
      <c r="WAL13" s="172" t="str">
        <f>IF('Summary Clear'!WBE2=0,"",'Summary Clear'!WBE2)</f>
        <v/>
      </c>
      <c r="WAM13" s="172" t="str">
        <f>IF('Summary Clear'!WBF2=0,"",'Summary Clear'!WBF2)</f>
        <v/>
      </c>
      <c r="WAN13" s="172" t="str">
        <f>IF('Summary Clear'!WBG2=0,"",'Summary Clear'!WBG2)</f>
        <v/>
      </c>
      <c r="WAO13" s="172" t="str">
        <f>IF('Summary Clear'!WBH2=0,"",'Summary Clear'!WBH2)</f>
        <v/>
      </c>
      <c r="WAP13" s="172" t="str">
        <f>IF('Summary Clear'!WBI2=0,"",'Summary Clear'!WBI2)</f>
        <v/>
      </c>
      <c r="WAQ13" s="172" t="str">
        <f>IF('Summary Clear'!WBJ2=0,"",'Summary Clear'!WBJ2)</f>
        <v/>
      </c>
      <c r="WAR13" s="172" t="str">
        <f>IF('Summary Clear'!WBK2=0,"",'Summary Clear'!WBK2)</f>
        <v/>
      </c>
      <c r="WAS13" s="172" t="str">
        <f>IF('Summary Clear'!WBL2=0,"",'Summary Clear'!WBL2)</f>
        <v/>
      </c>
      <c r="WAT13" s="172" t="str">
        <f>IF('Summary Clear'!WBM2=0,"",'Summary Clear'!WBM2)</f>
        <v/>
      </c>
      <c r="WAU13" s="172" t="str">
        <f>IF('Summary Clear'!WBN2=0,"",'Summary Clear'!WBN2)</f>
        <v/>
      </c>
      <c r="WAV13" s="172" t="str">
        <f>IF('Summary Clear'!WBO2=0,"",'Summary Clear'!WBO2)</f>
        <v/>
      </c>
      <c r="WAW13" s="172" t="str">
        <f>IF('Summary Clear'!WBP2=0,"",'Summary Clear'!WBP2)</f>
        <v/>
      </c>
      <c r="WAX13" s="172" t="str">
        <f>IF('Summary Clear'!WBQ2=0,"",'Summary Clear'!WBQ2)</f>
        <v/>
      </c>
      <c r="WAY13" s="172" t="str">
        <f>IF('Summary Clear'!WBR2=0,"",'Summary Clear'!WBR2)</f>
        <v/>
      </c>
      <c r="WAZ13" s="172" t="str">
        <f>IF('Summary Clear'!WBS2=0,"",'Summary Clear'!WBS2)</f>
        <v/>
      </c>
      <c r="WBA13" s="172" t="str">
        <f>IF('Summary Clear'!WBT2=0,"",'Summary Clear'!WBT2)</f>
        <v/>
      </c>
      <c r="WBB13" s="172" t="str">
        <f>IF('Summary Clear'!WBU2=0,"",'Summary Clear'!WBU2)</f>
        <v/>
      </c>
      <c r="WBC13" s="172" t="str">
        <f>IF('Summary Clear'!WBV2=0,"",'Summary Clear'!WBV2)</f>
        <v/>
      </c>
      <c r="WBD13" s="172" t="str">
        <f>IF('Summary Clear'!WBW2=0,"",'Summary Clear'!WBW2)</f>
        <v/>
      </c>
      <c r="WBE13" s="172" t="str">
        <f>IF('Summary Clear'!WBX2=0,"",'Summary Clear'!WBX2)</f>
        <v/>
      </c>
      <c r="WBF13" s="172" t="str">
        <f>IF('Summary Clear'!WBY2=0,"",'Summary Clear'!WBY2)</f>
        <v/>
      </c>
      <c r="WBG13" s="172" t="str">
        <f>IF('Summary Clear'!WBZ2=0,"",'Summary Clear'!WBZ2)</f>
        <v/>
      </c>
      <c r="WBH13" s="172" t="str">
        <f>IF('Summary Clear'!WCA2=0,"",'Summary Clear'!WCA2)</f>
        <v/>
      </c>
      <c r="WBI13" s="172" t="str">
        <f>IF('Summary Clear'!WCB2=0,"",'Summary Clear'!WCB2)</f>
        <v/>
      </c>
      <c r="WBJ13" s="172" t="str">
        <f>IF('Summary Clear'!WCC2=0,"",'Summary Clear'!WCC2)</f>
        <v/>
      </c>
      <c r="WBK13" s="172" t="str">
        <f>IF('Summary Clear'!WCD2=0,"",'Summary Clear'!WCD2)</f>
        <v/>
      </c>
      <c r="WBL13" s="172" t="str">
        <f>IF('Summary Clear'!WCE2=0,"",'Summary Clear'!WCE2)</f>
        <v/>
      </c>
      <c r="WBM13" s="172" t="str">
        <f>IF('Summary Clear'!WCF2=0,"",'Summary Clear'!WCF2)</f>
        <v/>
      </c>
      <c r="WBN13" s="172" t="str">
        <f>IF('Summary Clear'!WCG2=0,"",'Summary Clear'!WCG2)</f>
        <v/>
      </c>
      <c r="WBO13" s="172" t="str">
        <f>IF('Summary Clear'!WCH2=0,"",'Summary Clear'!WCH2)</f>
        <v/>
      </c>
      <c r="WBP13" s="172" t="str">
        <f>IF('Summary Clear'!WCI2=0,"",'Summary Clear'!WCI2)</f>
        <v/>
      </c>
      <c r="WBQ13" s="172" t="str">
        <f>IF('Summary Clear'!WCJ2=0,"",'Summary Clear'!WCJ2)</f>
        <v/>
      </c>
      <c r="WBR13" s="172" t="str">
        <f>IF('Summary Clear'!WCK2=0,"",'Summary Clear'!WCK2)</f>
        <v/>
      </c>
      <c r="WBS13" s="172" t="str">
        <f>IF('Summary Clear'!WCL2=0,"",'Summary Clear'!WCL2)</f>
        <v/>
      </c>
      <c r="WBT13" s="172" t="str">
        <f>IF('Summary Clear'!WCM2=0,"",'Summary Clear'!WCM2)</f>
        <v/>
      </c>
      <c r="WBU13" s="172" t="str">
        <f>IF('Summary Clear'!WCN2=0,"",'Summary Clear'!WCN2)</f>
        <v/>
      </c>
      <c r="WBV13" s="172" t="str">
        <f>IF('Summary Clear'!WCO2=0,"",'Summary Clear'!WCO2)</f>
        <v/>
      </c>
      <c r="WBW13" s="172" t="str">
        <f>IF('Summary Clear'!WCP2=0,"",'Summary Clear'!WCP2)</f>
        <v/>
      </c>
      <c r="WBX13" s="172" t="str">
        <f>IF('Summary Clear'!WCQ2=0,"",'Summary Clear'!WCQ2)</f>
        <v/>
      </c>
      <c r="WBY13" s="172" t="str">
        <f>IF('Summary Clear'!WCR2=0,"",'Summary Clear'!WCR2)</f>
        <v/>
      </c>
      <c r="WBZ13" s="172" t="str">
        <f>IF('Summary Clear'!WCS2=0,"",'Summary Clear'!WCS2)</f>
        <v/>
      </c>
      <c r="WCA13" s="172" t="str">
        <f>IF('Summary Clear'!WCT2=0,"",'Summary Clear'!WCT2)</f>
        <v/>
      </c>
      <c r="WCB13" s="172" t="str">
        <f>IF('Summary Clear'!WCU2=0,"",'Summary Clear'!WCU2)</f>
        <v/>
      </c>
      <c r="WCC13" s="172" t="str">
        <f>IF('Summary Clear'!WCV2=0,"",'Summary Clear'!WCV2)</f>
        <v/>
      </c>
      <c r="WCD13" s="172" t="str">
        <f>IF('Summary Clear'!WCW2=0,"",'Summary Clear'!WCW2)</f>
        <v/>
      </c>
      <c r="WCE13" s="172" t="str">
        <f>IF('Summary Clear'!WCX2=0,"",'Summary Clear'!WCX2)</f>
        <v/>
      </c>
      <c r="WCF13" s="172" t="str">
        <f>IF('Summary Clear'!WCY2=0,"",'Summary Clear'!WCY2)</f>
        <v/>
      </c>
      <c r="WCG13" s="172" t="str">
        <f>IF('Summary Clear'!WCZ2=0,"",'Summary Clear'!WCZ2)</f>
        <v/>
      </c>
      <c r="WCH13" s="172" t="str">
        <f>IF('Summary Clear'!WDA2=0,"",'Summary Clear'!WDA2)</f>
        <v/>
      </c>
      <c r="WCI13" s="172" t="str">
        <f>IF('Summary Clear'!WDB2=0,"",'Summary Clear'!WDB2)</f>
        <v/>
      </c>
      <c r="WCJ13" s="172" t="str">
        <f>IF('Summary Clear'!WDC2=0,"",'Summary Clear'!WDC2)</f>
        <v/>
      </c>
      <c r="WCK13" s="172" t="str">
        <f>IF('Summary Clear'!WDD2=0,"",'Summary Clear'!WDD2)</f>
        <v/>
      </c>
      <c r="WCL13" s="172" t="str">
        <f>IF('Summary Clear'!WDE2=0,"",'Summary Clear'!WDE2)</f>
        <v/>
      </c>
      <c r="WCM13" s="172" t="str">
        <f>IF('Summary Clear'!WDF2=0,"",'Summary Clear'!WDF2)</f>
        <v/>
      </c>
      <c r="WCN13" s="172" t="str">
        <f>IF('Summary Clear'!WDG2=0,"",'Summary Clear'!WDG2)</f>
        <v/>
      </c>
      <c r="WCO13" s="172" t="str">
        <f>IF('Summary Clear'!WDH2=0,"",'Summary Clear'!WDH2)</f>
        <v/>
      </c>
      <c r="WCP13" s="172" t="str">
        <f>IF('Summary Clear'!WDI2=0,"",'Summary Clear'!WDI2)</f>
        <v/>
      </c>
      <c r="WCQ13" s="172" t="str">
        <f>IF('Summary Clear'!WDJ2=0,"",'Summary Clear'!WDJ2)</f>
        <v/>
      </c>
      <c r="WCR13" s="172" t="str">
        <f>IF('Summary Clear'!WDK2=0,"",'Summary Clear'!WDK2)</f>
        <v/>
      </c>
      <c r="WCS13" s="172" t="str">
        <f>IF('Summary Clear'!WDL2=0,"",'Summary Clear'!WDL2)</f>
        <v/>
      </c>
      <c r="WCT13" s="172" t="str">
        <f>IF('Summary Clear'!WDM2=0,"",'Summary Clear'!WDM2)</f>
        <v/>
      </c>
      <c r="WCU13" s="172" t="str">
        <f>IF('Summary Clear'!WDN2=0,"",'Summary Clear'!WDN2)</f>
        <v/>
      </c>
      <c r="WCV13" s="172" t="str">
        <f>IF('Summary Clear'!WDO2=0,"",'Summary Clear'!WDO2)</f>
        <v/>
      </c>
      <c r="WCW13" s="172" t="str">
        <f>IF('Summary Clear'!WDP2=0,"",'Summary Clear'!WDP2)</f>
        <v/>
      </c>
      <c r="WCX13" s="172" t="str">
        <f>IF('Summary Clear'!WDQ2=0,"",'Summary Clear'!WDQ2)</f>
        <v/>
      </c>
      <c r="WCY13" s="172" t="str">
        <f>IF('Summary Clear'!WDR2=0,"",'Summary Clear'!WDR2)</f>
        <v/>
      </c>
      <c r="WCZ13" s="172" t="str">
        <f>IF('Summary Clear'!WDS2=0,"",'Summary Clear'!WDS2)</f>
        <v/>
      </c>
      <c r="WDA13" s="172" t="str">
        <f>IF('Summary Clear'!WDT2=0,"",'Summary Clear'!WDT2)</f>
        <v/>
      </c>
      <c r="WDB13" s="172" t="str">
        <f>IF('Summary Clear'!WDU2=0,"",'Summary Clear'!WDU2)</f>
        <v/>
      </c>
      <c r="WDC13" s="172" t="str">
        <f>IF('Summary Clear'!WDV2=0,"",'Summary Clear'!WDV2)</f>
        <v/>
      </c>
      <c r="WDD13" s="172" t="str">
        <f>IF('Summary Clear'!WDW2=0,"",'Summary Clear'!WDW2)</f>
        <v/>
      </c>
      <c r="WDE13" s="172" t="str">
        <f>IF('Summary Clear'!WDX2=0,"",'Summary Clear'!WDX2)</f>
        <v/>
      </c>
      <c r="WDF13" s="172" t="str">
        <f>IF('Summary Clear'!WDY2=0,"",'Summary Clear'!WDY2)</f>
        <v/>
      </c>
      <c r="WDG13" s="172" t="str">
        <f>IF('Summary Clear'!WDZ2=0,"",'Summary Clear'!WDZ2)</f>
        <v/>
      </c>
      <c r="WDH13" s="172" t="str">
        <f>IF('Summary Clear'!WEA2=0,"",'Summary Clear'!WEA2)</f>
        <v/>
      </c>
      <c r="WDI13" s="172" t="str">
        <f>IF('Summary Clear'!WEB2=0,"",'Summary Clear'!WEB2)</f>
        <v/>
      </c>
      <c r="WDJ13" s="172" t="str">
        <f>IF('Summary Clear'!WEC2=0,"",'Summary Clear'!WEC2)</f>
        <v/>
      </c>
      <c r="WDK13" s="172" t="str">
        <f>IF('Summary Clear'!WED2=0,"",'Summary Clear'!WED2)</f>
        <v/>
      </c>
      <c r="WDL13" s="172" t="str">
        <f>IF('Summary Clear'!WEE2=0,"",'Summary Clear'!WEE2)</f>
        <v/>
      </c>
      <c r="WDM13" s="172" t="str">
        <f>IF('Summary Clear'!WEF2=0,"",'Summary Clear'!WEF2)</f>
        <v/>
      </c>
      <c r="WDN13" s="172" t="str">
        <f>IF('Summary Clear'!WEG2=0,"",'Summary Clear'!WEG2)</f>
        <v/>
      </c>
      <c r="WDO13" s="172" t="str">
        <f>IF('Summary Clear'!WEH2=0,"",'Summary Clear'!WEH2)</f>
        <v/>
      </c>
      <c r="WDP13" s="172" t="str">
        <f>IF('Summary Clear'!WEI2=0,"",'Summary Clear'!WEI2)</f>
        <v/>
      </c>
      <c r="WDQ13" s="172" t="str">
        <f>IF('Summary Clear'!WEJ2=0,"",'Summary Clear'!WEJ2)</f>
        <v/>
      </c>
      <c r="WDR13" s="172" t="str">
        <f>IF('Summary Clear'!WEK2=0,"",'Summary Clear'!WEK2)</f>
        <v/>
      </c>
      <c r="WDS13" s="172" t="str">
        <f>IF('Summary Clear'!WEL2=0,"",'Summary Clear'!WEL2)</f>
        <v/>
      </c>
      <c r="WDT13" s="172" t="str">
        <f>IF('Summary Clear'!WEM2=0,"",'Summary Clear'!WEM2)</f>
        <v/>
      </c>
      <c r="WDU13" s="172" t="str">
        <f>IF('Summary Clear'!WEN2=0,"",'Summary Clear'!WEN2)</f>
        <v/>
      </c>
      <c r="WDV13" s="172" t="str">
        <f>IF('Summary Clear'!WEO2=0,"",'Summary Clear'!WEO2)</f>
        <v/>
      </c>
      <c r="WDW13" s="172" t="str">
        <f>IF('Summary Clear'!WEP2=0,"",'Summary Clear'!WEP2)</f>
        <v/>
      </c>
      <c r="WDX13" s="172" t="str">
        <f>IF('Summary Clear'!WEQ2=0,"",'Summary Clear'!WEQ2)</f>
        <v/>
      </c>
      <c r="WDY13" s="172" t="str">
        <f>IF('Summary Clear'!WER2=0,"",'Summary Clear'!WER2)</f>
        <v/>
      </c>
      <c r="WDZ13" s="172" t="str">
        <f>IF('Summary Clear'!WES2=0,"",'Summary Clear'!WES2)</f>
        <v/>
      </c>
      <c r="WEA13" s="172" t="str">
        <f>IF('Summary Clear'!WET2=0,"",'Summary Clear'!WET2)</f>
        <v/>
      </c>
      <c r="WEB13" s="172" t="str">
        <f>IF('Summary Clear'!WEU2=0,"",'Summary Clear'!WEU2)</f>
        <v/>
      </c>
      <c r="WEC13" s="172" t="str">
        <f>IF('Summary Clear'!WEV2=0,"",'Summary Clear'!WEV2)</f>
        <v/>
      </c>
      <c r="WED13" s="172" t="str">
        <f>IF('Summary Clear'!WEW2=0,"",'Summary Clear'!WEW2)</f>
        <v/>
      </c>
      <c r="WEE13" s="172" t="str">
        <f>IF('Summary Clear'!WEX2=0,"",'Summary Clear'!WEX2)</f>
        <v/>
      </c>
      <c r="WEF13" s="172" t="str">
        <f>IF('Summary Clear'!WEY2=0,"",'Summary Clear'!WEY2)</f>
        <v/>
      </c>
      <c r="WEG13" s="172" t="str">
        <f>IF('Summary Clear'!WEZ2=0,"",'Summary Clear'!WEZ2)</f>
        <v/>
      </c>
      <c r="WEH13" s="172" t="str">
        <f>IF('Summary Clear'!WFA2=0,"",'Summary Clear'!WFA2)</f>
        <v/>
      </c>
      <c r="WEI13" s="172" t="str">
        <f>IF('Summary Clear'!WFB2=0,"",'Summary Clear'!WFB2)</f>
        <v/>
      </c>
      <c r="WEJ13" s="172" t="str">
        <f>IF('Summary Clear'!WFC2=0,"",'Summary Clear'!WFC2)</f>
        <v/>
      </c>
      <c r="WEK13" s="172" t="str">
        <f>IF('Summary Clear'!WFD2=0,"",'Summary Clear'!WFD2)</f>
        <v/>
      </c>
      <c r="WEL13" s="172" t="str">
        <f>IF('Summary Clear'!WFE2=0,"",'Summary Clear'!WFE2)</f>
        <v/>
      </c>
      <c r="WEM13" s="172" t="str">
        <f>IF('Summary Clear'!WFF2=0,"",'Summary Clear'!WFF2)</f>
        <v/>
      </c>
      <c r="WEN13" s="172" t="str">
        <f>IF('Summary Clear'!WFG2=0,"",'Summary Clear'!WFG2)</f>
        <v/>
      </c>
      <c r="WEO13" s="172" t="str">
        <f>IF('Summary Clear'!WFH2=0,"",'Summary Clear'!WFH2)</f>
        <v/>
      </c>
      <c r="WEP13" s="172" t="str">
        <f>IF('Summary Clear'!WFI2=0,"",'Summary Clear'!WFI2)</f>
        <v/>
      </c>
      <c r="WEQ13" s="172" t="str">
        <f>IF('Summary Clear'!WFJ2=0,"",'Summary Clear'!WFJ2)</f>
        <v/>
      </c>
      <c r="WER13" s="172" t="str">
        <f>IF('Summary Clear'!WFK2=0,"",'Summary Clear'!WFK2)</f>
        <v/>
      </c>
      <c r="WES13" s="172" t="str">
        <f>IF('Summary Clear'!WFL2=0,"",'Summary Clear'!WFL2)</f>
        <v/>
      </c>
      <c r="WET13" s="172" t="str">
        <f>IF('Summary Clear'!WFM2=0,"",'Summary Clear'!WFM2)</f>
        <v/>
      </c>
      <c r="WEU13" s="172" t="str">
        <f>IF('Summary Clear'!WFN2=0,"",'Summary Clear'!WFN2)</f>
        <v/>
      </c>
      <c r="WEV13" s="172" t="str">
        <f>IF('Summary Clear'!WFO2=0,"",'Summary Clear'!WFO2)</f>
        <v/>
      </c>
      <c r="WEW13" s="172" t="str">
        <f>IF('Summary Clear'!WFP2=0,"",'Summary Clear'!WFP2)</f>
        <v/>
      </c>
      <c r="WEX13" s="172" t="str">
        <f>IF('Summary Clear'!WFQ2=0,"",'Summary Clear'!WFQ2)</f>
        <v/>
      </c>
      <c r="WEY13" s="172" t="str">
        <f>IF('Summary Clear'!WFR2=0,"",'Summary Clear'!WFR2)</f>
        <v/>
      </c>
      <c r="WEZ13" s="172" t="str">
        <f>IF('Summary Clear'!WFS2=0,"",'Summary Clear'!WFS2)</f>
        <v/>
      </c>
      <c r="WFA13" s="172" t="str">
        <f>IF('Summary Clear'!WFT2=0,"",'Summary Clear'!WFT2)</f>
        <v/>
      </c>
      <c r="WFB13" s="172" t="str">
        <f>IF('Summary Clear'!WFU2=0,"",'Summary Clear'!WFU2)</f>
        <v/>
      </c>
      <c r="WFC13" s="172" t="str">
        <f>IF('Summary Clear'!WFV2=0,"",'Summary Clear'!WFV2)</f>
        <v/>
      </c>
      <c r="WFD13" s="172" t="str">
        <f>IF('Summary Clear'!WFW2=0,"",'Summary Clear'!WFW2)</f>
        <v/>
      </c>
      <c r="WFE13" s="172" t="str">
        <f>IF('Summary Clear'!WFX2=0,"",'Summary Clear'!WFX2)</f>
        <v/>
      </c>
      <c r="WFF13" s="172" t="str">
        <f>IF('Summary Clear'!WFY2=0,"",'Summary Clear'!WFY2)</f>
        <v/>
      </c>
      <c r="WFG13" s="172" t="str">
        <f>IF('Summary Clear'!WFZ2=0,"",'Summary Clear'!WFZ2)</f>
        <v/>
      </c>
      <c r="WFH13" s="172" t="str">
        <f>IF('Summary Clear'!WGA2=0,"",'Summary Clear'!WGA2)</f>
        <v/>
      </c>
      <c r="WFI13" s="172" t="str">
        <f>IF('Summary Clear'!WGB2=0,"",'Summary Clear'!WGB2)</f>
        <v/>
      </c>
      <c r="WFJ13" s="172" t="str">
        <f>IF('Summary Clear'!WGC2=0,"",'Summary Clear'!WGC2)</f>
        <v/>
      </c>
      <c r="WFK13" s="172" t="str">
        <f>IF('Summary Clear'!WGD2=0,"",'Summary Clear'!WGD2)</f>
        <v/>
      </c>
      <c r="WFL13" s="172" t="str">
        <f>IF('Summary Clear'!WGE2=0,"",'Summary Clear'!WGE2)</f>
        <v/>
      </c>
      <c r="WFM13" s="172" t="str">
        <f>IF('Summary Clear'!WGF2=0,"",'Summary Clear'!WGF2)</f>
        <v/>
      </c>
      <c r="WFN13" s="172" t="str">
        <f>IF('Summary Clear'!WGG2=0,"",'Summary Clear'!WGG2)</f>
        <v/>
      </c>
      <c r="WFO13" s="172" t="str">
        <f>IF('Summary Clear'!WGH2=0,"",'Summary Clear'!WGH2)</f>
        <v/>
      </c>
      <c r="WFP13" s="172" t="str">
        <f>IF('Summary Clear'!WGI2=0,"",'Summary Clear'!WGI2)</f>
        <v/>
      </c>
      <c r="WFQ13" s="172" t="str">
        <f>IF('Summary Clear'!WGJ2=0,"",'Summary Clear'!WGJ2)</f>
        <v/>
      </c>
      <c r="WFR13" s="172" t="str">
        <f>IF('Summary Clear'!WGK2=0,"",'Summary Clear'!WGK2)</f>
        <v/>
      </c>
      <c r="WFS13" s="172" t="str">
        <f>IF('Summary Clear'!WGL2=0,"",'Summary Clear'!WGL2)</f>
        <v/>
      </c>
      <c r="WFT13" s="172" t="str">
        <f>IF('Summary Clear'!WGM2=0,"",'Summary Clear'!WGM2)</f>
        <v/>
      </c>
      <c r="WFU13" s="172" t="str">
        <f>IF('Summary Clear'!WGN2=0,"",'Summary Clear'!WGN2)</f>
        <v/>
      </c>
      <c r="WFV13" s="172" t="str">
        <f>IF('Summary Clear'!WGO2=0,"",'Summary Clear'!WGO2)</f>
        <v/>
      </c>
      <c r="WFW13" s="172" t="str">
        <f>IF('Summary Clear'!WGP2=0,"",'Summary Clear'!WGP2)</f>
        <v/>
      </c>
      <c r="WFX13" s="172" t="str">
        <f>IF('Summary Clear'!WGQ2=0,"",'Summary Clear'!WGQ2)</f>
        <v/>
      </c>
      <c r="WFY13" s="172" t="str">
        <f>IF('Summary Clear'!WGR2=0,"",'Summary Clear'!WGR2)</f>
        <v/>
      </c>
      <c r="WFZ13" s="172" t="str">
        <f>IF('Summary Clear'!WGS2=0,"",'Summary Clear'!WGS2)</f>
        <v/>
      </c>
      <c r="WGA13" s="172" t="str">
        <f>IF('Summary Clear'!WGT2=0,"",'Summary Clear'!WGT2)</f>
        <v/>
      </c>
      <c r="WGB13" s="172" t="str">
        <f>IF('Summary Clear'!WGU2=0,"",'Summary Clear'!WGU2)</f>
        <v/>
      </c>
      <c r="WGC13" s="172" t="str">
        <f>IF('Summary Clear'!WGV2=0,"",'Summary Clear'!WGV2)</f>
        <v/>
      </c>
      <c r="WGD13" s="172" t="str">
        <f>IF('Summary Clear'!WGW2=0,"",'Summary Clear'!WGW2)</f>
        <v/>
      </c>
      <c r="WGE13" s="172" t="str">
        <f>IF('Summary Clear'!WGX2=0,"",'Summary Clear'!WGX2)</f>
        <v/>
      </c>
      <c r="WGF13" s="172" t="str">
        <f>IF('Summary Clear'!WGY2=0,"",'Summary Clear'!WGY2)</f>
        <v/>
      </c>
      <c r="WGG13" s="172" t="str">
        <f>IF('Summary Clear'!WGZ2=0,"",'Summary Clear'!WGZ2)</f>
        <v/>
      </c>
      <c r="WGH13" s="172" t="str">
        <f>IF('Summary Clear'!WHA2=0,"",'Summary Clear'!WHA2)</f>
        <v/>
      </c>
      <c r="WGI13" s="172" t="str">
        <f>IF('Summary Clear'!WHB2=0,"",'Summary Clear'!WHB2)</f>
        <v/>
      </c>
      <c r="WGJ13" s="172" t="str">
        <f>IF('Summary Clear'!WHC2=0,"",'Summary Clear'!WHC2)</f>
        <v/>
      </c>
      <c r="WGK13" s="172" t="str">
        <f>IF('Summary Clear'!WHD2=0,"",'Summary Clear'!WHD2)</f>
        <v/>
      </c>
      <c r="WGL13" s="172" t="str">
        <f>IF('Summary Clear'!WHE2=0,"",'Summary Clear'!WHE2)</f>
        <v/>
      </c>
      <c r="WGM13" s="172" t="str">
        <f>IF('Summary Clear'!WHF2=0,"",'Summary Clear'!WHF2)</f>
        <v/>
      </c>
      <c r="WGN13" s="172" t="str">
        <f>IF('Summary Clear'!WHG2=0,"",'Summary Clear'!WHG2)</f>
        <v/>
      </c>
      <c r="WGO13" s="172" t="str">
        <f>IF('Summary Clear'!WHH2=0,"",'Summary Clear'!WHH2)</f>
        <v/>
      </c>
      <c r="WGP13" s="172" t="str">
        <f>IF('Summary Clear'!WHI2=0,"",'Summary Clear'!WHI2)</f>
        <v/>
      </c>
      <c r="WGQ13" s="172" t="str">
        <f>IF('Summary Clear'!WHJ2=0,"",'Summary Clear'!WHJ2)</f>
        <v/>
      </c>
      <c r="WGR13" s="172" t="str">
        <f>IF('Summary Clear'!WHK2=0,"",'Summary Clear'!WHK2)</f>
        <v/>
      </c>
      <c r="WGS13" s="172" t="str">
        <f>IF('Summary Clear'!WHL2=0,"",'Summary Clear'!WHL2)</f>
        <v/>
      </c>
      <c r="WGT13" s="172" t="str">
        <f>IF('Summary Clear'!WHM2=0,"",'Summary Clear'!WHM2)</f>
        <v/>
      </c>
      <c r="WGU13" s="172" t="str">
        <f>IF('Summary Clear'!WHN2=0,"",'Summary Clear'!WHN2)</f>
        <v/>
      </c>
      <c r="WGV13" s="172" t="str">
        <f>IF('Summary Clear'!WHO2=0,"",'Summary Clear'!WHO2)</f>
        <v/>
      </c>
      <c r="WGW13" s="172" t="str">
        <f>IF('Summary Clear'!WHP2=0,"",'Summary Clear'!WHP2)</f>
        <v/>
      </c>
      <c r="WGX13" s="172" t="str">
        <f>IF('Summary Clear'!WHQ2=0,"",'Summary Clear'!WHQ2)</f>
        <v/>
      </c>
      <c r="WGY13" s="172" t="str">
        <f>IF('Summary Clear'!WHR2=0,"",'Summary Clear'!WHR2)</f>
        <v/>
      </c>
      <c r="WGZ13" s="172" t="str">
        <f>IF('Summary Clear'!WHS2=0,"",'Summary Clear'!WHS2)</f>
        <v/>
      </c>
      <c r="WHA13" s="172" t="str">
        <f>IF('Summary Clear'!WHT2=0,"",'Summary Clear'!WHT2)</f>
        <v/>
      </c>
      <c r="WHB13" s="172" t="str">
        <f>IF('Summary Clear'!WHU2=0,"",'Summary Clear'!WHU2)</f>
        <v/>
      </c>
      <c r="WHC13" s="172" t="str">
        <f>IF('Summary Clear'!WHV2=0,"",'Summary Clear'!WHV2)</f>
        <v/>
      </c>
      <c r="WHD13" s="172" t="str">
        <f>IF('Summary Clear'!WHW2=0,"",'Summary Clear'!WHW2)</f>
        <v/>
      </c>
      <c r="WHE13" s="172" t="str">
        <f>IF('Summary Clear'!WHX2=0,"",'Summary Clear'!WHX2)</f>
        <v/>
      </c>
      <c r="WHF13" s="172" t="str">
        <f>IF('Summary Clear'!WHY2=0,"",'Summary Clear'!WHY2)</f>
        <v/>
      </c>
      <c r="WHG13" s="172" t="str">
        <f>IF('Summary Clear'!WHZ2=0,"",'Summary Clear'!WHZ2)</f>
        <v/>
      </c>
      <c r="WHH13" s="172" t="str">
        <f>IF('Summary Clear'!WIA2=0,"",'Summary Clear'!WIA2)</f>
        <v/>
      </c>
      <c r="WHI13" s="172" t="str">
        <f>IF('Summary Clear'!WIB2=0,"",'Summary Clear'!WIB2)</f>
        <v/>
      </c>
      <c r="WHJ13" s="172" t="str">
        <f>IF('Summary Clear'!WIC2=0,"",'Summary Clear'!WIC2)</f>
        <v/>
      </c>
      <c r="WHK13" s="172" t="str">
        <f>IF('Summary Clear'!WID2=0,"",'Summary Clear'!WID2)</f>
        <v/>
      </c>
      <c r="WHL13" s="172" t="str">
        <f>IF('Summary Clear'!WIE2=0,"",'Summary Clear'!WIE2)</f>
        <v/>
      </c>
      <c r="WHM13" s="172" t="str">
        <f>IF('Summary Clear'!WIF2=0,"",'Summary Clear'!WIF2)</f>
        <v/>
      </c>
      <c r="WHN13" s="172" t="str">
        <f>IF('Summary Clear'!WIG2=0,"",'Summary Clear'!WIG2)</f>
        <v/>
      </c>
      <c r="WHO13" s="172" t="str">
        <f>IF('Summary Clear'!WIH2=0,"",'Summary Clear'!WIH2)</f>
        <v/>
      </c>
      <c r="WHP13" s="172" t="str">
        <f>IF('Summary Clear'!WII2=0,"",'Summary Clear'!WII2)</f>
        <v/>
      </c>
      <c r="WHQ13" s="172" t="str">
        <f>IF('Summary Clear'!WIJ2=0,"",'Summary Clear'!WIJ2)</f>
        <v/>
      </c>
      <c r="WHR13" s="172" t="str">
        <f>IF('Summary Clear'!WIK2=0,"",'Summary Clear'!WIK2)</f>
        <v/>
      </c>
      <c r="WHS13" s="172" t="str">
        <f>IF('Summary Clear'!WIL2=0,"",'Summary Clear'!WIL2)</f>
        <v/>
      </c>
      <c r="WHT13" s="172" t="str">
        <f>IF('Summary Clear'!WIM2=0,"",'Summary Clear'!WIM2)</f>
        <v/>
      </c>
      <c r="WHU13" s="172" t="str">
        <f>IF('Summary Clear'!WIN2=0,"",'Summary Clear'!WIN2)</f>
        <v/>
      </c>
      <c r="WHV13" s="172" t="str">
        <f>IF('Summary Clear'!WIO2=0,"",'Summary Clear'!WIO2)</f>
        <v/>
      </c>
      <c r="WHW13" s="172" t="str">
        <f>IF('Summary Clear'!WIP2=0,"",'Summary Clear'!WIP2)</f>
        <v/>
      </c>
      <c r="WHX13" s="172" t="str">
        <f>IF('Summary Clear'!WIQ2=0,"",'Summary Clear'!WIQ2)</f>
        <v/>
      </c>
      <c r="WHY13" s="172" t="str">
        <f>IF('Summary Clear'!WIR2=0,"",'Summary Clear'!WIR2)</f>
        <v/>
      </c>
      <c r="WHZ13" s="172" t="str">
        <f>IF('Summary Clear'!WIS2=0,"",'Summary Clear'!WIS2)</f>
        <v/>
      </c>
      <c r="WIA13" s="172" t="str">
        <f>IF('Summary Clear'!WIT2=0,"",'Summary Clear'!WIT2)</f>
        <v/>
      </c>
      <c r="WIB13" s="172" t="str">
        <f>IF('Summary Clear'!WIU2=0,"",'Summary Clear'!WIU2)</f>
        <v/>
      </c>
      <c r="WIC13" s="172" t="str">
        <f>IF('Summary Clear'!WIV2=0,"",'Summary Clear'!WIV2)</f>
        <v/>
      </c>
      <c r="WID13" s="172" t="str">
        <f>IF('Summary Clear'!WIW2=0,"",'Summary Clear'!WIW2)</f>
        <v/>
      </c>
      <c r="WIE13" s="172" t="str">
        <f>IF('Summary Clear'!WIX2=0,"",'Summary Clear'!WIX2)</f>
        <v/>
      </c>
      <c r="WIF13" s="172" t="str">
        <f>IF('Summary Clear'!WIY2=0,"",'Summary Clear'!WIY2)</f>
        <v/>
      </c>
      <c r="WIG13" s="172" t="str">
        <f>IF('Summary Clear'!WIZ2=0,"",'Summary Clear'!WIZ2)</f>
        <v/>
      </c>
      <c r="WIH13" s="172" t="str">
        <f>IF('Summary Clear'!WJA2=0,"",'Summary Clear'!WJA2)</f>
        <v/>
      </c>
      <c r="WII13" s="172" t="str">
        <f>IF('Summary Clear'!WJB2=0,"",'Summary Clear'!WJB2)</f>
        <v/>
      </c>
      <c r="WIJ13" s="172" t="str">
        <f>IF('Summary Clear'!WJC2=0,"",'Summary Clear'!WJC2)</f>
        <v/>
      </c>
      <c r="WIK13" s="172" t="str">
        <f>IF('Summary Clear'!WJD2=0,"",'Summary Clear'!WJD2)</f>
        <v/>
      </c>
      <c r="WIL13" s="172" t="str">
        <f>IF('Summary Clear'!WJE2=0,"",'Summary Clear'!WJE2)</f>
        <v/>
      </c>
      <c r="WIM13" s="172" t="str">
        <f>IF('Summary Clear'!WJF2=0,"",'Summary Clear'!WJF2)</f>
        <v/>
      </c>
      <c r="WIN13" s="172" t="str">
        <f>IF('Summary Clear'!WJG2=0,"",'Summary Clear'!WJG2)</f>
        <v/>
      </c>
      <c r="WIO13" s="172" t="str">
        <f>IF('Summary Clear'!WJH2=0,"",'Summary Clear'!WJH2)</f>
        <v/>
      </c>
      <c r="WIP13" s="172" t="str">
        <f>IF('Summary Clear'!WJI2=0,"",'Summary Clear'!WJI2)</f>
        <v/>
      </c>
      <c r="WIQ13" s="172" t="str">
        <f>IF('Summary Clear'!WJJ2=0,"",'Summary Clear'!WJJ2)</f>
        <v/>
      </c>
      <c r="WIR13" s="172" t="str">
        <f>IF('Summary Clear'!WJK2=0,"",'Summary Clear'!WJK2)</f>
        <v/>
      </c>
      <c r="WIS13" s="172" t="str">
        <f>IF('Summary Clear'!WJL2=0,"",'Summary Clear'!WJL2)</f>
        <v/>
      </c>
      <c r="WIT13" s="172" t="str">
        <f>IF('Summary Clear'!WJM2=0,"",'Summary Clear'!WJM2)</f>
        <v/>
      </c>
      <c r="WIU13" s="172" t="str">
        <f>IF('Summary Clear'!WJN2=0,"",'Summary Clear'!WJN2)</f>
        <v/>
      </c>
      <c r="WIV13" s="172" t="str">
        <f>IF('Summary Clear'!WJO2=0,"",'Summary Clear'!WJO2)</f>
        <v/>
      </c>
      <c r="WIW13" s="172" t="str">
        <f>IF('Summary Clear'!WJP2=0,"",'Summary Clear'!WJP2)</f>
        <v/>
      </c>
      <c r="WIX13" s="172" t="str">
        <f>IF('Summary Clear'!WJQ2=0,"",'Summary Clear'!WJQ2)</f>
        <v/>
      </c>
      <c r="WIY13" s="172" t="str">
        <f>IF('Summary Clear'!WJR2=0,"",'Summary Clear'!WJR2)</f>
        <v/>
      </c>
      <c r="WIZ13" s="172" t="str">
        <f>IF('Summary Clear'!WJS2=0,"",'Summary Clear'!WJS2)</f>
        <v/>
      </c>
      <c r="WJA13" s="172" t="str">
        <f>IF('Summary Clear'!WJT2=0,"",'Summary Clear'!WJT2)</f>
        <v/>
      </c>
      <c r="WJB13" s="172" t="str">
        <f>IF('Summary Clear'!WJU2=0,"",'Summary Clear'!WJU2)</f>
        <v/>
      </c>
      <c r="WJC13" s="172" t="str">
        <f>IF('Summary Clear'!WJV2=0,"",'Summary Clear'!WJV2)</f>
        <v/>
      </c>
      <c r="WJD13" s="172" t="str">
        <f>IF('Summary Clear'!WJW2=0,"",'Summary Clear'!WJW2)</f>
        <v/>
      </c>
      <c r="WJE13" s="172" t="str">
        <f>IF('Summary Clear'!WJX2=0,"",'Summary Clear'!WJX2)</f>
        <v/>
      </c>
      <c r="WJF13" s="172" t="str">
        <f>IF('Summary Clear'!WJY2=0,"",'Summary Clear'!WJY2)</f>
        <v/>
      </c>
      <c r="WJG13" s="172" t="str">
        <f>IF('Summary Clear'!WJZ2=0,"",'Summary Clear'!WJZ2)</f>
        <v/>
      </c>
      <c r="WJH13" s="172" t="str">
        <f>IF('Summary Clear'!WKA2=0,"",'Summary Clear'!WKA2)</f>
        <v/>
      </c>
      <c r="WJI13" s="172" t="str">
        <f>IF('Summary Clear'!WKB2=0,"",'Summary Clear'!WKB2)</f>
        <v/>
      </c>
      <c r="WJJ13" s="172" t="str">
        <f>IF('Summary Clear'!WKC2=0,"",'Summary Clear'!WKC2)</f>
        <v/>
      </c>
      <c r="WJK13" s="172" t="str">
        <f>IF('Summary Clear'!WKD2=0,"",'Summary Clear'!WKD2)</f>
        <v/>
      </c>
      <c r="WJL13" s="172" t="str">
        <f>IF('Summary Clear'!WKE2=0,"",'Summary Clear'!WKE2)</f>
        <v/>
      </c>
      <c r="WJM13" s="172" t="str">
        <f>IF('Summary Clear'!WKF2=0,"",'Summary Clear'!WKF2)</f>
        <v/>
      </c>
      <c r="WJN13" s="172" t="str">
        <f>IF('Summary Clear'!WKG2=0,"",'Summary Clear'!WKG2)</f>
        <v/>
      </c>
      <c r="WJO13" s="172" t="str">
        <f>IF('Summary Clear'!WKH2=0,"",'Summary Clear'!WKH2)</f>
        <v/>
      </c>
      <c r="WJP13" s="172" t="str">
        <f>IF('Summary Clear'!WKI2=0,"",'Summary Clear'!WKI2)</f>
        <v/>
      </c>
      <c r="WJQ13" s="172" t="str">
        <f>IF('Summary Clear'!WKJ2=0,"",'Summary Clear'!WKJ2)</f>
        <v/>
      </c>
      <c r="WJR13" s="172" t="str">
        <f>IF('Summary Clear'!WKK2=0,"",'Summary Clear'!WKK2)</f>
        <v/>
      </c>
      <c r="WJS13" s="172" t="str">
        <f>IF('Summary Clear'!WKL2=0,"",'Summary Clear'!WKL2)</f>
        <v/>
      </c>
      <c r="WJT13" s="172" t="str">
        <f>IF('Summary Clear'!WKM2=0,"",'Summary Clear'!WKM2)</f>
        <v/>
      </c>
      <c r="WJU13" s="172" t="str">
        <f>IF('Summary Clear'!WKN2=0,"",'Summary Clear'!WKN2)</f>
        <v/>
      </c>
      <c r="WJV13" s="172" t="str">
        <f>IF('Summary Clear'!WKO2=0,"",'Summary Clear'!WKO2)</f>
        <v/>
      </c>
      <c r="WJW13" s="172" t="str">
        <f>IF('Summary Clear'!WKP2=0,"",'Summary Clear'!WKP2)</f>
        <v/>
      </c>
      <c r="WJX13" s="172" t="str">
        <f>IF('Summary Clear'!WKQ2=0,"",'Summary Clear'!WKQ2)</f>
        <v/>
      </c>
      <c r="WJY13" s="172" t="str">
        <f>IF('Summary Clear'!WKR2=0,"",'Summary Clear'!WKR2)</f>
        <v/>
      </c>
      <c r="WJZ13" s="172" t="str">
        <f>IF('Summary Clear'!WKS2=0,"",'Summary Clear'!WKS2)</f>
        <v/>
      </c>
      <c r="WKA13" s="172" t="str">
        <f>IF('Summary Clear'!WKT2=0,"",'Summary Clear'!WKT2)</f>
        <v/>
      </c>
      <c r="WKB13" s="172" t="str">
        <f>IF('Summary Clear'!WKU2=0,"",'Summary Clear'!WKU2)</f>
        <v/>
      </c>
      <c r="WKC13" s="172" t="str">
        <f>IF('Summary Clear'!WKV2=0,"",'Summary Clear'!WKV2)</f>
        <v/>
      </c>
      <c r="WKD13" s="172" t="str">
        <f>IF('Summary Clear'!WKW2=0,"",'Summary Clear'!WKW2)</f>
        <v/>
      </c>
      <c r="WKE13" s="172" t="str">
        <f>IF('Summary Clear'!WKX2=0,"",'Summary Clear'!WKX2)</f>
        <v/>
      </c>
      <c r="WKF13" s="172" t="str">
        <f>IF('Summary Clear'!WKY2=0,"",'Summary Clear'!WKY2)</f>
        <v/>
      </c>
      <c r="WKG13" s="172" t="str">
        <f>IF('Summary Clear'!WKZ2=0,"",'Summary Clear'!WKZ2)</f>
        <v/>
      </c>
      <c r="WKH13" s="172" t="str">
        <f>IF('Summary Clear'!WLA2=0,"",'Summary Clear'!WLA2)</f>
        <v/>
      </c>
      <c r="WKI13" s="172" t="str">
        <f>IF('Summary Clear'!WLB2=0,"",'Summary Clear'!WLB2)</f>
        <v/>
      </c>
      <c r="WKJ13" s="172" t="str">
        <f>IF('Summary Clear'!WLC2=0,"",'Summary Clear'!WLC2)</f>
        <v/>
      </c>
      <c r="WKK13" s="172" t="str">
        <f>IF('Summary Clear'!WLD2=0,"",'Summary Clear'!WLD2)</f>
        <v/>
      </c>
      <c r="WKL13" s="172" t="str">
        <f>IF('Summary Clear'!WLE2=0,"",'Summary Clear'!WLE2)</f>
        <v/>
      </c>
      <c r="WKM13" s="172" t="str">
        <f>IF('Summary Clear'!WLF2=0,"",'Summary Clear'!WLF2)</f>
        <v/>
      </c>
      <c r="WKN13" s="172" t="str">
        <f>IF('Summary Clear'!WLG2=0,"",'Summary Clear'!WLG2)</f>
        <v/>
      </c>
      <c r="WKO13" s="172" t="str">
        <f>IF('Summary Clear'!WLH2=0,"",'Summary Clear'!WLH2)</f>
        <v/>
      </c>
      <c r="WKP13" s="172" t="str">
        <f>IF('Summary Clear'!WLI2=0,"",'Summary Clear'!WLI2)</f>
        <v/>
      </c>
      <c r="WKQ13" s="172" t="str">
        <f>IF('Summary Clear'!WLJ2=0,"",'Summary Clear'!WLJ2)</f>
        <v/>
      </c>
      <c r="WKR13" s="172" t="str">
        <f>IF('Summary Clear'!WLK2=0,"",'Summary Clear'!WLK2)</f>
        <v/>
      </c>
      <c r="WKS13" s="172" t="str">
        <f>IF('Summary Clear'!WLL2=0,"",'Summary Clear'!WLL2)</f>
        <v/>
      </c>
      <c r="WKT13" s="172" t="str">
        <f>IF('Summary Clear'!WLM2=0,"",'Summary Clear'!WLM2)</f>
        <v/>
      </c>
      <c r="WKU13" s="172" t="str">
        <f>IF('Summary Clear'!WLN2=0,"",'Summary Clear'!WLN2)</f>
        <v/>
      </c>
      <c r="WKV13" s="172" t="str">
        <f>IF('Summary Clear'!WLO2=0,"",'Summary Clear'!WLO2)</f>
        <v/>
      </c>
      <c r="WKW13" s="172" t="str">
        <f>IF('Summary Clear'!WLP2=0,"",'Summary Clear'!WLP2)</f>
        <v/>
      </c>
      <c r="WKX13" s="172" t="str">
        <f>IF('Summary Clear'!WLQ2=0,"",'Summary Clear'!WLQ2)</f>
        <v/>
      </c>
      <c r="WKY13" s="172" t="str">
        <f>IF('Summary Clear'!WLR2=0,"",'Summary Clear'!WLR2)</f>
        <v/>
      </c>
      <c r="WKZ13" s="172" t="str">
        <f>IF('Summary Clear'!WLS2=0,"",'Summary Clear'!WLS2)</f>
        <v/>
      </c>
      <c r="WLA13" s="172" t="str">
        <f>IF('Summary Clear'!WLT2=0,"",'Summary Clear'!WLT2)</f>
        <v/>
      </c>
      <c r="WLB13" s="172" t="str">
        <f>IF('Summary Clear'!WLU2=0,"",'Summary Clear'!WLU2)</f>
        <v/>
      </c>
      <c r="WLC13" s="172" t="str">
        <f>IF('Summary Clear'!WLV2=0,"",'Summary Clear'!WLV2)</f>
        <v/>
      </c>
      <c r="WLD13" s="172" t="str">
        <f>IF('Summary Clear'!WLW2=0,"",'Summary Clear'!WLW2)</f>
        <v/>
      </c>
      <c r="WLE13" s="172" t="str">
        <f>IF('Summary Clear'!WLX2=0,"",'Summary Clear'!WLX2)</f>
        <v/>
      </c>
      <c r="WLF13" s="172" t="str">
        <f>IF('Summary Clear'!WLY2=0,"",'Summary Clear'!WLY2)</f>
        <v/>
      </c>
      <c r="WLG13" s="172" t="str">
        <f>IF('Summary Clear'!WLZ2=0,"",'Summary Clear'!WLZ2)</f>
        <v/>
      </c>
      <c r="WLH13" s="172" t="str">
        <f>IF('Summary Clear'!WMA2=0,"",'Summary Clear'!WMA2)</f>
        <v/>
      </c>
      <c r="WLI13" s="172" t="str">
        <f>IF('Summary Clear'!WMB2=0,"",'Summary Clear'!WMB2)</f>
        <v/>
      </c>
      <c r="WLJ13" s="172" t="str">
        <f>IF('Summary Clear'!WMC2=0,"",'Summary Clear'!WMC2)</f>
        <v/>
      </c>
      <c r="WLK13" s="172" t="str">
        <f>IF('Summary Clear'!WMD2=0,"",'Summary Clear'!WMD2)</f>
        <v/>
      </c>
      <c r="WLL13" s="172" t="str">
        <f>IF('Summary Clear'!WME2=0,"",'Summary Clear'!WME2)</f>
        <v/>
      </c>
      <c r="WLM13" s="172" t="str">
        <f>IF('Summary Clear'!WMF2=0,"",'Summary Clear'!WMF2)</f>
        <v/>
      </c>
      <c r="WLN13" s="172" t="str">
        <f>IF('Summary Clear'!WMG2=0,"",'Summary Clear'!WMG2)</f>
        <v/>
      </c>
      <c r="WLO13" s="172" t="str">
        <f>IF('Summary Clear'!WMH2=0,"",'Summary Clear'!WMH2)</f>
        <v/>
      </c>
      <c r="WLP13" s="172" t="str">
        <f>IF('Summary Clear'!WMI2=0,"",'Summary Clear'!WMI2)</f>
        <v/>
      </c>
      <c r="WLQ13" s="172" t="str">
        <f>IF('Summary Clear'!WMJ2=0,"",'Summary Clear'!WMJ2)</f>
        <v/>
      </c>
      <c r="WLR13" s="172" t="str">
        <f>IF('Summary Clear'!WMK2=0,"",'Summary Clear'!WMK2)</f>
        <v/>
      </c>
      <c r="WLS13" s="172" t="str">
        <f>IF('Summary Clear'!WML2=0,"",'Summary Clear'!WML2)</f>
        <v/>
      </c>
      <c r="WLT13" s="172" t="str">
        <f>IF('Summary Clear'!WMM2=0,"",'Summary Clear'!WMM2)</f>
        <v/>
      </c>
      <c r="WLU13" s="172" t="str">
        <f>IF('Summary Clear'!WMN2=0,"",'Summary Clear'!WMN2)</f>
        <v/>
      </c>
      <c r="WLV13" s="172" t="str">
        <f>IF('Summary Clear'!WMO2=0,"",'Summary Clear'!WMO2)</f>
        <v/>
      </c>
      <c r="WLW13" s="172" t="str">
        <f>IF('Summary Clear'!WMP2=0,"",'Summary Clear'!WMP2)</f>
        <v/>
      </c>
      <c r="WLX13" s="172" t="str">
        <f>IF('Summary Clear'!WMQ2=0,"",'Summary Clear'!WMQ2)</f>
        <v/>
      </c>
      <c r="WLY13" s="172" t="str">
        <f>IF('Summary Clear'!WMR2=0,"",'Summary Clear'!WMR2)</f>
        <v/>
      </c>
      <c r="WLZ13" s="172" t="str">
        <f>IF('Summary Clear'!WMS2=0,"",'Summary Clear'!WMS2)</f>
        <v/>
      </c>
      <c r="WMA13" s="172" t="str">
        <f>IF('Summary Clear'!WMT2=0,"",'Summary Clear'!WMT2)</f>
        <v/>
      </c>
      <c r="WMB13" s="172" t="str">
        <f>IF('Summary Clear'!WMU2=0,"",'Summary Clear'!WMU2)</f>
        <v/>
      </c>
      <c r="WMC13" s="172" t="str">
        <f>IF('Summary Clear'!WMV2=0,"",'Summary Clear'!WMV2)</f>
        <v/>
      </c>
      <c r="WMD13" s="172" t="str">
        <f>IF('Summary Clear'!WMW2=0,"",'Summary Clear'!WMW2)</f>
        <v/>
      </c>
      <c r="WME13" s="172" t="str">
        <f>IF('Summary Clear'!WMX2=0,"",'Summary Clear'!WMX2)</f>
        <v/>
      </c>
      <c r="WMF13" s="172" t="str">
        <f>IF('Summary Clear'!WMY2=0,"",'Summary Clear'!WMY2)</f>
        <v/>
      </c>
      <c r="WMG13" s="172" t="str">
        <f>IF('Summary Clear'!WMZ2=0,"",'Summary Clear'!WMZ2)</f>
        <v/>
      </c>
      <c r="WMH13" s="172" t="str">
        <f>IF('Summary Clear'!WNA2=0,"",'Summary Clear'!WNA2)</f>
        <v/>
      </c>
      <c r="WMI13" s="172" t="str">
        <f>IF('Summary Clear'!WNB2=0,"",'Summary Clear'!WNB2)</f>
        <v/>
      </c>
      <c r="WMJ13" s="172" t="str">
        <f>IF('Summary Clear'!WNC2=0,"",'Summary Clear'!WNC2)</f>
        <v/>
      </c>
      <c r="WMK13" s="172" t="str">
        <f>IF('Summary Clear'!WND2=0,"",'Summary Clear'!WND2)</f>
        <v/>
      </c>
      <c r="WML13" s="172" t="str">
        <f>IF('Summary Clear'!WNE2=0,"",'Summary Clear'!WNE2)</f>
        <v/>
      </c>
      <c r="WMM13" s="172" t="str">
        <f>IF('Summary Clear'!WNF2=0,"",'Summary Clear'!WNF2)</f>
        <v/>
      </c>
      <c r="WMN13" s="172" t="str">
        <f>IF('Summary Clear'!WNG2=0,"",'Summary Clear'!WNG2)</f>
        <v/>
      </c>
      <c r="WMO13" s="172" t="str">
        <f>IF('Summary Clear'!WNH2=0,"",'Summary Clear'!WNH2)</f>
        <v/>
      </c>
      <c r="WMP13" s="172" t="str">
        <f>IF('Summary Clear'!WNI2=0,"",'Summary Clear'!WNI2)</f>
        <v/>
      </c>
      <c r="WMQ13" s="172" t="str">
        <f>IF('Summary Clear'!WNJ2=0,"",'Summary Clear'!WNJ2)</f>
        <v/>
      </c>
      <c r="WMR13" s="172" t="str">
        <f>IF('Summary Clear'!WNK2=0,"",'Summary Clear'!WNK2)</f>
        <v/>
      </c>
      <c r="WMS13" s="172" t="str">
        <f>IF('Summary Clear'!WNL2=0,"",'Summary Clear'!WNL2)</f>
        <v/>
      </c>
      <c r="WMT13" s="172" t="str">
        <f>IF('Summary Clear'!WNM2=0,"",'Summary Clear'!WNM2)</f>
        <v/>
      </c>
      <c r="WMU13" s="172" t="str">
        <f>IF('Summary Clear'!WNN2=0,"",'Summary Clear'!WNN2)</f>
        <v/>
      </c>
      <c r="WMV13" s="172" t="str">
        <f>IF('Summary Clear'!WNO2=0,"",'Summary Clear'!WNO2)</f>
        <v/>
      </c>
      <c r="WMW13" s="172" t="str">
        <f>IF('Summary Clear'!WNP2=0,"",'Summary Clear'!WNP2)</f>
        <v/>
      </c>
      <c r="WMX13" s="172" t="str">
        <f>IF('Summary Clear'!WNQ2=0,"",'Summary Clear'!WNQ2)</f>
        <v/>
      </c>
      <c r="WMY13" s="172" t="str">
        <f>IF('Summary Clear'!WNR2=0,"",'Summary Clear'!WNR2)</f>
        <v/>
      </c>
      <c r="WMZ13" s="172" t="str">
        <f>IF('Summary Clear'!WNS2=0,"",'Summary Clear'!WNS2)</f>
        <v/>
      </c>
      <c r="WNA13" s="172" t="str">
        <f>IF('Summary Clear'!WNT2=0,"",'Summary Clear'!WNT2)</f>
        <v/>
      </c>
      <c r="WNB13" s="172" t="str">
        <f>IF('Summary Clear'!WNU2=0,"",'Summary Clear'!WNU2)</f>
        <v/>
      </c>
      <c r="WNC13" s="172" t="str">
        <f>IF('Summary Clear'!WNV2=0,"",'Summary Clear'!WNV2)</f>
        <v/>
      </c>
      <c r="WND13" s="172" t="str">
        <f>IF('Summary Clear'!WNW2=0,"",'Summary Clear'!WNW2)</f>
        <v/>
      </c>
      <c r="WNE13" s="172" t="str">
        <f>IF('Summary Clear'!WNX2=0,"",'Summary Clear'!WNX2)</f>
        <v/>
      </c>
      <c r="WNF13" s="172" t="str">
        <f>IF('Summary Clear'!WNY2=0,"",'Summary Clear'!WNY2)</f>
        <v/>
      </c>
      <c r="WNG13" s="172" t="str">
        <f>IF('Summary Clear'!WNZ2=0,"",'Summary Clear'!WNZ2)</f>
        <v/>
      </c>
      <c r="WNH13" s="172" t="str">
        <f>IF('Summary Clear'!WOA2=0,"",'Summary Clear'!WOA2)</f>
        <v/>
      </c>
      <c r="WNI13" s="172" t="str">
        <f>IF('Summary Clear'!WOB2=0,"",'Summary Clear'!WOB2)</f>
        <v/>
      </c>
      <c r="WNJ13" s="172" t="str">
        <f>IF('Summary Clear'!WOC2=0,"",'Summary Clear'!WOC2)</f>
        <v/>
      </c>
      <c r="WNK13" s="172" t="str">
        <f>IF('Summary Clear'!WOD2=0,"",'Summary Clear'!WOD2)</f>
        <v/>
      </c>
      <c r="WNL13" s="172" t="str">
        <f>IF('Summary Clear'!WOE2=0,"",'Summary Clear'!WOE2)</f>
        <v/>
      </c>
      <c r="WNM13" s="172" t="str">
        <f>IF('Summary Clear'!WOF2=0,"",'Summary Clear'!WOF2)</f>
        <v/>
      </c>
      <c r="WNN13" s="172" t="str">
        <f>IF('Summary Clear'!WOG2=0,"",'Summary Clear'!WOG2)</f>
        <v/>
      </c>
      <c r="WNO13" s="172" t="str">
        <f>IF('Summary Clear'!WOH2=0,"",'Summary Clear'!WOH2)</f>
        <v/>
      </c>
      <c r="WNP13" s="172" t="str">
        <f>IF('Summary Clear'!WOI2=0,"",'Summary Clear'!WOI2)</f>
        <v/>
      </c>
      <c r="WNQ13" s="172" t="str">
        <f>IF('Summary Clear'!WOJ2=0,"",'Summary Clear'!WOJ2)</f>
        <v/>
      </c>
      <c r="WNR13" s="172" t="str">
        <f>IF('Summary Clear'!WOK2=0,"",'Summary Clear'!WOK2)</f>
        <v/>
      </c>
      <c r="WNS13" s="172" t="str">
        <f>IF('Summary Clear'!WOL2=0,"",'Summary Clear'!WOL2)</f>
        <v/>
      </c>
      <c r="WNT13" s="172" t="str">
        <f>IF('Summary Clear'!WOM2=0,"",'Summary Clear'!WOM2)</f>
        <v/>
      </c>
      <c r="WNU13" s="172" t="str">
        <f>IF('Summary Clear'!WON2=0,"",'Summary Clear'!WON2)</f>
        <v/>
      </c>
      <c r="WNV13" s="172" t="str">
        <f>IF('Summary Clear'!WOO2=0,"",'Summary Clear'!WOO2)</f>
        <v/>
      </c>
      <c r="WNW13" s="172" t="str">
        <f>IF('Summary Clear'!WOP2=0,"",'Summary Clear'!WOP2)</f>
        <v/>
      </c>
      <c r="WNX13" s="172" t="str">
        <f>IF('Summary Clear'!WOQ2=0,"",'Summary Clear'!WOQ2)</f>
        <v/>
      </c>
      <c r="WNY13" s="172" t="str">
        <f>IF('Summary Clear'!WOR2=0,"",'Summary Clear'!WOR2)</f>
        <v/>
      </c>
      <c r="WNZ13" s="172" t="str">
        <f>IF('Summary Clear'!WOS2=0,"",'Summary Clear'!WOS2)</f>
        <v/>
      </c>
      <c r="WOA13" s="172" t="str">
        <f>IF('Summary Clear'!WOT2=0,"",'Summary Clear'!WOT2)</f>
        <v/>
      </c>
      <c r="WOB13" s="172" t="str">
        <f>IF('Summary Clear'!WOU2=0,"",'Summary Clear'!WOU2)</f>
        <v/>
      </c>
      <c r="WOC13" s="172" t="str">
        <f>IF('Summary Clear'!WOV2=0,"",'Summary Clear'!WOV2)</f>
        <v/>
      </c>
      <c r="WOD13" s="172" t="str">
        <f>IF('Summary Clear'!WOW2=0,"",'Summary Clear'!WOW2)</f>
        <v/>
      </c>
      <c r="WOE13" s="172" t="str">
        <f>IF('Summary Clear'!WOX2=0,"",'Summary Clear'!WOX2)</f>
        <v/>
      </c>
      <c r="WOF13" s="172" t="str">
        <f>IF('Summary Clear'!WOY2=0,"",'Summary Clear'!WOY2)</f>
        <v/>
      </c>
      <c r="WOG13" s="172" t="str">
        <f>IF('Summary Clear'!WOZ2=0,"",'Summary Clear'!WOZ2)</f>
        <v/>
      </c>
      <c r="WOH13" s="172" t="str">
        <f>IF('Summary Clear'!WPA2=0,"",'Summary Clear'!WPA2)</f>
        <v/>
      </c>
      <c r="WOI13" s="172" t="str">
        <f>IF('Summary Clear'!WPB2=0,"",'Summary Clear'!WPB2)</f>
        <v/>
      </c>
      <c r="WOJ13" s="172" t="str">
        <f>IF('Summary Clear'!WPC2=0,"",'Summary Clear'!WPC2)</f>
        <v/>
      </c>
      <c r="WOK13" s="172" t="str">
        <f>IF('Summary Clear'!WPD2=0,"",'Summary Clear'!WPD2)</f>
        <v/>
      </c>
      <c r="WOL13" s="172" t="str">
        <f>IF('Summary Clear'!WPE2=0,"",'Summary Clear'!WPE2)</f>
        <v/>
      </c>
      <c r="WOM13" s="172" t="str">
        <f>IF('Summary Clear'!WPF2=0,"",'Summary Clear'!WPF2)</f>
        <v/>
      </c>
      <c r="WON13" s="172" t="str">
        <f>IF('Summary Clear'!WPG2=0,"",'Summary Clear'!WPG2)</f>
        <v/>
      </c>
      <c r="WOO13" s="172" t="str">
        <f>IF('Summary Clear'!WPH2=0,"",'Summary Clear'!WPH2)</f>
        <v/>
      </c>
      <c r="WOP13" s="172" t="str">
        <f>IF('Summary Clear'!WPI2=0,"",'Summary Clear'!WPI2)</f>
        <v/>
      </c>
      <c r="WOQ13" s="172" t="str">
        <f>IF('Summary Clear'!WPJ2=0,"",'Summary Clear'!WPJ2)</f>
        <v/>
      </c>
      <c r="WOR13" s="172" t="str">
        <f>IF('Summary Clear'!WPK2=0,"",'Summary Clear'!WPK2)</f>
        <v/>
      </c>
      <c r="WOS13" s="172" t="str">
        <f>IF('Summary Clear'!WPL2=0,"",'Summary Clear'!WPL2)</f>
        <v/>
      </c>
      <c r="WOT13" s="172" t="str">
        <f>IF('Summary Clear'!WPM2=0,"",'Summary Clear'!WPM2)</f>
        <v/>
      </c>
      <c r="WOU13" s="172" t="str">
        <f>IF('Summary Clear'!WPN2=0,"",'Summary Clear'!WPN2)</f>
        <v/>
      </c>
      <c r="WOV13" s="172" t="str">
        <f>IF('Summary Clear'!WPO2=0,"",'Summary Clear'!WPO2)</f>
        <v/>
      </c>
      <c r="WOW13" s="172" t="str">
        <f>IF('Summary Clear'!WPP2=0,"",'Summary Clear'!WPP2)</f>
        <v/>
      </c>
      <c r="WOX13" s="172" t="str">
        <f>IF('Summary Clear'!WPQ2=0,"",'Summary Clear'!WPQ2)</f>
        <v/>
      </c>
      <c r="WOY13" s="172" t="str">
        <f>IF('Summary Clear'!WPR2=0,"",'Summary Clear'!WPR2)</f>
        <v/>
      </c>
      <c r="WOZ13" s="172" t="str">
        <f>IF('Summary Clear'!WPS2=0,"",'Summary Clear'!WPS2)</f>
        <v/>
      </c>
      <c r="WPA13" s="172" t="str">
        <f>IF('Summary Clear'!WPT2=0,"",'Summary Clear'!WPT2)</f>
        <v/>
      </c>
      <c r="WPB13" s="172" t="str">
        <f>IF('Summary Clear'!WPU2=0,"",'Summary Clear'!WPU2)</f>
        <v/>
      </c>
      <c r="WPC13" s="172" t="str">
        <f>IF('Summary Clear'!WPV2=0,"",'Summary Clear'!WPV2)</f>
        <v/>
      </c>
      <c r="WPD13" s="172" t="str">
        <f>IF('Summary Clear'!WPW2=0,"",'Summary Clear'!WPW2)</f>
        <v/>
      </c>
      <c r="WPE13" s="172" t="str">
        <f>IF('Summary Clear'!WPX2=0,"",'Summary Clear'!WPX2)</f>
        <v/>
      </c>
      <c r="WPF13" s="172" t="str">
        <f>IF('Summary Clear'!WPY2=0,"",'Summary Clear'!WPY2)</f>
        <v/>
      </c>
      <c r="WPG13" s="172" t="str">
        <f>IF('Summary Clear'!WPZ2=0,"",'Summary Clear'!WPZ2)</f>
        <v/>
      </c>
      <c r="WPH13" s="172" t="str">
        <f>IF('Summary Clear'!WQA2=0,"",'Summary Clear'!WQA2)</f>
        <v/>
      </c>
      <c r="WPI13" s="172" t="str">
        <f>IF('Summary Clear'!WQB2=0,"",'Summary Clear'!WQB2)</f>
        <v/>
      </c>
      <c r="WPJ13" s="172" t="str">
        <f>IF('Summary Clear'!WQC2=0,"",'Summary Clear'!WQC2)</f>
        <v/>
      </c>
      <c r="WPK13" s="172" t="str">
        <f>IF('Summary Clear'!WQD2=0,"",'Summary Clear'!WQD2)</f>
        <v/>
      </c>
      <c r="WPL13" s="172" t="str">
        <f>IF('Summary Clear'!WQE2=0,"",'Summary Clear'!WQE2)</f>
        <v/>
      </c>
      <c r="WPM13" s="172" t="str">
        <f>IF('Summary Clear'!WQF2=0,"",'Summary Clear'!WQF2)</f>
        <v/>
      </c>
      <c r="WPN13" s="172" t="str">
        <f>IF('Summary Clear'!WQG2=0,"",'Summary Clear'!WQG2)</f>
        <v/>
      </c>
      <c r="WPO13" s="172" t="str">
        <f>IF('Summary Clear'!WQH2=0,"",'Summary Clear'!WQH2)</f>
        <v/>
      </c>
      <c r="WPP13" s="172" t="str">
        <f>IF('Summary Clear'!WQI2=0,"",'Summary Clear'!WQI2)</f>
        <v/>
      </c>
      <c r="WPQ13" s="172" t="str">
        <f>IF('Summary Clear'!WQJ2=0,"",'Summary Clear'!WQJ2)</f>
        <v/>
      </c>
      <c r="WPR13" s="172" t="str">
        <f>IF('Summary Clear'!WQK2=0,"",'Summary Clear'!WQK2)</f>
        <v/>
      </c>
      <c r="WPS13" s="172" t="str">
        <f>IF('Summary Clear'!WQL2=0,"",'Summary Clear'!WQL2)</f>
        <v/>
      </c>
      <c r="WPT13" s="172" t="str">
        <f>IF('Summary Clear'!WQM2=0,"",'Summary Clear'!WQM2)</f>
        <v/>
      </c>
      <c r="WPU13" s="172" t="str">
        <f>IF('Summary Clear'!WQN2=0,"",'Summary Clear'!WQN2)</f>
        <v/>
      </c>
      <c r="WPV13" s="172" t="str">
        <f>IF('Summary Clear'!WQO2=0,"",'Summary Clear'!WQO2)</f>
        <v/>
      </c>
      <c r="WPW13" s="172" t="str">
        <f>IF('Summary Clear'!WQP2=0,"",'Summary Clear'!WQP2)</f>
        <v/>
      </c>
      <c r="WPX13" s="172" t="str">
        <f>IF('Summary Clear'!WQQ2=0,"",'Summary Clear'!WQQ2)</f>
        <v/>
      </c>
      <c r="WPY13" s="172" t="str">
        <f>IF('Summary Clear'!WQR2=0,"",'Summary Clear'!WQR2)</f>
        <v/>
      </c>
      <c r="WPZ13" s="172" t="str">
        <f>IF('Summary Clear'!WQS2=0,"",'Summary Clear'!WQS2)</f>
        <v/>
      </c>
      <c r="WQA13" s="172" t="str">
        <f>IF('Summary Clear'!WQT2=0,"",'Summary Clear'!WQT2)</f>
        <v/>
      </c>
      <c r="WQB13" s="172" t="str">
        <f>IF('Summary Clear'!WQU2=0,"",'Summary Clear'!WQU2)</f>
        <v/>
      </c>
      <c r="WQC13" s="172" t="str">
        <f>IF('Summary Clear'!WQV2=0,"",'Summary Clear'!WQV2)</f>
        <v/>
      </c>
      <c r="WQD13" s="172" t="str">
        <f>IF('Summary Clear'!WQW2=0,"",'Summary Clear'!WQW2)</f>
        <v/>
      </c>
      <c r="WQE13" s="172" t="str">
        <f>IF('Summary Clear'!WQX2=0,"",'Summary Clear'!WQX2)</f>
        <v/>
      </c>
      <c r="WQF13" s="172" t="str">
        <f>IF('Summary Clear'!WQY2=0,"",'Summary Clear'!WQY2)</f>
        <v/>
      </c>
      <c r="WQG13" s="172" t="str">
        <f>IF('Summary Clear'!WQZ2=0,"",'Summary Clear'!WQZ2)</f>
        <v/>
      </c>
      <c r="WQH13" s="172" t="str">
        <f>IF('Summary Clear'!WRA2=0,"",'Summary Clear'!WRA2)</f>
        <v/>
      </c>
      <c r="WQI13" s="172" t="str">
        <f>IF('Summary Clear'!WRB2=0,"",'Summary Clear'!WRB2)</f>
        <v/>
      </c>
      <c r="WQJ13" s="172" t="str">
        <f>IF('Summary Clear'!WRC2=0,"",'Summary Clear'!WRC2)</f>
        <v/>
      </c>
      <c r="WQK13" s="172" t="str">
        <f>IF('Summary Clear'!WRD2=0,"",'Summary Clear'!WRD2)</f>
        <v/>
      </c>
      <c r="WQL13" s="172" t="str">
        <f>IF('Summary Clear'!WRE2=0,"",'Summary Clear'!WRE2)</f>
        <v/>
      </c>
      <c r="WQM13" s="172" t="str">
        <f>IF('Summary Clear'!WRF2=0,"",'Summary Clear'!WRF2)</f>
        <v/>
      </c>
      <c r="WQN13" s="172" t="str">
        <f>IF('Summary Clear'!WRG2=0,"",'Summary Clear'!WRG2)</f>
        <v/>
      </c>
      <c r="WQO13" s="172" t="str">
        <f>IF('Summary Clear'!WRH2=0,"",'Summary Clear'!WRH2)</f>
        <v/>
      </c>
      <c r="WQP13" s="172" t="str">
        <f>IF('Summary Clear'!WRI2=0,"",'Summary Clear'!WRI2)</f>
        <v/>
      </c>
      <c r="WQQ13" s="172" t="str">
        <f>IF('Summary Clear'!WRJ2=0,"",'Summary Clear'!WRJ2)</f>
        <v/>
      </c>
      <c r="WQR13" s="172" t="str">
        <f>IF('Summary Clear'!WRK2=0,"",'Summary Clear'!WRK2)</f>
        <v/>
      </c>
      <c r="WQS13" s="172" t="str">
        <f>IF('Summary Clear'!WRL2=0,"",'Summary Clear'!WRL2)</f>
        <v/>
      </c>
      <c r="WQT13" s="172" t="str">
        <f>IF('Summary Clear'!WRM2=0,"",'Summary Clear'!WRM2)</f>
        <v/>
      </c>
      <c r="WQU13" s="172" t="str">
        <f>IF('Summary Clear'!WRN2=0,"",'Summary Clear'!WRN2)</f>
        <v/>
      </c>
      <c r="WQV13" s="172" t="str">
        <f>IF('Summary Clear'!WRO2=0,"",'Summary Clear'!WRO2)</f>
        <v/>
      </c>
      <c r="WQW13" s="172" t="str">
        <f>IF('Summary Clear'!WRP2=0,"",'Summary Clear'!WRP2)</f>
        <v/>
      </c>
      <c r="WQX13" s="172" t="str">
        <f>IF('Summary Clear'!WRQ2=0,"",'Summary Clear'!WRQ2)</f>
        <v/>
      </c>
      <c r="WQY13" s="172" t="str">
        <f>IF('Summary Clear'!WRR2=0,"",'Summary Clear'!WRR2)</f>
        <v/>
      </c>
      <c r="WQZ13" s="172" t="str">
        <f>IF('Summary Clear'!WRS2=0,"",'Summary Clear'!WRS2)</f>
        <v/>
      </c>
      <c r="WRA13" s="172" t="str">
        <f>IF('Summary Clear'!WRT2=0,"",'Summary Clear'!WRT2)</f>
        <v/>
      </c>
      <c r="WRB13" s="172" t="str">
        <f>IF('Summary Clear'!WRU2=0,"",'Summary Clear'!WRU2)</f>
        <v/>
      </c>
      <c r="WRC13" s="172" t="str">
        <f>IF('Summary Clear'!WRV2=0,"",'Summary Clear'!WRV2)</f>
        <v/>
      </c>
      <c r="WRD13" s="172" t="str">
        <f>IF('Summary Clear'!WRW2=0,"",'Summary Clear'!WRW2)</f>
        <v/>
      </c>
      <c r="WRE13" s="172" t="str">
        <f>IF('Summary Clear'!WRX2=0,"",'Summary Clear'!WRX2)</f>
        <v/>
      </c>
      <c r="WRF13" s="172" t="str">
        <f>IF('Summary Clear'!WRY2=0,"",'Summary Clear'!WRY2)</f>
        <v/>
      </c>
      <c r="WRG13" s="172" t="str">
        <f>IF('Summary Clear'!WRZ2=0,"",'Summary Clear'!WRZ2)</f>
        <v/>
      </c>
      <c r="WRH13" s="172" t="str">
        <f>IF('Summary Clear'!WSA2=0,"",'Summary Clear'!WSA2)</f>
        <v/>
      </c>
      <c r="WRI13" s="172" t="str">
        <f>IF('Summary Clear'!WSB2=0,"",'Summary Clear'!WSB2)</f>
        <v/>
      </c>
      <c r="WRJ13" s="172" t="str">
        <f>IF('Summary Clear'!WSC2=0,"",'Summary Clear'!WSC2)</f>
        <v/>
      </c>
      <c r="WRK13" s="172" t="str">
        <f>IF('Summary Clear'!WSD2=0,"",'Summary Clear'!WSD2)</f>
        <v/>
      </c>
      <c r="WRL13" s="172" t="str">
        <f>IF('Summary Clear'!WSE2=0,"",'Summary Clear'!WSE2)</f>
        <v/>
      </c>
      <c r="WRM13" s="172" t="str">
        <f>IF('Summary Clear'!WSF2=0,"",'Summary Clear'!WSF2)</f>
        <v/>
      </c>
      <c r="WRN13" s="172" t="str">
        <f>IF('Summary Clear'!WSG2=0,"",'Summary Clear'!WSG2)</f>
        <v/>
      </c>
      <c r="WRO13" s="172" t="str">
        <f>IF('Summary Clear'!WSH2=0,"",'Summary Clear'!WSH2)</f>
        <v/>
      </c>
      <c r="WRP13" s="172" t="str">
        <f>IF('Summary Clear'!WSI2=0,"",'Summary Clear'!WSI2)</f>
        <v/>
      </c>
      <c r="WRQ13" s="172" t="str">
        <f>IF('Summary Clear'!WSJ2=0,"",'Summary Clear'!WSJ2)</f>
        <v/>
      </c>
      <c r="WRR13" s="172" t="str">
        <f>IF('Summary Clear'!WSK2=0,"",'Summary Clear'!WSK2)</f>
        <v/>
      </c>
      <c r="WRS13" s="172" t="str">
        <f>IF('Summary Clear'!WSL2=0,"",'Summary Clear'!WSL2)</f>
        <v/>
      </c>
      <c r="WRT13" s="172" t="str">
        <f>IF('Summary Clear'!WSM2=0,"",'Summary Clear'!WSM2)</f>
        <v/>
      </c>
      <c r="WRU13" s="172" t="str">
        <f>IF('Summary Clear'!WSN2=0,"",'Summary Clear'!WSN2)</f>
        <v/>
      </c>
      <c r="WRV13" s="172" t="str">
        <f>IF('Summary Clear'!WSO2=0,"",'Summary Clear'!WSO2)</f>
        <v/>
      </c>
      <c r="WRW13" s="172" t="str">
        <f>IF('Summary Clear'!WSP2=0,"",'Summary Clear'!WSP2)</f>
        <v/>
      </c>
      <c r="WRX13" s="172" t="str">
        <f>IF('Summary Clear'!WSQ2=0,"",'Summary Clear'!WSQ2)</f>
        <v/>
      </c>
      <c r="WRY13" s="172" t="str">
        <f>IF('Summary Clear'!WSR2=0,"",'Summary Clear'!WSR2)</f>
        <v/>
      </c>
      <c r="WRZ13" s="172" t="str">
        <f>IF('Summary Clear'!WSS2=0,"",'Summary Clear'!WSS2)</f>
        <v/>
      </c>
      <c r="WSA13" s="172" t="str">
        <f>IF('Summary Clear'!WST2=0,"",'Summary Clear'!WST2)</f>
        <v/>
      </c>
      <c r="WSB13" s="172" t="str">
        <f>IF('Summary Clear'!WSU2=0,"",'Summary Clear'!WSU2)</f>
        <v/>
      </c>
      <c r="WSC13" s="172" t="str">
        <f>IF('Summary Clear'!WSV2=0,"",'Summary Clear'!WSV2)</f>
        <v/>
      </c>
      <c r="WSD13" s="172" t="str">
        <f>IF('Summary Clear'!WSW2=0,"",'Summary Clear'!WSW2)</f>
        <v/>
      </c>
      <c r="WSE13" s="172" t="str">
        <f>IF('Summary Clear'!WSX2=0,"",'Summary Clear'!WSX2)</f>
        <v/>
      </c>
      <c r="WSF13" s="172" t="str">
        <f>IF('Summary Clear'!WSY2=0,"",'Summary Clear'!WSY2)</f>
        <v/>
      </c>
      <c r="WSG13" s="172" t="str">
        <f>IF('Summary Clear'!WSZ2=0,"",'Summary Clear'!WSZ2)</f>
        <v/>
      </c>
      <c r="WSH13" s="172" t="str">
        <f>IF('Summary Clear'!WTA2=0,"",'Summary Clear'!WTA2)</f>
        <v/>
      </c>
      <c r="WSI13" s="172" t="str">
        <f>IF('Summary Clear'!WTB2=0,"",'Summary Clear'!WTB2)</f>
        <v/>
      </c>
      <c r="WSJ13" s="172" t="str">
        <f>IF('Summary Clear'!WTC2=0,"",'Summary Clear'!WTC2)</f>
        <v/>
      </c>
      <c r="WSK13" s="172" t="str">
        <f>IF('Summary Clear'!WTD2=0,"",'Summary Clear'!WTD2)</f>
        <v/>
      </c>
      <c r="WSL13" s="172" t="str">
        <f>IF('Summary Clear'!WTE2=0,"",'Summary Clear'!WTE2)</f>
        <v/>
      </c>
      <c r="WSM13" s="172" t="str">
        <f>IF('Summary Clear'!WTF2=0,"",'Summary Clear'!WTF2)</f>
        <v/>
      </c>
      <c r="WSN13" s="172" t="str">
        <f>IF('Summary Clear'!WTG2=0,"",'Summary Clear'!WTG2)</f>
        <v/>
      </c>
      <c r="WSO13" s="172" t="str">
        <f>IF('Summary Clear'!WTH2=0,"",'Summary Clear'!WTH2)</f>
        <v/>
      </c>
      <c r="WSP13" s="172" t="str">
        <f>IF('Summary Clear'!WTI2=0,"",'Summary Clear'!WTI2)</f>
        <v/>
      </c>
      <c r="WSQ13" s="172" t="str">
        <f>IF('Summary Clear'!WTJ2=0,"",'Summary Clear'!WTJ2)</f>
        <v/>
      </c>
      <c r="WSR13" s="172" t="str">
        <f>IF('Summary Clear'!WTK2=0,"",'Summary Clear'!WTK2)</f>
        <v/>
      </c>
      <c r="WSS13" s="172" t="str">
        <f>IF('Summary Clear'!WTL2=0,"",'Summary Clear'!WTL2)</f>
        <v/>
      </c>
      <c r="WST13" s="172" t="str">
        <f>IF('Summary Clear'!WTM2=0,"",'Summary Clear'!WTM2)</f>
        <v/>
      </c>
      <c r="WSU13" s="172" t="str">
        <f>IF('Summary Clear'!WTN2=0,"",'Summary Clear'!WTN2)</f>
        <v/>
      </c>
      <c r="WSV13" s="172" t="str">
        <f>IF('Summary Clear'!WTO2=0,"",'Summary Clear'!WTO2)</f>
        <v/>
      </c>
      <c r="WSW13" s="172" t="str">
        <f>IF('Summary Clear'!WTP2=0,"",'Summary Clear'!WTP2)</f>
        <v/>
      </c>
      <c r="WSX13" s="172" t="str">
        <f>IF('Summary Clear'!WTQ2=0,"",'Summary Clear'!WTQ2)</f>
        <v/>
      </c>
      <c r="WSY13" s="172" t="str">
        <f>IF('Summary Clear'!WTR2=0,"",'Summary Clear'!WTR2)</f>
        <v/>
      </c>
      <c r="WSZ13" s="172" t="str">
        <f>IF('Summary Clear'!WTS2=0,"",'Summary Clear'!WTS2)</f>
        <v/>
      </c>
      <c r="WTA13" s="172" t="str">
        <f>IF('Summary Clear'!WTT2=0,"",'Summary Clear'!WTT2)</f>
        <v/>
      </c>
      <c r="WTB13" s="172" t="str">
        <f>IF('Summary Clear'!WTU2=0,"",'Summary Clear'!WTU2)</f>
        <v/>
      </c>
      <c r="WTC13" s="172" t="str">
        <f>IF('Summary Clear'!WTV2=0,"",'Summary Clear'!WTV2)</f>
        <v/>
      </c>
      <c r="WTD13" s="172" t="str">
        <f>IF('Summary Clear'!WTW2=0,"",'Summary Clear'!WTW2)</f>
        <v/>
      </c>
      <c r="WTE13" s="172" t="str">
        <f>IF('Summary Clear'!WTX2=0,"",'Summary Clear'!WTX2)</f>
        <v/>
      </c>
      <c r="WTF13" s="172" t="str">
        <f>IF('Summary Clear'!WTY2=0,"",'Summary Clear'!WTY2)</f>
        <v/>
      </c>
      <c r="WTG13" s="172" t="str">
        <f>IF('Summary Clear'!WTZ2=0,"",'Summary Clear'!WTZ2)</f>
        <v/>
      </c>
      <c r="WTH13" s="172" t="str">
        <f>IF('Summary Clear'!WUA2=0,"",'Summary Clear'!WUA2)</f>
        <v/>
      </c>
      <c r="WTI13" s="172" t="str">
        <f>IF('Summary Clear'!WUB2=0,"",'Summary Clear'!WUB2)</f>
        <v/>
      </c>
      <c r="WTJ13" s="172" t="str">
        <f>IF('Summary Clear'!WUC2=0,"",'Summary Clear'!WUC2)</f>
        <v/>
      </c>
      <c r="WTK13" s="172" t="str">
        <f>IF('Summary Clear'!WUD2=0,"",'Summary Clear'!WUD2)</f>
        <v/>
      </c>
      <c r="WTL13" s="172" t="str">
        <f>IF('Summary Clear'!WUE2=0,"",'Summary Clear'!WUE2)</f>
        <v/>
      </c>
      <c r="WTM13" s="172" t="str">
        <f>IF('Summary Clear'!WUF2=0,"",'Summary Clear'!WUF2)</f>
        <v/>
      </c>
      <c r="WTN13" s="172" t="str">
        <f>IF('Summary Clear'!WUG2=0,"",'Summary Clear'!WUG2)</f>
        <v/>
      </c>
      <c r="WTO13" s="172" t="str">
        <f>IF('Summary Clear'!WUH2=0,"",'Summary Clear'!WUH2)</f>
        <v/>
      </c>
      <c r="WTP13" s="172" t="str">
        <f>IF('Summary Clear'!WUI2=0,"",'Summary Clear'!WUI2)</f>
        <v/>
      </c>
      <c r="WTQ13" s="172" t="str">
        <f>IF('Summary Clear'!WUJ2=0,"",'Summary Clear'!WUJ2)</f>
        <v/>
      </c>
      <c r="WTR13" s="172" t="str">
        <f>IF('Summary Clear'!WUK2=0,"",'Summary Clear'!WUK2)</f>
        <v/>
      </c>
      <c r="WTS13" s="172" t="str">
        <f>IF('Summary Clear'!WUL2=0,"",'Summary Clear'!WUL2)</f>
        <v/>
      </c>
      <c r="WTT13" s="172" t="str">
        <f>IF('Summary Clear'!WUM2=0,"",'Summary Clear'!WUM2)</f>
        <v/>
      </c>
      <c r="WTU13" s="172" t="str">
        <f>IF('Summary Clear'!WUN2=0,"",'Summary Clear'!WUN2)</f>
        <v/>
      </c>
      <c r="WTV13" s="172" t="str">
        <f>IF('Summary Clear'!WUO2=0,"",'Summary Clear'!WUO2)</f>
        <v/>
      </c>
      <c r="WTW13" s="172" t="str">
        <f>IF('Summary Clear'!WUP2=0,"",'Summary Clear'!WUP2)</f>
        <v/>
      </c>
      <c r="WTX13" s="172" t="str">
        <f>IF('Summary Clear'!WUQ2=0,"",'Summary Clear'!WUQ2)</f>
        <v/>
      </c>
      <c r="WTY13" s="172" t="str">
        <f>IF('Summary Clear'!WUR2=0,"",'Summary Clear'!WUR2)</f>
        <v/>
      </c>
      <c r="WTZ13" s="172" t="str">
        <f>IF('Summary Clear'!WUS2=0,"",'Summary Clear'!WUS2)</f>
        <v/>
      </c>
      <c r="WUA13" s="172" t="str">
        <f>IF('Summary Clear'!WUT2=0,"",'Summary Clear'!WUT2)</f>
        <v/>
      </c>
      <c r="WUB13" s="172" t="str">
        <f>IF('Summary Clear'!WUU2=0,"",'Summary Clear'!WUU2)</f>
        <v/>
      </c>
      <c r="WUC13" s="172" t="str">
        <f>IF('Summary Clear'!WUV2=0,"",'Summary Clear'!WUV2)</f>
        <v/>
      </c>
      <c r="WUD13" s="172" t="str">
        <f>IF('Summary Clear'!WUW2=0,"",'Summary Clear'!WUW2)</f>
        <v/>
      </c>
      <c r="WUE13" s="172" t="str">
        <f>IF('Summary Clear'!WUX2=0,"",'Summary Clear'!WUX2)</f>
        <v/>
      </c>
      <c r="WUF13" s="172" t="str">
        <f>IF('Summary Clear'!WUY2=0,"",'Summary Clear'!WUY2)</f>
        <v/>
      </c>
      <c r="WUG13" s="172" t="str">
        <f>IF('Summary Clear'!WUZ2=0,"",'Summary Clear'!WUZ2)</f>
        <v/>
      </c>
      <c r="WUH13" s="172" t="str">
        <f>IF('Summary Clear'!WVA2=0,"",'Summary Clear'!WVA2)</f>
        <v/>
      </c>
      <c r="WUI13" s="172" t="str">
        <f>IF('Summary Clear'!WVB2=0,"",'Summary Clear'!WVB2)</f>
        <v/>
      </c>
      <c r="WUJ13" s="172" t="str">
        <f>IF('Summary Clear'!WVC2=0,"",'Summary Clear'!WVC2)</f>
        <v/>
      </c>
      <c r="WUK13" s="172" t="str">
        <f>IF('Summary Clear'!WVD2=0,"",'Summary Clear'!WVD2)</f>
        <v/>
      </c>
      <c r="WUL13" s="172" t="str">
        <f>IF('Summary Clear'!WVE2=0,"",'Summary Clear'!WVE2)</f>
        <v/>
      </c>
      <c r="WUM13" s="172" t="str">
        <f>IF('Summary Clear'!WVF2=0,"",'Summary Clear'!WVF2)</f>
        <v/>
      </c>
      <c r="WUN13" s="172" t="str">
        <f>IF('Summary Clear'!WVG2=0,"",'Summary Clear'!WVG2)</f>
        <v/>
      </c>
      <c r="WUO13" s="172" t="str">
        <f>IF('Summary Clear'!WVH2=0,"",'Summary Clear'!WVH2)</f>
        <v/>
      </c>
      <c r="WUP13" s="172" t="str">
        <f>IF('Summary Clear'!WVI2=0,"",'Summary Clear'!WVI2)</f>
        <v/>
      </c>
      <c r="WUQ13" s="172" t="str">
        <f>IF('Summary Clear'!WVJ2=0,"",'Summary Clear'!WVJ2)</f>
        <v/>
      </c>
      <c r="WUR13" s="172" t="str">
        <f>IF('Summary Clear'!WVK2=0,"",'Summary Clear'!WVK2)</f>
        <v/>
      </c>
      <c r="WUS13" s="172" t="str">
        <f>IF('Summary Clear'!WVL2=0,"",'Summary Clear'!WVL2)</f>
        <v/>
      </c>
      <c r="WUT13" s="172" t="str">
        <f>IF('Summary Clear'!WVM2=0,"",'Summary Clear'!WVM2)</f>
        <v/>
      </c>
      <c r="WUU13" s="172" t="str">
        <f>IF('Summary Clear'!WVN2=0,"",'Summary Clear'!WVN2)</f>
        <v/>
      </c>
      <c r="WUV13" s="172" t="str">
        <f>IF('Summary Clear'!WVO2=0,"",'Summary Clear'!WVO2)</f>
        <v/>
      </c>
      <c r="WUW13" s="172" t="str">
        <f>IF('Summary Clear'!WVP2=0,"",'Summary Clear'!WVP2)</f>
        <v/>
      </c>
      <c r="WUX13" s="172" t="str">
        <f>IF('Summary Clear'!WVQ2=0,"",'Summary Clear'!WVQ2)</f>
        <v/>
      </c>
      <c r="WUY13" s="172" t="str">
        <f>IF('Summary Clear'!WVR2=0,"",'Summary Clear'!WVR2)</f>
        <v/>
      </c>
      <c r="WUZ13" s="172" t="str">
        <f>IF('Summary Clear'!WVS2=0,"",'Summary Clear'!WVS2)</f>
        <v/>
      </c>
      <c r="WVA13" s="172" t="str">
        <f>IF('Summary Clear'!WVT2=0,"",'Summary Clear'!WVT2)</f>
        <v/>
      </c>
      <c r="WVB13" s="172" t="str">
        <f>IF('Summary Clear'!WVU2=0,"",'Summary Clear'!WVU2)</f>
        <v/>
      </c>
      <c r="WVC13" s="172" t="str">
        <f>IF('Summary Clear'!WVV2=0,"",'Summary Clear'!WVV2)</f>
        <v/>
      </c>
      <c r="WVD13" s="172" t="str">
        <f>IF('Summary Clear'!WVW2=0,"",'Summary Clear'!WVW2)</f>
        <v/>
      </c>
      <c r="WVE13" s="172" t="str">
        <f>IF('Summary Clear'!WVX2=0,"",'Summary Clear'!WVX2)</f>
        <v/>
      </c>
      <c r="WVF13" s="172" t="str">
        <f>IF('Summary Clear'!WVY2=0,"",'Summary Clear'!WVY2)</f>
        <v/>
      </c>
      <c r="WVG13" s="172" t="str">
        <f>IF('Summary Clear'!WVZ2=0,"",'Summary Clear'!WVZ2)</f>
        <v/>
      </c>
      <c r="WVH13" s="172" t="str">
        <f>IF('Summary Clear'!WWA2=0,"",'Summary Clear'!WWA2)</f>
        <v/>
      </c>
      <c r="WVI13" s="172" t="str">
        <f>IF('Summary Clear'!WWB2=0,"",'Summary Clear'!WWB2)</f>
        <v/>
      </c>
      <c r="WVJ13" s="172" t="str">
        <f>IF('Summary Clear'!WWC2=0,"",'Summary Clear'!WWC2)</f>
        <v/>
      </c>
      <c r="WVK13" s="172" t="str">
        <f>IF('Summary Clear'!WWD2=0,"",'Summary Clear'!WWD2)</f>
        <v/>
      </c>
      <c r="WVL13" s="172" t="str">
        <f>IF('Summary Clear'!WWE2=0,"",'Summary Clear'!WWE2)</f>
        <v/>
      </c>
      <c r="WVM13" s="172" t="str">
        <f>IF('Summary Clear'!WWF2=0,"",'Summary Clear'!WWF2)</f>
        <v/>
      </c>
      <c r="WVN13" s="172" t="str">
        <f>IF('Summary Clear'!WWG2=0,"",'Summary Clear'!WWG2)</f>
        <v/>
      </c>
      <c r="WVO13" s="172" t="str">
        <f>IF('Summary Clear'!WWH2=0,"",'Summary Clear'!WWH2)</f>
        <v/>
      </c>
      <c r="WVP13" s="172" t="str">
        <f>IF('Summary Clear'!WWI2=0,"",'Summary Clear'!WWI2)</f>
        <v/>
      </c>
      <c r="WVQ13" s="172" t="str">
        <f>IF('Summary Clear'!WWJ2=0,"",'Summary Clear'!WWJ2)</f>
        <v/>
      </c>
      <c r="WVR13" s="172" t="str">
        <f>IF('Summary Clear'!WWK2=0,"",'Summary Clear'!WWK2)</f>
        <v/>
      </c>
      <c r="WVS13" s="172" t="str">
        <f>IF('Summary Clear'!WWL2=0,"",'Summary Clear'!WWL2)</f>
        <v/>
      </c>
      <c r="WVT13" s="172" t="str">
        <f>IF('Summary Clear'!WWM2=0,"",'Summary Clear'!WWM2)</f>
        <v/>
      </c>
      <c r="WVU13" s="172" t="str">
        <f>IF('Summary Clear'!WWN2=0,"",'Summary Clear'!WWN2)</f>
        <v/>
      </c>
      <c r="WVV13" s="172" t="str">
        <f>IF('Summary Clear'!WWO2=0,"",'Summary Clear'!WWO2)</f>
        <v/>
      </c>
      <c r="WVW13" s="172" t="str">
        <f>IF('Summary Clear'!WWP2=0,"",'Summary Clear'!WWP2)</f>
        <v/>
      </c>
      <c r="WVX13" s="172" t="str">
        <f>IF('Summary Clear'!WWQ2=0,"",'Summary Clear'!WWQ2)</f>
        <v/>
      </c>
      <c r="WVY13" s="172" t="str">
        <f>IF('Summary Clear'!WWR2=0,"",'Summary Clear'!WWR2)</f>
        <v/>
      </c>
      <c r="WVZ13" s="172" t="str">
        <f>IF('Summary Clear'!WWS2=0,"",'Summary Clear'!WWS2)</f>
        <v/>
      </c>
      <c r="WWA13" s="172" t="str">
        <f>IF('Summary Clear'!WWT2=0,"",'Summary Clear'!WWT2)</f>
        <v/>
      </c>
      <c r="WWB13" s="172" t="str">
        <f>IF('Summary Clear'!WWU2=0,"",'Summary Clear'!WWU2)</f>
        <v/>
      </c>
      <c r="WWC13" s="172" t="str">
        <f>IF('Summary Clear'!WWV2=0,"",'Summary Clear'!WWV2)</f>
        <v/>
      </c>
      <c r="WWD13" s="172" t="str">
        <f>IF('Summary Clear'!WWW2=0,"",'Summary Clear'!WWW2)</f>
        <v/>
      </c>
      <c r="WWE13" s="172" t="str">
        <f>IF('Summary Clear'!WWX2=0,"",'Summary Clear'!WWX2)</f>
        <v/>
      </c>
      <c r="WWF13" s="172" t="str">
        <f>IF('Summary Clear'!WWY2=0,"",'Summary Clear'!WWY2)</f>
        <v/>
      </c>
      <c r="WWG13" s="172" t="str">
        <f>IF('Summary Clear'!WWZ2=0,"",'Summary Clear'!WWZ2)</f>
        <v/>
      </c>
      <c r="WWH13" s="172" t="str">
        <f>IF('Summary Clear'!WXA2=0,"",'Summary Clear'!WXA2)</f>
        <v/>
      </c>
      <c r="WWI13" s="172" t="str">
        <f>IF('Summary Clear'!WXB2=0,"",'Summary Clear'!WXB2)</f>
        <v/>
      </c>
      <c r="WWJ13" s="172" t="str">
        <f>IF('Summary Clear'!WXC2=0,"",'Summary Clear'!WXC2)</f>
        <v/>
      </c>
      <c r="WWK13" s="172" t="str">
        <f>IF('Summary Clear'!WXD2=0,"",'Summary Clear'!WXD2)</f>
        <v/>
      </c>
      <c r="WWL13" s="172" t="str">
        <f>IF('Summary Clear'!WXE2=0,"",'Summary Clear'!WXE2)</f>
        <v/>
      </c>
      <c r="WWM13" s="172" t="str">
        <f>IF('Summary Clear'!WXF2=0,"",'Summary Clear'!WXF2)</f>
        <v/>
      </c>
      <c r="WWN13" s="172" t="str">
        <f>IF('Summary Clear'!WXG2=0,"",'Summary Clear'!WXG2)</f>
        <v/>
      </c>
      <c r="WWO13" s="172" t="str">
        <f>IF('Summary Clear'!WXH2=0,"",'Summary Clear'!WXH2)</f>
        <v/>
      </c>
      <c r="WWP13" s="172" t="str">
        <f>IF('Summary Clear'!WXI2=0,"",'Summary Clear'!WXI2)</f>
        <v/>
      </c>
      <c r="WWQ13" s="172" t="str">
        <f>IF('Summary Clear'!WXJ2=0,"",'Summary Clear'!WXJ2)</f>
        <v/>
      </c>
      <c r="WWR13" s="172" t="str">
        <f>IF('Summary Clear'!WXK2=0,"",'Summary Clear'!WXK2)</f>
        <v/>
      </c>
      <c r="WWS13" s="172" t="str">
        <f>IF('Summary Clear'!WXL2=0,"",'Summary Clear'!WXL2)</f>
        <v/>
      </c>
      <c r="WWT13" s="172" t="str">
        <f>IF('Summary Clear'!WXM2=0,"",'Summary Clear'!WXM2)</f>
        <v/>
      </c>
      <c r="WWU13" s="172" t="str">
        <f>IF('Summary Clear'!WXN2=0,"",'Summary Clear'!WXN2)</f>
        <v/>
      </c>
      <c r="WWV13" s="172" t="str">
        <f>IF('Summary Clear'!WXO2=0,"",'Summary Clear'!WXO2)</f>
        <v/>
      </c>
      <c r="WWW13" s="172" t="str">
        <f>IF('Summary Clear'!WXP2=0,"",'Summary Clear'!WXP2)</f>
        <v/>
      </c>
      <c r="WWX13" s="172" t="str">
        <f>IF('Summary Clear'!WXQ2=0,"",'Summary Clear'!WXQ2)</f>
        <v/>
      </c>
      <c r="WWY13" s="172" t="str">
        <f>IF('Summary Clear'!WXR2=0,"",'Summary Clear'!WXR2)</f>
        <v/>
      </c>
      <c r="WWZ13" s="172" t="str">
        <f>IF('Summary Clear'!WXS2=0,"",'Summary Clear'!WXS2)</f>
        <v/>
      </c>
      <c r="WXA13" s="172" t="str">
        <f>IF('Summary Clear'!WXT2=0,"",'Summary Clear'!WXT2)</f>
        <v/>
      </c>
      <c r="WXB13" s="172" t="str">
        <f>IF('Summary Clear'!WXU2=0,"",'Summary Clear'!WXU2)</f>
        <v/>
      </c>
      <c r="WXC13" s="172" t="str">
        <f>IF('Summary Clear'!WXV2=0,"",'Summary Clear'!WXV2)</f>
        <v/>
      </c>
      <c r="WXD13" s="172" t="str">
        <f>IF('Summary Clear'!WXW2=0,"",'Summary Clear'!WXW2)</f>
        <v/>
      </c>
      <c r="WXE13" s="172" t="str">
        <f>IF('Summary Clear'!WXX2=0,"",'Summary Clear'!WXX2)</f>
        <v/>
      </c>
      <c r="WXF13" s="172" t="str">
        <f>IF('Summary Clear'!WXY2=0,"",'Summary Clear'!WXY2)</f>
        <v/>
      </c>
      <c r="WXG13" s="172" t="str">
        <f>IF('Summary Clear'!WXZ2=0,"",'Summary Clear'!WXZ2)</f>
        <v/>
      </c>
      <c r="WXH13" s="172" t="str">
        <f>IF('Summary Clear'!WYA2=0,"",'Summary Clear'!WYA2)</f>
        <v/>
      </c>
      <c r="WXI13" s="172" t="str">
        <f>IF('Summary Clear'!WYB2=0,"",'Summary Clear'!WYB2)</f>
        <v/>
      </c>
      <c r="WXJ13" s="172" t="str">
        <f>IF('Summary Clear'!WYC2=0,"",'Summary Clear'!WYC2)</f>
        <v/>
      </c>
      <c r="WXK13" s="172" t="str">
        <f>IF('Summary Clear'!WYD2=0,"",'Summary Clear'!WYD2)</f>
        <v/>
      </c>
      <c r="WXL13" s="172" t="str">
        <f>IF('Summary Clear'!WYE2=0,"",'Summary Clear'!WYE2)</f>
        <v/>
      </c>
      <c r="WXM13" s="172" t="str">
        <f>IF('Summary Clear'!WYF2=0,"",'Summary Clear'!WYF2)</f>
        <v/>
      </c>
      <c r="WXN13" s="172" t="str">
        <f>IF('Summary Clear'!WYG2=0,"",'Summary Clear'!WYG2)</f>
        <v/>
      </c>
      <c r="WXO13" s="172" t="str">
        <f>IF('Summary Clear'!WYH2=0,"",'Summary Clear'!WYH2)</f>
        <v/>
      </c>
      <c r="WXP13" s="172" t="str">
        <f>IF('Summary Clear'!WYI2=0,"",'Summary Clear'!WYI2)</f>
        <v/>
      </c>
      <c r="WXQ13" s="172" t="str">
        <f>IF('Summary Clear'!WYJ2=0,"",'Summary Clear'!WYJ2)</f>
        <v/>
      </c>
      <c r="WXR13" s="172" t="str">
        <f>IF('Summary Clear'!WYK2=0,"",'Summary Clear'!WYK2)</f>
        <v/>
      </c>
      <c r="WXS13" s="172" t="str">
        <f>IF('Summary Clear'!WYL2=0,"",'Summary Clear'!WYL2)</f>
        <v/>
      </c>
      <c r="WXT13" s="172" t="str">
        <f>IF('Summary Clear'!WYM2=0,"",'Summary Clear'!WYM2)</f>
        <v/>
      </c>
      <c r="WXU13" s="172" t="str">
        <f>IF('Summary Clear'!WYN2=0,"",'Summary Clear'!WYN2)</f>
        <v/>
      </c>
      <c r="WXV13" s="172" t="str">
        <f>IF('Summary Clear'!WYO2=0,"",'Summary Clear'!WYO2)</f>
        <v/>
      </c>
      <c r="WXW13" s="172" t="str">
        <f>IF('Summary Clear'!WYP2=0,"",'Summary Clear'!WYP2)</f>
        <v/>
      </c>
      <c r="WXX13" s="172" t="str">
        <f>IF('Summary Clear'!WYQ2=0,"",'Summary Clear'!WYQ2)</f>
        <v/>
      </c>
      <c r="WXY13" s="172" t="str">
        <f>IF('Summary Clear'!WYR2=0,"",'Summary Clear'!WYR2)</f>
        <v/>
      </c>
      <c r="WXZ13" s="172" t="str">
        <f>IF('Summary Clear'!WYS2=0,"",'Summary Clear'!WYS2)</f>
        <v/>
      </c>
      <c r="WYA13" s="172" t="str">
        <f>IF('Summary Clear'!WYT2=0,"",'Summary Clear'!WYT2)</f>
        <v/>
      </c>
      <c r="WYB13" s="172" t="str">
        <f>IF('Summary Clear'!WYU2=0,"",'Summary Clear'!WYU2)</f>
        <v/>
      </c>
      <c r="WYC13" s="172" t="str">
        <f>IF('Summary Clear'!WYV2=0,"",'Summary Clear'!WYV2)</f>
        <v/>
      </c>
      <c r="WYD13" s="172" t="str">
        <f>IF('Summary Clear'!WYW2=0,"",'Summary Clear'!WYW2)</f>
        <v/>
      </c>
      <c r="WYE13" s="172" t="str">
        <f>IF('Summary Clear'!WYX2=0,"",'Summary Clear'!WYX2)</f>
        <v/>
      </c>
      <c r="WYF13" s="172" t="str">
        <f>IF('Summary Clear'!WYY2=0,"",'Summary Clear'!WYY2)</f>
        <v/>
      </c>
      <c r="WYG13" s="172" t="str">
        <f>IF('Summary Clear'!WYZ2=0,"",'Summary Clear'!WYZ2)</f>
        <v/>
      </c>
      <c r="WYH13" s="172" t="str">
        <f>IF('Summary Clear'!WZA2=0,"",'Summary Clear'!WZA2)</f>
        <v/>
      </c>
      <c r="WYI13" s="172" t="str">
        <f>IF('Summary Clear'!WZB2=0,"",'Summary Clear'!WZB2)</f>
        <v/>
      </c>
      <c r="WYJ13" s="172" t="str">
        <f>IF('Summary Clear'!WZC2=0,"",'Summary Clear'!WZC2)</f>
        <v/>
      </c>
      <c r="WYK13" s="172" t="str">
        <f>IF('Summary Clear'!WZD2=0,"",'Summary Clear'!WZD2)</f>
        <v/>
      </c>
      <c r="WYL13" s="172" t="str">
        <f>IF('Summary Clear'!WZE2=0,"",'Summary Clear'!WZE2)</f>
        <v/>
      </c>
      <c r="WYM13" s="172" t="str">
        <f>IF('Summary Clear'!WZF2=0,"",'Summary Clear'!WZF2)</f>
        <v/>
      </c>
      <c r="WYN13" s="172" t="str">
        <f>IF('Summary Clear'!WZG2=0,"",'Summary Clear'!WZG2)</f>
        <v/>
      </c>
      <c r="WYO13" s="172" t="str">
        <f>IF('Summary Clear'!WZH2=0,"",'Summary Clear'!WZH2)</f>
        <v/>
      </c>
      <c r="WYP13" s="172" t="str">
        <f>IF('Summary Clear'!WZI2=0,"",'Summary Clear'!WZI2)</f>
        <v/>
      </c>
      <c r="WYQ13" s="172" t="str">
        <f>IF('Summary Clear'!WZJ2=0,"",'Summary Clear'!WZJ2)</f>
        <v/>
      </c>
      <c r="WYR13" s="172" t="str">
        <f>IF('Summary Clear'!WZK2=0,"",'Summary Clear'!WZK2)</f>
        <v/>
      </c>
      <c r="WYS13" s="172" t="str">
        <f>IF('Summary Clear'!WZL2=0,"",'Summary Clear'!WZL2)</f>
        <v/>
      </c>
      <c r="WYT13" s="172" t="str">
        <f>IF('Summary Clear'!WZM2=0,"",'Summary Clear'!WZM2)</f>
        <v/>
      </c>
      <c r="WYU13" s="172" t="str">
        <f>IF('Summary Clear'!WZN2=0,"",'Summary Clear'!WZN2)</f>
        <v/>
      </c>
      <c r="WYV13" s="172" t="str">
        <f>IF('Summary Clear'!WZO2=0,"",'Summary Clear'!WZO2)</f>
        <v/>
      </c>
      <c r="WYW13" s="172" t="str">
        <f>IF('Summary Clear'!WZP2=0,"",'Summary Clear'!WZP2)</f>
        <v/>
      </c>
      <c r="WYX13" s="172" t="str">
        <f>IF('Summary Clear'!WZQ2=0,"",'Summary Clear'!WZQ2)</f>
        <v/>
      </c>
      <c r="WYY13" s="172" t="str">
        <f>IF('Summary Clear'!WZR2=0,"",'Summary Clear'!WZR2)</f>
        <v/>
      </c>
      <c r="WYZ13" s="172" t="str">
        <f>IF('Summary Clear'!WZS2=0,"",'Summary Clear'!WZS2)</f>
        <v/>
      </c>
      <c r="WZA13" s="172" t="str">
        <f>IF('Summary Clear'!WZT2=0,"",'Summary Clear'!WZT2)</f>
        <v/>
      </c>
      <c r="WZB13" s="172" t="str">
        <f>IF('Summary Clear'!WZU2=0,"",'Summary Clear'!WZU2)</f>
        <v/>
      </c>
      <c r="WZC13" s="172" t="str">
        <f>IF('Summary Clear'!WZV2=0,"",'Summary Clear'!WZV2)</f>
        <v/>
      </c>
      <c r="WZD13" s="172" t="str">
        <f>IF('Summary Clear'!WZW2=0,"",'Summary Clear'!WZW2)</f>
        <v/>
      </c>
      <c r="WZE13" s="172" t="str">
        <f>IF('Summary Clear'!WZX2=0,"",'Summary Clear'!WZX2)</f>
        <v/>
      </c>
      <c r="WZF13" s="172" t="str">
        <f>IF('Summary Clear'!WZY2=0,"",'Summary Clear'!WZY2)</f>
        <v/>
      </c>
      <c r="WZG13" s="172" t="str">
        <f>IF('Summary Clear'!WZZ2=0,"",'Summary Clear'!WZZ2)</f>
        <v/>
      </c>
      <c r="WZH13" s="172" t="str">
        <f>IF('Summary Clear'!XAA2=0,"",'Summary Clear'!XAA2)</f>
        <v/>
      </c>
      <c r="WZI13" s="172" t="str">
        <f>IF('Summary Clear'!XAB2=0,"",'Summary Clear'!XAB2)</f>
        <v/>
      </c>
      <c r="WZJ13" s="172" t="str">
        <f>IF('Summary Clear'!XAC2=0,"",'Summary Clear'!XAC2)</f>
        <v/>
      </c>
      <c r="WZK13" s="172" t="str">
        <f>IF('Summary Clear'!XAD2=0,"",'Summary Clear'!XAD2)</f>
        <v/>
      </c>
      <c r="WZL13" s="172" t="str">
        <f>IF('Summary Clear'!XAE2=0,"",'Summary Clear'!XAE2)</f>
        <v/>
      </c>
      <c r="WZM13" s="172" t="str">
        <f>IF('Summary Clear'!XAF2=0,"",'Summary Clear'!XAF2)</f>
        <v/>
      </c>
      <c r="WZN13" s="172" t="str">
        <f>IF('Summary Clear'!XAG2=0,"",'Summary Clear'!XAG2)</f>
        <v/>
      </c>
      <c r="WZO13" s="172" t="str">
        <f>IF('Summary Clear'!XAH2=0,"",'Summary Clear'!XAH2)</f>
        <v/>
      </c>
      <c r="WZP13" s="172" t="str">
        <f>IF('Summary Clear'!XAI2=0,"",'Summary Clear'!XAI2)</f>
        <v/>
      </c>
      <c r="WZQ13" s="172" t="str">
        <f>IF('Summary Clear'!XAJ2=0,"",'Summary Clear'!XAJ2)</f>
        <v/>
      </c>
      <c r="WZR13" s="172" t="str">
        <f>IF('Summary Clear'!XAK2=0,"",'Summary Clear'!XAK2)</f>
        <v/>
      </c>
      <c r="WZS13" s="172" t="str">
        <f>IF('Summary Clear'!XAL2=0,"",'Summary Clear'!XAL2)</f>
        <v/>
      </c>
      <c r="WZT13" s="172" t="str">
        <f>IF('Summary Clear'!XAM2=0,"",'Summary Clear'!XAM2)</f>
        <v/>
      </c>
      <c r="WZU13" s="172" t="str">
        <f>IF('Summary Clear'!XAN2=0,"",'Summary Clear'!XAN2)</f>
        <v/>
      </c>
      <c r="WZV13" s="172" t="str">
        <f>IF('Summary Clear'!XAO2=0,"",'Summary Clear'!XAO2)</f>
        <v/>
      </c>
      <c r="WZW13" s="172" t="str">
        <f>IF('Summary Clear'!XAP2=0,"",'Summary Clear'!XAP2)</f>
        <v/>
      </c>
      <c r="WZX13" s="172" t="str">
        <f>IF('Summary Clear'!XAQ2=0,"",'Summary Clear'!XAQ2)</f>
        <v/>
      </c>
      <c r="WZY13" s="172" t="str">
        <f>IF('Summary Clear'!XAR2=0,"",'Summary Clear'!XAR2)</f>
        <v/>
      </c>
      <c r="WZZ13" s="172" t="str">
        <f>IF('Summary Clear'!XAS2=0,"",'Summary Clear'!XAS2)</f>
        <v/>
      </c>
      <c r="XAA13" s="172" t="str">
        <f>IF('Summary Clear'!XAT2=0,"",'Summary Clear'!XAT2)</f>
        <v/>
      </c>
      <c r="XAB13" s="172" t="str">
        <f>IF('Summary Clear'!XAU2=0,"",'Summary Clear'!XAU2)</f>
        <v/>
      </c>
      <c r="XAC13" s="172" t="str">
        <f>IF('Summary Clear'!XAV2=0,"",'Summary Clear'!XAV2)</f>
        <v/>
      </c>
      <c r="XAD13" s="172" t="str">
        <f>IF('Summary Clear'!XAW2=0,"",'Summary Clear'!XAW2)</f>
        <v/>
      </c>
      <c r="XAE13" s="172" t="str">
        <f>IF('Summary Clear'!XAX2=0,"",'Summary Clear'!XAX2)</f>
        <v/>
      </c>
      <c r="XAF13" s="172" t="str">
        <f>IF('Summary Clear'!XAY2=0,"",'Summary Clear'!XAY2)</f>
        <v/>
      </c>
      <c r="XAG13" s="172" t="str">
        <f>IF('Summary Clear'!XAZ2=0,"",'Summary Clear'!XAZ2)</f>
        <v/>
      </c>
      <c r="XAH13" s="172" t="str">
        <f>IF('Summary Clear'!XBA2=0,"",'Summary Clear'!XBA2)</f>
        <v/>
      </c>
      <c r="XAI13" s="172" t="str">
        <f>IF('Summary Clear'!XBB2=0,"",'Summary Clear'!XBB2)</f>
        <v/>
      </c>
      <c r="XAJ13" s="172" t="str">
        <f>IF('Summary Clear'!XBC2=0,"",'Summary Clear'!XBC2)</f>
        <v/>
      </c>
      <c r="XAK13" s="172" t="str">
        <f>IF('Summary Clear'!XBD2=0,"",'Summary Clear'!XBD2)</f>
        <v/>
      </c>
      <c r="XAL13" s="172" t="str">
        <f>IF('Summary Clear'!XBE2=0,"",'Summary Clear'!XBE2)</f>
        <v/>
      </c>
      <c r="XAM13" s="172" t="str">
        <f>IF('Summary Clear'!XBF2=0,"",'Summary Clear'!XBF2)</f>
        <v/>
      </c>
      <c r="XAN13" s="172" t="str">
        <f>IF('Summary Clear'!XBG2=0,"",'Summary Clear'!XBG2)</f>
        <v/>
      </c>
      <c r="XAO13" s="172" t="str">
        <f>IF('Summary Clear'!XBH2=0,"",'Summary Clear'!XBH2)</f>
        <v/>
      </c>
      <c r="XAP13" s="172" t="str">
        <f>IF('Summary Clear'!XBI2=0,"",'Summary Clear'!XBI2)</f>
        <v/>
      </c>
      <c r="XAQ13" s="172" t="str">
        <f>IF('Summary Clear'!XBJ2=0,"",'Summary Clear'!XBJ2)</f>
        <v/>
      </c>
      <c r="XAR13" s="172" t="str">
        <f>IF('Summary Clear'!XBK2=0,"",'Summary Clear'!XBK2)</f>
        <v/>
      </c>
      <c r="XAS13" s="172" t="str">
        <f>IF('Summary Clear'!XBL2=0,"",'Summary Clear'!XBL2)</f>
        <v/>
      </c>
      <c r="XAT13" s="172" t="str">
        <f>IF('Summary Clear'!XBM2=0,"",'Summary Clear'!XBM2)</f>
        <v/>
      </c>
      <c r="XAU13" s="172" t="str">
        <f>IF('Summary Clear'!XBN2=0,"",'Summary Clear'!XBN2)</f>
        <v/>
      </c>
      <c r="XAV13" s="172" t="str">
        <f>IF('Summary Clear'!XBO2=0,"",'Summary Clear'!XBO2)</f>
        <v/>
      </c>
      <c r="XAW13" s="172" t="str">
        <f>IF('Summary Clear'!XBP2=0,"",'Summary Clear'!XBP2)</f>
        <v/>
      </c>
      <c r="XAX13" s="172" t="str">
        <f>IF('Summary Clear'!XBQ2=0,"",'Summary Clear'!XBQ2)</f>
        <v/>
      </c>
      <c r="XAY13" s="172" t="str">
        <f>IF('Summary Clear'!XBR2=0,"",'Summary Clear'!XBR2)</f>
        <v/>
      </c>
      <c r="XAZ13" s="172" t="str">
        <f>IF('Summary Clear'!XBS2=0,"",'Summary Clear'!XBS2)</f>
        <v/>
      </c>
      <c r="XBA13" s="172" t="str">
        <f>IF('Summary Clear'!XBT2=0,"",'Summary Clear'!XBT2)</f>
        <v/>
      </c>
      <c r="XBB13" s="172" t="str">
        <f>IF('Summary Clear'!XBU2=0,"",'Summary Clear'!XBU2)</f>
        <v/>
      </c>
      <c r="XBC13" s="172" t="str">
        <f>IF('Summary Clear'!XBV2=0,"",'Summary Clear'!XBV2)</f>
        <v/>
      </c>
      <c r="XBD13" s="172" t="str">
        <f>IF('Summary Clear'!XBW2=0,"",'Summary Clear'!XBW2)</f>
        <v/>
      </c>
      <c r="XBE13" s="172" t="str">
        <f>IF('Summary Clear'!XBX2=0,"",'Summary Clear'!XBX2)</f>
        <v/>
      </c>
      <c r="XBF13" s="172" t="str">
        <f>IF('Summary Clear'!XBY2=0,"",'Summary Clear'!XBY2)</f>
        <v/>
      </c>
      <c r="XBG13" s="172" t="str">
        <f>IF('Summary Clear'!XBZ2=0,"",'Summary Clear'!XBZ2)</f>
        <v/>
      </c>
      <c r="XBH13" s="172" t="str">
        <f>IF('Summary Clear'!XCA2=0,"",'Summary Clear'!XCA2)</f>
        <v/>
      </c>
      <c r="XBI13" s="172" t="str">
        <f>IF('Summary Clear'!XCB2=0,"",'Summary Clear'!XCB2)</f>
        <v/>
      </c>
      <c r="XBJ13" s="172" t="str">
        <f>IF('Summary Clear'!XCC2=0,"",'Summary Clear'!XCC2)</f>
        <v/>
      </c>
      <c r="XBK13" s="172" t="str">
        <f>IF('Summary Clear'!XCD2=0,"",'Summary Clear'!XCD2)</f>
        <v/>
      </c>
      <c r="XBL13" s="172" t="str">
        <f>IF('Summary Clear'!XCE2=0,"",'Summary Clear'!XCE2)</f>
        <v/>
      </c>
      <c r="XBM13" s="172" t="str">
        <f>IF('Summary Clear'!XCF2=0,"",'Summary Clear'!XCF2)</f>
        <v/>
      </c>
      <c r="XBN13" s="172" t="str">
        <f>IF('Summary Clear'!XCG2=0,"",'Summary Clear'!XCG2)</f>
        <v/>
      </c>
      <c r="XBO13" s="172" t="str">
        <f>IF('Summary Clear'!XCH2=0,"",'Summary Clear'!XCH2)</f>
        <v/>
      </c>
      <c r="XBP13" s="172" t="str">
        <f>IF('Summary Clear'!XCI2=0,"",'Summary Clear'!XCI2)</f>
        <v/>
      </c>
      <c r="XBQ13" s="172" t="str">
        <f>IF('Summary Clear'!XCJ2=0,"",'Summary Clear'!XCJ2)</f>
        <v/>
      </c>
      <c r="XBR13" s="172" t="str">
        <f>IF('Summary Clear'!XCK2=0,"",'Summary Clear'!XCK2)</f>
        <v/>
      </c>
      <c r="XBS13" s="172" t="str">
        <f>IF('Summary Clear'!XCL2=0,"",'Summary Clear'!XCL2)</f>
        <v/>
      </c>
      <c r="XBT13" s="172" t="str">
        <f>IF('Summary Clear'!XCM2=0,"",'Summary Clear'!XCM2)</f>
        <v/>
      </c>
      <c r="XBU13" s="172" t="str">
        <f>IF('Summary Clear'!XCN2=0,"",'Summary Clear'!XCN2)</f>
        <v/>
      </c>
      <c r="XBV13" s="172" t="str">
        <f>IF('Summary Clear'!XCO2=0,"",'Summary Clear'!XCO2)</f>
        <v/>
      </c>
      <c r="XBW13" s="172" t="str">
        <f>IF('Summary Clear'!XCP2=0,"",'Summary Clear'!XCP2)</f>
        <v/>
      </c>
      <c r="XBX13" s="172" t="str">
        <f>IF('Summary Clear'!XCQ2=0,"",'Summary Clear'!XCQ2)</f>
        <v/>
      </c>
      <c r="XBY13" s="172" t="str">
        <f>IF('Summary Clear'!XCR2=0,"",'Summary Clear'!XCR2)</f>
        <v/>
      </c>
      <c r="XBZ13" s="172" t="str">
        <f>IF('Summary Clear'!XCS2=0,"",'Summary Clear'!XCS2)</f>
        <v/>
      </c>
      <c r="XCA13" s="172" t="str">
        <f>IF('Summary Clear'!XCT2=0,"",'Summary Clear'!XCT2)</f>
        <v/>
      </c>
      <c r="XCB13" s="172" t="str">
        <f>IF('Summary Clear'!XCU2=0,"",'Summary Clear'!XCU2)</f>
        <v/>
      </c>
      <c r="XCC13" s="172" t="str">
        <f>IF('Summary Clear'!XCV2=0,"",'Summary Clear'!XCV2)</f>
        <v/>
      </c>
      <c r="XCD13" s="172" t="str">
        <f>IF('Summary Clear'!XCW2=0,"",'Summary Clear'!XCW2)</f>
        <v/>
      </c>
      <c r="XCE13" s="172" t="str">
        <f>IF('Summary Clear'!XCX2=0,"",'Summary Clear'!XCX2)</f>
        <v/>
      </c>
      <c r="XCF13" s="172" t="str">
        <f>IF('Summary Clear'!XCY2=0,"",'Summary Clear'!XCY2)</f>
        <v/>
      </c>
      <c r="XCG13" s="172" t="str">
        <f>IF('Summary Clear'!XCZ2=0,"",'Summary Clear'!XCZ2)</f>
        <v/>
      </c>
      <c r="XCH13" s="172" t="str">
        <f>IF('Summary Clear'!XDA2=0,"",'Summary Clear'!XDA2)</f>
        <v/>
      </c>
      <c r="XCI13" s="172" t="str">
        <f>IF('Summary Clear'!XDB2=0,"",'Summary Clear'!XDB2)</f>
        <v/>
      </c>
      <c r="XCJ13" s="172" t="str">
        <f>IF('Summary Clear'!XDC2=0,"",'Summary Clear'!XDC2)</f>
        <v/>
      </c>
      <c r="XCK13" s="172" t="str">
        <f>IF('Summary Clear'!XDD2=0,"",'Summary Clear'!XDD2)</f>
        <v/>
      </c>
      <c r="XCL13" s="172" t="str">
        <f>IF('Summary Clear'!XDE2=0,"",'Summary Clear'!XDE2)</f>
        <v/>
      </c>
      <c r="XCM13" s="172" t="str">
        <f>IF('Summary Clear'!XDF2=0,"",'Summary Clear'!XDF2)</f>
        <v/>
      </c>
      <c r="XCN13" s="172" t="str">
        <f>IF('Summary Clear'!XDG2=0,"",'Summary Clear'!XDG2)</f>
        <v/>
      </c>
      <c r="XCO13" s="172" t="str">
        <f>IF('Summary Clear'!XDH2=0,"",'Summary Clear'!XDH2)</f>
        <v/>
      </c>
      <c r="XCP13" s="172" t="str">
        <f>IF('Summary Clear'!XDI2=0,"",'Summary Clear'!XDI2)</f>
        <v/>
      </c>
      <c r="XCQ13" s="172" t="str">
        <f>IF('Summary Clear'!XDJ2=0,"",'Summary Clear'!XDJ2)</f>
        <v/>
      </c>
      <c r="XCR13" s="172" t="str">
        <f>IF('Summary Clear'!XDK2=0,"",'Summary Clear'!XDK2)</f>
        <v/>
      </c>
      <c r="XCS13" s="172" t="str">
        <f>IF('Summary Clear'!XDL2=0,"",'Summary Clear'!XDL2)</f>
        <v/>
      </c>
      <c r="XCT13" s="172" t="str">
        <f>IF('Summary Clear'!XDM2=0,"",'Summary Clear'!XDM2)</f>
        <v/>
      </c>
      <c r="XCU13" s="172" t="str">
        <f>IF('Summary Clear'!XDN2=0,"",'Summary Clear'!XDN2)</f>
        <v/>
      </c>
      <c r="XCV13" s="172" t="str">
        <f>IF('Summary Clear'!XDO2=0,"",'Summary Clear'!XDO2)</f>
        <v/>
      </c>
      <c r="XCW13" s="172" t="str">
        <f>IF('Summary Clear'!XDP2=0,"",'Summary Clear'!XDP2)</f>
        <v/>
      </c>
      <c r="XCX13" s="172" t="str">
        <f>IF('Summary Clear'!XDQ2=0,"",'Summary Clear'!XDQ2)</f>
        <v/>
      </c>
      <c r="XCY13" s="172" t="str">
        <f>IF('Summary Clear'!XDR2=0,"",'Summary Clear'!XDR2)</f>
        <v/>
      </c>
      <c r="XCZ13" s="172" t="str">
        <f>IF('Summary Clear'!XDS2=0,"",'Summary Clear'!XDS2)</f>
        <v/>
      </c>
      <c r="XDA13" s="172" t="str">
        <f>IF('Summary Clear'!XDT2=0,"",'Summary Clear'!XDT2)</f>
        <v/>
      </c>
      <c r="XDB13" s="172" t="str">
        <f>IF('Summary Clear'!XDU2=0,"",'Summary Clear'!XDU2)</f>
        <v/>
      </c>
      <c r="XDC13" s="172" t="str">
        <f>IF('Summary Clear'!XDV2=0,"",'Summary Clear'!XDV2)</f>
        <v/>
      </c>
      <c r="XDD13" s="172" t="str">
        <f>IF('Summary Clear'!XDW2=0,"",'Summary Clear'!XDW2)</f>
        <v/>
      </c>
      <c r="XDE13" s="172" t="str">
        <f>IF('Summary Clear'!XDX2=0,"",'Summary Clear'!XDX2)</f>
        <v/>
      </c>
      <c r="XDF13" s="172" t="str">
        <f>IF('Summary Clear'!XDY2=0,"",'Summary Clear'!XDY2)</f>
        <v/>
      </c>
      <c r="XDG13" s="172" t="str">
        <f>IF('Summary Clear'!XDZ2=0,"",'Summary Clear'!XDZ2)</f>
        <v/>
      </c>
      <c r="XDH13" s="172" t="str">
        <f>IF('Summary Clear'!XEA2=0,"",'Summary Clear'!XEA2)</f>
        <v/>
      </c>
      <c r="XDI13" s="172" t="str">
        <f>IF('Summary Clear'!XEB2=0,"",'Summary Clear'!XEB2)</f>
        <v/>
      </c>
      <c r="XDJ13" s="172" t="str">
        <f>IF('Summary Clear'!XEC2=0,"",'Summary Clear'!XEC2)</f>
        <v/>
      </c>
      <c r="XDK13" s="172" t="str">
        <f>IF('Summary Clear'!XED2=0,"",'Summary Clear'!XED2)</f>
        <v/>
      </c>
      <c r="XDL13" s="172" t="str">
        <f>IF('Summary Clear'!XEE2=0,"",'Summary Clear'!XEE2)</f>
        <v/>
      </c>
      <c r="XDM13" s="172" t="str">
        <f>IF('Summary Clear'!XEF2=0,"",'Summary Clear'!XEF2)</f>
        <v/>
      </c>
      <c r="XDN13" s="172" t="str">
        <f>IF('Summary Clear'!XEG2=0,"",'Summary Clear'!XEG2)</f>
        <v/>
      </c>
      <c r="XDO13" s="172" t="str">
        <f>IF('Summary Clear'!XEH2=0,"",'Summary Clear'!XEH2)</f>
        <v/>
      </c>
      <c r="XDP13" s="172" t="str">
        <f>IF('Summary Clear'!XEI2=0,"",'Summary Clear'!XEI2)</f>
        <v/>
      </c>
      <c r="XDQ13" s="172" t="str">
        <f>IF('Summary Clear'!XEJ2=0,"",'Summary Clear'!XEJ2)</f>
        <v/>
      </c>
      <c r="XDR13" s="172" t="str">
        <f>IF('Summary Clear'!XEK2=0,"",'Summary Clear'!XEK2)</f>
        <v/>
      </c>
      <c r="XDS13" s="172" t="str">
        <f>IF('Summary Clear'!XEL2=0,"",'Summary Clear'!XEL2)</f>
        <v/>
      </c>
      <c r="XDT13" s="172" t="str">
        <f>IF('Summary Clear'!XEM2=0,"",'Summary Clear'!XEM2)</f>
        <v/>
      </c>
      <c r="XDU13" s="172" t="str">
        <f>IF('Summary Clear'!XEN2=0,"",'Summary Clear'!XEN2)</f>
        <v/>
      </c>
      <c r="XDV13" s="172" t="str">
        <f>IF('Summary Clear'!XEO2=0,"",'Summary Clear'!XEO2)</f>
        <v/>
      </c>
      <c r="XDW13" s="172" t="str">
        <f>IF('Summary Clear'!XEP2=0,"",'Summary Clear'!XEP2)</f>
        <v/>
      </c>
      <c r="XDX13" s="172" t="str">
        <f>IF('Summary Clear'!XEQ2=0,"",'Summary Clear'!XEQ2)</f>
        <v/>
      </c>
      <c r="XDY13" s="172" t="str">
        <f>IF('Summary Clear'!XER2=0,"",'Summary Clear'!XER2)</f>
        <v/>
      </c>
      <c r="XDZ13" s="172" t="str">
        <f>IF('Summary Clear'!XES2=0,"",'Summary Clear'!XES2)</f>
        <v/>
      </c>
      <c r="XEA13" s="172" t="str">
        <f>IF('Summary Clear'!XET2=0,"",'Summary Clear'!XET2)</f>
        <v/>
      </c>
      <c r="XEB13" s="172" t="str">
        <f>IF('Summary Clear'!XEU2=0,"",'Summary Clear'!XEU2)</f>
        <v/>
      </c>
      <c r="XEC13" s="172" t="str">
        <f>IF('Summary Clear'!XEV2=0,"",'Summary Clear'!XEV2)</f>
        <v/>
      </c>
      <c r="XED13" s="172" t="str">
        <f>IF('Summary Clear'!XEW2=0,"",'Summary Clear'!XEW2)</f>
        <v/>
      </c>
      <c r="XEE13" s="172" t="str">
        <f>IF('Summary Clear'!XEX2=0,"",'Summary Clear'!XEX2)</f>
        <v/>
      </c>
      <c r="XEF13" s="172" t="str">
        <f>IF('Summary Clear'!XEY2=0,"",'Summary Clear'!XEY2)</f>
        <v/>
      </c>
      <c r="XEG13" s="172" t="str">
        <f>IF('Summary Clear'!XEZ2=0,"",'Summary Clear'!XEZ2)</f>
        <v/>
      </c>
      <c r="XEH13" s="172" t="str">
        <f>IF('Summary Clear'!XFA2=0,"",'Summary Clear'!XFA2)</f>
        <v/>
      </c>
      <c r="XEI13" s="172" t="str">
        <f>IF('Summary Clear'!XFB2=0,"",'Summary Clear'!XFB2)</f>
        <v/>
      </c>
      <c r="XEJ13" s="172" t="str">
        <f>IF('Summary Clear'!XFC2=0,"",'Summary Clear'!XFC2)</f>
        <v/>
      </c>
      <c r="XEK13" s="172" t="str">
        <f>IF('Summary Clear'!XFD2=0,"",'Summary Clear'!XFD2)</f>
        <v/>
      </c>
      <c r="XEL13" s="172" t="e">
        <f>IF('Summary Clear'!#REF!=0,"",'Summary Clear'!#REF!)</f>
        <v>#REF!</v>
      </c>
      <c r="XEM13" s="172" t="e">
        <f>IF('Summary Clear'!#REF!=0,"",'Summary Clear'!#REF!)</f>
        <v>#REF!</v>
      </c>
      <c r="XEN13" s="172" t="e">
        <f>IF('Summary Clear'!#REF!=0,"",'Summary Clear'!#REF!)</f>
        <v>#REF!</v>
      </c>
      <c r="XEO13" s="172" t="e">
        <f>IF('Summary Clear'!#REF!=0,"",'Summary Clear'!#REF!)</f>
        <v>#REF!</v>
      </c>
      <c r="XEP13" s="172" t="e">
        <f>IF('Summary Clear'!#REF!=0,"",'Summary Clear'!#REF!)</f>
        <v>#REF!</v>
      </c>
      <c r="XEQ13" s="172" t="e">
        <f>IF('Summary Clear'!#REF!=0,"",'Summary Clear'!#REF!)</f>
        <v>#REF!</v>
      </c>
      <c r="XER13" s="172" t="e">
        <f>IF('Summary Clear'!#REF!=0,"",'Summary Clear'!#REF!)</f>
        <v>#REF!</v>
      </c>
      <c r="XES13" s="172" t="e">
        <f>IF('Summary Clear'!#REF!=0,"",'Summary Clear'!#REF!)</f>
        <v>#REF!</v>
      </c>
      <c r="XET13" s="172" t="e">
        <f>IF('Summary Clear'!#REF!=0,"",'Summary Clear'!#REF!)</f>
        <v>#REF!</v>
      </c>
      <c r="XEU13" s="172" t="e">
        <f>IF('Summary Clear'!#REF!=0,"",'Summary Clear'!#REF!)</f>
        <v>#REF!</v>
      </c>
      <c r="XEV13" s="172" t="e">
        <f>IF('Summary Clear'!#REF!=0,"",'Summary Clear'!#REF!)</f>
        <v>#REF!</v>
      </c>
      <c r="XEW13" s="172" t="e">
        <f>IF('Summary Clear'!#REF!=0,"",'Summary Clear'!#REF!)</f>
        <v>#REF!</v>
      </c>
      <c r="XEX13" s="172" t="e">
        <f>IF('Summary Clear'!#REF!=0,"",'Summary Clear'!#REF!)</f>
        <v>#REF!</v>
      </c>
      <c r="XEY13" s="172" t="e">
        <f>IF('Summary Clear'!#REF!=0,"",'Summary Clear'!#REF!)</f>
        <v>#REF!</v>
      </c>
      <c r="XEZ13" s="172" t="e">
        <f>IF('Summary Clear'!#REF!=0,"",'Summary Clear'!#REF!)</f>
        <v>#REF!</v>
      </c>
      <c r="XFA13" s="172" t="e">
        <f>IF('Summary Clear'!#REF!=0,"",'Summary Clear'!#REF!)</f>
        <v>#REF!</v>
      </c>
      <c r="XFB13" s="172" t="e">
        <f>IF('Summary Clear'!#REF!=0,"",'Summary Clear'!#REF!)</f>
        <v>#REF!</v>
      </c>
      <c r="XFC13" s="172" t="e">
        <f>IF('Summary Clear'!#REF!=0,"",'Summary Clear'!#REF!)</f>
        <v>#REF!</v>
      </c>
      <c r="XFD13" s="172" t="e">
        <f>IF('Summary Clear'!#REF!=0,"",'Summary Clear'!#REF!)</f>
        <v>#REF!</v>
      </c>
    </row>
    <row r="14" spans="3:16384" s="64" customFormat="1" ht="14" x14ac:dyDescent="0.3">
      <c r="C14" s="178" t="str">
        <f>IF('Summary Clear'!B3=0,"",'Summary Clear'!B3)</f>
        <v/>
      </c>
      <c r="D14" s="172" t="str">
        <f>IF('Summary Clear'!D3=0,"",'Summary Clear'!D3)</f>
        <v/>
      </c>
      <c r="E14" s="230" t="str">
        <f>IF('Summary Clear'!E3=0,"",(VLOOKUP('Summary Clear'!E3,Lists!$E$15:$G$21,3,FALSE)))</f>
        <v/>
      </c>
      <c r="F14" s="239" t="str">
        <f>IF('Summary Clear'!S3=0,"",'Summary Clear'!S3)</f>
        <v/>
      </c>
      <c r="G14" s="239" t="str">
        <f>IF('Summary Clear'!T3=0,"",'Summary Clear'!T3)</f>
        <v/>
      </c>
      <c r="H14" s="238" t="str">
        <f>IF('Summary Clear'!AB3=0,"",'Summary Clear'!AB3)</f>
        <v/>
      </c>
      <c r="I14" s="238" t="str">
        <f>IF('Summary Clear'!AC3=0,"",'Summary Clear'!AC3)</f>
        <v/>
      </c>
      <c r="J14" s="238" t="str">
        <f>IF('Summary Clear'!AD3=0,"",'Summary Clear'!AD3)</f>
        <v/>
      </c>
      <c r="K14" s="238" t="str">
        <f>IF('Summary Clear'!AE3=0,"",'Summary Clear'!AE3)</f>
        <v/>
      </c>
      <c r="L14" s="238" t="str">
        <f>IF('Summary Clear'!AF3=0,"",'Summary Clear'!AF3)</f>
        <v/>
      </c>
      <c r="M14" s="238" t="str">
        <f>IF('Summary Clear'!AG3=0,"",'Summary Clear'!AG3)</f>
        <v/>
      </c>
      <c r="N14" s="238" t="str">
        <f>IF('Summary Clear'!AH3=0,"",'Summary Clear'!AH3)</f>
        <v/>
      </c>
      <c r="O14" s="238" t="str">
        <f>IF('Summary Clear'!AI3=0,"",'Summary Clear'!AI3)</f>
        <v/>
      </c>
      <c r="P14" s="238" t="str">
        <f>IF('Summary Clear'!AJ3=0,"",'Summary Clear'!AJ3)</f>
        <v/>
      </c>
      <c r="Q14" s="238" t="str">
        <f>IF('Summary Clear'!AK3=0,"",'Summary Clear'!AK3)</f>
        <v/>
      </c>
      <c r="R14" s="238" t="str">
        <f>IF('Summary Clear'!AL3=0,"",'Summary Clear'!AL3)</f>
        <v/>
      </c>
      <c r="S14" s="238" t="str">
        <f>IF('Summary Clear'!AM3=0,"",'Summary Clear'!AM3)</f>
        <v/>
      </c>
      <c r="T14" s="179" t="str">
        <f>IF('Summary Clear'!AN3=0,"",'Summary Clear'!AN3)</f>
        <v/>
      </c>
    </row>
    <row r="15" spans="3:16384" s="64" customFormat="1" ht="14" x14ac:dyDescent="0.3">
      <c r="C15" s="178" t="str">
        <f>IF('Summary Clear'!B4=0,"",'Summary Clear'!B4)</f>
        <v/>
      </c>
      <c r="D15" s="172" t="str">
        <f>IF('Summary Clear'!D4=0,"",'Summary Clear'!D4)</f>
        <v/>
      </c>
      <c r="E15" s="230" t="str">
        <f>IF('Summary Clear'!E4=0,"",(VLOOKUP('Summary Clear'!E4,Lists!$E$15:$G$21,3,FALSE)))</f>
        <v/>
      </c>
      <c r="F15" s="239" t="str">
        <f>IF('Summary Clear'!S4=0,"",'Summary Clear'!S4)</f>
        <v/>
      </c>
      <c r="G15" s="239" t="str">
        <f>IF('Summary Clear'!T4=0,"",'Summary Clear'!T4)</f>
        <v/>
      </c>
      <c r="H15" s="238" t="str">
        <f>IF('Summary Clear'!AB4=0,"",'Summary Clear'!AB4)</f>
        <v/>
      </c>
      <c r="I15" s="238" t="str">
        <f>IF('Summary Clear'!AC4=0,"",'Summary Clear'!AC4)</f>
        <v/>
      </c>
      <c r="J15" s="238" t="str">
        <f>IF('Summary Clear'!AD4=0,"",'Summary Clear'!AD4)</f>
        <v/>
      </c>
      <c r="K15" s="238" t="str">
        <f>IF('Summary Clear'!AE4=0,"",'Summary Clear'!AE4)</f>
        <v/>
      </c>
      <c r="L15" s="238" t="str">
        <f>IF('Summary Clear'!AF4=0,"",'Summary Clear'!AF4)</f>
        <v/>
      </c>
      <c r="M15" s="238" t="str">
        <f>IF('Summary Clear'!AG4=0,"",'Summary Clear'!AG4)</f>
        <v/>
      </c>
      <c r="N15" s="238" t="str">
        <f>IF('Summary Clear'!AH4=0,"",'Summary Clear'!AH4)</f>
        <v/>
      </c>
      <c r="O15" s="238" t="str">
        <f>IF('Summary Clear'!AI4=0,"",'Summary Clear'!AI4)</f>
        <v/>
      </c>
      <c r="P15" s="238" t="str">
        <f>IF('Summary Clear'!AJ4=0,"",'Summary Clear'!AJ4)</f>
        <v/>
      </c>
      <c r="Q15" s="238" t="str">
        <f>IF('Summary Clear'!AK4=0,"",'Summary Clear'!AK4)</f>
        <v/>
      </c>
      <c r="R15" s="238" t="str">
        <f>IF('Summary Clear'!AL4=0,"",'Summary Clear'!AL4)</f>
        <v/>
      </c>
      <c r="S15" s="238" t="str">
        <f>IF('Summary Clear'!AM4=0,"",'Summary Clear'!AM4)</f>
        <v/>
      </c>
      <c r="T15" s="179" t="str">
        <f>IF('Summary Clear'!AN4=0,"",'Summary Clear'!AN4)</f>
        <v/>
      </c>
    </row>
    <row r="16" spans="3:16384" s="64" customFormat="1" ht="14" x14ac:dyDescent="0.3">
      <c r="C16" s="178" t="str">
        <f>IF('Summary Clear'!B5=0,"",'Summary Clear'!B5)</f>
        <v/>
      </c>
      <c r="D16" s="172" t="str">
        <f>IF('Summary Clear'!D5=0,"",'Summary Clear'!D5)</f>
        <v/>
      </c>
      <c r="E16" s="230" t="str">
        <f>IF('Summary Clear'!E5=0,"",(VLOOKUP('Summary Clear'!E5,Lists!$E$15:$G$21,3,FALSE)))</f>
        <v/>
      </c>
      <c r="F16" s="239" t="str">
        <f>IF('Summary Clear'!S5=0,"",'Summary Clear'!S5)</f>
        <v/>
      </c>
      <c r="G16" s="239" t="str">
        <f>IF('Summary Clear'!T5=0,"",'Summary Clear'!T5)</f>
        <v/>
      </c>
      <c r="H16" s="238" t="str">
        <f>IF('Summary Clear'!AB5=0,"",'Summary Clear'!AB5)</f>
        <v/>
      </c>
      <c r="I16" s="238" t="str">
        <f>IF('Summary Clear'!AC5=0,"",'Summary Clear'!AC5)</f>
        <v/>
      </c>
      <c r="J16" s="238" t="str">
        <f>IF('Summary Clear'!AD5=0,"",'Summary Clear'!AD5)</f>
        <v/>
      </c>
      <c r="K16" s="238" t="str">
        <f>IF('Summary Clear'!AE5=0,"",'Summary Clear'!AE5)</f>
        <v/>
      </c>
      <c r="L16" s="238" t="str">
        <f>IF('Summary Clear'!AF5=0,"",'Summary Clear'!AF5)</f>
        <v/>
      </c>
      <c r="M16" s="238" t="str">
        <f>IF('Summary Clear'!AG5=0,"",'Summary Clear'!AG5)</f>
        <v/>
      </c>
      <c r="N16" s="238" t="str">
        <f>IF('Summary Clear'!AH5=0,"",'Summary Clear'!AH5)</f>
        <v/>
      </c>
      <c r="O16" s="238" t="str">
        <f>IF('Summary Clear'!AI5=0,"",'Summary Clear'!AI5)</f>
        <v/>
      </c>
      <c r="P16" s="238" t="str">
        <f>IF('Summary Clear'!AJ5=0,"",'Summary Clear'!AJ5)</f>
        <v/>
      </c>
      <c r="Q16" s="238" t="str">
        <f>IF('Summary Clear'!AK5=0,"",'Summary Clear'!AK5)</f>
        <v/>
      </c>
      <c r="R16" s="238" t="str">
        <f>IF('Summary Clear'!AL5=0,"",'Summary Clear'!AL5)</f>
        <v/>
      </c>
      <c r="S16" s="238" t="str">
        <f>IF('Summary Clear'!AM5=0,"",'Summary Clear'!AM5)</f>
        <v/>
      </c>
      <c r="T16" s="179" t="str">
        <f>IF('Summary Clear'!AN5=0,"",'Summary Clear'!AN5)</f>
        <v/>
      </c>
    </row>
    <row r="17" spans="3:20" s="64" customFormat="1" ht="14" x14ac:dyDescent="0.3">
      <c r="C17" s="178" t="str">
        <f>IF('Summary Clear'!B6=0,"",'Summary Clear'!B6)</f>
        <v/>
      </c>
      <c r="D17" s="172" t="str">
        <f>IF('Summary Clear'!D6=0,"",'Summary Clear'!D6)</f>
        <v/>
      </c>
      <c r="E17" s="230" t="str">
        <f>IF('Summary Clear'!E6=0,"",(VLOOKUP('Summary Clear'!E6,Lists!$E$15:$G$21,3,FALSE)))</f>
        <v/>
      </c>
      <c r="F17" s="239" t="str">
        <f>IF('Summary Clear'!S6=0,"",'Summary Clear'!S6)</f>
        <v/>
      </c>
      <c r="G17" s="239" t="str">
        <f>IF('Summary Clear'!T6=0,"",'Summary Clear'!T6)</f>
        <v/>
      </c>
      <c r="H17" s="238" t="str">
        <f>IF('Summary Clear'!AB6=0,"",'Summary Clear'!AB6)</f>
        <v/>
      </c>
      <c r="I17" s="238" t="str">
        <f>IF('Summary Clear'!AC6=0,"",'Summary Clear'!AC6)</f>
        <v/>
      </c>
      <c r="J17" s="238" t="str">
        <f>IF('Summary Clear'!AD6=0,"",'Summary Clear'!AD6)</f>
        <v/>
      </c>
      <c r="K17" s="238" t="str">
        <f>IF('Summary Clear'!AE6=0,"",'Summary Clear'!AE6)</f>
        <v/>
      </c>
      <c r="L17" s="238" t="str">
        <f>IF('Summary Clear'!AF6=0,"",'Summary Clear'!AF6)</f>
        <v/>
      </c>
      <c r="M17" s="238" t="str">
        <f>IF('Summary Clear'!AG6=0,"",'Summary Clear'!AG6)</f>
        <v/>
      </c>
      <c r="N17" s="238" t="str">
        <f>IF('Summary Clear'!AH6=0,"",'Summary Clear'!AH6)</f>
        <v/>
      </c>
      <c r="O17" s="238" t="str">
        <f>IF('Summary Clear'!AI6=0,"",'Summary Clear'!AI6)</f>
        <v/>
      </c>
      <c r="P17" s="238" t="str">
        <f>IF('Summary Clear'!AJ6=0,"",'Summary Clear'!AJ6)</f>
        <v/>
      </c>
      <c r="Q17" s="238" t="str">
        <f>IF('Summary Clear'!AK6=0,"",'Summary Clear'!AK6)</f>
        <v/>
      </c>
      <c r="R17" s="238" t="str">
        <f>IF('Summary Clear'!AL6=0,"",'Summary Clear'!AL6)</f>
        <v/>
      </c>
      <c r="S17" s="238" t="str">
        <f>IF('Summary Clear'!AM6=0,"",'Summary Clear'!AM6)</f>
        <v/>
      </c>
      <c r="T17" s="179" t="str">
        <f>IF('Summary Clear'!AN6=0,"",'Summary Clear'!AN6)</f>
        <v/>
      </c>
    </row>
    <row r="18" spans="3:20" s="64" customFormat="1" ht="14" x14ac:dyDescent="0.3">
      <c r="C18" s="178" t="str">
        <f>IF('Summary Clear'!B7=0,"",'Summary Clear'!B7)</f>
        <v/>
      </c>
      <c r="D18" s="172" t="str">
        <f>IF('Summary Clear'!D7=0,"",'Summary Clear'!D7)</f>
        <v/>
      </c>
      <c r="E18" s="230" t="str">
        <f>IF('Summary Clear'!E7=0,"",(VLOOKUP('Summary Clear'!E7,Lists!$E$15:$G$21,3,FALSE)))</f>
        <v/>
      </c>
      <c r="F18" s="239" t="str">
        <f>IF('Summary Clear'!S7=0,"",'Summary Clear'!S7)</f>
        <v/>
      </c>
      <c r="G18" s="239" t="str">
        <f>IF('Summary Clear'!T7=0,"",'Summary Clear'!T7)</f>
        <v/>
      </c>
      <c r="H18" s="238" t="str">
        <f>IF('Summary Clear'!AB7=0,"",'Summary Clear'!AB7)</f>
        <v/>
      </c>
      <c r="I18" s="238" t="str">
        <f>IF('Summary Clear'!AC7=0,"",'Summary Clear'!AC7)</f>
        <v/>
      </c>
      <c r="J18" s="238" t="str">
        <f>IF('Summary Clear'!AD7=0,"",'Summary Clear'!AD7)</f>
        <v/>
      </c>
      <c r="K18" s="238" t="str">
        <f>IF('Summary Clear'!AE7=0,"",'Summary Clear'!AE7)</f>
        <v/>
      </c>
      <c r="L18" s="238" t="str">
        <f>IF('Summary Clear'!AF7=0,"",'Summary Clear'!AF7)</f>
        <v/>
      </c>
      <c r="M18" s="238" t="str">
        <f>IF('Summary Clear'!AG7=0,"",'Summary Clear'!AG7)</f>
        <v/>
      </c>
      <c r="N18" s="238" t="str">
        <f>IF('Summary Clear'!AH7=0,"",'Summary Clear'!AH7)</f>
        <v/>
      </c>
      <c r="O18" s="238" t="str">
        <f>IF('Summary Clear'!AI7=0,"",'Summary Clear'!AI7)</f>
        <v/>
      </c>
      <c r="P18" s="238" t="str">
        <f>IF('Summary Clear'!AJ7=0,"",'Summary Clear'!AJ7)</f>
        <v/>
      </c>
      <c r="Q18" s="238" t="str">
        <f>IF('Summary Clear'!AK7=0,"",'Summary Clear'!AK7)</f>
        <v/>
      </c>
      <c r="R18" s="238" t="str">
        <f>IF('Summary Clear'!AL7=0,"",'Summary Clear'!AL7)</f>
        <v/>
      </c>
      <c r="S18" s="238" t="str">
        <f>IF('Summary Clear'!AM7=0,"",'Summary Clear'!AM7)</f>
        <v/>
      </c>
      <c r="T18" s="179" t="str">
        <f>IF('Summary Clear'!AN7=0,"",'Summary Clear'!AN7)</f>
        <v/>
      </c>
    </row>
    <row r="19" spans="3:20" s="64" customFormat="1" ht="14" x14ac:dyDescent="0.3">
      <c r="C19" s="178" t="str">
        <f>IF('Summary Clear'!B8=0,"",'Summary Clear'!B8)</f>
        <v/>
      </c>
      <c r="D19" s="172" t="str">
        <f>IF('Summary Clear'!D8=0,"",'Summary Clear'!D8)</f>
        <v/>
      </c>
      <c r="E19" s="230" t="str">
        <f>IF('Summary Clear'!E8=0,"",(VLOOKUP('Summary Clear'!E8,Lists!$E$15:$G$21,3,FALSE)))</f>
        <v/>
      </c>
      <c r="F19" s="239" t="str">
        <f>IF('Summary Clear'!S8=0,"",'Summary Clear'!S8)</f>
        <v/>
      </c>
      <c r="G19" s="239" t="str">
        <f>IF('Summary Clear'!T8=0,"",'Summary Clear'!T8)</f>
        <v/>
      </c>
      <c r="H19" s="238" t="str">
        <f>IF('Summary Clear'!AB8=0,"",'Summary Clear'!AB8)</f>
        <v/>
      </c>
      <c r="I19" s="238" t="str">
        <f>IF('Summary Clear'!AC8=0,"",'Summary Clear'!AC8)</f>
        <v/>
      </c>
      <c r="J19" s="238" t="str">
        <f>IF('Summary Clear'!AD8=0,"",'Summary Clear'!AD8)</f>
        <v/>
      </c>
      <c r="K19" s="238" t="str">
        <f>IF('Summary Clear'!AE8=0,"",'Summary Clear'!AE8)</f>
        <v/>
      </c>
      <c r="L19" s="238" t="str">
        <f>IF('Summary Clear'!AF8=0,"",'Summary Clear'!AF8)</f>
        <v/>
      </c>
      <c r="M19" s="238" t="str">
        <f>IF('Summary Clear'!AG8=0,"",'Summary Clear'!AG8)</f>
        <v/>
      </c>
      <c r="N19" s="238" t="str">
        <f>IF('Summary Clear'!AH8=0,"",'Summary Clear'!AH8)</f>
        <v/>
      </c>
      <c r="O19" s="238" t="str">
        <f>IF('Summary Clear'!AI8=0,"",'Summary Clear'!AI8)</f>
        <v/>
      </c>
      <c r="P19" s="238" t="str">
        <f>IF('Summary Clear'!AJ8=0,"",'Summary Clear'!AJ8)</f>
        <v/>
      </c>
      <c r="Q19" s="238" t="str">
        <f>IF('Summary Clear'!AK8=0,"",'Summary Clear'!AK8)</f>
        <v/>
      </c>
      <c r="R19" s="238" t="str">
        <f>IF('Summary Clear'!AL8=0,"",'Summary Clear'!AL8)</f>
        <v/>
      </c>
      <c r="S19" s="238" t="str">
        <f>IF('Summary Clear'!AM8=0,"",'Summary Clear'!AM8)</f>
        <v/>
      </c>
      <c r="T19" s="179" t="str">
        <f>IF('Summary Clear'!AN8=0,"",'Summary Clear'!AN8)</f>
        <v/>
      </c>
    </row>
    <row r="20" spans="3:20" s="64" customFormat="1" ht="14" x14ac:dyDescent="0.3">
      <c r="C20" s="178" t="str">
        <f>IF('Summary Clear'!B9=0,"",'Summary Clear'!B9)</f>
        <v/>
      </c>
      <c r="D20" s="172" t="str">
        <f>IF('Summary Clear'!D9=0,"",'Summary Clear'!D9)</f>
        <v/>
      </c>
      <c r="E20" s="230" t="str">
        <f>IF('Summary Clear'!E9=0,"",(VLOOKUP('Summary Clear'!E9,Lists!$E$15:$G$21,3,FALSE)))</f>
        <v/>
      </c>
      <c r="F20" s="239" t="str">
        <f>IF('Summary Clear'!S9=0,"",'Summary Clear'!S9)</f>
        <v/>
      </c>
      <c r="G20" s="239" t="str">
        <f>IF('Summary Clear'!T9=0,"",'Summary Clear'!T9)</f>
        <v/>
      </c>
      <c r="H20" s="238" t="str">
        <f>IF('Summary Clear'!AB9=0,"",'Summary Clear'!AB9)</f>
        <v/>
      </c>
      <c r="I20" s="238" t="str">
        <f>IF('Summary Clear'!AC9=0,"",'Summary Clear'!AC9)</f>
        <v/>
      </c>
      <c r="J20" s="238" t="str">
        <f>IF('Summary Clear'!AD9=0,"",'Summary Clear'!AD9)</f>
        <v/>
      </c>
      <c r="K20" s="238" t="str">
        <f>IF('Summary Clear'!AE9=0,"",'Summary Clear'!AE9)</f>
        <v/>
      </c>
      <c r="L20" s="238" t="str">
        <f>IF('Summary Clear'!AF9=0,"",'Summary Clear'!AF9)</f>
        <v/>
      </c>
      <c r="M20" s="238" t="str">
        <f>IF('Summary Clear'!AG9=0,"",'Summary Clear'!AG9)</f>
        <v/>
      </c>
      <c r="N20" s="238" t="str">
        <f>IF('Summary Clear'!AH9=0,"",'Summary Clear'!AH9)</f>
        <v/>
      </c>
      <c r="O20" s="238" t="str">
        <f>IF('Summary Clear'!AI9=0,"",'Summary Clear'!AI9)</f>
        <v/>
      </c>
      <c r="P20" s="238" t="str">
        <f>IF('Summary Clear'!AJ9=0,"",'Summary Clear'!AJ9)</f>
        <v/>
      </c>
      <c r="Q20" s="238" t="str">
        <f>IF('Summary Clear'!AK9=0,"",'Summary Clear'!AK9)</f>
        <v/>
      </c>
      <c r="R20" s="238" t="str">
        <f>IF('Summary Clear'!AL9=0,"",'Summary Clear'!AL9)</f>
        <v/>
      </c>
      <c r="S20" s="238" t="str">
        <f>IF('Summary Clear'!AM9=0,"",'Summary Clear'!AM9)</f>
        <v/>
      </c>
      <c r="T20" s="179" t="str">
        <f>IF('Summary Clear'!AN9=0,"",'Summary Clear'!AN9)</f>
        <v/>
      </c>
    </row>
    <row r="21" spans="3:20" s="64" customFormat="1" ht="14" x14ac:dyDescent="0.3">
      <c r="C21" s="178" t="str">
        <f>IF('Summary Clear'!B10=0,"",'Summary Clear'!B10)</f>
        <v/>
      </c>
      <c r="D21" s="172" t="str">
        <f>IF('Summary Clear'!D10=0,"",'Summary Clear'!D10)</f>
        <v/>
      </c>
      <c r="E21" s="230" t="str">
        <f>IF('Summary Clear'!E10=0,"",(VLOOKUP('Summary Clear'!E10,Lists!$E$15:$G$21,3,FALSE)))</f>
        <v/>
      </c>
      <c r="F21" s="239" t="str">
        <f>IF('Summary Clear'!S10=0,"",'Summary Clear'!S10)</f>
        <v/>
      </c>
      <c r="G21" s="239" t="str">
        <f>IF('Summary Clear'!T10=0,"",'Summary Clear'!T10)</f>
        <v/>
      </c>
      <c r="H21" s="238" t="str">
        <f>IF('Summary Clear'!AB10=0,"",'Summary Clear'!AB10)</f>
        <v/>
      </c>
      <c r="I21" s="238" t="str">
        <f>IF('Summary Clear'!AC10=0,"",'Summary Clear'!AC10)</f>
        <v/>
      </c>
      <c r="J21" s="238" t="str">
        <f>IF('Summary Clear'!AD10=0,"",'Summary Clear'!AD10)</f>
        <v/>
      </c>
      <c r="K21" s="238" t="str">
        <f>IF('Summary Clear'!AE10=0,"",'Summary Clear'!AE10)</f>
        <v/>
      </c>
      <c r="L21" s="238" t="str">
        <f>IF('Summary Clear'!AF10=0,"",'Summary Clear'!AF10)</f>
        <v/>
      </c>
      <c r="M21" s="238" t="str">
        <f>IF('Summary Clear'!AG10=0,"",'Summary Clear'!AG10)</f>
        <v/>
      </c>
      <c r="N21" s="238" t="str">
        <f>IF('Summary Clear'!AH10=0,"",'Summary Clear'!AH10)</f>
        <v/>
      </c>
      <c r="O21" s="238" t="str">
        <f>IF('Summary Clear'!AI10=0,"",'Summary Clear'!AI10)</f>
        <v/>
      </c>
      <c r="P21" s="238" t="str">
        <f>IF('Summary Clear'!AJ10=0,"",'Summary Clear'!AJ10)</f>
        <v/>
      </c>
      <c r="Q21" s="238" t="str">
        <f>IF('Summary Clear'!AK10=0,"",'Summary Clear'!AK10)</f>
        <v/>
      </c>
      <c r="R21" s="238" t="str">
        <f>IF('Summary Clear'!AL10=0,"",'Summary Clear'!AL10)</f>
        <v/>
      </c>
      <c r="S21" s="238" t="str">
        <f>IF('Summary Clear'!AM10=0,"",'Summary Clear'!AM10)</f>
        <v/>
      </c>
      <c r="T21" s="179" t="str">
        <f>IF('Summary Clear'!AN10=0,"",'Summary Clear'!AN10)</f>
        <v/>
      </c>
    </row>
    <row r="22" spans="3:20" s="64" customFormat="1" ht="14" x14ac:dyDescent="0.3">
      <c r="C22" s="178" t="str">
        <f>IF('Summary Clear'!B11=0,"",'Summary Clear'!B11)</f>
        <v/>
      </c>
      <c r="D22" s="172" t="str">
        <f>IF('Summary Clear'!D11=0,"",'Summary Clear'!D11)</f>
        <v/>
      </c>
      <c r="E22" s="230" t="str">
        <f>IF('Summary Clear'!E11=0,"",(VLOOKUP('Summary Clear'!E11,Lists!$E$15:$G$21,3,FALSE)))</f>
        <v/>
      </c>
      <c r="F22" s="239" t="str">
        <f>IF('Summary Clear'!S11=0,"",'Summary Clear'!S11)</f>
        <v/>
      </c>
      <c r="G22" s="239" t="str">
        <f>IF('Summary Clear'!T11=0,"",'Summary Clear'!T11)</f>
        <v/>
      </c>
      <c r="H22" s="238" t="str">
        <f>IF('Summary Clear'!AB11=0,"",'Summary Clear'!AB11)</f>
        <v/>
      </c>
      <c r="I22" s="238" t="str">
        <f>IF('Summary Clear'!AC11=0,"",'Summary Clear'!AC11)</f>
        <v/>
      </c>
      <c r="J22" s="238" t="str">
        <f>IF('Summary Clear'!AD11=0,"",'Summary Clear'!AD11)</f>
        <v/>
      </c>
      <c r="K22" s="238" t="str">
        <f>IF('Summary Clear'!AE11=0,"",'Summary Clear'!AE11)</f>
        <v/>
      </c>
      <c r="L22" s="238" t="str">
        <f>IF('Summary Clear'!AF11=0,"",'Summary Clear'!AF11)</f>
        <v/>
      </c>
      <c r="M22" s="238" t="str">
        <f>IF('Summary Clear'!AG11=0,"",'Summary Clear'!AG11)</f>
        <v/>
      </c>
      <c r="N22" s="238" t="str">
        <f>IF('Summary Clear'!AH11=0,"",'Summary Clear'!AH11)</f>
        <v/>
      </c>
      <c r="O22" s="238" t="str">
        <f>IF('Summary Clear'!AI11=0,"",'Summary Clear'!AI11)</f>
        <v/>
      </c>
      <c r="P22" s="238" t="str">
        <f>IF('Summary Clear'!AJ11=0,"",'Summary Clear'!AJ11)</f>
        <v/>
      </c>
      <c r="Q22" s="238" t="str">
        <f>IF('Summary Clear'!AK11=0,"",'Summary Clear'!AK11)</f>
        <v/>
      </c>
      <c r="R22" s="238" t="str">
        <f>IF('Summary Clear'!AL11=0,"",'Summary Clear'!AL11)</f>
        <v/>
      </c>
      <c r="S22" s="238" t="str">
        <f>IF('Summary Clear'!AM11=0,"",'Summary Clear'!AM11)</f>
        <v/>
      </c>
      <c r="T22" s="179" t="str">
        <f>IF('Summary Clear'!AN11=0,"",'Summary Clear'!AN11)</f>
        <v/>
      </c>
    </row>
    <row r="23" spans="3:20" s="64" customFormat="1" ht="14" x14ac:dyDescent="0.3">
      <c r="C23" s="178" t="str">
        <f>IF('Summary Clear'!B12=0,"",'Summary Clear'!B12)</f>
        <v/>
      </c>
      <c r="D23" s="172" t="str">
        <f>IF('Summary Clear'!D12=0,"",'Summary Clear'!D12)</f>
        <v/>
      </c>
      <c r="E23" s="230" t="str">
        <f>IF('Summary Clear'!E12=0,"",(VLOOKUP('Summary Clear'!E12,Lists!$E$15:$G$21,3,FALSE)))</f>
        <v/>
      </c>
      <c r="F23" s="239" t="str">
        <f>IF('Summary Clear'!S12=0,"",'Summary Clear'!S12)</f>
        <v/>
      </c>
      <c r="G23" s="239" t="str">
        <f>IF('Summary Clear'!T12=0,"",'Summary Clear'!T12)</f>
        <v/>
      </c>
      <c r="H23" s="238" t="str">
        <f>IF('Summary Clear'!AB12=0,"",'Summary Clear'!AB12)</f>
        <v/>
      </c>
      <c r="I23" s="238" t="str">
        <f>IF('Summary Clear'!AC12=0,"",'Summary Clear'!AC12)</f>
        <v/>
      </c>
      <c r="J23" s="238" t="str">
        <f>IF('Summary Clear'!AD12=0,"",'Summary Clear'!AD12)</f>
        <v/>
      </c>
      <c r="K23" s="238" t="str">
        <f>IF('Summary Clear'!AE12=0,"",'Summary Clear'!AE12)</f>
        <v/>
      </c>
      <c r="L23" s="238" t="str">
        <f>IF('Summary Clear'!AF12=0,"",'Summary Clear'!AF12)</f>
        <v/>
      </c>
      <c r="M23" s="238" t="str">
        <f>IF('Summary Clear'!AG12=0,"",'Summary Clear'!AG12)</f>
        <v/>
      </c>
      <c r="N23" s="238" t="str">
        <f>IF('Summary Clear'!AH12=0,"",'Summary Clear'!AH12)</f>
        <v/>
      </c>
      <c r="O23" s="238" t="str">
        <f>IF('Summary Clear'!AI12=0,"",'Summary Clear'!AI12)</f>
        <v/>
      </c>
      <c r="P23" s="238" t="str">
        <f>IF('Summary Clear'!AJ12=0,"",'Summary Clear'!AJ12)</f>
        <v/>
      </c>
      <c r="Q23" s="238" t="str">
        <f>IF('Summary Clear'!AK12=0,"",'Summary Clear'!AK12)</f>
        <v/>
      </c>
      <c r="R23" s="238" t="str">
        <f>IF('Summary Clear'!AL12=0,"",'Summary Clear'!AL12)</f>
        <v/>
      </c>
      <c r="S23" s="238" t="str">
        <f>IF('Summary Clear'!AM12=0,"",'Summary Clear'!AM12)</f>
        <v/>
      </c>
      <c r="T23" s="179" t="str">
        <f>IF('Summary Clear'!AN12=0,"",'Summary Clear'!AN12)</f>
        <v/>
      </c>
    </row>
    <row r="24" spans="3:20" s="64" customFormat="1" ht="14" x14ac:dyDescent="0.3">
      <c r="C24" s="178" t="str">
        <f>IF('Summary Clear'!B13=0,"",'Summary Clear'!B13)</f>
        <v/>
      </c>
      <c r="D24" s="172" t="str">
        <f>IF('Summary Clear'!D13=0,"",'Summary Clear'!D13)</f>
        <v/>
      </c>
      <c r="E24" s="230" t="str">
        <f>IF('Summary Clear'!E13=0,"",(VLOOKUP('Summary Clear'!E13,Lists!$E$15:$G$21,3,FALSE)))</f>
        <v/>
      </c>
      <c r="F24" s="239" t="str">
        <f>IF('Summary Clear'!S13=0,"",'Summary Clear'!S13)</f>
        <v/>
      </c>
      <c r="G24" s="239" t="str">
        <f>IF('Summary Clear'!T13=0,"",'Summary Clear'!T13)</f>
        <v/>
      </c>
      <c r="H24" s="238" t="str">
        <f>IF('Summary Clear'!AB13=0,"",'Summary Clear'!AB13)</f>
        <v/>
      </c>
      <c r="I24" s="238" t="str">
        <f>IF('Summary Clear'!AC13=0,"",'Summary Clear'!AC13)</f>
        <v/>
      </c>
      <c r="J24" s="238" t="str">
        <f>IF('Summary Clear'!AD13=0,"",'Summary Clear'!AD13)</f>
        <v/>
      </c>
      <c r="K24" s="238" t="str">
        <f>IF('Summary Clear'!AE13=0,"",'Summary Clear'!AE13)</f>
        <v/>
      </c>
      <c r="L24" s="238" t="str">
        <f>IF('Summary Clear'!AF13=0,"",'Summary Clear'!AF13)</f>
        <v/>
      </c>
      <c r="M24" s="238" t="str">
        <f>IF('Summary Clear'!AG13=0,"",'Summary Clear'!AG13)</f>
        <v/>
      </c>
      <c r="N24" s="238" t="str">
        <f>IF('Summary Clear'!AH13=0,"",'Summary Clear'!AH13)</f>
        <v/>
      </c>
      <c r="O24" s="238" t="str">
        <f>IF('Summary Clear'!AI13=0,"",'Summary Clear'!AI13)</f>
        <v/>
      </c>
      <c r="P24" s="238" t="str">
        <f>IF('Summary Clear'!AJ13=0,"",'Summary Clear'!AJ13)</f>
        <v/>
      </c>
      <c r="Q24" s="238" t="str">
        <f>IF('Summary Clear'!AK13=0,"",'Summary Clear'!AK13)</f>
        <v/>
      </c>
      <c r="R24" s="238" t="str">
        <f>IF('Summary Clear'!AL13=0,"",'Summary Clear'!AL13)</f>
        <v/>
      </c>
      <c r="S24" s="238" t="str">
        <f>IF('Summary Clear'!AM13=0,"",'Summary Clear'!AM13)</f>
        <v/>
      </c>
      <c r="T24" s="179" t="str">
        <f>IF('Summary Clear'!AN13=0,"",'Summary Clear'!AN13)</f>
        <v/>
      </c>
    </row>
    <row r="25" spans="3:20" s="64" customFormat="1" ht="14" x14ac:dyDescent="0.3">
      <c r="C25" s="178" t="str">
        <f>IF('Summary Clear'!B14=0,"",'Summary Clear'!B14)</f>
        <v/>
      </c>
      <c r="D25" s="172" t="str">
        <f>IF('Summary Clear'!D14=0,"",'Summary Clear'!D14)</f>
        <v/>
      </c>
      <c r="E25" s="230" t="str">
        <f>IF('Summary Clear'!E14=0,"",(VLOOKUP('Summary Clear'!E14,Lists!$E$15:$G$21,3,FALSE)))</f>
        <v/>
      </c>
      <c r="F25" s="239" t="str">
        <f>IF('Summary Clear'!S14=0,"",'Summary Clear'!S14)</f>
        <v/>
      </c>
      <c r="G25" s="239" t="str">
        <f>IF('Summary Clear'!T14=0,"",'Summary Clear'!T14)</f>
        <v/>
      </c>
      <c r="H25" s="238" t="str">
        <f>IF('Summary Clear'!AB14=0,"",'Summary Clear'!AB14)</f>
        <v/>
      </c>
      <c r="I25" s="238" t="str">
        <f>IF('Summary Clear'!AC14=0,"",'Summary Clear'!AC14)</f>
        <v/>
      </c>
      <c r="J25" s="238" t="str">
        <f>IF('Summary Clear'!AD14=0,"",'Summary Clear'!AD14)</f>
        <v/>
      </c>
      <c r="K25" s="238" t="str">
        <f>IF('Summary Clear'!AE14=0,"",'Summary Clear'!AE14)</f>
        <v/>
      </c>
      <c r="L25" s="238" t="str">
        <f>IF('Summary Clear'!AF14=0,"",'Summary Clear'!AF14)</f>
        <v/>
      </c>
      <c r="M25" s="238" t="str">
        <f>IF('Summary Clear'!AG14=0,"",'Summary Clear'!AG14)</f>
        <v/>
      </c>
      <c r="N25" s="238" t="str">
        <f>IF('Summary Clear'!AH14=0,"",'Summary Clear'!AH14)</f>
        <v/>
      </c>
      <c r="O25" s="238" t="str">
        <f>IF('Summary Clear'!AI14=0,"",'Summary Clear'!AI14)</f>
        <v/>
      </c>
      <c r="P25" s="238" t="str">
        <f>IF('Summary Clear'!AJ14=0,"",'Summary Clear'!AJ14)</f>
        <v/>
      </c>
      <c r="Q25" s="238" t="str">
        <f>IF('Summary Clear'!AK14=0,"",'Summary Clear'!AK14)</f>
        <v/>
      </c>
      <c r="R25" s="238" t="str">
        <f>IF('Summary Clear'!AL14=0,"",'Summary Clear'!AL14)</f>
        <v/>
      </c>
      <c r="S25" s="238" t="str">
        <f>IF('Summary Clear'!AM14=0,"",'Summary Clear'!AM14)</f>
        <v/>
      </c>
      <c r="T25" s="179" t="str">
        <f>IF('Summary Clear'!AN14=0,"",'Summary Clear'!AN14)</f>
        <v/>
      </c>
    </row>
    <row r="26" spans="3:20" s="64" customFormat="1" ht="14" x14ac:dyDescent="0.3">
      <c r="C26" s="178" t="str">
        <f>IF('Summary Clear'!B15=0,"",'Summary Clear'!B15)</f>
        <v/>
      </c>
      <c r="D26" s="172" t="str">
        <f>IF('Summary Clear'!D15=0,"",'Summary Clear'!D15)</f>
        <v/>
      </c>
      <c r="E26" s="230" t="str">
        <f>IF('Summary Clear'!E15=0,"",(VLOOKUP('Summary Clear'!E15,Lists!$E$15:$G$21,3,FALSE)))</f>
        <v/>
      </c>
      <c r="F26" s="238" t="str">
        <f>IF('Summary Clear'!S15=0,"",'Summary Clear'!S15)</f>
        <v/>
      </c>
      <c r="G26" s="238" t="str">
        <f>IF('Summary Clear'!T15=0,"",'Summary Clear'!T15)</f>
        <v/>
      </c>
      <c r="H26" s="238" t="str">
        <f>IF('Summary Clear'!AB15=0,"",'Summary Clear'!AB15)</f>
        <v/>
      </c>
      <c r="I26" s="238" t="str">
        <f>IF('Summary Clear'!AC15=0,"",'Summary Clear'!AC15)</f>
        <v/>
      </c>
      <c r="J26" s="238" t="str">
        <f>IF('Summary Clear'!AD15=0,"",'Summary Clear'!AD15)</f>
        <v/>
      </c>
      <c r="K26" s="238" t="str">
        <f>IF('Summary Clear'!AE15=0,"",'Summary Clear'!AE15)</f>
        <v/>
      </c>
      <c r="L26" s="238" t="str">
        <f>IF('Summary Clear'!AF15=0,"",'Summary Clear'!AF15)</f>
        <v/>
      </c>
      <c r="M26" s="238" t="str">
        <f>IF('Summary Clear'!AG15=0,"",'Summary Clear'!AG15)</f>
        <v/>
      </c>
      <c r="N26" s="238" t="str">
        <f>IF('Summary Clear'!AH15=0,"",'Summary Clear'!AH15)</f>
        <v/>
      </c>
      <c r="O26" s="238" t="str">
        <f>IF('Summary Clear'!AI15=0,"",'Summary Clear'!AI15)</f>
        <v/>
      </c>
      <c r="P26" s="238" t="str">
        <f>IF('Summary Clear'!AJ15=0,"",'Summary Clear'!AJ15)</f>
        <v/>
      </c>
      <c r="Q26" s="238" t="str">
        <f>IF('Summary Clear'!AK15=0,"",'Summary Clear'!AK15)</f>
        <v/>
      </c>
      <c r="R26" s="238" t="str">
        <f>IF('Summary Clear'!AL15=0,"",'Summary Clear'!AL15)</f>
        <v/>
      </c>
      <c r="S26" s="238" t="str">
        <f>IF('Summary Clear'!AM15=0,"",'Summary Clear'!AM15)</f>
        <v/>
      </c>
      <c r="T26" s="179" t="str">
        <f>IF('Summary Clear'!AN15=0,"",'Summary Clear'!AN15)</f>
        <v/>
      </c>
    </row>
    <row r="27" spans="3:20" s="64" customFormat="1" ht="14" x14ac:dyDescent="0.3">
      <c r="C27" s="178" t="str">
        <f>IF('Summary Clear'!B16=0,"",'Summary Clear'!B16)</f>
        <v/>
      </c>
      <c r="D27" s="172" t="str">
        <f>IF('Summary Clear'!D16=0,"",'Summary Clear'!D16)</f>
        <v/>
      </c>
      <c r="E27" s="230" t="str">
        <f>IF('Summary Clear'!E16=0,"",(VLOOKUP('Summary Clear'!E16,Lists!$E$15:$G$21,3,FALSE)))</f>
        <v/>
      </c>
      <c r="F27" s="238" t="str">
        <f>IF('Summary Clear'!S16=0,"",'Summary Clear'!S16)</f>
        <v/>
      </c>
      <c r="G27" s="238" t="str">
        <f>IF('Summary Clear'!T16=0,"",'Summary Clear'!T16)</f>
        <v/>
      </c>
      <c r="H27" s="238" t="str">
        <f>IF('Summary Clear'!AB16=0,"",'Summary Clear'!AB16)</f>
        <v/>
      </c>
      <c r="I27" s="238" t="str">
        <f>IF('Summary Clear'!AC16=0,"",'Summary Clear'!AC16)</f>
        <v/>
      </c>
      <c r="J27" s="238" t="str">
        <f>IF('Summary Clear'!AD16=0,"",'Summary Clear'!AD16)</f>
        <v/>
      </c>
      <c r="K27" s="238" t="str">
        <f>IF('Summary Clear'!AE16=0,"",'Summary Clear'!AE16)</f>
        <v/>
      </c>
      <c r="L27" s="238" t="str">
        <f>IF('Summary Clear'!AF16=0,"",'Summary Clear'!AF16)</f>
        <v/>
      </c>
      <c r="M27" s="238" t="str">
        <f>IF('Summary Clear'!AG16=0,"",'Summary Clear'!AG16)</f>
        <v/>
      </c>
      <c r="N27" s="238" t="str">
        <f>IF('Summary Clear'!AH16=0,"",'Summary Clear'!AH16)</f>
        <v/>
      </c>
      <c r="O27" s="238" t="str">
        <f>IF('Summary Clear'!AI16=0,"",'Summary Clear'!AI16)</f>
        <v/>
      </c>
      <c r="P27" s="238" t="str">
        <f>IF('Summary Clear'!AJ16=0,"",'Summary Clear'!AJ16)</f>
        <v/>
      </c>
      <c r="Q27" s="238" t="str">
        <f>IF('Summary Clear'!AK16=0,"",'Summary Clear'!AK16)</f>
        <v/>
      </c>
      <c r="R27" s="238" t="str">
        <f>IF('Summary Clear'!AL16=0,"",'Summary Clear'!AL16)</f>
        <v/>
      </c>
      <c r="S27" s="238" t="str">
        <f>IF('Summary Clear'!AM16=0,"",'Summary Clear'!AM16)</f>
        <v/>
      </c>
      <c r="T27" s="179" t="str">
        <f>IF('Summary Clear'!AN16=0,"",'Summary Clear'!AN16)</f>
        <v/>
      </c>
    </row>
    <row r="28" spans="3:20" s="64" customFormat="1" ht="14" x14ac:dyDescent="0.3">
      <c r="C28" s="178" t="str">
        <f>IF('Summary Clear'!B17=0,"",'Summary Clear'!B17)</f>
        <v/>
      </c>
      <c r="D28" s="172" t="str">
        <f>IF('Summary Clear'!D17=0,"",'Summary Clear'!D17)</f>
        <v/>
      </c>
      <c r="E28" s="230" t="str">
        <f>IF('Summary Clear'!E17=0,"",(VLOOKUP('Summary Clear'!E17,Lists!$E$15:$G$21,3,FALSE)))</f>
        <v/>
      </c>
      <c r="F28" s="238" t="str">
        <f>IF('Summary Clear'!S17=0,"",'Summary Clear'!S17)</f>
        <v/>
      </c>
      <c r="G28" s="238" t="str">
        <f>IF('Summary Clear'!T17=0,"",'Summary Clear'!T17)</f>
        <v/>
      </c>
      <c r="H28" s="238" t="str">
        <f>IF('Summary Clear'!AB17=0,"",'Summary Clear'!AB17)</f>
        <v/>
      </c>
      <c r="I28" s="238" t="str">
        <f>IF('Summary Clear'!AC17=0,"",'Summary Clear'!AC17)</f>
        <v/>
      </c>
      <c r="J28" s="238" t="str">
        <f>IF('Summary Clear'!AD17=0,"",'Summary Clear'!AD17)</f>
        <v/>
      </c>
      <c r="K28" s="238" t="str">
        <f>IF('Summary Clear'!AE17=0,"",'Summary Clear'!AE17)</f>
        <v/>
      </c>
      <c r="L28" s="238" t="str">
        <f>IF('Summary Clear'!AF17=0,"",'Summary Clear'!AF17)</f>
        <v/>
      </c>
      <c r="M28" s="238" t="str">
        <f>IF('Summary Clear'!AG17=0,"",'Summary Clear'!AG17)</f>
        <v/>
      </c>
      <c r="N28" s="238" t="str">
        <f>IF('Summary Clear'!AH17=0,"",'Summary Clear'!AH17)</f>
        <v/>
      </c>
      <c r="O28" s="238" t="str">
        <f>IF('Summary Clear'!AI17=0,"",'Summary Clear'!AI17)</f>
        <v/>
      </c>
      <c r="P28" s="238" t="str">
        <f>IF('Summary Clear'!AJ17=0,"",'Summary Clear'!AJ17)</f>
        <v/>
      </c>
      <c r="Q28" s="238" t="str">
        <f>IF('Summary Clear'!AK17=0,"",'Summary Clear'!AK17)</f>
        <v/>
      </c>
      <c r="R28" s="238" t="str">
        <f>IF('Summary Clear'!AL17=0,"",'Summary Clear'!AL17)</f>
        <v/>
      </c>
      <c r="S28" s="238" t="str">
        <f>IF('Summary Clear'!AM17=0,"",'Summary Clear'!AM17)</f>
        <v/>
      </c>
      <c r="T28" s="179" t="str">
        <f>IF('Summary Clear'!AN17=0,"",'Summary Clear'!AN17)</f>
        <v/>
      </c>
    </row>
    <row r="29" spans="3:20" s="64" customFormat="1" ht="14" x14ac:dyDescent="0.3">
      <c r="C29" s="178" t="str">
        <f>IF('Summary Clear'!B18=0,"",'Summary Clear'!B18)</f>
        <v/>
      </c>
      <c r="D29" s="172" t="str">
        <f>IF('Summary Clear'!D18=0,"",'Summary Clear'!D18)</f>
        <v/>
      </c>
      <c r="E29" s="230" t="str">
        <f>IF('Summary Clear'!E18=0,"",(VLOOKUP('Summary Clear'!E18,Lists!$E$15:$G$21,3,FALSE)))</f>
        <v/>
      </c>
      <c r="F29" s="238" t="str">
        <f>IF('Summary Clear'!S18=0,"",'Summary Clear'!S18)</f>
        <v/>
      </c>
      <c r="G29" s="238" t="str">
        <f>IF('Summary Clear'!T18=0,"",'Summary Clear'!T18)</f>
        <v/>
      </c>
      <c r="H29" s="238" t="str">
        <f>IF('Summary Clear'!AB18=0,"",'Summary Clear'!AB18)</f>
        <v/>
      </c>
      <c r="I29" s="238" t="str">
        <f>IF('Summary Clear'!AC18=0,"",'Summary Clear'!AC18)</f>
        <v/>
      </c>
      <c r="J29" s="238" t="str">
        <f>IF('Summary Clear'!AD18=0,"",'Summary Clear'!AD18)</f>
        <v/>
      </c>
      <c r="K29" s="238" t="str">
        <f>IF('Summary Clear'!AE18=0,"",'Summary Clear'!AE18)</f>
        <v/>
      </c>
      <c r="L29" s="238" t="str">
        <f>IF('Summary Clear'!AF18=0,"",'Summary Clear'!AF18)</f>
        <v/>
      </c>
      <c r="M29" s="238" t="str">
        <f>IF('Summary Clear'!AG18=0,"",'Summary Clear'!AG18)</f>
        <v/>
      </c>
      <c r="N29" s="238" t="str">
        <f>IF('Summary Clear'!AH18=0,"",'Summary Clear'!AH18)</f>
        <v/>
      </c>
      <c r="O29" s="238" t="str">
        <f>IF('Summary Clear'!AI18=0,"",'Summary Clear'!AI18)</f>
        <v/>
      </c>
      <c r="P29" s="238" t="str">
        <f>IF('Summary Clear'!AJ18=0,"",'Summary Clear'!AJ18)</f>
        <v/>
      </c>
      <c r="Q29" s="238" t="str">
        <f>IF('Summary Clear'!AK18=0,"",'Summary Clear'!AK18)</f>
        <v/>
      </c>
      <c r="R29" s="238" t="str">
        <f>IF('Summary Clear'!AL18=0,"",'Summary Clear'!AL18)</f>
        <v/>
      </c>
      <c r="S29" s="238" t="str">
        <f>IF('Summary Clear'!AM18=0,"",'Summary Clear'!AM18)</f>
        <v/>
      </c>
      <c r="T29" s="179" t="str">
        <f>IF('Summary Clear'!AN18=0,"",'Summary Clear'!AN18)</f>
        <v/>
      </c>
    </row>
    <row r="30" spans="3:20" s="64" customFormat="1" ht="14" x14ac:dyDescent="0.3">
      <c r="C30" s="178" t="str">
        <f>IF('Summary Clear'!B19=0,"",'Summary Clear'!B19)</f>
        <v/>
      </c>
      <c r="D30" s="172" t="str">
        <f>IF('Summary Clear'!D19=0,"",'Summary Clear'!D19)</f>
        <v/>
      </c>
      <c r="E30" s="230" t="str">
        <f>IF('Summary Clear'!E19=0,"",(VLOOKUP('Summary Clear'!E19,Lists!$E$15:$G$21,3,FALSE)))</f>
        <v/>
      </c>
      <c r="F30" s="238" t="str">
        <f>IF('Summary Clear'!S19=0,"",'Summary Clear'!S19)</f>
        <v/>
      </c>
      <c r="G30" s="238" t="str">
        <f>IF('Summary Clear'!T19=0,"",'Summary Clear'!T19)</f>
        <v/>
      </c>
      <c r="H30" s="238" t="str">
        <f>IF('Summary Clear'!AB19=0,"",'Summary Clear'!AB19)</f>
        <v/>
      </c>
      <c r="I30" s="238" t="str">
        <f>IF('Summary Clear'!AC19=0,"",'Summary Clear'!AC19)</f>
        <v/>
      </c>
      <c r="J30" s="238" t="str">
        <f>IF('Summary Clear'!AD19=0,"",'Summary Clear'!AD19)</f>
        <v/>
      </c>
      <c r="K30" s="238" t="str">
        <f>IF('Summary Clear'!AE19=0,"",'Summary Clear'!AE19)</f>
        <v/>
      </c>
      <c r="L30" s="238" t="str">
        <f>IF('Summary Clear'!AF19=0,"",'Summary Clear'!AF19)</f>
        <v/>
      </c>
      <c r="M30" s="238" t="str">
        <f>IF('Summary Clear'!AG19=0,"",'Summary Clear'!AG19)</f>
        <v/>
      </c>
      <c r="N30" s="238" t="str">
        <f>IF('Summary Clear'!AH19=0,"",'Summary Clear'!AH19)</f>
        <v/>
      </c>
      <c r="O30" s="238" t="str">
        <f>IF('Summary Clear'!AI19=0,"",'Summary Clear'!AI19)</f>
        <v/>
      </c>
      <c r="P30" s="238" t="str">
        <f>IF('Summary Clear'!AJ19=0,"",'Summary Clear'!AJ19)</f>
        <v/>
      </c>
      <c r="Q30" s="238" t="str">
        <f>IF('Summary Clear'!AK19=0,"",'Summary Clear'!AK19)</f>
        <v/>
      </c>
      <c r="R30" s="238" t="str">
        <f>IF('Summary Clear'!AL19=0,"",'Summary Clear'!AL19)</f>
        <v/>
      </c>
      <c r="S30" s="238" t="str">
        <f>IF('Summary Clear'!AM19=0,"",'Summary Clear'!AM19)</f>
        <v/>
      </c>
      <c r="T30" s="179" t="str">
        <f>IF('Summary Clear'!AN19=0,"",'Summary Clear'!AN19)</f>
        <v/>
      </c>
    </row>
    <row r="31" spans="3:20" s="64" customFormat="1" ht="14" x14ac:dyDescent="0.3">
      <c r="C31" s="178" t="str">
        <f>IF('Summary Clear'!B20=0,"",'Summary Clear'!B20)</f>
        <v/>
      </c>
      <c r="D31" s="172" t="str">
        <f>IF('Summary Clear'!D20=0,"",'Summary Clear'!D20)</f>
        <v/>
      </c>
      <c r="E31" s="230" t="str">
        <f>IF('Summary Clear'!E20=0,"",(VLOOKUP('Summary Clear'!E20,Lists!$E$15:$G$21,3,FALSE)))</f>
        <v/>
      </c>
      <c r="F31" s="238" t="str">
        <f>IF('Summary Clear'!S20=0,"",'Summary Clear'!S20)</f>
        <v/>
      </c>
      <c r="G31" s="238" t="str">
        <f>IF('Summary Clear'!T20=0,"",'Summary Clear'!T20)</f>
        <v/>
      </c>
      <c r="H31" s="238" t="str">
        <f>IF('Summary Clear'!AB20=0,"",'Summary Clear'!AB20)</f>
        <v/>
      </c>
      <c r="I31" s="238" t="str">
        <f>IF('Summary Clear'!AC20=0,"",'Summary Clear'!AC20)</f>
        <v/>
      </c>
      <c r="J31" s="238" t="str">
        <f>IF('Summary Clear'!AD20=0,"",'Summary Clear'!AD20)</f>
        <v/>
      </c>
      <c r="K31" s="238" t="str">
        <f>IF('Summary Clear'!AE20=0,"",'Summary Clear'!AE20)</f>
        <v/>
      </c>
      <c r="L31" s="238" t="str">
        <f>IF('Summary Clear'!AF20=0,"",'Summary Clear'!AF20)</f>
        <v/>
      </c>
      <c r="M31" s="238" t="str">
        <f>IF('Summary Clear'!AG20=0,"",'Summary Clear'!AG20)</f>
        <v/>
      </c>
      <c r="N31" s="238" t="str">
        <f>IF('Summary Clear'!AH20=0,"",'Summary Clear'!AH20)</f>
        <v/>
      </c>
      <c r="O31" s="238" t="str">
        <f>IF('Summary Clear'!AI20=0,"",'Summary Clear'!AI20)</f>
        <v/>
      </c>
      <c r="P31" s="238" t="str">
        <f>IF('Summary Clear'!AJ20=0,"",'Summary Clear'!AJ20)</f>
        <v/>
      </c>
      <c r="Q31" s="238" t="str">
        <f>IF('Summary Clear'!AK20=0,"",'Summary Clear'!AK20)</f>
        <v/>
      </c>
      <c r="R31" s="238" t="str">
        <f>IF('Summary Clear'!AL20=0,"",'Summary Clear'!AL20)</f>
        <v/>
      </c>
      <c r="S31" s="238" t="str">
        <f>IF('Summary Clear'!AM20=0,"",'Summary Clear'!AM20)</f>
        <v/>
      </c>
      <c r="T31" s="179" t="str">
        <f>IF('Summary Clear'!AN20=0,"",'Summary Clear'!AN20)</f>
        <v/>
      </c>
    </row>
    <row r="32" spans="3:20" s="64" customFormat="1" ht="14" x14ac:dyDescent="0.3">
      <c r="C32" s="178" t="str">
        <f>IF('Summary Clear'!B21=0,"",'Summary Clear'!B21)</f>
        <v/>
      </c>
      <c r="D32" s="172" t="str">
        <f>IF('Summary Clear'!D21=0,"",'Summary Clear'!D21)</f>
        <v/>
      </c>
      <c r="E32" s="230" t="str">
        <f>IF('Summary Clear'!E21=0,"",(VLOOKUP('Summary Clear'!E21,Lists!$E$15:$G$21,3,FALSE)))</f>
        <v/>
      </c>
      <c r="F32" s="238" t="str">
        <f>IF('Summary Clear'!S21=0,"",'Summary Clear'!S21)</f>
        <v/>
      </c>
      <c r="G32" s="238" t="str">
        <f>IF('Summary Clear'!T21=0,"",'Summary Clear'!T21)</f>
        <v/>
      </c>
      <c r="H32" s="238" t="str">
        <f>IF('Summary Clear'!AB21=0,"",'Summary Clear'!AB21)</f>
        <v/>
      </c>
      <c r="I32" s="238" t="str">
        <f>IF('Summary Clear'!AC21=0,"",'Summary Clear'!AC21)</f>
        <v/>
      </c>
      <c r="J32" s="238" t="str">
        <f>IF('Summary Clear'!AD21=0,"",'Summary Clear'!AD21)</f>
        <v/>
      </c>
      <c r="K32" s="238" t="str">
        <f>IF('Summary Clear'!AE21=0,"",'Summary Clear'!AE21)</f>
        <v/>
      </c>
      <c r="L32" s="238" t="str">
        <f>IF('Summary Clear'!AF21=0,"",'Summary Clear'!AF21)</f>
        <v/>
      </c>
      <c r="M32" s="238" t="str">
        <f>IF('Summary Clear'!AG21=0,"",'Summary Clear'!AG21)</f>
        <v/>
      </c>
      <c r="N32" s="238" t="str">
        <f>IF('Summary Clear'!AH21=0,"",'Summary Clear'!AH21)</f>
        <v/>
      </c>
      <c r="O32" s="238" t="str">
        <f>IF('Summary Clear'!AI21=0,"",'Summary Clear'!AI21)</f>
        <v/>
      </c>
      <c r="P32" s="238" t="str">
        <f>IF('Summary Clear'!AJ21=0,"",'Summary Clear'!AJ21)</f>
        <v/>
      </c>
      <c r="Q32" s="238" t="str">
        <f>IF('Summary Clear'!AK21=0,"",'Summary Clear'!AK21)</f>
        <v/>
      </c>
      <c r="R32" s="238" t="str">
        <f>IF('Summary Clear'!AL21=0,"",'Summary Clear'!AL21)</f>
        <v/>
      </c>
      <c r="S32" s="238" t="str">
        <f>IF('Summary Clear'!AM21=0,"",'Summary Clear'!AM21)</f>
        <v/>
      </c>
      <c r="T32" s="179" t="str">
        <f>IF('Summary Clear'!AN21=0,"",'Summary Clear'!AN21)</f>
        <v/>
      </c>
    </row>
    <row r="33" spans="3:20" s="64" customFormat="1" ht="14" x14ac:dyDescent="0.3">
      <c r="C33" s="178" t="str">
        <f>IF('Summary Clear'!B22=0,"",'Summary Clear'!B22)</f>
        <v/>
      </c>
      <c r="D33" s="172" t="str">
        <f>IF('Summary Clear'!D22=0,"",'Summary Clear'!D22)</f>
        <v/>
      </c>
      <c r="E33" s="230" t="str">
        <f>IF('Summary Clear'!E22=0,"",(VLOOKUP('Summary Clear'!E22,Lists!$E$15:$G$21,3,FALSE)))</f>
        <v/>
      </c>
      <c r="F33" s="238" t="str">
        <f>IF('Summary Clear'!S22=0,"",'Summary Clear'!S22)</f>
        <v/>
      </c>
      <c r="G33" s="238" t="str">
        <f>IF('Summary Clear'!T22=0,"",'Summary Clear'!T22)</f>
        <v/>
      </c>
      <c r="H33" s="238" t="str">
        <f>IF('Summary Clear'!AB22=0,"",'Summary Clear'!AB22)</f>
        <v/>
      </c>
      <c r="I33" s="238" t="str">
        <f>IF('Summary Clear'!AC22=0,"",'Summary Clear'!AC22)</f>
        <v/>
      </c>
      <c r="J33" s="238" t="str">
        <f>IF('Summary Clear'!AD22=0,"",'Summary Clear'!AD22)</f>
        <v/>
      </c>
      <c r="K33" s="238" t="str">
        <f>IF('Summary Clear'!AE22=0,"",'Summary Clear'!AE22)</f>
        <v/>
      </c>
      <c r="L33" s="238" t="str">
        <f>IF('Summary Clear'!AF22=0,"",'Summary Clear'!AF22)</f>
        <v/>
      </c>
      <c r="M33" s="238" t="str">
        <f>IF('Summary Clear'!AG22=0,"",'Summary Clear'!AG22)</f>
        <v/>
      </c>
      <c r="N33" s="238" t="str">
        <f>IF('Summary Clear'!AH22=0,"",'Summary Clear'!AH22)</f>
        <v/>
      </c>
      <c r="O33" s="238" t="str">
        <f>IF('Summary Clear'!AI22=0,"",'Summary Clear'!AI22)</f>
        <v/>
      </c>
      <c r="P33" s="238" t="str">
        <f>IF('Summary Clear'!AJ22=0,"",'Summary Clear'!AJ22)</f>
        <v/>
      </c>
      <c r="Q33" s="238" t="str">
        <f>IF('Summary Clear'!AK22=0,"",'Summary Clear'!AK22)</f>
        <v/>
      </c>
      <c r="R33" s="238" t="str">
        <f>IF('Summary Clear'!AL22=0,"",'Summary Clear'!AL22)</f>
        <v/>
      </c>
      <c r="S33" s="238" t="str">
        <f>IF('Summary Clear'!AM22=0,"",'Summary Clear'!AM22)</f>
        <v/>
      </c>
      <c r="T33" s="179" t="str">
        <f>IF('Summary Clear'!AN22=0,"",'Summary Clear'!AN22)</f>
        <v/>
      </c>
    </row>
    <row r="34" spans="3:20" s="64" customFormat="1" ht="14" x14ac:dyDescent="0.3">
      <c r="C34" s="178" t="str">
        <f>IF('Summary Clear'!B23=0,"",'Summary Clear'!B23)</f>
        <v/>
      </c>
      <c r="D34" s="172" t="str">
        <f>IF('Summary Clear'!D23=0,"",'Summary Clear'!D23)</f>
        <v/>
      </c>
      <c r="E34" s="230" t="str">
        <f>IF('Summary Clear'!E23=0,"",(VLOOKUP('Summary Clear'!E23,Lists!$E$15:$G$21,3,FALSE)))</f>
        <v/>
      </c>
      <c r="F34" s="238" t="str">
        <f>IF('Summary Clear'!S23=0,"",'Summary Clear'!S23)</f>
        <v/>
      </c>
      <c r="G34" s="238" t="str">
        <f>IF('Summary Clear'!T23=0,"",'Summary Clear'!T23)</f>
        <v/>
      </c>
      <c r="H34" s="238" t="str">
        <f>IF('Summary Clear'!AB23=0,"",'Summary Clear'!AB23)</f>
        <v/>
      </c>
      <c r="I34" s="238" t="str">
        <f>IF('Summary Clear'!AC23=0,"",'Summary Clear'!AC23)</f>
        <v/>
      </c>
      <c r="J34" s="238" t="str">
        <f>IF('Summary Clear'!AD23=0,"",'Summary Clear'!AD23)</f>
        <v/>
      </c>
      <c r="K34" s="238" t="str">
        <f>IF('Summary Clear'!AE23=0,"",'Summary Clear'!AE23)</f>
        <v/>
      </c>
      <c r="L34" s="238" t="str">
        <f>IF('Summary Clear'!AF23=0,"",'Summary Clear'!AF23)</f>
        <v/>
      </c>
      <c r="M34" s="238" t="str">
        <f>IF('Summary Clear'!AG23=0,"",'Summary Clear'!AG23)</f>
        <v/>
      </c>
      <c r="N34" s="238" t="str">
        <f>IF('Summary Clear'!AH23=0,"",'Summary Clear'!AH23)</f>
        <v/>
      </c>
      <c r="O34" s="238" t="str">
        <f>IF('Summary Clear'!AI23=0,"",'Summary Clear'!AI23)</f>
        <v/>
      </c>
      <c r="P34" s="238" t="str">
        <f>IF('Summary Clear'!AJ23=0,"",'Summary Clear'!AJ23)</f>
        <v/>
      </c>
      <c r="Q34" s="238" t="str">
        <f>IF('Summary Clear'!AK23=0,"",'Summary Clear'!AK23)</f>
        <v/>
      </c>
      <c r="R34" s="238" t="str">
        <f>IF('Summary Clear'!AL23=0,"",'Summary Clear'!AL23)</f>
        <v/>
      </c>
      <c r="S34" s="238" t="str">
        <f>IF('Summary Clear'!AM23=0,"",'Summary Clear'!AM23)</f>
        <v/>
      </c>
      <c r="T34" s="179" t="str">
        <f>IF('Summary Clear'!AN23=0,"",'Summary Clear'!AN23)</f>
        <v/>
      </c>
    </row>
    <row r="35" spans="3:20" s="64" customFormat="1" ht="14" x14ac:dyDescent="0.3">
      <c r="C35" s="178" t="str">
        <f>IF('Summary Clear'!B24=0,"",'Summary Clear'!B24)</f>
        <v/>
      </c>
      <c r="D35" s="172" t="str">
        <f>IF('Summary Clear'!D24=0,"",'Summary Clear'!D24)</f>
        <v/>
      </c>
      <c r="E35" s="230" t="str">
        <f>IF('Summary Clear'!E24=0,"",(VLOOKUP('Summary Clear'!E24,Lists!$E$15:$G$21,3,FALSE)))</f>
        <v/>
      </c>
      <c r="F35" s="238" t="str">
        <f>IF('Summary Clear'!S24=0,"",'Summary Clear'!S24)</f>
        <v/>
      </c>
      <c r="G35" s="238" t="str">
        <f>IF('Summary Clear'!T24=0,"",'Summary Clear'!T24)</f>
        <v/>
      </c>
      <c r="H35" s="238" t="str">
        <f>IF('Summary Clear'!AB24=0,"",'Summary Clear'!AB24)</f>
        <v/>
      </c>
      <c r="I35" s="238" t="str">
        <f>IF('Summary Clear'!AC24=0,"",'Summary Clear'!AC24)</f>
        <v/>
      </c>
      <c r="J35" s="238" t="str">
        <f>IF('Summary Clear'!AD24=0,"",'Summary Clear'!AD24)</f>
        <v/>
      </c>
      <c r="K35" s="238" t="str">
        <f>IF('Summary Clear'!AE24=0,"",'Summary Clear'!AE24)</f>
        <v/>
      </c>
      <c r="L35" s="238" t="str">
        <f>IF('Summary Clear'!AF24=0,"",'Summary Clear'!AF24)</f>
        <v/>
      </c>
      <c r="M35" s="238" t="str">
        <f>IF('Summary Clear'!AG24=0,"",'Summary Clear'!AG24)</f>
        <v/>
      </c>
      <c r="N35" s="238" t="str">
        <f>IF('Summary Clear'!AH24=0,"",'Summary Clear'!AH24)</f>
        <v/>
      </c>
      <c r="O35" s="238" t="str">
        <f>IF('Summary Clear'!AI24=0,"",'Summary Clear'!AI24)</f>
        <v/>
      </c>
      <c r="P35" s="238" t="str">
        <f>IF('Summary Clear'!AJ24=0,"",'Summary Clear'!AJ24)</f>
        <v/>
      </c>
      <c r="Q35" s="238" t="str">
        <f>IF('Summary Clear'!AK24=0,"",'Summary Clear'!AK24)</f>
        <v/>
      </c>
      <c r="R35" s="238" t="str">
        <f>IF('Summary Clear'!AL24=0,"",'Summary Clear'!AL24)</f>
        <v/>
      </c>
      <c r="S35" s="238" t="str">
        <f>IF('Summary Clear'!AM24=0,"",'Summary Clear'!AM24)</f>
        <v/>
      </c>
      <c r="T35" s="179" t="str">
        <f>IF('Summary Clear'!AN24=0,"",'Summary Clear'!AN24)</f>
        <v/>
      </c>
    </row>
    <row r="36" spans="3:20" s="64" customFormat="1" ht="14" x14ac:dyDescent="0.3">
      <c r="C36" s="178" t="str">
        <f>IF('Summary Clear'!B25=0,"",'Summary Clear'!B25)</f>
        <v/>
      </c>
      <c r="D36" s="172" t="str">
        <f>IF('Summary Clear'!D25=0,"",'Summary Clear'!D25)</f>
        <v/>
      </c>
      <c r="E36" s="230" t="str">
        <f>IF('Summary Clear'!E25=0,"",(VLOOKUP('Summary Clear'!E25,Lists!$E$15:$G$21,3,FALSE)))</f>
        <v/>
      </c>
      <c r="F36" s="238" t="str">
        <f>IF('Summary Clear'!S25=0,"",'Summary Clear'!S25)</f>
        <v/>
      </c>
      <c r="G36" s="238" t="str">
        <f>IF('Summary Clear'!T25=0,"",'Summary Clear'!T25)</f>
        <v/>
      </c>
      <c r="H36" s="238" t="str">
        <f>IF('Summary Clear'!AB25=0,"",'Summary Clear'!AB25)</f>
        <v/>
      </c>
      <c r="I36" s="238" t="str">
        <f>IF('Summary Clear'!AC25=0,"",'Summary Clear'!AC25)</f>
        <v/>
      </c>
      <c r="J36" s="238" t="str">
        <f>IF('Summary Clear'!AD25=0,"",'Summary Clear'!AD25)</f>
        <v/>
      </c>
      <c r="K36" s="238" t="str">
        <f>IF('Summary Clear'!AE25=0,"",'Summary Clear'!AE25)</f>
        <v/>
      </c>
      <c r="L36" s="238" t="str">
        <f>IF('Summary Clear'!AF25=0,"",'Summary Clear'!AF25)</f>
        <v/>
      </c>
      <c r="M36" s="238" t="str">
        <f>IF('Summary Clear'!AG25=0,"",'Summary Clear'!AG25)</f>
        <v/>
      </c>
      <c r="N36" s="238" t="str">
        <f>IF('Summary Clear'!AH25=0,"",'Summary Clear'!AH25)</f>
        <v/>
      </c>
      <c r="O36" s="238" t="str">
        <f>IF('Summary Clear'!AI25=0,"",'Summary Clear'!AI25)</f>
        <v/>
      </c>
      <c r="P36" s="238" t="str">
        <f>IF('Summary Clear'!AJ25=0,"",'Summary Clear'!AJ25)</f>
        <v/>
      </c>
      <c r="Q36" s="238" t="str">
        <f>IF('Summary Clear'!AK25=0,"",'Summary Clear'!AK25)</f>
        <v/>
      </c>
      <c r="R36" s="238" t="str">
        <f>IF('Summary Clear'!AL25=0,"",'Summary Clear'!AL25)</f>
        <v/>
      </c>
      <c r="S36" s="238" t="str">
        <f>IF('Summary Clear'!AM25=0,"",'Summary Clear'!AM25)</f>
        <v/>
      </c>
      <c r="T36" s="179" t="str">
        <f>IF('Summary Clear'!AN25=0,"",'Summary Clear'!AN25)</f>
        <v/>
      </c>
    </row>
    <row r="37" spans="3:20" s="64" customFormat="1" ht="14" x14ac:dyDescent="0.3">
      <c r="C37" s="178" t="str">
        <f>IF('Summary Clear'!B26=0,"",'Summary Clear'!B26)</f>
        <v/>
      </c>
      <c r="D37" s="172" t="str">
        <f>IF('Summary Clear'!D26=0,"",'Summary Clear'!D26)</f>
        <v/>
      </c>
      <c r="E37" s="230" t="str">
        <f>IF('Summary Clear'!E26=0,"",(VLOOKUP('Summary Clear'!E26,Lists!$E$15:$G$21,3,FALSE)))</f>
        <v/>
      </c>
      <c r="F37" s="238" t="str">
        <f>IF('Summary Clear'!S26=0,"",'Summary Clear'!S26)</f>
        <v/>
      </c>
      <c r="G37" s="238" t="str">
        <f>IF('Summary Clear'!T26=0,"",'Summary Clear'!T26)</f>
        <v/>
      </c>
      <c r="H37" s="238" t="str">
        <f>IF('Summary Clear'!AB26=0,"",'Summary Clear'!AB26)</f>
        <v/>
      </c>
      <c r="I37" s="238" t="str">
        <f>IF('Summary Clear'!AC26=0,"",'Summary Clear'!AC26)</f>
        <v/>
      </c>
      <c r="J37" s="238" t="str">
        <f>IF('Summary Clear'!AD26=0,"",'Summary Clear'!AD26)</f>
        <v/>
      </c>
      <c r="K37" s="238" t="str">
        <f>IF('Summary Clear'!AE26=0,"",'Summary Clear'!AE26)</f>
        <v/>
      </c>
      <c r="L37" s="238" t="str">
        <f>IF('Summary Clear'!AF26=0,"",'Summary Clear'!AF26)</f>
        <v/>
      </c>
      <c r="M37" s="238" t="str">
        <f>IF('Summary Clear'!AG26=0,"",'Summary Clear'!AG26)</f>
        <v/>
      </c>
      <c r="N37" s="238" t="str">
        <f>IF('Summary Clear'!AH26=0,"",'Summary Clear'!AH26)</f>
        <v/>
      </c>
      <c r="O37" s="238" t="str">
        <f>IF('Summary Clear'!AI26=0,"",'Summary Clear'!AI26)</f>
        <v/>
      </c>
      <c r="P37" s="238" t="str">
        <f>IF('Summary Clear'!AJ26=0,"",'Summary Clear'!AJ26)</f>
        <v/>
      </c>
      <c r="Q37" s="238" t="str">
        <f>IF('Summary Clear'!AK26=0,"",'Summary Clear'!AK26)</f>
        <v/>
      </c>
      <c r="R37" s="238" t="str">
        <f>IF('Summary Clear'!AL26=0,"",'Summary Clear'!AL26)</f>
        <v/>
      </c>
      <c r="S37" s="238" t="str">
        <f>IF('Summary Clear'!AM26=0,"",'Summary Clear'!AM26)</f>
        <v/>
      </c>
      <c r="T37" s="179" t="str">
        <f>IF('Summary Clear'!AN26=0,"",'Summary Clear'!AN26)</f>
        <v/>
      </c>
    </row>
    <row r="38" spans="3:20" s="64" customFormat="1" ht="14" x14ac:dyDescent="0.3">
      <c r="C38" s="178" t="str">
        <f>IF('Summary Clear'!B27=0,"",'Summary Clear'!B27)</f>
        <v/>
      </c>
      <c r="D38" s="172" t="str">
        <f>IF('Summary Clear'!D27=0,"",'Summary Clear'!D27)</f>
        <v/>
      </c>
      <c r="E38" s="230" t="str">
        <f>IF('Summary Clear'!E27=0,"",(VLOOKUP('Summary Clear'!E27,Lists!$E$15:$G$21,3,FALSE)))</f>
        <v/>
      </c>
      <c r="F38" s="238" t="str">
        <f>IF('Summary Clear'!S27=0,"",'Summary Clear'!S27)</f>
        <v/>
      </c>
      <c r="G38" s="238" t="str">
        <f>IF('Summary Clear'!T27=0,"",'Summary Clear'!T27)</f>
        <v/>
      </c>
      <c r="H38" s="238" t="str">
        <f>IF('Summary Clear'!AB27=0,"",'Summary Clear'!AB27)</f>
        <v/>
      </c>
      <c r="I38" s="238" t="str">
        <f>IF('Summary Clear'!AC27=0,"",'Summary Clear'!AC27)</f>
        <v/>
      </c>
      <c r="J38" s="238" t="str">
        <f>IF('Summary Clear'!AD27=0,"",'Summary Clear'!AD27)</f>
        <v/>
      </c>
      <c r="K38" s="238" t="str">
        <f>IF('Summary Clear'!AE27=0,"",'Summary Clear'!AE27)</f>
        <v/>
      </c>
      <c r="L38" s="238" t="str">
        <f>IF('Summary Clear'!AF27=0,"",'Summary Clear'!AF27)</f>
        <v/>
      </c>
      <c r="M38" s="238" t="str">
        <f>IF('Summary Clear'!AG27=0,"",'Summary Clear'!AG27)</f>
        <v/>
      </c>
      <c r="N38" s="238" t="str">
        <f>IF('Summary Clear'!AH27=0,"",'Summary Clear'!AH27)</f>
        <v/>
      </c>
      <c r="O38" s="238" t="str">
        <f>IF('Summary Clear'!AI27=0,"",'Summary Clear'!AI27)</f>
        <v/>
      </c>
      <c r="P38" s="238" t="str">
        <f>IF('Summary Clear'!AJ27=0,"",'Summary Clear'!AJ27)</f>
        <v/>
      </c>
      <c r="Q38" s="238" t="str">
        <f>IF('Summary Clear'!AK27=0,"",'Summary Clear'!AK27)</f>
        <v/>
      </c>
      <c r="R38" s="238" t="str">
        <f>IF('Summary Clear'!AL27=0,"",'Summary Clear'!AL27)</f>
        <v/>
      </c>
      <c r="S38" s="238" t="str">
        <f>IF('Summary Clear'!AM27=0,"",'Summary Clear'!AM27)</f>
        <v/>
      </c>
      <c r="T38" s="179" t="str">
        <f>IF('Summary Clear'!AN27=0,"",'Summary Clear'!AN27)</f>
        <v/>
      </c>
    </row>
    <row r="39" spans="3:20" s="64" customFormat="1" ht="14" x14ac:dyDescent="0.3">
      <c r="C39" s="178" t="str">
        <f>IF('Summary Clear'!B28=0,"",'Summary Clear'!B28)</f>
        <v/>
      </c>
      <c r="D39" s="172" t="str">
        <f>IF('Summary Clear'!D28=0,"",'Summary Clear'!D28)</f>
        <v/>
      </c>
      <c r="E39" s="230" t="str">
        <f>IF('Summary Clear'!E28=0,"",(VLOOKUP('Summary Clear'!E28,Lists!$E$15:$G$21,3,FALSE)))</f>
        <v/>
      </c>
      <c r="F39" s="238" t="str">
        <f>IF('Summary Clear'!S28=0,"",'Summary Clear'!S28)</f>
        <v/>
      </c>
      <c r="G39" s="238" t="str">
        <f>IF('Summary Clear'!T28=0,"",'Summary Clear'!T28)</f>
        <v/>
      </c>
      <c r="H39" s="238" t="str">
        <f>IF('Summary Clear'!AB28=0,"",'Summary Clear'!AB28)</f>
        <v/>
      </c>
      <c r="I39" s="238" t="str">
        <f>IF('Summary Clear'!AC28=0,"",'Summary Clear'!AC28)</f>
        <v/>
      </c>
      <c r="J39" s="238" t="str">
        <f>IF('Summary Clear'!AD28=0,"",'Summary Clear'!AD28)</f>
        <v/>
      </c>
      <c r="K39" s="238" t="str">
        <f>IF('Summary Clear'!AE28=0,"",'Summary Clear'!AE28)</f>
        <v/>
      </c>
      <c r="L39" s="238" t="str">
        <f>IF('Summary Clear'!AF28=0,"",'Summary Clear'!AF28)</f>
        <v/>
      </c>
      <c r="M39" s="238" t="str">
        <f>IF('Summary Clear'!AG28=0,"",'Summary Clear'!AG28)</f>
        <v/>
      </c>
      <c r="N39" s="238" t="str">
        <f>IF('Summary Clear'!AH28=0,"",'Summary Clear'!AH28)</f>
        <v/>
      </c>
      <c r="O39" s="238" t="str">
        <f>IF('Summary Clear'!AI28=0,"",'Summary Clear'!AI28)</f>
        <v/>
      </c>
      <c r="P39" s="238" t="str">
        <f>IF('Summary Clear'!AJ28=0,"",'Summary Clear'!AJ28)</f>
        <v/>
      </c>
      <c r="Q39" s="238" t="str">
        <f>IF('Summary Clear'!AK28=0,"",'Summary Clear'!AK28)</f>
        <v/>
      </c>
      <c r="R39" s="238" t="str">
        <f>IF('Summary Clear'!AL28=0,"",'Summary Clear'!AL28)</f>
        <v/>
      </c>
      <c r="S39" s="238" t="str">
        <f>IF('Summary Clear'!AM28=0,"",'Summary Clear'!AM28)</f>
        <v/>
      </c>
      <c r="T39" s="179" t="str">
        <f>IF('Summary Clear'!AN28=0,"",'Summary Clear'!AN28)</f>
        <v/>
      </c>
    </row>
    <row r="40" spans="3:20" s="64" customFormat="1" ht="14" x14ac:dyDescent="0.3">
      <c r="C40" s="178" t="str">
        <f>IF('Summary Clear'!B29=0,"",'Summary Clear'!B29)</f>
        <v/>
      </c>
      <c r="D40" s="172" t="str">
        <f>IF('Summary Clear'!D29=0,"",'Summary Clear'!D29)</f>
        <v/>
      </c>
      <c r="E40" s="230" t="str">
        <f>IF('Summary Clear'!E29=0,"",(VLOOKUP('Summary Clear'!E29,Lists!$E$15:$G$21,3,FALSE)))</f>
        <v/>
      </c>
      <c r="F40" s="238" t="str">
        <f>IF('Summary Clear'!S29=0,"",'Summary Clear'!S29)</f>
        <v/>
      </c>
      <c r="G40" s="238" t="str">
        <f>IF('Summary Clear'!T29=0,"",'Summary Clear'!T29)</f>
        <v/>
      </c>
      <c r="H40" s="238" t="str">
        <f>IF('Summary Clear'!AB29=0,"",'Summary Clear'!AB29)</f>
        <v/>
      </c>
      <c r="I40" s="238" t="str">
        <f>IF('Summary Clear'!AC29=0,"",'Summary Clear'!AC29)</f>
        <v/>
      </c>
      <c r="J40" s="238" t="str">
        <f>IF('Summary Clear'!AD29=0,"",'Summary Clear'!AD29)</f>
        <v/>
      </c>
      <c r="K40" s="238" t="str">
        <f>IF('Summary Clear'!AE29=0,"",'Summary Clear'!AE29)</f>
        <v/>
      </c>
      <c r="L40" s="238" t="str">
        <f>IF('Summary Clear'!AF29=0,"",'Summary Clear'!AF29)</f>
        <v/>
      </c>
      <c r="M40" s="238" t="str">
        <f>IF('Summary Clear'!AG29=0,"",'Summary Clear'!AG29)</f>
        <v/>
      </c>
      <c r="N40" s="238" t="str">
        <f>IF('Summary Clear'!AH29=0,"",'Summary Clear'!AH29)</f>
        <v/>
      </c>
      <c r="O40" s="238" t="str">
        <f>IF('Summary Clear'!AI29=0,"",'Summary Clear'!AI29)</f>
        <v/>
      </c>
      <c r="P40" s="238" t="str">
        <f>IF('Summary Clear'!AJ29=0,"",'Summary Clear'!AJ29)</f>
        <v/>
      </c>
      <c r="Q40" s="238" t="str">
        <f>IF('Summary Clear'!AK29=0,"",'Summary Clear'!AK29)</f>
        <v/>
      </c>
      <c r="R40" s="238" t="str">
        <f>IF('Summary Clear'!AL29=0,"",'Summary Clear'!AL29)</f>
        <v/>
      </c>
      <c r="S40" s="238" t="str">
        <f>IF('Summary Clear'!AM29=0,"",'Summary Clear'!AM29)</f>
        <v/>
      </c>
      <c r="T40" s="179" t="str">
        <f>IF('Summary Clear'!AN29=0,"",'Summary Clear'!AN29)</f>
        <v/>
      </c>
    </row>
    <row r="41" spans="3:20" s="64" customFormat="1" ht="14" x14ac:dyDescent="0.3">
      <c r="C41" s="178" t="str">
        <f>IF('Summary Clear'!B30=0,"",'Summary Clear'!B30)</f>
        <v/>
      </c>
      <c r="D41" s="172" t="str">
        <f>IF('Summary Clear'!D30=0,"",'Summary Clear'!D30)</f>
        <v/>
      </c>
      <c r="E41" s="230" t="str">
        <f>IF('Summary Clear'!E30=0,"",(VLOOKUP('Summary Clear'!E30,Lists!$E$15:$G$21,3,FALSE)))</f>
        <v/>
      </c>
      <c r="F41" s="238" t="str">
        <f>IF('Summary Clear'!S30=0,"",'Summary Clear'!S30)</f>
        <v/>
      </c>
      <c r="G41" s="238" t="str">
        <f>IF('Summary Clear'!T30=0,"",'Summary Clear'!T30)</f>
        <v/>
      </c>
      <c r="H41" s="238" t="str">
        <f>IF('Summary Clear'!AB30=0,"",'Summary Clear'!AB30)</f>
        <v/>
      </c>
      <c r="I41" s="238" t="str">
        <f>IF('Summary Clear'!AC30=0,"",'Summary Clear'!AC30)</f>
        <v/>
      </c>
      <c r="J41" s="238" t="str">
        <f>IF('Summary Clear'!AD30=0,"",'Summary Clear'!AD30)</f>
        <v/>
      </c>
      <c r="K41" s="238" t="str">
        <f>IF('Summary Clear'!AE30=0,"",'Summary Clear'!AE30)</f>
        <v/>
      </c>
      <c r="L41" s="238" t="str">
        <f>IF('Summary Clear'!AF30=0,"",'Summary Clear'!AF30)</f>
        <v/>
      </c>
      <c r="M41" s="238" t="str">
        <f>IF('Summary Clear'!AG30=0,"",'Summary Clear'!AG30)</f>
        <v/>
      </c>
      <c r="N41" s="238" t="str">
        <f>IF('Summary Clear'!AH30=0,"",'Summary Clear'!AH30)</f>
        <v/>
      </c>
      <c r="O41" s="238" t="str">
        <f>IF('Summary Clear'!AI30=0,"",'Summary Clear'!AI30)</f>
        <v/>
      </c>
      <c r="P41" s="238" t="str">
        <f>IF('Summary Clear'!AJ30=0,"",'Summary Clear'!AJ30)</f>
        <v/>
      </c>
      <c r="Q41" s="238" t="str">
        <f>IF('Summary Clear'!AK30=0,"",'Summary Clear'!AK30)</f>
        <v/>
      </c>
      <c r="R41" s="238" t="str">
        <f>IF('Summary Clear'!AL30=0,"",'Summary Clear'!AL30)</f>
        <v/>
      </c>
      <c r="S41" s="238" t="str">
        <f>IF('Summary Clear'!AM30=0,"",'Summary Clear'!AM30)</f>
        <v/>
      </c>
      <c r="T41" s="179" t="str">
        <f>IF('Summary Clear'!AN30=0,"",'Summary Clear'!AN30)</f>
        <v/>
      </c>
    </row>
    <row r="42" spans="3:20" s="64" customFormat="1" ht="14" x14ac:dyDescent="0.3">
      <c r="C42" s="178" t="str">
        <f>IF('Summary Clear'!B31=0,"",'Summary Clear'!B31)</f>
        <v/>
      </c>
      <c r="D42" s="172" t="str">
        <f>IF('Summary Clear'!D31=0,"",'Summary Clear'!D31)</f>
        <v/>
      </c>
      <c r="E42" s="230" t="str">
        <f>IF('Summary Clear'!E31=0,"",(VLOOKUP('Summary Clear'!E31,Lists!$E$15:$G$21,3,FALSE)))</f>
        <v/>
      </c>
      <c r="F42" s="238" t="str">
        <f>IF('Summary Clear'!S31=0,"",'Summary Clear'!S31)</f>
        <v/>
      </c>
      <c r="G42" s="238" t="str">
        <f>IF('Summary Clear'!T31=0,"",'Summary Clear'!T31)</f>
        <v/>
      </c>
      <c r="H42" s="238" t="str">
        <f>IF('Summary Clear'!AB31=0,"",'Summary Clear'!AB31)</f>
        <v/>
      </c>
      <c r="I42" s="238" t="str">
        <f>IF('Summary Clear'!AC31=0,"",'Summary Clear'!AC31)</f>
        <v/>
      </c>
      <c r="J42" s="238" t="str">
        <f>IF('Summary Clear'!AD31=0,"",'Summary Clear'!AD31)</f>
        <v/>
      </c>
      <c r="K42" s="238" t="str">
        <f>IF('Summary Clear'!AE31=0,"",'Summary Clear'!AE31)</f>
        <v/>
      </c>
      <c r="L42" s="238" t="str">
        <f>IF('Summary Clear'!AF31=0,"",'Summary Clear'!AF31)</f>
        <v/>
      </c>
      <c r="M42" s="238" t="str">
        <f>IF('Summary Clear'!AG31=0,"",'Summary Clear'!AG31)</f>
        <v/>
      </c>
      <c r="N42" s="238" t="str">
        <f>IF('Summary Clear'!AH31=0,"",'Summary Clear'!AH31)</f>
        <v/>
      </c>
      <c r="O42" s="238" t="str">
        <f>IF('Summary Clear'!AI31=0,"",'Summary Clear'!AI31)</f>
        <v/>
      </c>
      <c r="P42" s="238" t="str">
        <f>IF('Summary Clear'!AJ31=0,"",'Summary Clear'!AJ31)</f>
        <v/>
      </c>
      <c r="Q42" s="238" t="str">
        <f>IF('Summary Clear'!AK31=0,"",'Summary Clear'!AK31)</f>
        <v/>
      </c>
      <c r="R42" s="238" t="str">
        <f>IF('Summary Clear'!AL31=0,"",'Summary Clear'!AL31)</f>
        <v/>
      </c>
      <c r="S42" s="238" t="str">
        <f>IF('Summary Clear'!AM31=0,"",'Summary Clear'!AM31)</f>
        <v/>
      </c>
      <c r="T42" s="179" t="str">
        <f>IF('Summary Clear'!AN31=0,"",'Summary Clear'!AN31)</f>
        <v/>
      </c>
    </row>
    <row r="43" spans="3:20" s="64" customFormat="1" ht="14" x14ac:dyDescent="0.3">
      <c r="C43" s="178" t="str">
        <f>IF('Summary Clear'!B32=0,"",'Summary Clear'!B32)</f>
        <v/>
      </c>
      <c r="D43" s="172" t="str">
        <f>IF('Summary Clear'!D32=0,"",'Summary Clear'!D32)</f>
        <v/>
      </c>
      <c r="E43" s="230" t="str">
        <f>IF('Summary Clear'!E32=0,"",(VLOOKUP('Summary Clear'!E32,Lists!$E$15:$G$21,3,FALSE)))</f>
        <v/>
      </c>
      <c r="F43" s="238" t="str">
        <f>IF('Summary Clear'!S32=0,"",'Summary Clear'!S32)</f>
        <v/>
      </c>
      <c r="G43" s="238" t="str">
        <f>IF('Summary Clear'!T32=0,"",'Summary Clear'!T32)</f>
        <v/>
      </c>
      <c r="H43" s="238" t="str">
        <f>IF('Summary Clear'!AB32=0,"",'Summary Clear'!AB32)</f>
        <v/>
      </c>
      <c r="I43" s="238" t="str">
        <f>IF('Summary Clear'!AC32=0,"",'Summary Clear'!AC32)</f>
        <v/>
      </c>
      <c r="J43" s="238" t="str">
        <f>IF('Summary Clear'!AD32=0,"",'Summary Clear'!AD32)</f>
        <v/>
      </c>
      <c r="K43" s="238" t="str">
        <f>IF('Summary Clear'!AE32=0,"",'Summary Clear'!AE32)</f>
        <v/>
      </c>
      <c r="L43" s="238" t="str">
        <f>IF('Summary Clear'!AF32=0,"",'Summary Clear'!AF32)</f>
        <v/>
      </c>
      <c r="M43" s="238" t="str">
        <f>IF('Summary Clear'!AG32=0,"",'Summary Clear'!AG32)</f>
        <v/>
      </c>
      <c r="N43" s="238" t="str">
        <f>IF('Summary Clear'!AH32=0,"",'Summary Clear'!AH32)</f>
        <v/>
      </c>
      <c r="O43" s="238" t="str">
        <f>IF('Summary Clear'!AI32=0,"",'Summary Clear'!AI32)</f>
        <v/>
      </c>
      <c r="P43" s="238" t="str">
        <f>IF('Summary Clear'!AJ32=0,"",'Summary Clear'!AJ32)</f>
        <v/>
      </c>
      <c r="Q43" s="238" t="str">
        <f>IF('Summary Clear'!AK32=0,"",'Summary Clear'!AK32)</f>
        <v/>
      </c>
      <c r="R43" s="238" t="str">
        <f>IF('Summary Clear'!AL32=0,"",'Summary Clear'!AL32)</f>
        <v/>
      </c>
      <c r="S43" s="238" t="str">
        <f>IF('Summary Clear'!AM32=0,"",'Summary Clear'!AM32)</f>
        <v/>
      </c>
      <c r="T43" s="179" t="str">
        <f>IF('Summary Clear'!AN32=0,"",'Summary Clear'!AN32)</f>
        <v/>
      </c>
    </row>
    <row r="44" spans="3:20" s="64" customFormat="1" ht="14" x14ac:dyDescent="0.3">
      <c r="C44" s="178" t="str">
        <f>IF('Summary Clear'!B33=0,"",'Summary Clear'!B33)</f>
        <v/>
      </c>
      <c r="D44" s="172" t="str">
        <f>IF('Summary Clear'!D33=0,"",'Summary Clear'!D33)</f>
        <v/>
      </c>
      <c r="E44" s="230" t="str">
        <f>IF('Summary Clear'!E33=0,"",(VLOOKUP('Summary Clear'!E33,Lists!$E$15:$G$21,3,FALSE)))</f>
        <v/>
      </c>
      <c r="F44" s="238" t="str">
        <f>IF('Summary Clear'!S33=0,"",'Summary Clear'!S33)</f>
        <v/>
      </c>
      <c r="G44" s="238" t="str">
        <f>IF('Summary Clear'!T33=0,"",'Summary Clear'!T33)</f>
        <v/>
      </c>
      <c r="H44" s="238" t="str">
        <f>IF('Summary Clear'!AB33=0,"",'Summary Clear'!AB33)</f>
        <v/>
      </c>
      <c r="I44" s="238" t="str">
        <f>IF('Summary Clear'!AC33=0,"",'Summary Clear'!AC33)</f>
        <v/>
      </c>
      <c r="J44" s="238" t="str">
        <f>IF('Summary Clear'!AD33=0,"",'Summary Clear'!AD33)</f>
        <v/>
      </c>
      <c r="K44" s="238" t="str">
        <f>IF('Summary Clear'!AE33=0,"",'Summary Clear'!AE33)</f>
        <v/>
      </c>
      <c r="L44" s="238" t="str">
        <f>IF('Summary Clear'!AF33=0,"",'Summary Clear'!AF33)</f>
        <v/>
      </c>
      <c r="M44" s="238" t="str">
        <f>IF('Summary Clear'!AG33=0,"",'Summary Clear'!AG33)</f>
        <v/>
      </c>
      <c r="N44" s="238" t="str">
        <f>IF('Summary Clear'!AH33=0,"",'Summary Clear'!AH33)</f>
        <v/>
      </c>
      <c r="O44" s="238" t="str">
        <f>IF('Summary Clear'!AI33=0,"",'Summary Clear'!AI33)</f>
        <v/>
      </c>
      <c r="P44" s="238" t="str">
        <f>IF('Summary Clear'!AJ33=0,"",'Summary Clear'!AJ33)</f>
        <v/>
      </c>
      <c r="Q44" s="238" t="str">
        <f>IF('Summary Clear'!AK33=0,"",'Summary Clear'!AK33)</f>
        <v/>
      </c>
      <c r="R44" s="238" t="str">
        <f>IF('Summary Clear'!AL33=0,"",'Summary Clear'!AL33)</f>
        <v/>
      </c>
      <c r="S44" s="238" t="str">
        <f>IF('Summary Clear'!AM33=0,"",'Summary Clear'!AM33)</f>
        <v/>
      </c>
      <c r="T44" s="179" t="str">
        <f>IF('Summary Clear'!AN33=0,"",'Summary Clear'!AN33)</f>
        <v/>
      </c>
    </row>
    <row r="45" spans="3:20" s="64" customFormat="1" ht="14" x14ac:dyDescent="0.3">
      <c r="C45" s="178" t="str">
        <f>IF('Summary Clear'!B34=0,"",'Summary Clear'!B34)</f>
        <v/>
      </c>
      <c r="D45" s="172" t="str">
        <f>IF('Summary Clear'!D34=0,"",'Summary Clear'!D34)</f>
        <v/>
      </c>
      <c r="E45" s="230" t="str">
        <f>IF('Summary Clear'!E34=0,"",(VLOOKUP('Summary Clear'!E34,Lists!$E$15:$G$21,3,FALSE)))</f>
        <v/>
      </c>
      <c r="F45" s="238" t="str">
        <f>IF('Summary Clear'!S34=0,"",'Summary Clear'!S34)</f>
        <v/>
      </c>
      <c r="G45" s="238" t="str">
        <f>IF('Summary Clear'!T34=0,"",'Summary Clear'!T34)</f>
        <v/>
      </c>
      <c r="H45" s="238" t="str">
        <f>IF('Summary Clear'!AB34=0,"",'Summary Clear'!AB34)</f>
        <v/>
      </c>
      <c r="I45" s="238" t="str">
        <f>IF('Summary Clear'!AC34=0,"",'Summary Clear'!AC34)</f>
        <v/>
      </c>
      <c r="J45" s="238" t="str">
        <f>IF('Summary Clear'!AD34=0,"",'Summary Clear'!AD34)</f>
        <v/>
      </c>
      <c r="K45" s="238" t="str">
        <f>IF('Summary Clear'!AE34=0,"",'Summary Clear'!AE34)</f>
        <v/>
      </c>
      <c r="L45" s="238" t="str">
        <f>IF('Summary Clear'!AF34=0,"",'Summary Clear'!AF34)</f>
        <v/>
      </c>
      <c r="M45" s="238" t="str">
        <f>IF('Summary Clear'!AG34=0,"",'Summary Clear'!AG34)</f>
        <v/>
      </c>
      <c r="N45" s="238" t="str">
        <f>IF('Summary Clear'!AH34=0,"",'Summary Clear'!AH34)</f>
        <v/>
      </c>
      <c r="O45" s="238" t="str">
        <f>IF('Summary Clear'!AI34=0,"",'Summary Clear'!AI34)</f>
        <v/>
      </c>
      <c r="P45" s="238" t="str">
        <f>IF('Summary Clear'!AJ34=0,"",'Summary Clear'!AJ34)</f>
        <v/>
      </c>
      <c r="Q45" s="238" t="str">
        <f>IF('Summary Clear'!AK34=0,"",'Summary Clear'!AK34)</f>
        <v/>
      </c>
      <c r="R45" s="238" t="str">
        <f>IF('Summary Clear'!AL34=0,"",'Summary Clear'!AL34)</f>
        <v/>
      </c>
      <c r="S45" s="238" t="str">
        <f>IF('Summary Clear'!AM34=0,"",'Summary Clear'!AM34)</f>
        <v/>
      </c>
      <c r="T45" s="179" t="str">
        <f>IF('Summary Clear'!AN34=0,"",'Summary Clear'!AN34)</f>
        <v/>
      </c>
    </row>
    <row r="46" spans="3:20" s="64" customFormat="1" ht="14" x14ac:dyDescent="0.3">
      <c r="C46" s="178" t="str">
        <f>IF('Summary Clear'!B35=0,"",'Summary Clear'!B35)</f>
        <v/>
      </c>
      <c r="D46" s="172" t="str">
        <f>IF('Summary Clear'!D35=0,"",'Summary Clear'!D35)</f>
        <v/>
      </c>
      <c r="E46" s="230" t="str">
        <f>IF('Summary Clear'!E35=0,"",(VLOOKUP('Summary Clear'!E35,Lists!$E$15:$G$21,3,FALSE)))</f>
        <v/>
      </c>
      <c r="F46" s="238" t="str">
        <f>IF('Summary Clear'!S35=0,"",'Summary Clear'!S35)</f>
        <v/>
      </c>
      <c r="G46" s="238" t="str">
        <f>IF('Summary Clear'!T35=0,"",'Summary Clear'!T35)</f>
        <v/>
      </c>
      <c r="H46" s="238" t="str">
        <f>IF('Summary Clear'!AB35=0,"",'Summary Clear'!AB35)</f>
        <v/>
      </c>
      <c r="I46" s="238" t="str">
        <f>IF('Summary Clear'!AC35=0,"",'Summary Clear'!AC35)</f>
        <v/>
      </c>
      <c r="J46" s="238" t="str">
        <f>IF('Summary Clear'!AD35=0,"",'Summary Clear'!AD35)</f>
        <v/>
      </c>
      <c r="K46" s="238" t="str">
        <f>IF('Summary Clear'!AE35=0,"",'Summary Clear'!AE35)</f>
        <v/>
      </c>
      <c r="L46" s="238" t="str">
        <f>IF('Summary Clear'!AF35=0,"",'Summary Clear'!AF35)</f>
        <v/>
      </c>
      <c r="M46" s="238" t="str">
        <f>IF('Summary Clear'!AG35=0,"",'Summary Clear'!AG35)</f>
        <v/>
      </c>
      <c r="N46" s="238" t="str">
        <f>IF('Summary Clear'!AH35=0,"",'Summary Clear'!AH35)</f>
        <v/>
      </c>
      <c r="O46" s="238" t="str">
        <f>IF('Summary Clear'!AI35=0,"",'Summary Clear'!AI35)</f>
        <v/>
      </c>
      <c r="P46" s="238" t="str">
        <f>IF('Summary Clear'!AJ35=0,"",'Summary Clear'!AJ35)</f>
        <v/>
      </c>
      <c r="Q46" s="238" t="str">
        <f>IF('Summary Clear'!AK35=0,"",'Summary Clear'!AK35)</f>
        <v/>
      </c>
      <c r="R46" s="238" t="str">
        <f>IF('Summary Clear'!AL35=0,"",'Summary Clear'!AL35)</f>
        <v/>
      </c>
      <c r="S46" s="238" t="str">
        <f>IF('Summary Clear'!AM35=0,"",'Summary Clear'!AM35)</f>
        <v/>
      </c>
      <c r="T46" s="179" t="str">
        <f>IF('Summary Clear'!AN35=0,"",'Summary Clear'!AN35)</f>
        <v/>
      </c>
    </row>
    <row r="47" spans="3:20" s="64" customFormat="1" ht="14" x14ac:dyDescent="0.3">
      <c r="C47" s="178" t="str">
        <f>IF('Summary Clear'!B36=0,"",'Summary Clear'!B36)</f>
        <v/>
      </c>
      <c r="D47" s="172" t="str">
        <f>IF('Summary Clear'!D36=0,"",'Summary Clear'!D36)</f>
        <v/>
      </c>
      <c r="E47" s="230" t="str">
        <f>IF('Summary Clear'!E36=0,"",(VLOOKUP('Summary Clear'!E36,Lists!$E$15:$G$21,3,FALSE)))</f>
        <v/>
      </c>
      <c r="F47" s="238" t="str">
        <f>IF('Summary Clear'!S36=0,"",'Summary Clear'!S36)</f>
        <v/>
      </c>
      <c r="G47" s="238" t="str">
        <f>IF('Summary Clear'!T36=0,"",'Summary Clear'!T36)</f>
        <v/>
      </c>
      <c r="H47" s="238" t="str">
        <f>IF('Summary Clear'!AB36=0,"",'Summary Clear'!AB36)</f>
        <v/>
      </c>
      <c r="I47" s="238" t="str">
        <f>IF('Summary Clear'!AC36=0,"",'Summary Clear'!AC36)</f>
        <v/>
      </c>
      <c r="J47" s="238" t="str">
        <f>IF('Summary Clear'!AD36=0,"",'Summary Clear'!AD36)</f>
        <v/>
      </c>
      <c r="K47" s="238" t="str">
        <f>IF('Summary Clear'!AE36=0,"",'Summary Clear'!AE36)</f>
        <v/>
      </c>
      <c r="L47" s="238" t="str">
        <f>IF('Summary Clear'!AF36=0,"",'Summary Clear'!AF36)</f>
        <v/>
      </c>
      <c r="M47" s="238" t="str">
        <f>IF('Summary Clear'!AG36=0,"",'Summary Clear'!AG36)</f>
        <v/>
      </c>
      <c r="N47" s="238" t="str">
        <f>IF('Summary Clear'!AH36=0,"",'Summary Clear'!AH36)</f>
        <v/>
      </c>
      <c r="O47" s="238" t="str">
        <f>IF('Summary Clear'!AI36=0,"",'Summary Clear'!AI36)</f>
        <v/>
      </c>
      <c r="P47" s="238" t="str">
        <f>IF('Summary Clear'!AJ36=0,"",'Summary Clear'!AJ36)</f>
        <v/>
      </c>
      <c r="Q47" s="238" t="str">
        <f>IF('Summary Clear'!AK36=0,"",'Summary Clear'!AK36)</f>
        <v/>
      </c>
      <c r="R47" s="238" t="str">
        <f>IF('Summary Clear'!AL36=0,"",'Summary Clear'!AL36)</f>
        <v/>
      </c>
      <c r="S47" s="238" t="str">
        <f>IF('Summary Clear'!AM36=0,"",'Summary Clear'!AM36)</f>
        <v/>
      </c>
      <c r="T47" s="179" t="str">
        <f>IF('Summary Clear'!AN36=0,"",'Summary Clear'!AN36)</f>
        <v/>
      </c>
    </row>
    <row r="48" spans="3:20" s="64" customFormat="1" ht="14" x14ac:dyDescent="0.3">
      <c r="C48" s="178" t="str">
        <f>IF('Summary Clear'!B37=0,"",'Summary Clear'!B37)</f>
        <v/>
      </c>
      <c r="D48" s="172" t="str">
        <f>IF('Summary Clear'!D37=0,"",'Summary Clear'!D37)</f>
        <v/>
      </c>
      <c r="E48" s="230" t="str">
        <f>IF('Summary Clear'!E37=0,"",(VLOOKUP('Summary Clear'!E37,Lists!$E$15:$G$21,3,FALSE)))</f>
        <v/>
      </c>
      <c r="F48" s="238" t="str">
        <f>IF('Summary Clear'!S37=0,"",'Summary Clear'!S37)</f>
        <v/>
      </c>
      <c r="G48" s="238" t="str">
        <f>IF('Summary Clear'!T37=0,"",'Summary Clear'!T37)</f>
        <v/>
      </c>
      <c r="H48" s="238" t="str">
        <f>IF('Summary Clear'!AB37=0,"",'Summary Clear'!AB37)</f>
        <v/>
      </c>
      <c r="I48" s="238" t="str">
        <f>IF('Summary Clear'!AC37=0,"",'Summary Clear'!AC37)</f>
        <v/>
      </c>
      <c r="J48" s="238" t="str">
        <f>IF('Summary Clear'!AD37=0,"",'Summary Clear'!AD37)</f>
        <v/>
      </c>
      <c r="K48" s="238" t="str">
        <f>IF('Summary Clear'!AE37=0,"",'Summary Clear'!AE37)</f>
        <v/>
      </c>
      <c r="L48" s="238" t="str">
        <f>IF('Summary Clear'!AF37=0,"",'Summary Clear'!AF37)</f>
        <v/>
      </c>
      <c r="M48" s="238" t="str">
        <f>IF('Summary Clear'!AG37=0,"",'Summary Clear'!AG37)</f>
        <v/>
      </c>
      <c r="N48" s="238" t="str">
        <f>IF('Summary Clear'!AH37=0,"",'Summary Clear'!AH37)</f>
        <v/>
      </c>
      <c r="O48" s="238" t="str">
        <f>IF('Summary Clear'!AI37=0,"",'Summary Clear'!AI37)</f>
        <v/>
      </c>
      <c r="P48" s="238" t="str">
        <f>IF('Summary Clear'!AJ37=0,"",'Summary Clear'!AJ37)</f>
        <v/>
      </c>
      <c r="Q48" s="238" t="str">
        <f>IF('Summary Clear'!AK37=0,"",'Summary Clear'!AK37)</f>
        <v/>
      </c>
      <c r="R48" s="238" t="str">
        <f>IF('Summary Clear'!AL37=0,"",'Summary Clear'!AL37)</f>
        <v/>
      </c>
      <c r="S48" s="238" t="str">
        <f>IF('Summary Clear'!AM37=0,"",'Summary Clear'!AM37)</f>
        <v/>
      </c>
      <c r="T48" s="179" t="str">
        <f>IF('Summary Clear'!AN37=0,"",'Summary Clear'!AN37)</f>
        <v/>
      </c>
    </row>
    <row r="49" spans="3:20" s="64" customFormat="1" ht="14" x14ac:dyDescent="0.3">
      <c r="C49" s="178" t="str">
        <f>IF('Summary Clear'!B38=0,"",'Summary Clear'!B38)</f>
        <v/>
      </c>
      <c r="D49" s="172" t="str">
        <f>IF('Summary Clear'!D38=0,"",'Summary Clear'!D38)</f>
        <v/>
      </c>
      <c r="E49" s="230" t="str">
        <f>IF('Summary Clear'!E38=0,"",(VLOOKUP('Summary Clear'!E38,Lists!$E$15:$G$21,3,FALSE)))</f>
        <v/>
      </c>
      <c r="F49" s="238" t="str">
        <f>IF('Summary Clear'!S38=0,"",'Summary Clear'!S38)</f>
        <v/>
      </c>
      <c r="G49" s="238" t="str">
        <f>IF('Summary Clear'!T38=0,"",'Summary Clear'!T38)</f>
        <v/>
      </c>
      <c r="H49" s="238" t="str">
        <f>IF('Summary Clear'!AB38=0,"",'Summary Clear'!AB38)</f>
        <v/>
      </c>
      <c r="I49" s="238" t="str">
        <f>IF('Summary Clear'!AC38=0,"",'Summary Clear'!AC38)</f>
        <v/>
      </c>
      <c r="J49" s="238" t="str">
        <f>IF('Summary Clear'!AD38=0,"",'Summary Clear'!AD38)</f>
        <v/>
      </c>
      <c r="K49" s="238" t="str">
        <f>IF('Summary Clear'!AE38=0,"",'Summary Clear'!AE38)</f>
        <v/>
      </c>
      <c r="L49" s="238" t="str">
        <f>IF('Summary Clear'!AF38=0,"",'Summary Clear'!AF38)</f>
        <v/>
      </c>
      <c r="M49" s="238" t="str">
        <f>IF('Summary Clear'!AG38=0,"",'Summary Clear'!AG38)</f>
        <v/>
      </c>
      <c r="N49" s="238" t="str">
        <f>IF('Summary Clear'!AH38=0,"",'Summary Clear'!AH38)</f>
        <v/>
      </c>
      <c r="O49" s="238" t="str">
        <f>IF('Summary Clear'!AI38=0,"",'Summary Clear'!AI38)</f>
        <v/>
      </c>
      <c r="P49" s="238" t="str">
        <f>IF('Summary Clear'!AJ38=0,"",'Summary Clear'!AJ38)</f>
        <v/>
      </c>
      <c r="Q49" s="238" t="str">
        <f>IF('Summary Clear'!AK38=0,"",'Summary Clear'!AK38)</f>
        <v/>
      </c>
      <c r="R49" s="238" t="str">
        <f>IF('Summary Clear'!AL38=0,"",'Summary Clear'!AL38)</f>
        <v/>
      </c>
      <c r="S49" s="238" t="str">
        <f>IF('Summary Clear'!AM38=0,"",'Summary Clear'!AM38)</f>
        <v/>
      </c>
      <c r="T49" s="179" t="str">
        <f>IF('Summary Clear'!AN38=0,"",'Summary Clear'!AN38)</f>
        <v/>
      </c>
    </row>
    <row r="50" spans="3:20" s="64" customFormat="1" ht="14" x14ac:dyDescent="0.3">
      <c r="C50" s="178" t="str">
        <f>IF('Summary Clear'!B39=0,"",'Summary Clear'!B39)</f>
        <v/>
      </c>
      <c r="D50" s="172" t="str">
        <f>IF('Summary Clear'!D39=0,"",'Summary Clear'!D39)</f>
        <v/>
      </c>
      <c r="E50" s="230" t="str">
        <f>IF('Summary Clear'!E39=0,"",(VLOOKUP('Summary Clear'!E39,Lists!$E$15:$G$21,3,FALSE)))</f>
        <v/>
      </c>
      <c r="F50" s="238" t="str">
        <f>IF('Summary Clear'!S39=0,"",'Summary Clear'!S39)</f>
        <v/>
      </c>
      <c r="G50" s="238" t="str">
        <f>IF('Summary Clear'!T39=0,"",'Summary Clear'!T39)</f>
        <v/>
      </c>
      <c r="H50" s="238" t="str">
        <f>IF('Summary Clear'!AB39=0,"",'Summary Clear'!AB39)</f>
        <v/>
      </c>
      <c r="I50" s="238" t="str">
        <f>IF('Summary Clear'!AC39=0,"",'Summary Clear'!AC39)</f>
        <v/>
      </c>
      <c r="J50" s="238" t="str">
        <f>IF('Summary Clear'!AD39=0,"",'Summary Clear'!AD39)</f>
        <v/>
      </c>
      <c r="K50" s="238" t="str">
        <f>IF('Summary Clear'!AE39=0,"",'Summary Clear'!AE39)</f>
        <v/>
      </c>
      <c r="L50" s="238" t="str">
        <f>IF('Summary Clear'!AF39=0,"",'Summary Clear'!AF39)</f>
        <v/>
      </c>
      <c r="M50" s="238" t="str">
        <f>IF('Summary Clear'!AG39=0,"",'Summary Clear'!AG39)</f>
        <v/>
      </c>
      <c r="N50" s="238" t="str">
        <f>IF('Summary Clear'!AH39=0,"",'Summary Clear'!AH39)</f>
        <v/>
      </c>
      <c r="O50" s="238" t="str">
        <f>IF('Summary Clear'!AI39=0,"",'Summary Clear'!AI39)</f>
        <v/>
      </c>
      <c r="P50" s="238" t="str">
        <f>IF('Summary Clear'!AJ39=0,"",'Summary Clear'!AJ39)</f>
        <v/>
      </c>
      <c r="Q50" s="238" t="str">
        <f>IF('Summary Clear'!AK39=0,"",'Summary Clear'!AK39)</f>
        <v/>
      </c>
      <c r="R50" s="238" t="str">
        <f>IF('Summary Clear'!AL39=0,"",'Summary Clear'!AL39)</f>
        <v/>
      </c>
      <c r="S50" s="238" t="str">
        <f>IF('Summary Clear'!AM39=0,"",'Summary Clear'!AM39)</f>
        <v/>
      </c>
      <c r="T50" s="179" t="str">
        <f>IF('Summary Clear'!AN39=0,"",'Summary Clear'!AN39)</f>
        <v/>
      </c>
    </row>
    <row r="51" spans="3:20" s="64" customFormat="1" ht="14" x14ac:dyDescent="0.3">
      <c r="C51" s="178" t="str">
        <f>IF('Summary Clear'!B40=0,"",'Summary Clear'!B40)</f>
        <v/>
      </c>
      <c r="D51" s="172" t="str">
        <f>IF('Summary Clear'!D40=0,"",'Summary Clear'!D40)</f>
        <v/>
      </c>
      <c r="E51" s="230" t="str">
        <f>IF('Summary Clear'!E40=0,"",(VLOOKUP('Summary Clear'!E40,Lists!$E$15:$G$21,3,FALSE)))</f>
        <v/>
      </c>
      <c r="F51" s="238" t="str">
        <f>IF('Summary Clear'!S40=0,"",'Summary Clear'!S40)</f>
        <v/>
      </c>
      <c r="G51" s="238" t="str">
        <f>IF('Summary Clear'!T40=0,"",'Summary Clear'!T40)</f>
        <v/>
      </c>
      <c r="H51" s="238" t="str">
        <f>IF('Summary Clear'!AB40=0,"",'Summary Clear'!AB40)</f>
        <v/>
      </c>
      <c r="I51" s="238" t="str">
        <f>IF('Summary Clear'!AC40=0,"",'Summary Clear'!AC40)</f>
        <v/>
      </c>
      <c r="J51" s="238" t="str">
        <f>IF('Summary Clear'!AD40=0,"",'Summary Clear'!AD40)</f>
        <v/>
      </c>
      <c r="K51" s="238" t="str">
        <f>IF('Summary Clear'!AE40=0,"",'Summary Clear'!AE40)</f>
        <v/>
      </c>
      <c r="L51" s="238" t="str">
        <f>IF('Summary Clear'!AF40=0,"",'Summary Clear'!AF40)</f>
        <v/>
      </c>
      <c r="M51" s="238" t="str">
        <f>IF('Summary Clear'!AG40=0,"",'Summary Clear'!AG40)</f>
        <v/>
      </c>
      <c r="N51" s="238" t="str">
        <f>IF('Summary Clear'!AH40=0,"",'Summary Clear'!AH40)</f>
        <v/>
      </c>
      <c r="O51" s="238" t="str">
        <f>IF('Summary Clear'!AI40=0,"",'Summary Clear'!AI40)</f>
        <v/>
      </c>
      <c r="P51" s="238" t="str">
        <f>IF('Summary Clear'!AJ40=0,"",'Summary Clear'!AJ40)</f>
        <v/>
      </c>
      <c r="Q51" s="238" t="str">
        <f>IF('Summary Clear'!AK40=0,"",'Summary Clear'!AK40)</f>
        <v/>
      </c>
      <c r="R51" s="238" t="str">
        <f>IF('Summary Clear'!AL40=0,"",'Summary Clear'!AL40)</f>
        <v/>
      </c>
      <c r="S51" s="238" t="str">
        <f>IF('Summary Clear'!AM40=0,"",'Summary Clear'!AM40)</f>
        <v/>
      </c>
      <c r="T51" s="179" t="str">
        <f>IF('Summary Clear'!AN40=0,"",'Summary Clear'!AN40)</f>
        <v/>
      </c>
    </row>
    <row r="52" spans="3:20" s="64" customFormat="1" ht="14" x14ac:dyDescent="0.3">
      <c r="C52" s="178" t="str">
        <f>IF('Summary Clear'!B41=0,"",'Summary Clear'!B41)</f>
        <v/>
      </c>
      <c r="D52" s="172" t="str">
        <f>IF('Summary Clear'!D41=0,"",'Summary Clear'!D41)</f>
        <v/>
      </c>
      <c r="E52" s="230" t="str">
        <f>IF('Summary Clear'!E41=0,"",(VLOOKUP('Summary Clear'!E41,Lists!$E$15:$G$21,3,FALSE)))</f>
        <v/>
      </c>
      <c r="F52" s="238" t="str">
        <f>IF('Summary Clear'!S41=0,"",'Summary Clear'!S41)</f>
        <v/>
      </c>
      <c r="G52" s="238" t="str">
        <f>IF('Summary Clear'!T41=0,"",'Summary Clear'!T41)</f>
        <v/>
      </c>
      <c r="H52" s="238" t="str">
        <f>IF('Summary Clear'!AB41=0,"",'Summary Clear'!AB41)</f>
        <v/>
      </c>
      <c r="I52" s="238" t="str">
        <f>IF('Summary Clear'!AC41=0,"",'Summary Clear'!AC41)</f>
        <v/>
      </c>
      <c r="J52" s="238" t="str">
        <f>IF('Summary Clear'!AD41=0,"",'Summary Clear'!AD41)</f>
        <v/>
      </c>
      <c r="K52" s="238" t="str">
        <f>IF('Summary Clear'!AE41=0,"",'Summary Clear'!AE41)</f>
        <v/>
      </c>
      <c r="L52" s="238" t="str">
        <f>IF('Summary Clear'!AF41=0,"",'Summary Clear'!AF41)</f>
        <v/>
      </c>
      <c r="M52" s="238" t="str">
        <f>IF('Summary Clear'!AG41=0,"",'Summary Clear'!AG41)</f>
        <v/>
      </c>
      <c r="N52" s="238" t="str">
        <f>IF('Summary Clear'!AH41=0,"",'Summary Clear'!AH41)</f>
        <v/>
      </c>
      <c r="O52" s="238" t="str">
        <f>IF('Summary Clear'!AI41=0,"",'Summary Clear'!AI41)</f>
        <v/>
      </c>
      <c r="P52" s="238" t="str">
        <f>IF('Summary Clear'!AJ41=0,"",'Summary Clear'!AJ41)</f>
        <v/>
      </c>
      <c r="Q52" s="238" t="str">
        <f>IF('Summary Clear'!AK41=0,"",'Summary Clear'!AK41)</f>
        <v/>
      </c>
      <c r="R52" s="238" t="str">
        <f>IF('Summary Clear'!AL41=0,"",'Summary Clear'!AL41)</f>
        <v/>
      </c>
      <c r="S52" s="238" t="str">
        <f>IF('Summary Clear'!AM41=0,"",'Summary Clear'!AM41)</f>
        <v/>
      </c>
      <c r="T52" s="179" t="str">
        <f>IF('Summary Clear'!AN41=0,"",'Summary Clear'!AN41)</f>
        <v/>
      </c>
    </row>
    <row r="53" spans="3:20" s="64" customFormat="1" ht="14" x14ac:dyDescent="0.3">
      <c r="C53" s="178" t="str">
        <f>IF('Summary Clear'!B42=0,"",'Summary Clear'!B42)</f>
        <v/>
      </c>
      <c r="D53" s="172" t="str">
        <f>IF('Summary Clear'!D42=0,"",'Summary Clear'!D42)</f>
        <v/>
      </c>
      <c r="E53" s="230" t="str">
        <f>IF('Summary Clear'!E42=0,"",(VLOOKUP('Summary Clear'!E42,Lists!$E$15:$G$21,3,FALSE)))</f>
        <v/>
      </c>
      <c r="F53" s="238" t="str">
        <f>IF('Summary Clear'!S42=0,"",'Summary Clear'!S42)</f>
        <v/>
      </c>
      <c r="G53" s="238" t="str">
        <f>IF('Summary Clear'!T42=0,"",'Summary Clear'!T42)</f>
        <v/>
      </c>
      <c r="H53" s="238" t="str">
        <f>IF('Summary Clear'!AB42=0,"",'Summary Clear'!AB42)</f>
        <v/>
      </c>
      <c r="I53" s="238" t="str">
        <f>IF('Summary Clear'!AC42=0,"",'Summary Clear'!AC42)</f>
        <v/>
      </c>
      <c r="J53" s="238" t="str">
        <f>IF('Summary Clear'!AD42=0,"",'Summary Clear'!AD42)</f>
        <v/>
      </c>
      <c r="K53" s="238" t="str">
        <f>IF('Summary Clear'!AE42=0,"",'Summary Clear'!AE42)</f>
        <v/>
      </c>
      <c r="L53" s="238" t="str">
        <f>IF('Summary Clear'!AF42=0,"",'Summary Clear'!AF42)</f>
        <v/>
      </c>
      <c r="M53" s="238" t="str">
        <f>IF('Summary Clear'!AG42=0,"",'Summary Clear'!AG42)</f>
        <v/>
      </c>
      <c r="N53" s="238" t="str">
        <f>IF('Summary Clear'!AH42=0,"",'Summary Clear'!AH42)</f>
        <v/>
      </c>
      <c r="O53" s="238" t="str">
        <f>IF('Summary Clear'!AI42=0,"",'Summary Clear'!AI42)</f>
        <v/>
      </c>
      <c r="P53" s="238" t="str">
        <f>IF('Summary Clear'!AJ42=0,"",'Summary Clear'!AJ42)</f>
        <v/>
      </c>
      <c r="Q53" s="238" t="str">
        <f>IF('Summary Clear'!AK42=0,"",'Summary Clear'!AK42)</f>
        <v/>
      </c>
      <c r="R53" s="238" t="str">
        <f>IF('Summary Clear'!AL42=0,"",'Summary Clear'!AL42)</f>
        <v/>
      </c>
      <c r="S53" s="238" t="str">
        <f>IF('Summary Clear'!AM42=0,"",'Summary Clear'!AM42)</f>
        <v/>
      </c>
      <c r="T53" s="179" t="str">
        <f>IF('Summary Clear'!AN42=0,"",'Summary Clear'!AN42)</f>
        <v/>
      </c>
    </row>
    <row r="54" spans="3:20" s="64" customFormat="1" ht="14" x14ac:dyDescent="0.3">
      <c r="C54" s="178" t="str">
        <f>IF('Summary Clear'!B43=0,"",'Summary Clear'!B43)</f>
        <v/>
      </c>
      <c r="D54" s="172" t="str">
        <f>IF('Summary Clear'!D43=0,"",'Summary Clear'!D43)</f>
        <v/>
      </c>
      <c r="E54" s="230" t="str">
        <f>IF('Summary Clear'!E43=0,"",(VLOOKUP('Summary Clear'!E43,Lists!$E$15:$G$21,3,FALSE)))</f>
        <v/>
      </c>
      <c r="F54" s="238" t="str">
        <f>IF('Summary Clear'!S43=0,"",'Summary Clear'!S43)</f>
        <v/>
      </c>
      <c r="G54" s="238" t="str">
        <f>IF('Summary Clear'!T43=0,"",'Summary Clear'!T43)</f>
        <v/>
      </c>
      <c r="H54" s="238" t="str">
        <f>IF('Summary Clear'!AB43=0,"",'Summary Clear'!AB43)</f>
        <v/>
      </c>
      <c r="I54" s="238" t="str">
        <f>IF('Summary Clear'!AC43=0,"",'Summary Clear'!AC43)</f>
        <v/>
      </c>
      <c r="J54" s="238" t="str">
        <f>IF('Summary Clear'!AD43=0,"",'Summary Clear'!AD43)</f>
        <v/>
      </c>
      <c r="K54" s="238" t="str">
        <f>IF('Summary Clear'!AE43=0,"",'Summary Clear'!AE43)</f>
        <v/>
      </c>
      <c r="L54" s="238" t="str">
        <f>IF('Summary Clear'!AF43=0,"",'Summary Clear'!AF43)</f>
        <v/>
      </c>
      <c r="M54" s="238" t="str">
        <f>IF('Summary Clear'!AG43=0,"",'Summary Clear'!AG43)</f>
        <v/>
      </c>
      <c r="N54" s="238" t="str">
        <f>IF('Summary Clear'!AH43=0,"",'Summary Clear'!AH43)</f>
        <v/>
      </c>
      <c r="O54" s="238" t="str">
        <f>IF('Summary Clear'!AI43=0,"",'Summary Clear'!AI43)</f>
        <v/>
      </c>
      <c r="P54" s="238" t="str">
        <f>IF('Summary Clear'!AJ43=0,"",'Summary Clear'!AJ43)</f>
        <v/>
      </c>
      <c r="Q54" s="238" t="str">
        <f>IF('Summary Clear'!AK43=0,"",'Summary Clear'!AK43)</f>
        <v/>
      </c>
      <c r="R54" s="238" t="str">
        <f>IF('Summary Clear'!AL43=0,"",'Summary Clear'!AL43)</f>
        <v/>
      </c>
      <c r="S54" s="238" t="str">
        <f>IF('Summary Clear'!AM43=0,"",'Summary Clear'!AM43)</f>
        <v/>
      </c>
      <c r="T54" s="179" t="str">
        <f>IF('Summary Clear'!AN43=0,"",'Summary Clear'!AN43)</f>
        <v/>
      </c>
    </row>
    <row r="55" spans="3:20" s="64" customFormat="1" ht="14" x14ac:dyDescent="0.3">
      <c r="C55" s="178" t="str">
        <f>IF('Summary Clear'!B44=0,"",'Summary Clear'!B44)</f>
        <v/>
      </c>
      <c r="D55" s="172" t="str">
        <f>IF('Summary Clear'!D44=0,"",'Summary Clear'!D44)</f>
        <v/>
      </c>
      <c r="E55" s="230" t="str">
        <f>IF('Summary Clear'!E44=0,"",(VLOOKUP('Summary Clear'!E44,Lists!$E$15:$G$21,3,FALSE)))</f>
        <v/>
      </c>
      <c r="F55" s="238" t="str">
        <f>IF('Summary Clear'!S44=0,"",'Summary Clear'!S44)</f>
        <v/>
      </c>
      <c r="G55" s="238" t="str">
        <f>IF('Summary Clear'!T44=0,"",'Summary Clear'!T44)</f>
        <v/>
      </c>
      <c r="H55" s="238" t="str">
        <f>IF('Summary Clear'!AB44=0,"",'Summary Clear'!AB44)</f>
        <v/>
      </c>
      <c r="I55" s="238" t="str">
        <f>IF('Summary Clear'!AC44=0,"",'Summary Clear'!AC44)</f>
        <v/>
      </c>
      <c r="J55" s="238" t="str">
        <f>IF('Summary Clear'!AD44=0,"",'Summary Clear'!AD44)</f>
        <v/>
      </c>
      <c r="K55" s="238" t="str">
        <f>IF('Summary Clear'!AE44=0,"",'Summary Clear'!AE44)</f>
        <v/>
      </c>
      <c r="L55" s="238" t="str">
        <f>IF('Summary Clear'!AF44=0,"",'Summary Clear'!AF44)</f>
        <v/>
      </c>
      <c r="M55" s="238" t="str">
        <f>IF('Summary Clear'!AG44=0,"",'Summary Clear'!AG44)</f>
        <v/>
      </c>
      <c r="N55" s="238" t="str">
        <f>IF('Summary Clear'!AH44=0,"",'Summary Clear'!AH44)</f>
        <v/>
      </c>
      <c r="O55" s="238" t="str">
        <f>IF('Summary Clear'!AI44=0,"",'Summary Clear'!AI44)</f>
        <v/>
      </c>
      <c r="P55" s="238" t="str">
        <f>IF('Summary Clear'!AJ44=0,"",'Summary Clear'!AJ44)</f>
        <v/>
      </c>
      <c r="Q55" s="238" t="str">
        <f>IF('Summary Clear'!AK44=0,"",'Summary Clear'!AK44)</f>
        <v/>
      </c>
      <c r="R55" s="238" t="str">
        <f>IF('Summary Clear'!AL44=0,"",'Summary Clear'!AL44)</f>
        <v/>
      </c>
      <c r="S55" s="238" t="str">
        <f>IF('Summary Clear'!AM44=0,"",'Summary Clear'!AM44)</f>
        <v/>
      </c>
      <c r="T55" s="179" t="str">
        <f>IF('Summary Clear'!AN44=0,"",'Summary Clear'!AN44)</f>
        <v/>
      </c>
    </row>
    <row r="56" spans="3:20" s="64" customFormat="1" ht="14" x14ac:dyDescent="0.3">
      <c r="C56" s="178" t="str">
        <f>IF('Summary Clear'!B45=0,"",'Summary Clear'!B45)</f>
        <v/>
      </c>
      <c r="D56" s="172" t="str">
        <f>IF('Summary Clear'!D45=0,"",'Summary Clear'!D45)</f>
        <v/>
      </c>
      <c r="E56" s="230" t="str">
        <f>IF('Summary Clear'!E45=0,"",(VLOOKUP('Summary Clear'!E45,Lists!$E$15:$G$21,3,FALSE)))</f>
        <v/>
      </c>
      <c r="F56" s="238" t="str">
        <f>IF('Summary Clear'!S45=0,"",'Summary Clear'!S45)</f>
        <v/>
      </c>
      <c r="G56" s="238" t="str">
        <f>IF('Summary Clear'!T45=0,"",'Summary Clear'!T45)</f>
        <v/>
      </c>
      <c r="H56" s="238" t="str">
        <f>IF('Summary Clear'!AB45=0,"",'Summary Clear'!AB45)</f>
        <v/>
      </c>
      <c r="I56" s="238" t="str">
        <f>IF('Summary Clear'!AC45=0,"",'Summary Clear'!AC45)</f>
        <v/>
      </c>
      <c r="J56" s="238" t="str">
        <f>IF('Summary Clear'!AD45=0,"",'Summary Clear'!AD45)</f>
        <v/>
      </c>
      <c r="K56" s="238" t="str">
        <f>IF('Summary Clear'!AE45=0,"",'Summary Clear'!AE45)</f>
        <v/>
      </c>
      <c r="L56" s="238" t="str">
        <f>IF('Summary Clear'!AF45=0,"",'Summary Clear'!AF45)</f>
        <v/>
      </c>
      <c r="M56" s="238" t="str">
        <f>IF('Summary Clear'!AG45=0,"",'Summary Clear'!AG45)</f>
        <v/>
      </c>
      <c r="N56" s="238" t="str">
        <f>IF('Summary Clear'!AH45=0,"",'Summary Clear'!AH45)</f>
        <v/>
      </c>
      <c r="O56" s="238" t="str">
        <f>IF('Summary Clear'!AI45=0,"",'Summary Clear'!AI45)</f>
        <v/>
      </c>
      <c r="P56" s="238" t="str">
        <f>IF('Summary Clear'!AJ45=0,"",'Summary Clear'!AJ45)</f>
        <v/>
      </c>
      <c r="Q56" s="238" t="str">
        <f>IF('Summary Clear'!AK45=0,"",'Summary Clear'!AK45)</f>
        <v/>
      </c>
      <c r="R56" s="238" t="str">
        <f>IF('Summary Clear'!AL45=0,"",'Summary Clear'!AL45)</f>
        <v/>
      </c>
      <c r="S56" s="238" t="str">
        <f>IF('Summary Clear'!AM45=0,"",'Summary Clear'!AM45)</f>
        <v/>
      </c>
      <c r="T56" s="179" t="str">
        <f>IF('Summary Clear'!AN45=0,"",'Summary Clear'!AN45)</f>
        <v/>
      </c>
    </row>
    <row r="57" spans="3:20" s="64" customFormat="1" ht="14" x14ac:dyDescent="0.3">
      <c r="C57" s="178" t="str">
        <f>IF('Summary Clear'!B46=0,"",'Summary Clear'!B46)</f>
        <v/>
      </c>
      <c r="D57" s="172" t="str">
        <f>IF('Summary Clear'!D46=0,"",'Summary Clear'!D46)</f>
        <v/>
      </c>
      <c r="E57" s="230" t="str">
        <f>IF('Summary Clear'!E46=0,"",(VLOOKUP('Summary Clear'!E46,Lists!$E$15:$G$21,3,FALSE)))</f>
        <v/>
      </c>
      <c r="F57" s="238" t="str">
        <f>IF('Summary Clear'!S46=0,"",'Summary Clear'!S46)</f>
        <v/>
      </c>
      <c r="G57" s="238" t="str">
        <f>IF('Summary Clear'!T46=0,"",'Summary Clear'!T46)</f>
        <v/>
      </c>
      <c r="H57" s="238" t="str">
        <f>IF('Summary Clear'!AB46=0,"",'Summary Clear'!AB46)</f>
        <v/>
      </c>
      <c r="I57" s="238" t="str">
        <f>IF('Summary Clear'!AC46=0,"",'Summary Clear'!AC46)</f>
        <v/>
      </c>
      <c r="J57" s="238" t="str">
        <f>IF('Summary Clear'!AD46=0,"",'Summary Clear'!AD46)</f>
        <v/>
      </c>
      <c r="K57" s="238" t="str">
        <f>IF('Summary Clear'!AE46=0,"",'Summary Clear'!AE46)</f>
        <v/>
      </c>
      <c r="L57" s="238" t="str">
        <f>IF('Summary Clear'!AF46=0,"",'Summary Clear'!AF46)</f>
        <v/>
      </c>
      <c r="M57" s="238" t="str">
        <f>IF('Summary Clear'!AG46=0,"",'Summary Clear'!AG46)</f>
        <v/>
      </c>
      <c r="N57" s="238" t="str">
        <f>IF('Summary Clear'!AH46=0,"",'Summary Clear'!AH46)</f>
        <v/>
      </c>
      <c r="O57" s="238" t="str">
        <f>IF('Summary Clear'!AI46=0,"",'Summary Clear'!AI46)</f>
        <v/>
      </c>
      <c r="P57" s="238" t="str">
        <f>IF('Summary Clear'!AJ46=0,"",'Summary Clear'!AJ46)</f>
        <v/>
      </c>
      <c r="Q57" s="238" t="str">
        <f>IF('Summary Clear'!AK46=0,"",'Summary Clear'!AK46)</f>
        <v/>
      </c>
      <c r="R57" s="238" t="str">
        <f>IF('Summary Clear'!AL46=0,"",'Summary Clear'!AL46)</f>
        <v/>
      </c>
      <c r="S57" s="238" t="str">
        <f>IF('Summary Clear'!AM46=0,"",'Summary Clear'!AM46)</f>
        <v/>
      </c>
      <c r="T57" s="179" t="str">
        <f>IF('Summary Clear'!AN46=0,"",'Summary Clear'!AN46)</f>
        <v/>
      </c>
    </row>
    <row r="58" spans="3:20" s="64" customFormat="1" ht="14" x14ac:dyDescent="0.3">
      <c r="C58" s="178" t="str">
        <f>IF('Summary Clear'!B47=0,"",'Summary Clear'!B47)</f>
        <v/>
      </c>
      <c r="D58" s="172" t="str">
        <f>IF('Summary Clear'!D47=0,"",'Summary Clear'!D47)</f>
        <v/>
      </c>
      <c r="E58" s="230" t="str">
        <f>IF('Summary Clear'!E47=0,"",(VLOOKUP('Summary Clear'!E47,Lists!$E$15:$G$21,3,FALSE)))</f>
        <v/>
      </c>
      <c r="F58" s="238" t="str">
        <f>IF('Summary Clear'!S47=0,"",'Summary Clear'!S47)</f>
        <v/>
      </c>
      <c r="G58" s="238" t="str">
        <f>IF('Summary Clear'!T47=0,"",'Summary Clear'!T47)</f>
        <v/>
      </c>
      <c r="H58" s="238" t="str">
        <f>IF('Summary Clear'!AB47=0,"",'Summary Clear'!AB47)</f>
        <v/>
      </c>
      <c r="I58" s="238" t="str">
        <f>IF('Summary Clear'!AC47=0,"",'Summary Clear'!AC47)</f>
        <v/>
      </c>
      <c r="J58" s="238" t="str">
        <f>IF('Summary Clear'!AD47=0,"",'Summary Clear'!AD47)</f>
        <v/>
      </c>
      <c r="K58" s="238" t="str">
        <f>IF('Summary Clear'!AE47=0,"",'Summary Clear'!AE47)</f>
        <v/>
      </c>
      <c r="L58" s="238" t="str">
        <f>IF('Summary Clear'!AF47=0,"",'Summary Clear'!AF47)</f>
        <v/>
      </c>
      <c r="M58" s="238" t="str">
        <f>IF('Summary Clear'!AG47=0,"",'Summary Clear'!AG47)</f>
        <v/>
      </c>
      <c r="N58" s="238" t="str">
        <f>IF('Summary Clear'!AH47=0,"",'Summary Clear'!AH47)</f>
        <v/>
      </c>
      <c r="O58" s="238" t="str">
        <f>IF('Summary Clear'!AI47=0,"",'Summary Clear'!AI47)</f>
        <v/>
      </c>
      <c r="P58" s="238" t="str">
        <f>IF('Summary Clear'!AJ47=0,"",'Summary Clear'!AJ47)</f>
        <v/>
      </c>
      <c r="Q58" s="238" t="str">
        <f>IF('Summary Clear'!AK47=0,"",'Summary Clear'!AK47)</f>
        <v/>
      </c>
      <c r="R58" s="238" t="str">
        <f>IF('Summary Clear'!AL47=0,"",'Summary Clear'!AL47)</f>
        <v/>
      </c>
      <c r="S58" s="238" t="str">
        <f>IF('Summary Clear'!AM47=0,"",'Summary Clear'!AM47)</f>
        <v/>
      </c>
      <c r="T58" s="179" t="str">
        <f>IF('Summary Clear'!AN47=0,"",'Summary Clear'!AN47)</f>
        <v/>
      </c>
    </row>
    <row r="59" spans="3:20" s="64" customFormat="1" ht="14" x14ac:dyDescent="0.3">
      <c r="C59" s="178" t="str">
        <f>IF('Summary Clear'!B48=0,"",'Summary Clear'!B48)</f>
        <v/>
      </c>
      <c r="D59" s="172" t="str">
        <f>IF('Summary Clear'!D48=0,"",'Summary Clear'!D48)</f>
        <v/>
      </c>
      <c r="E59" s="230" t="str">
        <f>IF('Summary Clear'!E48=0,"",(VLOOKUP('Summary Clear'!E48,Lists!$E$15:$G$21,3,FALSE)))</f>
        <v/>
      </c>
      <c r="F59" s="238" t="str">
        <f>IF('Summary Clear'!S48=0,"",'Summary Clear'!S48)</f>
        <v/>
      </c>
      <c r="G59" s="238" t="str">
        <f>IF('Summary Clear'!T48=0,"",'Summary Clear'!T48)</f>
        <v/>
      </c>
      <c r="H59" s="238" t="str">
        <f>IF('Summary Clear'!AB48=0,"",'Summary Clear'!AB48)</f>
        <v/>
      </c>
      <c r="I59" s="238" t="str">
        <f>IF('Summary Clear'!AC48=0,"",'Summary Clear'!AC48)</f>
        <v/>
      </c>
      <c r="J59" s="238" t="str">
        <f>IF('Summary Clear'!AD48=0,"",'Summary Clear'!AD48)</f>
        <v/>
      </c>
      <c r="K59" s="238" t="str">
        <f>IF('Summary Clear'!AE48=0,"",'Summary Clear'!AE48)</f>
        <v/>
      </c>
      <c r="L59" s="238" t="str">
        <f>IF('Summary Clear'!AF48=0,"",'Summary Clear'!AF48)</f>
        <v/>
      </c>
      <c r="M59" s="238" t="str">
        <f>IF('Summary Clear'!AG48=0,"",'Summary Clear'!AG48)</f>
        <v/>
      </c>
      <c r="N59" s="238" t="str">
        <f>IF('Summary Clear'!AH48=0,"",'Summary Clear'!AH48)</f>
        <v/>
      </c>
      <c r="O59" s="238" t="str">
        <f>IF('Summary Clear'!AI48=0,"",'Summary Clear'!AI48)</f>
        <v/>
      </c>
      <c r="P59" s="238" t="str">
        <f>IF('Summary Clear'!AJ48=0,"",'Summary Clear'!AJ48)</f>
        <v/>
      </c>
      <c r="Q59" s="238" t="str">
        <f>IF('Summary Clear'!AK48=0,"",'Summary Clear'!AK48)</f>
        <v/>
      </c>
      <c r="R59" s="238" t="str">
        <f>IF('Summary Clear'!AL48=0,"",'Summary Clear'!AL48)</f>
        <v/>
      </c>
      <c r="S59" s="238" t="str">
        <f>IF('Summary Clear'!AM48=0,"",'Summary Clear'!AM48)</f>
        <v/>
      </c>
      <c r="T59" s="179" t="str">
        <f>IF('Summary Clear'!AN48=0,"",'Summary Clear'!AN48)</f>
        <v/>
      </c>
    </row>
    <row r="60" spans="3:20" s="64" customFormat="1" ht="14" x14ac:dyDescent="0.3">
      <c r="C60" s="178" t="str">
        <f>IF('Summary Clear'!B49=0,"",'Summary Clear'!B49)</f>
        <v/>
      </c>
      <c r="D60" s="172" t="str">
        <f>IF('Summary Clear'!D49=0,"",'Summary Clear'!D49)</f>
        <v/>
      </c>
      <c r="E60" s="230" t="str">
        <f>IF('Summary Clear'!E49=0,"",(VLOOKUP('Summary Clear'!E49,Lists!$E$15:$G$21,3,FALSE)))</f>
        <v/>
      </c>
      <c r="F60" s="238" t="str">
        <f>IF('Summary Clear'!S49=0,"",'Summary Clear'!S49)</f>
        <v/>
      </c>
      <c r="G60" s="238" t="str">
        <f>IF('Summary Clear'!T49=0,"",'Summary Clear'!T49)</f>
        <v/>
      </c>
      <c r="H60" s="238" t="str">
        <f>IF('Summary Clear'!AB49=0,"",'Summary Clear'!AB49)</f>
        <v/>
      </c>
      <c r="I60" s="238" t="str">
        <f>IF('Summary Clear'!AC49=0,"",'Summary Clear'!AC49)</f>
        <v/>
      </c>
      <c r="J60" s="238" t="str">
        <f>IF('Summary Clear'!AD49=0,"",'Summary Clear'!AD49)</f>
        <v/>
      </c>
      <c r="K60" s="238" t="str">
        <f>IF('Summary Clear'!AE49=0,"",'Summary Clear'!AE49)</f>
        <v/>
      </c>
      <c r="L60" s="238" t="str">
        <f>IF('Summary Clear'!AF49=0,"",'Summary Clear'!AF49)</f>
        <v/>
      </c>
      <c r="M60" s="238" t="str">
        <f>IF('Summary Clear'!AG49=0,"",'Summary Clear'!AG49)</f>
        <v/>
      </c>
      <c r="N60" s="238" t="str">
        <f>IF('Summary Clear'!AH49=0,"",'Summary Clear'!AH49)</f>
        <v/>
      </c>
      <c r="O60" s="238" t="str">
        <f>IF('Summary Clear'!AI49=0,"",'Summary Clear'!AI49)</f>
        <v/>
      </c>
      <c r="P60" s="238" t="str">
        <f>IF('Summary Clear'!AJ49=0,"",'Summary Clear'!AJ49)</f>
        <v/>
      </c>
      <c r="Q60" s="238" t="str">
        <f>IF('Summary Clear'!AK49=0,"",'Summary Clear'!AK49)</f>
        <v/>
      </c>
      <c r="R60" s="238" t="str">
        <f>IF('Summary Clear'!AL49=0,"",'Summary Clear'!AL49)</f>
        <v/>
      </c>
      <c r="S60" s="238" t="str">
        <f>IF('Summary Clear'!AM49=0,"",'Summary Clear'!AM49)</f>
        <v/>
      </c>
      <c r="T60" s="179" t="str">
        <f>IF('Summary Clear'!AN49=0,"",'Summary Clear'!AN49)</f>
        <v/>
      </c>
    </row>
    <row r="61" spans="3:20" s="64" customFormat="1" ht="14" x14ac:dyDescent="0.3">
      <c r="C61" s="178" t="str">
        <f>IF('Summary Clear'!B50=0,"",'Summary Clear'!B50)</f>
        <v/>
      </c>
      <c r="D61" s="172" t="str">
        <f>IF('Summary Clear'!D50=0,"",'Summary Clear'!D50)</f>
        <v/>
      </c>
      <c r="E61" s="230" t="str">
        <f>IF('Summary Clear'!E50=0,"",(VLOOKUP('Summary Clear'!E50,Lists!$E$15:$G$21,3,FALSE)))</f>
        <v/>
      </c>
      <c r="F61" s="238" t="str">
        <f>IF('Summary Clear'!S50=0,"",'Summary Clear'!S50)</f>
        <v/>
      </c>
      <c r="G61" s="238" t="str">
        <f>IF('Summary Clear'!T50=0,"",'Summary Clear'!T50)</f>
        <v/>
      </c>
      <c r="H61" s="238" t="str">
        <f>IF('Summary Clear'!AB50=0,"",'Summary Clear'!AB50)</f>
        <v/>
      </c>
      <c r="I61" s="238" t="str">
        <f>IF('Summary Clear'!AC50=0,"",'Summary Clear'!AC50)</f>
        <v/>
      </c>
      <c r="J61" s="238" t="str">
        <f>IF('Summary Clear'!AD50=0,"",'Summary Clear'!AD50)</f>
        <v/>
      </c>
      <c r="K61" s="238" t="str">
        <f>IF('Summary Clear'!AE50=0,"",'Summary Clear'!AE50)</f>
        <v/>
      </c>
      <c r="L61" s="238" t="str">
        <f>IF('Summary Clear'!AF50=0,"",'Summary Clear'!AF50)</f>
        <v/>
      </c>
      <c r="M61" s="238" t="str">
        <f>IF('Summary Clear'!AG50=0,"",'Summary Clear'!AG50)</f>
        <v/>
      </c>
      <c r="N61" s="238" t="str">
        <f>IF('Summary Clear'!AH50=0,"",'Summary Clear'!AH50)</f>
        <v/>
      </c>
      <c r="O61" s="238" t="str">
        <f>IF('Summary Clear'!AI50=0,"",'Summary Clear'!AI50)</f>
        <v/>
      </c>
      <c r="P61" s="238" t="str">
        <f>IF('Summary Clear'!AJ50=0,"",'Summary Clear'!AJ50)</f>
        <v/>
      </c>
      <c r="Q61" s="238" t="str">
        <f>IF('Summary Clear'!AK50=0,"",'Summary Clear'!AK50)</f>
        <v/>
      </c>
      <c r="R61" s="238" t="str">
        <f>IF('Summary Clear'!AL50=0,"",'Summary Clear'!AL50)</f>
        <v/>
      </c>
      <c r="S61" s="238" t="str">
        <f>IF('Summary Clear'!AM50=0,"",'Summary Clear'!AM50)</f>
        <v/>
      </c>
      <c r="T61" s="179" t="str">
        <f>IF('Summary Clear'!AN50=0,"",'Summary Clear'!AN50)</f>
        <v/>
      </c>
    </row>
    <row r="62" spans="3:20" s="64" customFormat="1" ht="14" x14ac:dyDescent="0.3">
      <c r="C62" s="178" t="str">
        <f>IF('Summary Clear'!B51=0,"",'Summary Clear'!B51)</f>
        <v/>
      </c>
      <c r="D62" s="172" t="str">
        <f>IF('Summary Clear'!D51=0,"",'Summary Clear'!D51)</f>
        <v/>
      </c>
      <c r="E62" s="230" t="str">
        <f>IF('Summary Clear'!E51=0,"",(VLOOKUP('Summary Clear'!E51,Lists!$E$15:$G$21,3,FALSE)))</f>
        <v/>
      </c>
      <c r="F62" s="238" t="str">
        <f>IF('Summary Clear'!S51=0,"",'Summary Clear'!S51)</f>
        <v/>
      </c>
      <c r="G62" s="238" t="str">
        <f>IF('Summary Clear'!T51=0,"",'Summary Clear'!T51)</f>
        <v/>
      </c>
      <c r="H62" s="238" t="str">
        <f>IF('Summary Clear'!AB51=0,"",'Summary Clear'!AB51)</f>
        <v/>
      </c>
      <c r="I62" s="238" t="str">
        <f>IF('Summary Clear'!AC51=0,"",'Summary Clear'!AC51)</f>
        <v/>
      </c>
      <c r="J62" s="238" t="str">
        <f>IF('Summary Clear'!AD51=0,"",'Summary Clear'!AD51)</f>
        <v/>
      </c>
      <c r="K62" s="238" t="str">
        <f>IF('Summary Clear'!AE51=0,"",'Summary Clear'!AE51)</f>
        <v/>
      </c>
      <c r="L62" s="238" t="str">
        <f>IF('Summary Clear'!AF51=0,"",'Summary Clear'!AF51)</f>
        <v/>
      </c>
      <c r="M62" s="238" t="str">
        <f>IF('Summary Clear'!AG51=0,"",'Summary Clear'!AG51)</f>
        <v/>
      </c>
      <c r="N62" s="238" t="str">
        <f>IF('Summary Clear'!AH51=0,"",'Summary Clear'!AH51)</f>
        <v/>
      </c>
      <c r="O62" s="238" t="str">
        <f>IF('Summary Clear'!AI51=0,"",'Summary Clear'!AI51)</f>
        <v/>
      </c>
      <c r="P62" s="238" t="str">
        <f>IF('Summary Clear'!AJ51=0,"",'Summary Clear'!AJ51)</f>
        <v/>
      </c>
      <c r="Q62" s="238" t="str">
        <f>IF('Summary Clear'!AK51=0,"",'Summary Clear'!AK51)</f>
        <v/>
      </c>
      <c r="R62" s="238" t="str">
        <f>IF('Summary Clear'!AL51=0,"",'Summary Clear'!AL51)</f>
        <v/>
      </c>
      <c r="S62" s="238" t="str">
        <f>IF('Summary Clear'!AM51=0,"",'Summary Clear'!AM51)</f>
        <v/>
      </c>
      <c r="T62" s="179" t="str">
        <f>IF('Summary Clear'!AN51=0,"",'Summary Clear'!AN51)</f>
        <v/>
      </c>
    </row>
    <row r="63" spans="3:20" s="64" customFormat="1" ht="14" x14ac:dyDescent="0.3">
      <c r="C63" s="178" t="str">
        <f>IF('Summary Clear'!B52=0,"",'Summary Clear'!B52)</f>
        <v/>
      </c>
      <c r="D63" s="172" t="str">
        <f>IF('Summary Clear'!D52=0,"",'Summary Clear'!D52)</f>
        <v/>
      </c>
      <c r="E63" s="230" t="str">
        <f>IF('Summary Clear'!E52=0,"",(VLOOKUP('Summary Clear'!E52,Lists!$E$15:$G$21,3,FALSE)))</f>
        <v/>
      </c>
      <c r="F63" s="238" t="str">
        <f>IF('Summary Clear'!S52=0,"",'Summary Clear'!S52)</f>
        <v/>
      </c>
      <c r="G63" s="238" t="str">
        <f>IF('Summary Clear'!T52=0,"",'Summary Clear'!T52)</f>
        <v/>
      </c>
      <c r="H63" s="238" t="str">
        <f>IF('Summary Clear'!AB52=0,"",'Summary Clear'!AB52)</f>
        <v/>
      </c>
      <c r="I63" s="238" t="str">
        <f>IF('Summary Clear'!AC52=0,"",'Summary Clear'!AC52)</f>
        <v/>
      </c>
      <c r="J63" s="238" t="str">
        <f>IF('Summary Clear'!AD52=0,"",'Summary Clear'!AD52)</f>
        <v/>
      </c>
      <c r="K63" s="238" t="str">
        <f>IF('Summary Clear'!AE52=0,"",'Summary Clear'!AE52)</f>
        <v/>
      </c>
      <c r="L63" s="238" t="str">
        <f>IF('Summary Clear'!AF52=0,"",'Summary Clear'!AF52)</f>
        <v/>
      </c>
      <c r="M63" s="238" t="str">
        <f>IF('Summary Clear'!AG52=0,"",'Summary Clear'!AG52)</f>
        <v/>
      </c>
      <c r="N63" s="238" t="str">
        <f>IF('Summary Clear'!AH52=0,"",'Summary Clear'!AH52)</f>
        <v/>
      </c>
      <c r="O63" s="238" t="str">
        <f>IF('Summary Clear'!AI52=0,"",'Summary Clear'!AI52)</f>
        <v/>
      </c>
      <c r="P63" s="238" t="str">
        <f>IF('Summary Clear'!AJ52=0,"",'Summary Clear'!AJ52)</f>
        <v/>
      </c>
      <c r="Q63" s="238" t="str">
        <f>IF('Summary Clear'!AK52=0,"",'Summary Clear'!AK52)</f>
        <v/>
      </c>
      <c r="R63" s="238" t="str">
        <f>IF('Summary Clear'!AL52=0,"",'Summary Clear'!AL52)</f>
        <v/>
      </c>
      <c r="S63" s="238" t="str">
        <f>IF('Summary Clear'!AM52=0,"",'Summary Clear'!AM52)</f>
        <v/>
      </c>
      <c r="T63" s="179" t="str">
        <f>IF('Summary Clear'!AN52=0,"",'Summary Clear'!AN52)</f>
        <v/>
      </c>
    </row>
    <row r="64" spans="3:20" s="64" customFormat="1" ht="14" x14ac:dyDescent="0.3">
      <c r="C64" s="178" t="str">
        <f>IF('Summary Clear'!B53=0,"",'Summary Clear'!B53)</f>
        <v/>
      </c>
      <c r="D64" s="172" t="str">
        <f>IF('Summary Clear'!D53=0,"",'Summary Clear'!D53)</f>
        <v/>
      </c>
      <c r="E64" s="230" t="str">
        <f>IF('Summary Clear'!E53=0,"",(VLOOKUP('Summary Clear'!E53,Lists!$E$15:$G$21,3,FALSE)))</f>
        <v/>
      </c>
      <c r="F64" s="238" t="str">
        <f>IF('Summary Clear'!S53=0,"",'Summary Clear'!S53)</f>
        <v/>
      </c>
      <c r="G64" s="238" t="str">
        <f>IF('Summary Clear'!T53=0,"",'Summary Clear'!T53)</f>
        <v/>
      </c>
      <c r="H64" s="238" t="str">
        <f>IF('Summary Clear'!AB53=0,"",'Summary Clear'!AB53)</f>
        <v/>
      </c>
      <c r="I64" s="238" t="str">
        <f>IF('Summary Clear'!AC53=0,"",'Summary Clear'!AC53)</f>
        <v/>
      </c>
      <c r="J64" s="238" t="str">
        <f>IF('Summary Clear'!AD53=0,"",'Summary Clear'!AD53)</f>
        <v/>
      </c>
      <c r="K64" s="238" t="str">
        <f>IF('Summary Clear'!AE53=0,"",'Summary Clear'!AE53)</f>
        <v/>
      </c>
      <c r="L64" s="238" t="str">
        <f>IF('Summary Clear'!AF53=0,"",'Summary Clear'!AF53)</f>
        <v/>
      </c>
      <c r="M64" s="238" t="str">
        <f>IF('Summary Clear'!AG53=0,"",'Summary Clear'!AG53)</f>
        <v/>
      </c>
      <c r="N64" s="238" t="str">
        <f>IF('Summary Clear'!AH53=0,"",'Summary Clear'!AH53)</f>
        <v/>
      </c>
      <c r="O64" s="238" t="str">
        <f>IF('Summary Clear'!AI53=0,"",'Summary Clear'!AI53)</f>
        <v/>
      </c>
      <c r="P64" s="238" t="str">
        <f>IF('Summary Clear'!AJ53=0,"",'Summary Clear'!AJ53)</f>
        <v/>
      </c>
      <c r="Q64" s="238" t="str">
        <f>IF('Summary Clear'!AK53=0,"",'Summary Clear'!AK53)</f>
        <v/>
      </c>
      <c r="R64" s="238" t="str">
        <f>IF('Summary Clear'!AL53=0,"",'Summary Clear'!AL53)</f>
        <v/>
      </c>
      <c r="S64" s="238" t="str">
        <f>IF('Summary Clear'!AM53=0,"",'Summary Clear'!AM53)</f>
        <v/>
      </c>
      <c r="T64" s="179" t="str">
        <f>IF('Summary Clear'!AN53=0,"",'Summary Clear'!AN53)</f>
        <v/>
      </c>
    </row>
    <row r="65" spans="3:20" s="64" customFormat="1" ht="14" x14ac:dyDescent="0.3">
      <c r="C65" s="178" t="str">
        <f>IF('Summary Clear'!B54=0,"",'Summary Clear'!B54)</f>
        <v/>
      </c>
      <c r="D65" s="172" t="str">
        <f>IF('Summary Clear'!D54=0,"",'Summary Clear'!D54)</f>
        <v/>
      </c>
      <c r="E65" s="230" t="str">
        <f>IF('Summary Clear'!E54=0,"",(VLOOKUP('Summary Clear'!E54,Lists!$E$15:$G$21,3,FALSE)))</f>
        <v/>
      </c>
      <c r="F65" s="238" t="str">
        <f>IF('Summary Clear'!S54=0,"",'Summary Clear'!S54)</f>
        <v/>
      </c>
      <c r="G65" s="238" t="str">
        <f>IF('Summary Clear'!T54=0,"",'Summary Clear'!T54)</f>
        <v/>
      </c>
      <c r="H65" s="238" t="str">
        <f>IF('Summary Clear'!AB54=0,"",'Summary Clear'!AB54)</f>
        <v/>
      </c>
      <c r="I65" s="238" t="str">
        <f>IF('Summary Clear'!AC54=0,"",'Summary Clear'!AC54)</f>
        <v/>
      </c>
      <c r="J65" s="238" t="str">
        <f>IF('Summary Clear'!AD54=0,"",'Summary Clear'!AD54)</f>
        <v/>
      </c>
      <c r="K65" s="238" t="str">
        <f>IF('Summary Clear'!AE54=0,"",'Summary Clear'!AE54)</f>
        <v/>
      </c>
      <c r="L65" s="238" t="str">
        <f>IF('Summary Clear'!AF54=0,"",'Summary Clear'!AF54)</f>
        <v/>
      </c>
      <c r="M65" s="238" t="str">
        <f>IF('Summary Clear'!AG54=0,"",'Summary Clear'!AG54)</f>
        <v/>
      </c>
      <c r="N65" s="238" t="str">
        <f>IF('Summary Clear'!AH54=0,"",'Summary Clear'!AH54)</f>
        <v/>
      </c>
      <c r="O65" s="238" t="str">
        <f>IF('Summary Clear'!AI54=0,"",'Summary Clear'!AI54)</f>
        <v/>
      </c>
      <c r="P65" s="238" t="str">
        <f>IF('Summary Clear'!AJ54=0,"",'Summary Clear'!AJ54)</f>
        <v/>
      </c>
      <c r="Q65" s="238" t="str">
        <f>IF('Summary Clear'!AK54=0,"",'Summary Clear'!AK54)</f>
        <v/>
      </c>
      <c r="R65" s="238" t="str">
        <f>IF('Summary Clear'!AL54=0,"",'Summary Clear'!AL54)</f>
        <v/>
      </c>
      <c r="S65" s="238" t="str">
        <f>IF('Summary Clear'!AM54=0,"",'Summary Clear'!AM54)</f>
        <v/>
      </c>
      <c r="T65" s="179" t="str">
        <f>IF('Summary Clear'!AN54=0,"",'Summary Clear'!AN54)</f>
        <v/>
      </c>
    </row>
    <row r="66" spans="3:20" s="64" customFormat="1" ht="14" x14ac:dyDescent="0.3">
      <c r="C66" s="178" t="str">
        <f>IF('Summary Clear'!B55=0,"",'Summary Clear'!B55)</f>
        <v/>
      </c>
      <c r="D66" s="172" t="str">
        <f>IF('Summary Clear'!D55=0,"",'Summary Clear'!D55)</f>
        <v/>
      </c>
      <c r="E66" s="230" t="str">
        <f>IF('Summary Clear'!E55=0,"",(VLOOKUP('Summary Clear'!E55,Lists!$E$15:$G$21,3,FALSE)))</f>
        <v/>
      </c>
      <c r="F66" s="238" t="str">
        <f>IF('Summary Clear'!S55=0,"",'Summary Clear'!S55)</f>
        <v/>
      </c>
      <c r="G66" s="238" t="str">
        <f>IF('Summary Clear'!T55=0,"",'Summary Clear'!T55)</f>
        <v/>
      </c>
      <c r="H66" s="238" t="str">
        <f>IF('Summary Clear'!AB55=0,"",'Summary Clear'!AB55)</f>
        <v/>
      </c>
      <c r="I66" s="238" t="str">
        <f>IF('Summary Clear'!AC55=0,"",'Summary Clear'!AC55)</f>
        <v/>
      </c>
      <c r="J66" s="238" t="str">
        <f>IF('Summary Clear'!AD55=0,"",'Summary Clear'!AD55)</f>
        <v/>
      </c>
      <c r="K66" s="238" t="str">
        <f>IF('Summary Clear'!AE55=0,"",'Summary Clear'!AE55)</f>
        <v/>
      </c>
      <c r="L66" s="238" t="str">
        <f>IF('Summary Clear'!AF55=0,"",'Summary Clear'!AF55)</f>
        <v/>
      </c>
      <c r="M66" s="238" t="str">
        <f>IF('Summary Clear'!AG55=0,"",'Summary Clear'!AG55)</f>
        <v/>
      </c>
      <c r="N66" s="238" t="str">
        <f>IF('Summary Clear'!AH55=0,"",'Summary Clear'!AH55)</f>
        <v/>
      </c>
      <c r="O66" s="238" t="str">
        <f>IF('Summary Clear'!AI55=0,"",'Summary Clear'!AI55)</f>
        <v/>
      </c>
      <c r="P66" s="238" t="str">
        <f>IF('Summary Clear'!AJ55=0,"",'Summary Clear'!AJ55)</f>
        <v/>
      </c>
      <c r="Q66" s="238" t="str">
        <f>IF('Summary Clear'!AK55=0,"",'Summary Clear'!AK55)</f>
        <v/>
      </c>
      <c r="R66" s="238" t="str">
        <f>IF('Summary Clear'!AL55=0,"",'Summary Clear'!AL55)</f>
        <v/>
      </c>
      <c r="S66" s="238" t="str">
        <f>IF('Summary Clear'!AM55=0,"",'Summary Clear'!AM55)</f>
        <v/>
      </c>
      <c r="T66" s="179" t="str">
        <f>IF('Summary Clear'!AN55=0,"",'Summary Clear'!AN55)</f>
        <v/>
      </c>
    </row>
    <row r="67" spans="3:20" s="64" customFormat="1" ht="14" x14ac:dyDescent="0.3">
      <c r="C67" s="178" t="str">
        <f>IF('Summary Clear'!B56=0,"",'Summary Clear'!B56)</f>
        <v/>
      </c>
      <c r="D67" s="172" t="str">
        <f>IF('Summary Clear'!D56=0,"",'Summary Clear'!D56)</f>
        <v/>
      </c>
      <c r="E67" s="230" t="str">
        <f>IF('Summary Clear'!E56=0,"",(VLOOKUP('Summary Clear'!E56,Lists!$E$15:$G$21,3,FALSE)))</f>
        <v/>
      </c>
      <c r="F67" s="238" t="str">
        <f>IF('Summary Clear'!S56=0,"",'Summary Clear'!S56)</f>
        <v/>
      </c>
      <c r="G67" s="238" t="str">
        <f>IF('Summary Clear'!T56=0,"",'Summary Clear'!T56)</f>
        <v/>
      </c>
      <c r="H67" s="238" t="str">
        <f>IF('Summary Clear'!AB56=0,"",'Summary Clear'!AB56)</f>
        <v/>
      </c>
      <c r="I67" s="238" t="str">
        <f>IF('Summary Clear'!AC56=0,"",'Summary Clear'!AC56)</f>
        <v/>
      </c>
      <c r="J67" s="238" t="str">
        <f>IF('Summary Clear'!AD56=0,"",'Summary Clear'!AD56)</f>
        <v/>
      </c>
      <c r="K67" s="238" t="str">
        <f>IF('Summary Clear'!AE56=0,"",'Summary Clear'!AE56)</f>
        <v/>
      </c>
      <c r="L67" s="238" t="str">
        <f>IF('Summary Clear'!AF56=0,"",'Summary Clear'!AF56)</f>
        <v/>
      </c>
      <c r="M67" s="238" t="str">
        <f>IF('Summary Clear'!AG56=0,"",'Summary Clear'!AG56)</f>
        <v/>
      </c>
      <c r="N67" s="238" t="str">
        <f>IF('Summary Clear'!AH56=0,"",'Summary Clear'!AH56)</f>
        <v/>
      </c>
      <c r="O67" s="238" t="str">
        <f>IF('Summary Clear'!AI56=0,"",'Summary Clear'!AI56)</f>
        <v/>
      </c>
      <c r="P67" s="238" t="str">
        <f>IF('Summary Clear'!AJ56=0,"",'Summary Clear'!AJ56)</f>
        <v/>
      </c>
      <c r="Q67" s="238" t="str">
        <f>IF('Summary Clear'!AK56=0,"",'Summary Clear'!AK56)</f>
        <v/>
      </c>
      <c r="R67" s="238" t="str">
        <f>IF('Summary Clear'!AL56=0,"",'Summary Clear'!AL56)</f>
        <v/>
      </c>
      <c r="S67" s="238" t="str">
        <f>IF('Summary Clear'!AM56=0,"",'Summary Clear'!AM56)</f>
        <v/>
      </c>
      <c r="T67" s="179" t="str">
        <f>IF('Summary Clear'!AN56=0,"",'Summary Clear'!AN56)</f>
        <v/>
      </c>
    </row>
    <row r="68" spans="3:20" s="64" customFormat="1" ht="14" x14ac:dyDescent="0.3">
      <c r="C68" s="178" t="str">
        <f>IF('Summary Clear'!B57=0,"",'Summary Clear'!B57)</f>
        <v/>
      </c>
      <c r="D68" s="172" t="str">
        <f>IF('Summary Clear'!D57=0,"",'Summary Clear'!D57)</f>
        <v/>
      </c>
      <c r="E68" s="230" t="str">
        <f>IF('Summary Clear'!E57=0,"",(VLOOKUP('Summary Clear'!E57,Lists!$E$15:$G$21,3,FALSE)))</f>
        <v/>
      </c>
      <c r="F68" s="238" t="str">
        <f>IF('Summary Clear'!S57=0,"",'Summary Clear'!S57)</f>
        <v/>
      </c>
      <c r="G68" s="238" t="str">
        <f>IF('Summary Clear'!T57=0,"",'Summary Clear'!T57)</f>
        <v/>
      </c>
      <c r="H68" s="238" t="str">
        <f>IF('Summary Clear'!AB57=0,"",'Summary Clear'!AB57)</f>
        <v/>
      </c>
      <c r="I68" s="238" t="str">
        <f>IF('Summary Clear'!AC57=0,"",'Summary Clear'!AC57)</f>
        <v/>
      </c>
      <c r="J68" s="238" t="str">
        <f>IF('Summary Clear'!AD57=0,"",'Summary Clear'!AD57)</f>
        <v/>
      </c>
      <c r="K68" s="238" t="str">
        <f>IF('Summary Clear'!AE57=0,"",'Summary Clear'!AE57)</f>
        <v/>
      </c>
      <c r="L68" s="238" t="str">
        <f>IF('Summary Clear'!AF57=0,"",'Summary Clear'!AF57)</f>
        <v/>
      </c>
      <c r="M68" s="238" t="str">
        <f>IF('Summary Clear'!AG57=0,"",'Summary Clear'!AG57)</f>
        <v/>
      </c>
      <c r="N68" s="238" t="str">
        <f>IF('Summary Clear'!AH57=0,"",'Summary Clear'!AH57)</f>
        <v/>
      </c>
      <c r="O68" s="238" t="str">
        <f>IF('Summary Clear'!AI57=0,"",'Summary Clear'!AI57)</f>
        <v/>
      </c>
      <c r="P68" s="238" t="str">
        <f>IF('Summary Clear'!AJ57=0,"",'Summary Clear'!AJ57)</f>
        <v/>
      </c>
      <c r="Q68" s="238" t="str">
        <f>IF('Summary Clear'!AK57=0,"",'Summary Clear'!AK57)</f>
        <v/>
      </c>
      <c r="R68" s="238" t="str">
        <f>IF('Summary Clear'!AL57=0,"",'Summary Clear'!AL57)</f>
        <v/>
      </c>
      <c r="S68" s="238" t="str">
        <f>IF('Summary Clear'!AM57=0,"",'Summary Clear'!AM57)</f>
        <v/>
      </c>
      <c r="T68" s="179" t="str">
        <f>IF('Summary Clear'!AN57=0,"",'Summary Clear'!AN57)</f>
        <v/>
      </c>
    </row>
    <row r="69" spans="3:20" s="64" customFormat="1" ht="14" x14ac:dyDescent="0.3">
      <c r="C69" s="178" t="str">
        <f>IF('Summary Clear'!B58=0,"",'Summary Clear'!B58)</f>
        <v/>
      </c>
      <c r="D69" s="172" t="str">
        <f>IF('Summary Clear'!D58=0,"",'Summary Clear'!D58)</f>
        <v/>
      </c>
      <c r="E69" s="230" t="str">
        <f>IF('Summary Clear'!E58=0,"",(VLOOKUP('Summary Clear'!E58,Lists!$E$15:$G$21,3,FALSE)))</f>
        <v/>
      </c>
      <c r="F69" s="238" t="str">
        <f>IF('Summary Clear'!S58=0,"",'Summary Clear'!S58)</f>
        <v/>
      </c>
      <c r="G69" s="238" t="str">
        <f>IF('Summary Clear'!T58=0,"",'Summary Clear'!T58)</f>
        <v/>
      </c>
      <c r="H69" s="238" t="str">
        <f>IF('Summary Clear'!AB58=0,"",'Summary Clear'!AB58)</f>
        <v/>
      </c>
      <c r="I69" s="238" t="str">
        <f>IF('Summary Clear'!AC58=0,"",'Summary Clear'!AC58)</f>
        <v/>
      </c>
      <c r="J69" s="238" t="str">
        <f>IF('Summary Clear'!AD58=0,"",'Summary Clear'!AD58)</f>
        <v/>
      </c>
      <c r="K69" s="238" t="str">
        <f>IF('Summary Clear'!AE58=0,"",'Summary Clear'!AE58)</f>
        <v/>
      </c>
      <c r="L69" s="238" t="str">
        <f>IF('Summary Clear'!AF58=0,"",'Summary Clear'!AF58)</f>
        <v/>
      </c>
      <c r="M69" s="238" t="str">
        <f>IF('Summary Clear'!AG58=0,"",'Summary Clear'!AG58)</f>
        <v/>
      </c>
      <c r="N69" s="238" t="str">
        <f>IF('Summary Clear'!AH58=0,"",'Summary Clear'!AH58)</f>
        <v/>
      </c>
      <c r="O69" s="238" t="str">
        <f>IF('Summary Clear'!AI58=0,"",'Summary Clear'!AI58)</f>
        <v/>
      </c>
      <c r="P69" s="238" t="str">
        <f>IF('Summary Clear'!AJ58=0,"",'Summary Clear'!AJ58)</f>
        <v/>
      </c>
      <c r="Q69" s="238" t="str">
        <f>IF('Summary Clear'!AK58=0,"",'Summary Clear'!AK58)</f>
        <v/>
      </c>
      <c r="R69" s="238" t="str">
        <f>IF('Summary Clear'!AL58=0,"",'Summary Clear'!AL58)</f>
        <v/>
      </c>
      <c r="S69" s="238" t="str">
        <f>IF('Summary Clear'!AM58=0,"",'Summary Clear'!AM58)</f>
        <v/>
      </c>
      <c r="T69" s="179" t="str">
        <f>IF('Summary Clear'!AN58=0,"",'Summary Clear'!AN58)</f>
        <v/>
      </c>
    </row>
    <row r="70" spans="3:20" s="64" customFormat="1" ht="14" x14ac:dyDescent="0.3">
      <c r="C70" s="178" t="str">
        <f>IF('Summary Clear'!B59=0,"",'Summary Clear'!B59)</f>
        <v/>
      </c>
      <c r="D70" s="172" t="str">
        <f>IF('Summary Clear'!D59=0,"",'Summary Clear'!D59)</f>
        <v/>
      </c>
      <c r="E70" s="230" t="str">
        <f>IF('Summary Clear'!E59=0,"",(VLOOKUP('Summary Clear'!E59,Lists!$E$15:$G$21,3,FALSE)))</f>
        <v/>
      </c>
      <c r="F70" s="238" t="str">
        <f>IF('Summary Clear'!S59=0,"",'Summary Clear'!S59)</f>
        <v/>
      </c>
      <c r="G70" s="238" t="str">
        <f>IF('Summary Clear'!T59=0,"",'Summary Clear'!T59)</f>
        <v/>
      </c>
      <c r="H70" s="238" t="str">
        <f>IF('Summary Clear'!AB59=0,"",'Summary Clear'!AB59)</f>
        <v/>
      </c>
      <c r="I70" s="238" t="str">
        <f>IF('Summary Clear'!AC59=0,"",'Summary Clear'!AC59)</f>
        <v/>
      </c>
      <c r="J70" s="238" t="str">
        <f>IF('Summary Clear'!AD59=0,"",'Summary Clear'!AD59)</f>
        <v/>
      </c>
      <c r="K70" s="238" t="str">
        <f>IF('Summary Clear'!AE59=0,"",'Summary Clear'!AE59)</f>
        <v/>
      </c>
      <c r="L70" s="238" t="str">
        <f>IF('Summary Clear'!AF59=0,"",'Summary Clear'!AF59)</f>
        <v/>
      </c>
      <c r="M70" s="238" t="str">
        <f>IF('Summary Clear'!AG59=0,"",'Summary Clear'!AG59)</f>
        <v/>
      </c>
      <c r="N70" s="238" t="str">
        <f>IF('Summary Clear'!AH59=0,"",'Summary Clear'!AH59)</f>
        <v/>
      </c>
      <c r="O70" s="238" t="str">
        <f>IF('Summary Clear'!AI59=0,"",'Summary Clear'!AI59)</f>
        <v/>
      </c>
      <c r="P70" s="238" t="str">
        <f>IF('Summary Clear'!AJ59=0,"",'Summary Clear'!AJ59)</f>
        <v/>
      </c>
      <c r="Q70" s="238" t="str">
        <f>IF('Summary Clear'!AK59=0,"",'Summary Clear'!AK59)</f>
        <v/>
      </c>
      <c r="R70" s="238" t="str">
        <f>IF('Summary Clear'!AL59=0,"",'Summary Clear'!AL59)</f>
        <v/>
      </c>
      <c r="S70" s="238" t="str">
        <f>IF('Summary Clear'!AM59=0,"",'Summary Clear'!AM59)</f>
        <v/>
      </c>
      <c r="T70" s="179" t="str">
        <f>IF('Summary Clear'!AN59=0,"",'Summary Clear'!AN59)</f>
        <v/>
      </c>
    </row>
    <row r="71" spans="3:20" s="64" customFormat="1" ht="14" x14ac:dyDescent="0.3">
      <c r="C71" s="178" t="str">
        <f>IF('Summary Clear'!B60=0,"",'Summary Clear'!B60)</f>
        <v/>
      </c>
      <c r="D71" s="172" t="str">
        <f>IF('Summary Clear'!D60=0,"",'Summary Clear'!D60)</f>
        <v/>
      </c>
      <c r="E71" s="230" t="str">
        <f>IF('Summary Clear'!E60=0,"",(VLOOKUP('Summary Clear'!E60,Lists!$E$15:$G$21,3,FALSE)))</f>
        <v/>
      </c>
      <c r="F71" s="238" t="str">
        <f>IF('Summary Clear'!S60=0,"",'Summary Clear'!S60)</f>
        <v/>
      </c>
      <c r="G71" s="238" t="str">
        <f>IF('Summary Clear'!T60=0,"",'Summary Clear'!T60)</f>
        <v/>
      </c>
      <c r="H71" s="238" t="str">
        <f>IF('Summary Clear'!AB60=0,"",'Summary Clear'!AB60)</f>
        <v/>
      </c>
      <c r="I71" s="238" t="str">
        <f>IF('Summary Clear'!AC60=0,"",'Summary Clear'!AC60)</f>
        <v/>
      </c>
      <c r="J71" s="238" t="str">
        <f>IF('Summary Clear'!AD60=0,"",'Summary Clear'!AD60)</f>
        <v/>
      </c>
      <c r="K71" s="238" t="str">
        <f>IF('Summary Clear'!AE60=0,"",'Summary Clear'!AE60)</f>
        <v/>
      </c>
      <c r="L71" s="238" t="str">
        <f>IF('Summary Clear'!AF60=0,"",'Summary Clear'!AF60)</f>
        <v/>
      </c>
      <c r="M71" s="238" t="str">
        <f>IF('Summary Clear'!AG60=0,"",'Summary Clear'!AG60)</f>
        <v/>
      </c>
      <c r="N71" s="238" t="str">
        <f>IF('Summary Clear'!AH60=0,"",'Summary Clear'!AH60)</f>
        <v/>
      </c>
      <c r="O71" s="238" t="str">
        <f>IF('Summary Clear'!AI60=0,"",'Summary Clear'!AI60)</f>
        <v/>
      </c>
      <c r="P71" s="238" t="str">
        <f>IF('Summary Clear'!AJ60=0,"",'Summary Clear'!AJ60)</f>
        <v/>
      </c>
      <c r="Q71" s="238" t="str">
        <f>IF('Summary Clear'!AK60=0,"",'Summary Clear'!AK60)</f>
        <v/>
      </c>
      <c r="R71" s="238" t="str">
        <f>IF('Summary Clear'!AL60=0,"",'Summary Clear'!AL60)</f>
        <v/>
      </c>
      <c r="S71" s="238" t="str">
        <f>IF('Summary Clear'!AM60=0,"",'Summary Clear'!AM60)</f>
        <v/>
      </c>
      <c r="T71" s="179" t="str">
        <f>IF('Summary Clear'!AN60=0,"",'Summary Clear'!AN60)</f>
        <v/>
      </c>
    </row>
    <row r="72" spans="3:20" s="64" customFormat="1" ht="14" x14ac:dyDescent="0.3">
      <c r="C72" s="178" t="str">
        <f>IF('Summary Clear'!B61=0,"",'Summary Clear'!B61)</f>
        <v/>
      </c>
      <c r="D72" s="172" t="str">
        <f>IF('Summary Clear'!D61=0,"",'Summary Clear'!D61)</f>
        <v/>
      </c>
      <c r="E72" s="230" t="str">
        <f>IF('Summary Clear'!E61=0,"",(VLOOKUP('Summary Clear'!E61,Lists!$E$15:$G$21,3,FALSE)))</f>
        <v/>
      </c>
      <c r="F72" s="238" t="str">
        <f>IF('Summary Clear'!S61=0,"",'Summary Clear'!S61)</f>
        <v/>
      </c>
      <c r="G72" s="238" t="str">
        <f>IF('Summary Clear'!T61=0,"",'Summary Clear'!T61)</f>
        <v/>
      </c>
      <c r="H72" s="238" t="str">
        <f>IF('Summary Clear'!AB61=0,"",'Summary Clear'!AB61)</f>
        <v/>
      </c>
      <c r="I72" s="238" t="str">
        <f>IF('Summary Clear'!AC61=0,"",'Summary Clear'!AC61)</f>
        <v/>
      </c>
      <c r="J72" s="238" t="str">
        <f>IF('Summary Clear'!AD61=0,"",'Summary Clear'!AD61)</f>
        <v/>
      </c>
      <c r="K72" s="238" t="str">
        <f>IF('Summary Clear'!AE61=0,"",'Summary Clear'!AE61)</f>
        <v/>
      </c>
      <c r="L72" s="238" t="str">
        <f>IF('Summary Clear'!AF61=0,"",'Summary Clear'!AF61)</f>
        <v/>
      </c>
      <c r="M72" s="238" t="str">
        <f>IF('Summary Clear'!AG61=0,"",'Summary Clear'!AG61)</f>
        <v/>
      </c>
      <c r="N72" s="238" t="str">
        <f>IF('Summary Clear'!AH61=0,"",'Summary Clear'!AH61)</f>
        <v/>
      </c>
      <c r="O72" s="238" t="str">
        <f>IF('Summary Clear'!AI61=0,"",'Summary Clear'!AI61)</f>
        <v/>
      </c>
      <c r="P72" s="238" t="str">
        <f>IF('Summary Clear'!AJ61=0,"",'Summary Clear'!AJ61)</f>
        <v/>
      </c>
      <c r="Q72" s="238" t="str">
        <f>IF('Summary Clear'!AK61=0,"",'Summary Clear'!AK61)</f>
        <v/>
      </c>
      <c r="R72" s="238" t="str">
        <f>IF('Summary Clear'!AL61=0,"",'Summary Clear'!AL61)</f>
        <v/>
      </c>
      <c r="S72" s="238" t="str">
        <f>IF('Summary Clear'!AM61=0,"",'Summary Clear'!AM61)</f>
        <v/>
      </c>
      <c r="T72" s="179" t="str">
        <f>IF('Summary Clear'!AN61=0,"",'Summary Clear'!AN61)</f>
        <v/>
      </c>
    </row>
    <row r="73" spans="3:20" s="64" customFormat="1" ht="14" x14ac:dyDescent="0.3">
      <c r="C73" s="178" t="str">
        <f>IF('Summary Clear'!B62=0,"",'Summary Clear'!B62)</f>
        <v/>
      </c>
      <c r="D73" s="172" t="str">
        <f>IF('Summary Clear'!D62=0,"",'Summary Clear'!D62)</f>
        <v/>
      </c>
      <c r="E73" s="230" t="str">
        <f>IF('Summary Clear'!E62=0,"",(VLOOKUP('Summary Clear'!E62,Lists!$E$15:$G$21,3,FALSE)))</f>
        <v/>
      </c>
      <c r="F73" s="238" t="str">
        <f>IF('Summary Clear'!S62=0,"",'Summary Clear'!S62)</f>
        <v/>
      </c>
      <c r="G73" s="238" t="str">
        <f>IF('Summary Clear'!T62=0,"",'Summary Clear'!T62)</f>
        <v/>
      </c>
      <c r="H73" s="238" t="str">
        <f>IF('Summary Clear'!AB62=0,"",'Summary Clear'!AB62)</f>
        <v/>
      </c>
      <c r="I73" s="238" t="str">
        <f>IF('Summary Clear'!AC62=0,"",'Summary Clear'!AC62)</f>
        <v/>
      </c>
      <c r="J73" s="238" t="str">
        <f>IF('Summary Clear'!AD62=0,"",'Summary Clear'!AD62)</f>
        <v/>
      </c>
      <c r="K73" s="238" t="str">
        <f>IF('Summary Clear'!AE62=0,"",'Summary Clear'!AE62)</f>
        <v/>
      </c>
      <c r="L73" s="238" t="str">
        <f>IF('Summary Clear'!AF62=0,"",'Summary Clear'!AF62)</f>
        <v/>
      </c>
      <c r="M73" s="238" t="str">
        <f>IF('Summary Clear'!AG62=0,"",'Summary Clear'!AG62)</f>
        <v/>
      </c>
      <c r="N73" s="238" t="str">
        <f>IF('Summary Clear'!AH62=0,"",'Summary Clear'!AH62)</f>
        <v/>
      </c>
      <c r="O73" s="238" t="str">
        <f>IF('Summary Clear'!AI62=0,"",'Summary Clear'!AI62)</f>
        <v/>
      </c>
      <c r="P73" s="238" t="str">
        <f>IF('Summary Clear'!AJ62=0,"",'Summary Clear'!AJ62)</f>
        <v/>
      </c>
      <c r="Q73" s="238" t="str">
        <f>IF('Summary Clear'!AK62=0,"",'Summary Clear'!AK62)</f>
        <v/>
      </c>
      <c r="R73" s="238" t="str">
        <f>IF('Summary Clear'!AL62=0,"",'Summary Clear'!AL62)</f>
        <v/>
      </c>
      <c r="S73" s="238" t="str">
        <f>IF('Summary Clear'!AM62=0,"",'Summary Clear'!AM62)</f>
        <v/>
      </c>
      <c r="T73" s="179" t="str">
        <f>IF('Summary Clear'!AN62=0,"",'Summary Clear'!AN62)</f>
        <v/>
      </c>
    </row>
    <row r="74" spans="3:20" s="64" customFormat="1" ht="14" x14ac:dyDescent="0.3">
      <c r="C74" s="178" t="str">
        <f>IF('Summary Clear'!B63=0,"",'Summary Clear'!B63)</f>
        <v/>
      </c>
      <c r="D74" s="172" t="str">
        <f>IF('Summary Clear'!D63=0,"",'Summary Clear'!D63)</f>
        <v/>
      </c>
      <c r="E74" s="230" t="str">
        <f>IF('Summary Clear'!E63=0,"",(VLOOKUP('Summary Clear'!E63,Lists!$E$15:$G$21,3,FALSE)))</f>
        <v/>
      </c>
      <c r="F74" s="238" t="str">
        <f>IF('Summary Clear'!S63=0,"",'Summary Clear'!S63)</f>
        <v/>
      </c>
      <c r="G74" s="238" t="str">
        <f>IF('Summary Clear'!T63=0,"",'Summary Clear'!T63)</f>
        <v/>
      </c>
      <c r="H74" s="238" t="str">
        <f>IF('Summary Clear'!AB63=0,"",'Summary Clear'!AB63)</f>
        <v/>
      </c>
      <c r="I74" s="238" t="str">
        <f>IF('Summary Clear'!AC63=0,"",'Summary Clear'!AC63)</f>
        <v/>
      </c>
      <c r="J74" s="238" t="str">
        <f>IF('Summary Clear'!AD63=0,"",'Summary Clear'!AD63)</f>
        <v/>
      </c>
      <c r="K74" s="238" t="str">
        <f>IF('Summary Clear'!AE63=0,"",'Summary Clear'!AE63)</f>
        <v/>
      </c>
      <c r="L74" s="238" t="str">
        <f>IF('Summary Clear'!AF63=0,"",'Summary Clear'!AF63)</f>
        <v/>
      </c>
      <c r="M74" s="238" t="str">
        <f>IF('Summary Clear'!AG63=0,"",'Summary Clear'!AG63)</f>
        <v/>
      </c>
      <c r="N74" s="238" t="str">
        <f>IF('Summary Clear'!AH63=0,"",'Summary Clear'!AH63)</f>
        <v/>
      </c>
      <c r="O74" s="238" t="str">
        <f>IF('Summary Clear'!AI63=0,"",'Summary Clear'!AI63)</f>
        <v/>
      </c>
      <c r="P74" s="238" t="str">
        <f>IF('Summary Clear'!AJ63=0,"",'Summary Clear'!AJ63)</f>
        <v/>
      </c>
      <c r="Q74" s="238" t="str">
        <f>IF('Summary Clear'!AK63=0,"",'Summary Clear'!AK63)</f>
        <v/>
      </c>
      <c r="R74" s="238" t="str">
        <f>IF('Summary Clear'!AL63=0,"",'Summary Clear'!AL63)</f>
        <v/>
      </c>
      <c r="S74" s="238" t="str">
        <f>IF('Summary Clear'!AM63=0,"",'Summary Clear'!AM63)</f>
        <v/>
      </c>
      <c r="T74" s="179" t="str">
        <f>IF('Summary Clear'!AN63=0,"",'Summary Clear'!AN63)</f>
        <v/>
      </c>
    </row>
    <row r="75" spans="3:20" s="64" customFormat="1" ht="14" x14ac:dyDescent="0.3">
      <c r="C75" s="178" t="str">
        <f>IF('Summary Clear'!B64=0,"",'Summary Clear'!B64)</f>
        <v/>
      </c>
      <c r="D75" s="172" t="str">
        <f>IF('Summary Clear'!D64=0,"",'Summary Clear'!D64)</f>
        <v/>
      </c>
      <c r="E75" s="230" t="str">
        <f>IF('Summary Clear'!E64=0,"",(VLOOKUP('Summary Clear'!E64,Lists!$E$15:$G$21,3,FALSE)))</f>
        <v/>
      </c>
      <c r="F75" s="238" t="str">
        <f>IF('Summary Clear'!S64=0,"",'Summary Clear'!S64)</f>
        <v/>
      </c>
      <c r="G75" s="238" t="str">
        <f>IF('Summary Clear'!T64=0,"",'Summary Clear'!T64)</f>
        <v/>
      </c>
      <c r="H75" s="238" t="str">
        <f>IF('Summary Clear'!AB64=0,"",'Summary Clear'!AB64)</f>
        <v/>
      </c>
      <c r="I75" s="238" t="str">
        <f>IF('Summary Clear'!AC64=0,"",'Summary Clear'!AC64)</f>
        <v/>
      </c>
      <c r="J75" s="238" t="str">
        <f>IF('Summary Clear'!AD64=0,"",'Summary Clear'!AD64)</f>
        <v/>
      </c>
      <c r="K75" s="238" t="str">
        <f>IF('Summary Clear'!AE64=0,"",'Summary Clear'!AE64)</f>
        <v/>
      </c>
      <c r="L75" s="238" t="str">
        <f>IF('Summary Clear'!AF64=0,"",'Summary Clear'!AF64)</f>
        <v/>
      </c>
      <c r="M75" s="238" t="str">
        <f>IF('Summary Clear'!AG64=0,"",'Summary Clear'!AG64)</f>
        <v/>
      </c>
      <c r="N75" s="238" t="str">
        <f>IF('Summary Clear'!AH64=0,"",'Summary Clear'!AH64)</f>
        <v/>
      </c>
      <c r="O75" s="238" t="str">
        <f>IF('Summary Clear'!AI64=0,"",'Summary Clear'!AI64)</f>
        <v/>
      </c>
      <c r="P75" s="238" t="str">
        <f>IF('Summary Clear'!AJ64=0,"",'Summary Clear'!AJ64)</f>
        <v/>
      </c>
      <c r="Q75" s="238" t="str">
        <f>IF('Summary Clear'!AK64=0,"",'Summary Clear'!AK64)</f>
        <v/>
      </c>
      <c r="R75" s="238" t="str">
        <f>IF('Summary Clear'!AL64=0,"",'Summary Clear'!AL64)</f>
        <v/>
      </c>
      <c r="S75" s="238" t="str">
        <f>IF('Summary Clear'!AM64=0,"",'Summary Clear'!AM64)</f>
        <v/>
      </c>
      <c r="T75" s="179" t="str">
        <f>IF('Summary Clear'!AN64=0,"",'Summary Clear'!AN64)</f>
        <v/>
      </c>
    </row>
    <row r="76" spans="3:20" s="64" customFormat="1" ht="14" x14ac:dyDescent="0.3">
      <c r="C76" s="178" t="str">
        <f>IF('Summary Clear'!B65=0,"",'Summary Clear'!B65)</f>
        <v/>
      </c>
      <c r="D76" s="172" t="str">
        <f>IF('Summary Clear'!D65=0,"",'Summary Clear'!D65)</f>
        <v/>
      </c>
      <c r="E76" s="230" t="str">
        <f>IF('Summary Clear'!E65=0,"",(VLOOKUP('Summary Clear'!E65,Lists!$E$15:$G$21,3,FALSE)))</f>
        <v/>
      </c>
      <c r="F76" s="238" t="str">
        <f>IF('Summary Clear'!S65=0,"",'Summary Clear'!S65)</f>
        <v/>
      </c>
      <c r="G76" s="238" t="str">
        <f>IF('Summary Clear'!T65=0,"",'Summary Clear'!T65)</f>
        <v/>
      </c>
      <c r="H76" s="238" t="str">
        <f>IF('Summary Clear'!AB65=0,"",'Summary Clear'!AB65)</f>
        <v/>
      </c>
      <c r="I76" s="238" t="str">
        <f>IF('Summary Clear'!AC65=0,"",'Summary Clear'!AC65)</f>
        <v/>
      </c>
      <c r="J76" s="238" t="str">
        <f>IF('Summary Clear'!AD65=0,"",'Summary Clear'!AD65)</f>
        <v/>
      </c>
      <c r="K76" s="238" t="str">
        <f>IF('Summary Clear'!AE65=0,"",'Summary Clear'!AE65)</f>
        <v/>
      </c>
      <c r="L76" s="238" t="str">
        <f>IF('Summary Clear'!AF65=0,"",'Summary Clear'!AF65)</f>
        <v/>
      </c>
      <c r="M76" s="238" t="str">
        <f>IF('Summary Clear'!AG65=0,"",'Summary Clear'!AG65)</f>
        <v/>
      </c>
      <c r="N76" s="238" t="str">
        <f>IF('Summary Clear'!AH65=0,"",'Summary Clear'!AH65)</f>
        <v/>
      </c>
      <c r="O76" s="238" t="str">
        <f>IF('Summary Clear'!AI65=0,"",'Summary Clear'!AI65)</f>
        <v/>
      </c>
      <c r="P76" s="238" t="str">
        <f>IF('Summary Clear'!AJ65=0,"",'Summary Clear'!AJ65)</f>
        <v/>
      </c>
      <c r="Q76" s="238" t="str">
        <f>IF('Summary Clear'!AK65=0,"",'Summary Clear'!AK65)</f>
        <v/>
      </c>
      <c r="R76" s="238" t="str">
        <f>IF('Summary Clear'!AL65=0,"",'Summary Clear'!AL65)</f>
        <v/>
      </c>
      <c r="S76" s="238" t="str">
        <f>IF('Summary Clear'!AM65=0,"",'Summary Clear'!AM65)</f>
        <v/>
      </c>
      <c r="T76" s="179" t="str">
        <f>IF('Summary Clear'!AN65=0,"",'Summary Clear'!AN65)</f>
        <v/>
      </c>
    </row>
    <row r="77" spans="3:20" s="64" customFormat="1" ht="14" x14ac:dyDescent="0.3">
      <c r="C77" s="178" t="str">
        <f>IF('Summary Clear'!B66=0,"",'Summary Clear'!B66)</f>
        <v/>
      </c>
      <c r="D77" s="172" t="str">
        <f>IF('Summary Clear'!D66=0,"",'Summary Clear'!D66)</f>
        <v/>
      </c>
      <c r="E77" s="230" t="str">
        <f>IF('Summary Clear'!E66=0,"",(VLOOKUP('Summary Clear'!E66,Lists!$E$15:$G$21,3,FALSE)))</f>
        <v/>
      </c>
      <c r="F77" s="238" t="str">
        <f>IF('Summary Clear'!S66=0,"",'Summary Clear'!S66)</f>
        <v/>
      </c>
      <c r="G77" s="238" t="str">
        <f>IF('Summary Clear'!T66=0,"",'Summary Clear'!T66)</f>
        <v/>
      </c>
      <c r="H77" s="238" t="str">
        <f>IF('Summary Clear'!AB66=0,"",'Summary Clear'!AB66)</f>
        <v/>
      </c>
      <c r="I77" s="238" t="str">
        <f>IF('Summary Clear'!AC66=0,"",'Summary Clear'!AC66)</f>
        <v/>
      </c>
      <c r="J77" s="238" t="str">
        <f>IF('Summary Clear'!AD66=0,"",'Summary Clear'!AD66)</f>
        <v/>
      </c>
      <c r="K77" s="238" t="str">
        <f>IF('Summary Clear'!AE66=0,"",'Summary Clear'!AE66)</f>
        <v/>
      </c>
      <c r="L77" s="238" t="str">
        <f>IF('Summary Clear'!AF66=0,"",'Summary Clear'!AF66)</f>
        <v/>
      </c>
      <c r="M77" s="238" t="str">
        <f>IF('Summary Clear'!AG66=0,"",'Summary Clear'!AG66)</f>
        <v/>
      </c>
      <c r="N77" s="238" t="str">
        <f>IF('Summary Clear'!AH66=0,"",'Summary Clear'!AH66)</f>
        <v/>
      </c>
      <c r="O77" s="238" t="str">
        <f>IF('Summary Clear'!AI66=0,"",'Summary Clear'!AI66)</f>
        <v/>
      </c>
      <c r="P77" s="238" t="str">
        <f>IF('Summary Clear'!AJ66=0,"",'Summary Clear'!AJ66)</f>
        <v/>
      </c>
      <c r="Q77" s="238" t="str">
        <f>IF('Summary Clear'!AK66=0,"",'Summary Clear'!AK66)</f>
        <v/>
      </c>
      <c r="R77" s="238" t="str">
        <f>IF('Summary Clear'!AL66=0,"",'Summary Clear'!AL66)</f>
        <v/>
      </c>
      <c r="S77" s="238" t="str">
        <f>IF('Summary Clear'!AM66=0,"",'Summary Clear'!AM66)</f>
        <v/>
      </c>
      <c r="T77" s="179" t="str">
        <f>IF('Summary Clear'!AN66=0,"",'Summary Clear'!AN66)</f>
        <v/>
      </c>
    </row>
    <row r="78" spans="3:20" s="64" customFormat="1" ht="14" x14ac:dyDescent="0.3">
      <c r="C78" s="178" t="str">
        <f>IF('Summary Clear'!B67=0,"",'Summary Clear'!B67)</f>
        <v/>
      </c>
      <c r="D78" s="172" t="str">
        <f>IF('Summary Clear'!D67=0,"",'Summary Clear'!D67)</f>
        <v/>
      </c>
      <c r="E78" s="230" t="str">
        <f>IF('Summary Clear'!E67=0,"",(VLOOKUP('Summary Clear'!E67,Lists!$E$15:$G$21,3,FALSE)))</f>
        <v/>
      </c>
      <c r="F78" s="238" t="str">
        <f>IF('Summary Clear'!S67=0,"",'Summary Clear'!S67)</f>
        <v/>
      </c>
      <c r="G78" s="238" t="str">
        <f>IF('Summary Clear'!T67=0,"",'Summary Clear'!T67)</f>
        <v/>
      </c>
      <c r="H78" s="238" t="str">
        <f>IF('Summary Clear'!AB67=0,"",'Summary Clear'!AB67)</f>
        <v/>
      </c>
      <c r="I78" s="238" t="str">
        <f>IF('Summary Clear'!AC67=0,"",'Summary Clear'!AC67)</f>
        <v/>
      </c>
      <c r="J78" s="238" t="str">
        <f>IF('Summary Clear'!AD67=0,"",'Summary Clear'!AD67)</f>
        <v/>
      </c>
      <c r="K78" s="238" t="str">
        <f>IF('Summary Clear'!AE67=0,"",'Summary Clear'!AE67)</f>
        <v/>
      </c>
      <c r="L78" s="238" t="str">
        <f>IF('Summary Clear'!AF67=0,"",'Summary Clear'!AF67)</f>
        <v/>
      </c>
      <c r="M78" s="238" t="str">
        <f>IF('Summary Clear'!AG67=0,"",'Summary Clear'!AG67)</f>
        <v/>
      </c>
      <c r="N78" s="238" t="str">
        <f>IF('Summary Clear'!AH67=0,"",'Summary Clear'!AH67)</f>
        <v/>
      </c>
      <c r="O78" s="238" t="str">
        <f>IF('Summary Clear'!AI67=0,"",'Summary Clear'!AI67)</f>
        <v/>
      </c>
      <c r="P78" s="238" t="str">
        <f>IF('Summary Clear'!AJ67=0,"",'Summary Clear'!AJ67)</f>
        <v/>
      </c>
      <c r="Q78" s="238" t="str">
        <f>IF('Summary Clear'!AK67=0,"",'Summary Clear'!AK67)</f>
        <v/>
      </c>
      <c r="R78" s="238" t="str">
        <f>IF('Summary Clear'!AL67=0,"",'Summary Clear'!AL67)</f>
        <v/>
      </c>
      <c r="S78" s="238" t="str">
        <f>IF('Summary Clear'!AM67=0,"",'Summary Clear'!AM67)</f>
        <v/>
      </c>
      <c r="T78" s="179" t="str">
        <f>IF('Summary Clear'!AN67=0,"",'Summary Clear'!AN67)</f>
        <v/>
      </c>
    </row>
    <row r="79" spans="3:20" s="64" customFormat="1" ht="14" x14ac:dyDescent="0.3">
      <c r="C79" s="178" t="str">
        <f>IF('Summary Clear'!B68=0,"",'Summary Clear'!B68)</f>
        <v/>
      </c>
      <c r="D79" s="172" t="str">
        <f>IF('Summary Clear'!D68=0,"",'Summary Clear'!D68)</f>
        <v/>
      </c>
      <c r="E79" s="230" t="str">
        <f>IF('Summary Clear'!E68=0,"",(VLOOKUP('Summary Clear'!E68,Lists!$E$15:$G$21,3,FALSE)))</f>
        <v/>
      </c>
      <c r="F79" s="238" t="str">
        <f>IF('Summary Clear'!S68=0,"",'Summary Clear'!S68)</f>
        <v/>
      </c>
      <c r="G79" s="238" t="str">
        <f>IF('Summary Clear'!T68=0,"",'Summary Clear'!T68)</f>
        <v/>
      </c>
      <c r="H79" s="238" t="str">
        <f>IF('Summary Clear'!AB68=0,"",'Summary Clear'!AB68)</f>
        <v/>
      </c>
      <c r="I79" s="238" t="str">
        <f>IF('Summary Clear'!AC68=0,"",'Summary Clear'!AC68)</f>
        <v/>
      </c>
      <c r="J79" s="238" t="str">
        <f>IF('Summary Clear'!AD68=0,"",'Summary Clear'!AD68)</f>
        <v/>
      </c>
      <c r="K79" s="238" t="str">
        <f>IF('Summary Clear'!AE68=0,"",'Summary Clear'!AE68)</f>
        <v/>
      </c>
      <c r="L79" s="238" t="str">
        <f>IF('Summary Clear'!AF68=0,"",'Summary Clear'!AF68)</f>
        <v/>
      </c>
      <c r="M79" s="238" t="str">
        <f>IF('Summary Clear'!AG68=0,"",'Summary Clear'!AG68)</f>
        <v/>
      </c>
      <c r="N79" s="238" t="str">
        <f>IF('Summary Clear'!AH68=0,"",'Summary Clear'!AH68)</f>
        <v/>
      </c>
      <c r="O79" s="238" t="str">
        <f>IF('Summary Clear'!AI68=0,"",'Summary Clear'!AI68)</f>
        <v/>
      </c>
      <c r="P79" s="238" t="str">
        <f>IF('Summary Clear'!AJ68=0,"",'Summary Clear'!AJ68)</f>
        <v/>
      </c>
      <c r="Q79" s="238" t="str">
        <f>IF('Summary Clear'!AK68=0,"",'Summary Clear'!AK68)</f>
        <v/>
      </c>
      <c r="R79" s="238" t="str">
        <f>IF('Summary Clear'!AL68=0,"",'Summary Clear'!AL68)</f>
        <v/>
      </c>
      <c r="S79" s="238" t="str">
        <f>IF('Summary Clear'!AM68=0,"",'Summary Clear'!AM68)</f>
        <v/>
      </c>
      <c r="T79" s="179" t="str">
        <f>IF('Summary Clear'!AN68=0,"",'Summary Clear'!AN68)</f>
        <v/>
      </c>
    </row>
    <row r="80" spans="3:20" s="64" customFormat="1" ht="14" x14ac:dyDescent="0.3">
      <c r="C80" s="178" t="str">
        <f>IF('Summary Clear'!B69=0,"",'Summary Clear'!B69)</f>
        <v/>
      </c>
      <c r="D80" s="172" t="str">
        <f>IF('Summary Clear'!D69=0,"",'Summary Clear'!D69)</f>
        <v/>
      </c>
      <c r="E80" s="230" t="str">
        <f>IF('Summary Clear'!E69=0,"",(VLOOKUP('Summary Clear'!E69,Lists!$E$15:$G$21,3,FALSE)))</f>
        <v/>
      </c>
      <c r="F80" s="238" t="str">
        <f>IF('Summary Clear'!S69=0,"",'Summary Clear'!S69)</f>
        <v/>
      </c>
      <c r="G80" s="238" t="str">
        <f>IF('Summary Clear'!T69=0,"",'Summary Clear'!T69)</f>
        <v/>
      </c>
      <c r="H80" s="238" t="str">
        <f>IF('Summary Clear'!AB69=0,"",'Summary Clear'!AB69)</f>
        <v/>
      </c>
      <c r="I80" s="238" t="str">
        <f>IF('Summary Clear'!AC69=0,"",'Summary Clear'!AC69)</f>
        <v/>
      </c>
      <c r="J80" s="238" t="str">
        <f>IF('Summary Clear'!AD69=0,"",'Summary Clear'!AD69)</f>
        <v/>
      </c>
      <c r="K80" s="238" t="str">
        <f>IF('Summary Clear'!AE69=0,"",'Summary Clear'!AE69)</f>
        <v/>
      </c>
      <c r="L80" s="238" t="str">
        <f>IF('Summary Clear'!AF69=0,"",'Summary Clear'!AF69)</f>
        <v/>
      </c>
      <c r="M80" s="238" t="str">
        <f>IF('Summary Clear'!AG69=0,"",'Summary Clear'!AG69)</f>
        <v/>
      </c>
      <c r="N80" s="238" t="str">
        <f>IF('Summary Clear'!AH69=0,"",'Summary Clear'!AH69)</f>
        <v/>
      </c>
      <c r="O80" s="238" t="str">
        <f>IF('Summary Clear'!AI69=0,"",'Summary Clear'!AI69)</f>
        <v/>
      </c>
      <c r="P80" s="238" t="str">
        <f>IF('Summary Clear'!AJ69=0,"",'Summary Clear'!AJ69)</f>
        <v/>
      </c>
      <c r="Q80" s="238" t="str">
        <f>IF('Summary Clear'!AK69=0,"",'Summary Clear'!AK69)</f>
        <v/>
      </c>
      <c r="R80" s="238" t="str">
        <f>IF('Summary Clear'!AL69=0,"",'Summary Clear'!AL69)</f>
        <v/>
      </c>
      <c r="S80" s="238" t="str">
        <f>IF('Summary Clear'!AM69=0,"",'Summary Clear'!AM69)</f>
        <v/>
      </c>
      <c r="T80" s="179" t="str">
        <f>IF('Summary Clear'!AN69=0,"",'Summary Clear'!AN69)</f>
        <v/>
      </c>
    </row>
    <row r="81" spans="3:20" s="64" customFormat="1" ht="14" x14ac:dyDescent="0.3">
      <c r="C81" s="178" t="str">
        <f>IF('Summary Clear'!B70=0,"",'Summary Clear'!B70)</f>
        <v/>
      </c>
      <c r="D81" s="172" t="str">
        <f>IF('Summary Clear'!D70=0,"",'Summary Clear'!D70)</f>
        <v/>
      </c>
      <c r="E81" s="230" t="str">
        <f>IF('Summary Clear'!E70=0,"",(VLOOKUP('Summary Clear'!E70,Lists!$E$15:$G$21,3,FALSE)))</f>
        <v/>
      </c>
      <c r="F81" s="238" t="str">
        <f>IF('Summary Clear'!S70=0,"",'Summary Clear'!S70)</f>
        <v/>
      </c>
      <c r="G81" s="238" t="str">
        <f>IF('Summary Clear'!T70=0,"",'Summary Clear'!T70)</f>
        <v/>
      </c>
      <c r="H81" s="238" t="str">
        <f>IF('Summary Clear'!AB70=0,"",'Summary Clear'!AB70)</f>
        <v/>
      </c>
      <c r="I81" s="238" t="str">
        <f>IF('Summary Clear'!AC70=0,"",'Summary Clear'!AC70)</f>
        <v/>
      </c>
      <c r="J81" s="238" t="str">
        <f>IF('Summary Clear'!AD70=0,"",'Summary Clear'!AD70)</f>
        <v/>
      </c>
      <c r="K81" s="238" t="str">
        <f>IF('Summary Clear'!AE70=0,"",'Summary Clear'!AE70)</f>
        <v/>
      </c>
      <c r="L81" s="238" t="str">
        <f>IF('Summary Clear'!AF70=0,"",'Summary Clear'!AF70)</f>
        <v/>
      </c>
      <c r="M81" s="238" t="str">
        <f>IF('Summary Clear'!AG70=0,"",'Summary Clear'!AG70)</f>
        <v/>
      </c>
      <c r="N81" s="238" t="str">
        <f>IF('Summary Clear'!AH70=0,"",'Summary Clear'!AH70)</f>
        <v/>
      </c>
      <c r="O81" s="238" t="str">
        <f>IF('Summary Clear'!AI70=0,"",'Summary Clear'!AI70)</f>
        <v/>
      </c>
      <c r="P81" s="238" t="str">
        <f>IF('Summary Clear'!AJ70=0,"",'Summary Clear'!AJ70)</f>
        <v/>
      </c>
      <c r="Q81" s="238" t="str">
        <f>IF('Summary Clear'!AK70=0,"",'Summary Clear'!AK70)</f>
        <v/>
      </c>
      <c r="R81" s="238" t="str">
        <f>IF('Summary Clear'!AL70=0,"",'Summary Clear'!AL70)</f>
        <v/>
      </c>
      <c r="S81" s="238" t="str">
        <f>IF('Summary Clear'!AM70=0,"",'Summary Clear'!AM70)</f>
        <v/>
      </c>
      <c r="T81" s="179" t="str">
        <f>IF('Summary Clear'!AN70=0,"",'Summary Clear'!AN70)</f>
        <v/>
      </c>
    </row>
    <row r="82" spans="3:20" s="64" customFormat="1" ht="14" x14ac:dyDescent="0.3">
      <c r="C82" s="178" t="str">
        <f>IF('Summary Clear'!B71=0,"",'Summary Clear'!B71)</f>
        <v/>
      </c>
      <c r="D82" s="172" t="str">
        <f>IF('Summary Clear'!D71=0,"",'Summary Clear'!D71)</f>
        <v/>
      </c>
      <c r="E82" s="230" t="str">
        <f>IF('Summary Clear'!E71=0,"",(VLOOKUP('Summary Clear'!E71,Lists!$E$15:$G$21,3,FALSE)))</f>
        <v/>
      </c>
      <c r="F82" s="238" t="str">
        <f>IF('Summary Clear'!S71=0,"",'Summary Clear'!S71)</f>
        <v/>
      </c>
      <c r="G82" s="238" t="str">
        <f>IF('Summary Clear'!T71=0,"",'Summary Clear'!T71)</f>
        <v/>
      </c>
      <c r="H82" s="238" t="str">
        <f>IF('Summary Clear'!AB71=0,"",'Summary Clear'!AB71)</f>
        <v/>
      </c>
      <c r="I82" s="238" t="str">
        <f>IF('Summary Clear'!AC71=0,"",'Summary Clear'!AC71)</f>
        <v/>
      </c>
      <c r="J82" s="238" t="str">
        <f>IF('Summary Clear'!AD71=0,"",'Summary Clear'!AD71)</f>
        <v/>
      </c>
      <c r="K82" s="238" t="str">
        <f>IF('Summary Clear'!AE71=0,"",'Summary Clear'!AE71)</f>
        <v/>
      </c>
      <c r="L82" s="238" t="str">
        <f>IF('Summary Clear'!AF71=0,"",'Summary Clear'!AF71)</f>
        <v/>
      </c>
      <c r="M82" s="238" t="str">
        <f>IF('Summary Clear'!AG71=0,"",'Summary Clear'!AG71)</f>
        <v/>
      </c>
      <c r="N82" s="238" t="str">
        <f>IF('Summary Clear'!AH71=0,"",'Summary Clear'!AH71)</f>
        <v/>
      </c>
      <c r="O82" s="238" t="str">
        <f>IF('Summary Clear'!AI71=0,"",'Summary Clear'!AI71)</f>
        <v/>
      </c>
      <c r="P82" s="238" t="str">
        <f>IF('Summary Clear'!AJ71=0,"",'Summary Clear'!AJ71)</f>
        <v/>
      </c>
      <c r="Q82" s="238" t="str">
        <f>IF('Summary Clear'!AK71=0,"",'Summary Clear'!AK71)</f>
        <v/>
      </c>
      <c r="R82" s="238" t="str">
        <f>IF('Summary Clear'!AL71=0,"",'Summary Clear'!AL71)</f>
        <v/>
      </c>
      <c r="S82" s="238" t="str">
        <f>IF('Summary Clear'!AM71=0,"",'Summary Clear'!AM71)</f>
        <v/>
      </c>
      <c r="T82" s="179" t="str">
        <f>IF('Summary Clear'!AN71=0,"",'Summary Clear'!AN71)</f>
        <v/>
      </c>
    </row>
    <row r="83" spans="3:20" s="64" customFormat="1" ht="14" x14ac:dyDescent="0.3">
      <c r="C83" s="178" t="str">
        <f>IF('Summary Clear'!B72=0,"",'Summary Clear'!B72)</f>
        <v/>
      </c>
      <c r="D83" s="172" t="str">
        <f>IF('Summary Clear'!D72=0,"",'Summary Clear'!D72)</f>
        <v/>
      </c>
      <c r="E83" s="230" t="str">
        <f>IF('Summary Clear'!E72=0,"",(VLOOKUP('Summary Clear'!E72,Lists!$E$15:$G$21,3,FALSE)))</f>
        <v/>
      </c>
      <c r="F83" s="238" t="str">
        <f>IF('Summary Clear'!S72=0,"",'Summary Clear'!S72)</f>
        <v/>
      </c>
      <c r="G83" s="238" t="str">
        <f>IF('Summary Clear'!T72=0,"",'Summary Clear'!T72)</f>
        <v/>
      </c>
      <c r="H83" s="238" t="str">
        <f>IF('Summary Clear'!AB72=0,"",'Summary Clear'!AB72)</f>
        <v/>
      </c>
      <c r="I83" s="238" t="str">
        <f>IF('Summary Clear'!AC72=0,"",'Summary Clear'!AC72)</f>
        <v/>
      </c>
      <c r="J83" s="238" t="str">
        <f>IF('Summary Clear'!AD72=0,"",'Summary Clear'!AD72)</f>
        <v/>
      </c>
      <c r="K83" s="238" t="str">
        <f>IF('Summary Clear'!AE72=0,"",'Summary Clear'!AE72)</f>
        <v/>
      </c>
      <c r="L83" s="238" t="str">
        <f>IF('Summary Clear'!AF72=0,"",'Summary Clear'!AF72)</f>
        <v/>
      </c>
      <c r="M83" s="238" t="str">
        <f>IF('Summary Clear'!AG72=0,"",'Summary Clear'!AG72)</f>
        <v/>
      </c>
      <c r="N83" s="238" t="str">
        <f>IF('Summary Clear'!AH72=0,"",'Summary Clear'!AH72)</f>
        <v/>
      </c>
      <c r="O83" s="238" t="str">
        <f>IF('Summary Clear'!AI72=0,"",'Summary Clear'!AI72)</f>
        <v/>
      </c>
      <c r="P83" s="238" t="str">
        <f>IF('Summary Clear'!AJ72=0,"",'Summary Clear'!AJ72)</f>
        <v/>
      </c>
      <c r="Q83" s="238" t="str">
        <f>IF('Summary Clear'!AK72=0,"",'Summary Clear'!AK72)</f>
        <v/>
      </c>
      <c r="R83" s="238" t="str">
        <f>IF('Summary Clear'!AL72=0,"",'Summary Clear'!AL72)</f>
        <v/>
      </c>
      <c r="S83" s="238" t="str">
        <f>IF('Summary Clear'!AM72=0,"",'Summary Clear'!AM72)</f>
        <v/>
      </c>
      <c r="T83" s="179" t="str">
        <f>IF('Summary Clear'!AN72=0,"",'Summary Clear'!AN72)</f>
        <v/>
      </c>
    </row>
    <row r="84" spans="3:20" s="64" customFormat="1" ht="14" x14ac:dyDescent="0.3">
      <c r="C84" s="178" t="str">
        <f>IF('Summary Clear'!B73=0,"",'Summary Clear'!B73)</f>
        <v/>
      </c>
      <c r="D84" s="172" t="str">
        <f>IF('Summary Clear'!D73=0,"",'Summary Clear'!D73)</f>
        <v/>
      </c>
      <c r="E84" s="230" t="str">
        <f>IF('Summary Clear'!E73=0,"",(VLOOKUP('Summary Clear'!E73,Lists!$E$15:$G$21,3,FALSE)))</f>
        <v/>
      </c>
      <c r="F84" s="238" t="str">
        <f>IF('Summary Clear'!S73=0,"",'Summary Clear'!S73)</f>
        <v/>
      </c>
      <c r="G84" s="238" t="str">
        <f>IF('Summary Clear'!T73=0,"",'Summary Clear'!T73)</f>
        <v/>
      </c>
      <c r="H84" s="238" t="str">
        <f>IF('Summary Clear'!AB73=0,"",'Summary Clear'!AB73)</f>
        <v/>
      </c>
      <c r="I84" s="238" t="str">
        <f>IF('Summary Clear'!AC73=0,"",'Summary Clear'!AC73)</f>
        <v/>
      </c>
      <c r="J84" s="238" t="str">
        <f>IF('Summary Clear'!AD73=0,"",'Summary Clear'!AD73)</f>
        <v/>
      </c>
      <c r="K84" s="238" t="str">
        <f>IF('Summary Clear'!AE73=0,"",'Summary Clear'!AE73)</f>
        <v/>
      </c>
      <c r="L84" s="238" t="str">
        <f>IF('Summary Clear'!AF73=0,"",'Summary Clear'!AF73)</f>
        <v/>
      </c>
      <c r="M84" s="238" t="str">
        <f>IF('Summary Clear'!AG73=0,"",'Summary Clear'!AG73)</f>
        <v/>
      </c>
      <c r="N84" s="238" t="str">
        <f>IF('Summary Clear'!AH73=0,"",'Summary Clear'!AH73)</f>
        <v/>
      </c>
      <c r="O84" s="238" t="str">
        <f>IF('Summary Clear'!AI73=0,"",'Summary Clear'!AI73)</f>
        <v/>
      </c>
      <c r="P84" s="238" t="str">
        <f>IF('Summary Clear'!AJ73=0,"",'Summary Clear'!AJ73)</f>
        <v/>
      </c>
      <c r="Q84" s="238" t="str">
        <f>IF('Summary Clear'!AK73=0,"",'Summary Clear'!AK73)</f>
        <v/>
      </c>
      <c r="R84" s="238" t="str">
        <f>IF('Summary Clear'!AL73=0,"",'Summary Clear'!AL73)</f>
        <v/>
      </c>
      <c r="S84" s="238" t="str">
        <f>IF('Summary Clear'!AM73=0,"",'Summary Clear'!AM73)</f>
        <v/>
      </c>
      <c r="T84" s="179" t="str">
        <f>IF('Summary Clear'!AN73=0,"",'Summary Clear'!AN73)</f>
        <v/>
      </c>
    </row>
    <row r="85" spans="3:20" s="64" customFormat="1" ht="14" x14ac:dyDescent="0.3">
      <c r="C85" s="178" t="str">
        <f>IF('Summary Clear'!B74=0,"",'Summary Clear'!B74)</f>
        <v/>
      </c>
      <c r="D85" s="172" t="str">
        <f>IF('Summary Clear'!D74=0,"",'Summary Clear'!D74)</f>
        <v/>
      </c>
      <c r="E85" s="230" t="str">
        <f>IF('Summary Clear'!E74=0,"",(VLOOKUP('Summary Clear'!E74,Lists!$E$15:$G$21,3,FALSE)))</f>
        <v/>
      </c>
      <c r="F85" s="238" t="str">
        <f>IF('Summary Clear'!S74=0,"",'Summary Clear'!S74)</f>
        <v/>
      </c>
      <c r="G85" s="238" t="str">
        <f>IF('Summary Clear'!T74=0,"",'Summary Clear'!T74)</f>
        <v/>
      </c>
      <c r="H85" s="238" t="str">
        <f>IF('Summary Clear'!AB74=0,"",'Summary Clear'!AB74)</f>
        <v/>
      </c>
      <c r="I85" s="238" t="str">
        <f>IF('Summary Clear'!AC74=0,"",'Summary Clear'!AC74)</f>
        <v/>
      </c>
      <c r="J85" s="238" t="str">
        <f>IF('Summary Clear'!AD74=0,"",'Summary Clear'!AD74)</f>
        <v/>
      </c>
      <c r="K85" s="238" t="str">
        <f>IF('Summary Clear'!AE74=0,"",'Summary Clear'!AE74)</f>
        <v/>
      </c>
      <c r="L85" s="238" t="str">
        <f>IF('Summary Clear'!AF74=0,"",'Summary Clear'!AF74)</f>
        <v/>
      </c>
      <c r="M85" s="238" t="str">
        <f>IF('Summary Clear'!AG74=0,"",'Summary Clear'!AG74)</f>
        <v/>
      </c>
      <c r="N85" s="238" t="str">
        <f>IF('Summary Clear'!AH74=0,"",'Summary Clear'!AH74)</f>
        <v/>
      </c>
      <c r="O85" s="238" t="str">
        <f>IF('Summary Clear'!AI74=0,"",'Summary Clear'!AI74)</f>
        <v/>
      </c>
      <c r="P85" s="238" t="str">
        <f>IF('Summary Clear'!AJ74=0,"",'Summary Clear'!AJ74)</f>
        <v/>
      </c>
      <c r="Q85" s="238" t="str">
        <f>IF('Summary Clear'!AK74=0,"",'Summary Clear'!AK74)</f>
        <v/>
      </c>
      <c r="R85" s="238" t="str">
        <f>IF('Summary Clear'!AL74=0,"",'Summary Clear'!AL74)</f>
        <v/>
      </c>
      <c r="S85" s="238" t="str">
        <f>IF('Summary Clear'!AM74=0,"",'Summary Clear'!AM74)</f>
        <v/>
      </c>
      <c r="T85" s="179" t="str">
        <f>IF('Summary Clear'!AN74=0,"",'Summary Clear'!AN74)</f>
        <v/>
      </c>
    </row>
    <row r="86" spans="3:20" s="64" customFormat="1" ht="14" x14ac:dyDescent="0.3">
      <c r="C86" s="178" t="str">
        <f>IF('Summary Clear'!B75=0,"",'Summary Clear'!B75)</f>
        <v/>
      </c>
      <c r="D86" s="172" t="str">
        <f>IF('Summary Clear'!D75=0,"",'Summary Clear'!D75)</f>
        <v/>
      </c>
      <c r="E86" s="230" t="str">
        <f>IF('Summary Clear'!E75=0,"",(VLOOKUP('Summary Clear'!E75,Lists!$E$15:$G$21,3,FALSE)))</f>
        <v/>
      </c>
      <c r="F86" s="238" t="str">
        <f>IF('Summary Clear'!S75=0,"",'Summary Clear'!S75)</f>
        <v/>
      </c>
      <c r="G86" s="238" t="str">
        <f>IF('Summary Clear'!T75=0,"",'Summary Clear'!T75)</f>
        <v/>
      </c>
      <c r="H86" s="238" t="str">
        <f>IF('Summary Clear'!AB75=0,"",'Summary Clear'!AB75)</f>
        <v/>
      </c>
      <c r="I86" s="238" t="str">
        <f>IF('Summary Clear'!AC75=0,"",'Summary Clear'!AC75)</f>
        <v/>
      </c>
      <c r="J86" s="238" t="str">
        <f>IF('Summary Clear'!AD75=0,"",'Summary Clear'!AD75)</f>
        <v/>
      </c>
      <c r="K86" s="238" t="str">
        <f>IF('Summary Clear'!AE75=0,"",'Summary Clear'!AE75)</f>
        <v/>
      </c>
      <c r="L86" s="238" t="str">
        <f>IF('Summary Clear'!AF75=0,"",'Summary Clear'!AF75)</f>
        <v/>
      </c>
      <c r="M86" s="238" t="str">
        <f>IF('Summary Clear'!AG75=0,"",'Summary Clear'!AG75)</f>
        <v/>
      </c>
      <c r="N86" s="238" t="str">
        <f>IF('Summary Clear'!AH75=0,"",'Summary Clear'!AH75)</f>
        <v/>
      </c>
      <c r="O86" s="238" t="str">
        <f>IF('Summary Clear'!AI75=0,"",'Summary Clear'!AI75)</f>
        <v/>
      </c>
      <c r="P86" s="238" t="str">
        <f>IF('Summary Clear'!AJ75=0,"",'Summary Clear'!AJ75)</f>
        <v/>
      </c>
      <c r="Q86" s="238" t="str">
        <f>IF('Summary Clear'!AK75=0,"",'Summary Clear'!AK75)</f>
        <v/>
      </c>
      <c r="R86" s="238" t="str">
        <f>IF('Summary Clear'!AL75=0,"",'Summary Clear'!AL75)</f>
        <v/>
      </c>
      <c r="S86" s="238" t="str">
        <f>IF('Summary Clear'!AM75=0,"",'Summary Clear'!AM75)</f>
        <v/>
      </c>
      <c r="T86" s="179" t="str">
        <f>IF('Summary Clear'!AN75=0,"",'Summary Clear'!AN75)</f>
        <v/>
      </c>
    </row>
    <row r="87" spans="3:20" s="64" customFormat="1" ht="14" x14ac:dyDescent="0.3">
      <c r="C87" s="178" t="str">
        <f>IF('Summary Clear'!B76=0,"",'Summary Clear'!B76)</f>
        <v/>
      </c>
      <c r="D87" s="172" t="str">
        <f>IF('Summary Clear'!D76=0,"",'Summary Clear'!D76)</f>
        <v/>
      </c>
      <c r="E87" s="230" t="str">
        <f>IF('Summary Clear'!E76=0,"",(VLOOKUP('Summary Clear'!E76,Lists!$E$15:$G$21,3,FALSE)))</f>
        <v/>
      </c>
      <c r="F87" s="238" t="str">
        <f>IF('Summary Clear'!S76=0,"",'Summary Clear'!S76)</f>
        <v/>
      </c>
      <c r="G87" s="238" t="str">
        <f>IF('Summary Clear'!T76=0,"",'Summary Clear'!T76)</f>
        <v/>
      </c>
      <c r="H87" s="238" t="str">
        <f>IF('Summary Clear'!AB76=0,"",'Summary Clear'!AB76)</f>
        <v/>
      </c>
      <c r="I87" s="238" t="str">
        <f>IF('Summary Clear'!AC76=0,"",'Summary Clear'!AC76)</f>
        <v/>
      </c>
      <c r="J87" s="238" t="str">
        <f>IF('Summary Clear'!AD76=0,"",'Summary Clear'!AD76)</f>
        <v/>
      </c>
      <c r="K87" s="238" t="str">
        <f>IF('Summary Clear'!AE76=0,"",'Summary Clear'!AE76)</f>
        <v/>
      </c>
      <c r="L87" s="238" t="str">
        <f>IF('Summary Clear'!AF76=0,"",'Summary Clear'!AF76)</f>
        <v/>
      </c>
      <c r="M87" s="238" t="str">
        <f>IF('Summary Clear'!AG76=0,"",'Summary Clear'!AG76)</f>
        <v/>
      </c>
      <c r="N87" s="238" t="str">
        <f>IF('Summary Clear'!AH76=0,"",'Summary Clear'!AH76)</f>
        <v/>
      </c>
      <c r="O87" s="238" t="str">
        <f>IF('Summary Clear'!AI76=0,"",'Summary Clear'!AI76)</f>
        <v/>
      </c>
      <c r="P87" s="238" t="str">
        <f>IF('Summary Clear'!AJ76=0,"",'Summary Clear'!AJ76)</f>
        <v/>
      </c>
      <c r="Q87" s="238" t="str">
        <f>IF('Summary Clear'!AK76=0,"",'Summary Clear'!AK76)</f>
        <v/>
      </c>
      <c r="R87" s="238" t="str">
        <f>IF('Summary Clear'!AL76=0,"",'Summary Clear'!AL76)</f>
        <v/>
      </c>
      <c r="S87" s="238" t="str">
        <f>IF('Summary Clear'!AM76=0,"",'Summary Clear'!AM76)</f>
        <v/>
      </c>
      <c r="T87" s="179" t="str">
        <f>IF('Summary Clear'!AN76=0,"",'Summary Clear'!AN76)</f>
        <v/>
      </c>
    </row>
    <row r="88" spans="3:20" s="64" customFormat="1" ht="14" x14ac:dyDescent="0.3">
      <c r="C88" s="178" t="str">
        <f>IF('Summary Clear'!B77=0,"",'Summary Clear'!B77)</f>
        <v/>
      </c>
      <c r="D88" s="172" t="str">
        <f>IF('Summary Clear'!D77=0,"",'Summary Clear'!D77)</f>
        <v/>
      </c>
      <c r="E88" s="230" t="str">
        <f>IF('Summary Clear'!E77=0,"",(VLOOKUP('Summary Clear'!E77,Lists!$E$15:$G$21,3,FALSE)))</f>
        <v/>
      </c>
      <c r="F88" s="238" t="str">
        <f>IF('Summary Clear'!S77=0,"",'Summary Clear'!S77)</f>
        <v/>
      </c>
      <c r="G88" s="238" t="str">
        <f>IF('Summary Clear'!T77=0,"",'Summary Clear'!T77)</f>
        <v/>
      </c>
      <c r="H88" s="238" t="str">
        <f>IF('Summary Clear'!AB77=0,"",'Summary Clear'!AB77)</f>
        <v/>
      </c>
      <c r="I88" s="238" t="str">
        <f>IF('Summary Clear'!AC77=0,"",'Summary Clear'!AC77)</f>
        <v/>
      </c>
      <c r="J88" s="238" t="str">
        <f>IF('Summary Clear'!AD77=0,"",'Summary Clear'!AD77)</f>
        <v/>
      </c>
      <c r="K88" s="238" t="str">
        <f>IF('Summary Clear'!AE77=0,"",'Summary Clear'!AE77)</f>
        <v/>
      </c>
      <c r="L88" s="238" t="str">
        <f>IF('Summary Clear'!AF77=0,"",'Summary Clear'!AF77)</f>
        <v/>
      </c>
      <c r="M88" s="238" t="str">
        <f>IF('Summary Clear'!AG77=0,"",'Summary Clear'!AG77)</f>
        <v/>
      </c>
      <c r="N88" s="238" t="str">
        <f>IF('Summary Clear'!AH77=0,"",'Summary Clear'!AH77)</f>
        <v/>
      </c>
      <c r="O88" s="238" t="str">
        <f>IF('Summary Clear'!AI77=0,"",'Summary Clear'!AI77)</f>
        <v/>
      </c>
      <c r="P88" s="238" t="str">
        <f>IF('Summary Clear'!AJ77=0,"",'Summary Clear'!AJ77)</f>
        <v/>
      </c>
      <c r="Q88" s="238" t="str">
        <f>IF('Summary Clear'!AK77=0,"",'Summary Clear'!AK77)</f>
        <v/>
      </c>
      <c r="R88" s="238" t="str">
        <f>IF('Summary Clear'!AL77=0,"",'Summary Clear'!AL77)</f>
        <v/>
      </c>
      <c r="S88" s="238" t="str">
        <f>IF('Summary Clear'!AM77=0,"",'Summary Clear'!AM77)</f>
        <v/>
      </c>
      <c r="T88" s="179" t="str">
        <f>IF('Summary Clear'!AN77=0,"",'Summary Clear'!AN77)</f>
        <v/>
      </c>
    </row>
    <row r="89" spans="3:20" s="64" customFormat="1" ht="14" x14ac:dyDescent="0.3">
      <c r="C89" s="178" t="str">
        <f>IF('Summary Clear'!B78=0,"",'Summary Clear'!B78)</f>
        <v/>
      </c>
      <c r="D89" s="172" t="str">
        <f>IF('Summary Clear'!D78=0,"",'Summary Clear'!D78)</f>
        <v/>
      </c>
      <c r="E89" s="230" t="str">
        <f>IF('Summary Clear'!E78=0,"",(VLOOKUP('Summary Clear'!E78,Lists!$E$15:$G$21,3,FALSE)))</f>
        <v/>
      </c>
      <c r="F89" s="238" t="str">
        <f>IF('Summary Clear'!S78=0,"",'Summary Clear'!S78)</f>
        <v/>
      </c>
      <c r="G89" s="238" t="str">
        <f>IF('Summary Clear'!T78=0,"",'Summary Clear'!T78)</f>
        <v/>
      </c>
      <c r="H89" s="238" t="str">
        <f>IF('Summary Clear'!AB78=0,"",'Summary Clear'!AB78)</f>
        <v/>
      </c>
      <c r="I89" s="238" t="str">
        <f>IF('Summary Clear'!AC78=0,"",'Summary Clear'!AC78)</f>
        <v/>
      </c>
      <c r="J89" s="238" t="str">
        <f>IF('Summary Clear'!AD78=0,"",'Summary Clear'!AD78)</f>
        <v/>
      </c>
      <c r="K89" s="238" t="str">
        <f>IF('Summary Clear'!AE78=0,"",'Summary Clear'!AE78)</f>
        <v/>
      </c>
      <c r="L89" s="238" t="str">
        <f>IF('Summary Clear'!AF78=0,"",'Summary Clear'!AF78)</f>
        <v/>
      </c>
      <c r="M89" s="238" t="str">
        <f>IF('Summary Clear'!AG78=0,"",'Summary Clear'!AG78)</f>
        <v/>
      </c>
      <c r="N89" s="238" t="str">
        <f>IF('Summary Clear'!AH78=0,"",'Summary Clear'!AH78)</f>
        <v/>
      </c>
      <c r="O89" s="238" t="str">
        <f>IF('Summary Clear'!AI78=0,"",'Summary Clear'!AI78)</f>
        <v/>
      </c>
      <c r="P89" s="238" t="str">
        <f>IF('Summary Clear'!AJ78=0,"",'Summary Clear'!AJ78)</f>
        <v/>
      </c>
      <c r="Q89" s="238" t="str">
        <f>IF('Summary Clear'!AK78=0,"",'Summary Clear'!AK78)</f>
        <v/>
      </c>
      <c r="R89" s="238" t="str">
        <f>IF('Summary Clear'!AL78=0,"",'Summary Clear'!AL78)</f>
        <v/>
      </c>
      <c r="S89" s="238" t="str">
        <f>IF('Summary Clear'!AM78=0,"",'Summary Clear'!AM78)</f>
        <v/>
      </c>
      <c r="T89" s="179" t="str">
        <f>IF('Summary Clear'!AN78=0,"",'Summary Clear'!AN78)</f>
        <v/>
      </c>
    </row>
    <row r="90" spans="3:20" s="64" customFormat="1" ht="14" x14ac:dyDescent="0.3">
      <c r="C90" s="178" t="str">
        <f>IF('Summary Clear'!B79=0,"",'Summary Clear'!B79)</f>
        <v/>
      </c>
      <c r="D90" s="172" t="str">
        <f>IF('Summary Clear'!D79=0,"",'Summary Clear'!D79)</f>
        <v/>
      </c>
      <c r="E90" s="230" t="str">
        <f>IF('Summary Clear'!E79=0,"",(VLOOKUP('Summary Clear'!E79,Lists!$E$15:$G$21,3,FALSE)))</f>
        <v/>
      </c>
      <c r="F90" s="238" t="str">
        <f>IF('Summary Clear'!S79=0,"",'Summary Clear'!S79)</f>
        <v/>
      </c>
      <c r="G90" s="238" t="str">
        <f>IF('Summary Clear'!T79=0,"",'Summary Clear'!T79)</f>
        <v/>
      </c>
      <c r="H90" s="238" t="str">
        <f>IF('Summary Clear'!AB79=0,"",'Summary Clear'!AB79)</f>
        <v/>
      </c>
      <c r="I90" s="238" t="str">
        <f>IF('Summary Clear'!AC79=0,"",'Summary Clear'!AC79)</f>
        <v/>
      </c>
      <c r="J90" s="238" t="str">
        <f>IF('Summary Clear'!AD79=0,"",'Summary Clear'!AD79)</f>
        <v/>
      </c>
      <c r="K90" s="238" t="str">
        <f>IF('Summary Clear'!AE79=0,"",'Summary Clear'!AE79)</f>
        <v/>
      </c>
      <c r="L90" s="238" t="str">
        <f>IF('Summary Clear'!AF79=0,"",'Summary Clear'!AF79)</f>
        <v/>
      </c>
      <c r="M90" s="238" t="str">
        <f>IF('Summary Clear'!AG79=0,"",'Summary Clear'!AG79)</f>
        <v/>
      </c>
      <c r="N90" s="238" t="str">
        <f>IF('Summary Clear'!AH79=0,"",'Summary Clear'!AH79)</f>
        <v/>
      </c>
      <c r="O90" s="238" t="str">
        <f>IF('Summary Clear'!AI79=0,"",'Summary Clear'!AI79)</f>
        <v/>
      </c>
      <c r="P90" s="238" t="str">
        <f>IF('Summary Clear'!AJ79=0,"",'Summary Clear'!AJ79)</f>
        <v/>
      </c>
      <c r="Q90" s="238" t="str">
        <f>IF('Summary Clear'!AK79=0,"",'Summary Clear'!AK79)</f>
        <v/>
      </c>
      <c r="R90" s="238" t="str">
        <f>IF('Summary Clear'!AL79=0,"",'Summary Clear'!AL79)</f>
        <v/>
      </c>
      <c r="S90" s="238" t="str">
        <f>IF('Summary Clear'!AM79=0,"",'Summary Clear'!AM79)</f>
        <v/>
      </c>
      <c r="T90" s="179" t="str">
        <f>IF('Summary Clear'!AN79=0,"",'Summary Clear'!AN79)</f>
        <v/>
      </c>
    </row>
    <row r="91" spans="3:20" s="64" customFormat="1" ht="14" x14ac:dyDescent="0.3">
      <c r="C91" s="178" t="str">
        <f>IF('Summary Clear'!B80=0,"",'Summary Clear'!B80)</f>
        <v/>
      </c>
      <c r="D91" s="172" t="str">
        <f>IF('Summary Clear'!D80=0,"",'Summary Clear'!D80)</f>
        <v/>
      </c>
      <c r="E91" s="230" t="str">
        <f>IF('Summary Clear'!E80=0,"",(VLOOKUP('Summary Clear'!E80,Lists!$E$15:$G$21,3,FALSE)))</f>
        <v/>
      </c>
      <c r="F91" s="238" t="str">
        <f>IF('Summary Clear'!S80=0,"",'Summary Clear'!S80)</f>
        <v/>
      </c>
      <c r="G91" s="238" t="str">
        <f>IF('Summary Clear'!T80=0,"",'Summary Clear'!T80)</f>
        <v/>
      </c>
      <c r="H91" s="238" t="str">
        <f>IF('Summary Clear'!AB80=0,"",'Summary Clear'!AB80)</f>
        <v/>
      </c>
      <c r="I91" s="238" t="str">
        <f>IF('Summary Clear'!AC80=0,"",'Summary Clear'!AC80)</f>
        <v/>
      </c>
      <c r="J91" s="238" t="str">
        <f>IF('Summary Clear'!AD80=0,"",'Summary Clear'!AD80)</f>
        <v/>
      </c>
      <c r="K91" s="238" t="str">
        <f>IF('Summary Clear'!AE80=0,"",'Summary Clear'!AE80)</f>
        <v/>
      </c>
      <c r="L91" s="238" t="str">
        <f>IF('Summary Clear'!AF80=0,"",'Summary Clear'!AF80)</f>
        <v/>
      </c>
      <c r="M91" s="238" t="str">
        <f>IF('Summary Clear'!AG80=0,"",'Summary Clear'!AG80)</f>
        <v/>
      </c>
      <c r="N91" s="238" t="str">
        <f>IF('Summary Clear'!AH80=0,"",'Summary Clear'!AH80)</f>
        <v/>
      </c>
      <c r="O91" s="238" t="str">
        <f>IF('Summary Clear'!AI80=0,"",'Summary Clear'!AI80)</f>
        <v/>
      </c>
      <c r="P91" s="238" t="str">
        <f>IF('Summary Clear'!AJ80=0,"",'Summary Clear'!AJ80)</f>
        <v/>
      </c>
      <c r="Q91" s="238" t="str">
        <f>IF('Summary Clear'!AK80=0,"",'Summary Clear'!AK80)</f>
        <v/>
      </c>
      <c r="R91" s="238" t="str">
        <f>IF('Summary Clear'!AL80=0,"",'Summary Clear'!AL80)</f>
        <v/>
      </c>
      <c r="S91" s="238" t="str">
        <f>IF('Summary Clear'!AM80=0,"",'Summary Clear'!AM80)</f>
        <v/>
      </c>
      <c r="T91" s="179" t="str">
        <f>IF('Summary Clear'!AN80=0,"",'Summary Clear'!AN80)</f>
        <v/>
      </c>
    </row>
    <row r="92" spans="3:20" s="64" customFormat="1" ht="14" x14ac:dyDescent="0.3">
      <c r="C92" s="178" t="str">
        <f>IF('Summary Clear'!B81=0,"",'Summary Clear'!B81)</f>
        <v/>
      </c>
      <c r="D92" s="172" t="str">
        <f>IF('Summary Clear'!D81=0,"",'Summary Clear'!D81)</f>
        <v/>
      </c>
      <c r="E92" s="230" t="str">
        <f>IF('Summary Clear'!E81=0,"",(VLOOKUP('Summary Clear'!E81,Lists!$E$15:$G$21,3,FALSE)))</f>
        <v/>
      </c>
      <c r="F92" s="238" t="str">
        <f>IF('Summary Clear'!S81=0,"",'Summary Clear'!S81)</f>
        <v/>
      </c>
      <c r="G92" s="238" t="str">
        <f>IF('Summary Clear'!T81=0,"",'Summary Clear'!T81)</f>
        <v/>
      </c>
      <c r="H92" s="238" t="str">
        <f>IF('Summary Clear'!AB81=0,"",'Summary Clear'!AB81)</f>
        <v/>
      </c>
      <c r="I92" s="238" t="str">
        <f>IF('Summary Clear'!AC81=0,"",'Summary Clear'!AC81)</f>
        <v/>
      </c>
      <c r="J92" s="238" t="str">
        <f>IF('Summary Clear'!AD81=0,"",'Summary Clear'!AD81)</f>
        <v/>
      </c>
      <c r="K92" s="238" t="str">
        <f>IF('Summary Clear'!AE81=0,"",'Summary Clear'!AE81)</f>
        <v/>
      </c>
      <c r="L92" s="238" t="str">
        <f>IF('Summary Clear'!AF81=0,"",'Summary Clear'!AF81)</f>
        <v/>
      </c>
      <c r="M92" s="238" t="str">
        <f>IF('Summary Clear'!AG81=0,"",'Summary Clear'!AG81)</f>
        <v/>
      </c>
      <c r="N92" s="238" t="str">
        <f>IF('Summary Clear'!AH81=0,"",'Summary Clear'!AH81)</f>
        <v/>
      </c>
      <c r="O92" s="238" t="str">
        <f>IF('Summary Clear'!AI81=0,"",'Summary Clear'!AI81)</f>
        <v/>
      </c>
      <c r="P92" s="238" t="str">
        <f>IF('Summary Clear'!AJ81=0,"",'Summary Clear'!AJ81)</f>
        <v/>
      </c>
      <c r="Q92" s="238" t="str">
        <f>IF('Summary Clear'!AK81=0,"",'Summary Clear'!AK81)</f>
        <v/>
      </c>
      <c r="R92" s="238" t="str">
        <f>IF('Summary Clear'!AL81=0,"",'Summary Clear'!AL81)</f>
        <v/>
      </c>
      <c r="S92" s="238" t="str">
        <f>IF('Summary Clear'!AM81=0,"",'Summary Clear'!AM81)</f>
        <v/>
      </c>
      <c r="T92" s="179" t="str">
        <f>IF('Summary Clear'!AN81=0,"",'Summary Clear'!AN81)</f>
        <v/>
      </c>
    </row>
    <row r="93" spans="3:20" s="64" customFormat="1" ht="14" x14ac:dyDescent="0.3">
      <c r="C93" s="178" t="str">
        <f>IF('Summary Clear'!B82=0,"",'Summary Clear'!B82)</f>
        <v/>
      </c>
      <c r="D93" s="172" t="str">
        <f>IF('Summary Clear'!D82=0,"",'Summary Clear'!D82)</f>
        <v/>
      </c>
      <c r="E93" s="230" t="str">
        <f>IF('Summary Clear'!E82=0,"",(VLOOKUP('Summary Clear'!E82,Lists!$E$15:$G$21,3,FALSE)))</f>
        <v/>
      </c>
      <c r="F93" s="238" t="str">
        <f>IF('Summary Clear'!S82=0,"",'Summary Clear'!S82)</f>
        <v/>
      </c>
      <c r="G93" s="238" t="str">
        <f>IF('Summary Clear'!T82=0,"",'Summary Clear'!T82)</f>
        <v/>
      </c>
      <c r="H93" s="238" t="str">
        <f>IF('Summary Clear'!AB82=0,"",'Summary Clear'!AB82)</f>
        <v/>
      </c>
      <c r="I93" s="238" t="str">
        <f>IF('Summary Clear'!AC82=0,"",'Summary Clear'!AC82)</f>
        <v/>
      </c>
      <c r="J93" s="238" t="str">
        <f>IF('Summary Clear'!AD82=0,"",'Summary Clear'!AD82)</f>
        <v/>
      </c>
      <c r="K93" s="238" t="str">
        <f>IF('Summary Clear'!AE82=0,"",'Summary Clear'!AE82)</f>
        <v/>
      </c>
      <c r="L93" s="238" t="str">
        <f>IF('Summary Clear'!AF82=0,"",'Summary Clear'!AF82)</f>
        <v/>
      </c>
      <c r="M93" s="238" t="str">
        <f>IF('Summary Clear'!AG82=0,"",'Summary Clear'!AG82)</f>
        <v/>
      </c>
      <c r="N93" s="238" t="str">
        <f>IF('Summary Clear'!AH82=0,"",'Summary Clear'!AH82)</f>
        <v/>
      </c>
      <c r="O93" s="238" t="str">
        <f>IF('Summary Clear'!AI82=0,"",'Summary Clear'!AI82)</f>
        <v/>
      </c>
      <c r="P93" s="238" t="str">
        <f>IF('Summary Clear'!AJ82=0,"",'Summary Clear'!AJ82)</f>
        <v/>
      </c>
      <c r="Q93" s="238" t="str">
        <f>IF('Summary Clear'!AK82=0,"",'Summary Clear'!AK82)</f>
        <v/>
      </c>
      <c r="R93" s="238" t="str">
        <f>IF('Summary Clear'!AL82=0,"",'Summary Clear'!AL82)</f>
        <v/>
      </c>
      <c r="S93" s="238" t="str">
        <f>IF('Summary Clear'!AM82=0,"",'Summary Clear'!AM82)</f>
        <v/>
      </c>
      <c r="T93" s="179" t="str">
        <f>IF('Summary Clear'!AN82=0,"",'Summary Clear'!AN82)</f>
        <v/>
      </c>
    </row>
    <row r="94" spans="3:20" s="64" customFormat="1" ht="14" x14ac:dyDescent="0.3">
      <c r="C94" s="178" t="str">
        <f>IF('Summary Clear'!B83=0,"",'Summary Clear'!B83)</f>
        <v/>
      </c>
      <c r="D94" s="172" t="str">
        <f>IF('Summary Clear'!D83=0,"",'Summary Clear'!D83)</f>
        <v/>
      </c>
      <c r="E94" s="230" t="str">
        <f>IF('Summary Clear'!E83=0,"",(VLOOKUP('Summary Clear'!E83,Lists!$E$15:$G$21,3,FALSE)))</f>
        <v/>
      </c>
      <c r="F94" s="238" t="str">
        <f>IF('Summary Clear'!S83=0,"",'Summary Clear'!S83)</f>
        <v/>
      </c>
      <c r="G94" s="238" t="str">
        <f>IF('Summary Clear'!T83=0,"",'Summary Clear'!T83)</f>
        <v/>
      </c>
      <c r="H94" s="238" t="str">
        <f>IF('Summary Clear'!AB83=0,"",'Summary Clear'!AB83)</f>
        <v/>
      </c>
      <c r="I94" s="238" t="str">
        <f>IF('Summary Clear'!AC83=0,"",'Summary Clear'!AC83)</f>
        <v/>
      </c>
      <c r="J94" s="238" t="str">
        <f>IF('Summary Clear'!AD83=0,"",'Summary Clear'!AD83)</f>
        <v/>
      </c>
      <c r="K94" s="238" t="str">
        <f>IF('Summary Clear'!AE83=0,"",'Summary Clear'!AE83)</f>
        <v/>
      </c>
      <c r="L94" s="238" t="str">
        <f>IF('Summary Clear'!AF83=0,"",'Summary Clear'!AF83)</f>
        <v/>
      </c>
      <c r="M94" s="238" t="str">
        <f>IF('Summary Clear'!AG83=0,"",'Summary Clear'!AG83)</f>
        <v/>
      </c>
      <c r="N94" s="238" t="str">
        <f>IF('Summary Clear'!AH83=0,"",'Summary Clear'!AH83)</f>
        <v/>
      </c>
      <c r="O94" s="238" t="str">
        <f>IF('Summary Clear'!AI83=0,"",'Summary Clear'!AI83)</f>
        <v/>
      </c>
      <c r="P94" s="238" t="str">
        <f>IF('Summary Clear'!AJ83=0,"",'Summary Clear'!AJ83)</f>
        <v/>
      </c>
      <c r="Q94" s="238" t="str">
        <f>IF('Summary Clear'!AK83=0,"",'Summary Clear'!AK83)</f>
        <v/>
      </c>
      <c r="R94" s="238" t="str">
        <f>IF('Summary Clear'!AL83=0,"",'Summary Clear'!AL83)</f>
        <v/>
      </c>
      <c r="S94" s="238" t="str">
        <f>IF('Summary Clear'!AM83=0,"",'Summary Clear'!AM83)</f>
        <v/>
      </c>
      <c r="T94" s="179" t="str">
        <f>IF('Summary Clear'!AN83=0,"",'Summary Clear'!AN83)</f>
        <v/>
      </c>
    </row>
    <row r="95" spans="3:20" s="64" customFormat="1" ht="14" x14ac:dyDescent="0.3">
      <c r="C95" s="178" t="str">
        <f>IF('Summary Clear'!B84=0,"",'Summary Clear'!B84)</f>
        <v/>
      </c>
      <c r="D95" s="172" t="str">
        <f>IF('Summary Clear'!D84=0,"",'Summary Clear'!D84)</f>
        <v/>
      </c>
      <c r="E95" s="230" t="str">
        <f>IF('Summary Clear'!E84=0,"",(VLOOKUP('Summary Clear'!E84,Lists!$E$15:$G$21,3,FALSE)))</f>
        <v/>
      </c>
      <c r="F95" s="238" t="str">
        <f>IF('Summary Clear'!S84=0,"",'Summary Clear'!S84)</f>
        <v/>
      </c>
      <c r="G95" s="238" t="str">
        <f>IF('Summary Clear'!T84=0,"",'Summary Clear'!T84)</f>
        <v/>
      </c>
      <c r="H95" s="238" t="str">
        <f>IF('Summary Clear'!AB84=0,"",'Summary Clear'!AB84)</f>
        <v/>
      </c>
      <c r="I95" s="238" t="str">
        <f>IF('Summary Clear'!AC84=0,"",'Summary Clear'!AC84)</f>
        <v/>
      </c>
      <c r="J95" s="238" t="str">
        <f>IF('Summary Clear'!AD84=0,"",'Summary Clear'!AD84)</f>
        <v/>
      </c>
      <c r="K95" s="238" t="str">
        <f>IF('Summary Clear'!AE84=0,"",'Summary Clear'!AE84)</f>
        <v/>
      </c>
      <c r="L95" s="238" t="str">
        <f>IF('Summary Clear'!AF84=0,"",'Summary Clear'!AF84)</f>
        <v/>
      </c>
      <c r="M95" s="238" t="str">
        <f>IF('Summary Clear'!AG84=0,"",'Summary Clear'!AG84)</f>
        <v/>
      </c>
      <c r="N95" s="238" t="str">
        <f>IF('Summary Clear'!AH84=0,"",'Summary Clear'!AH84)</f>
        <v/>
      </c>
      <c r="O95" s="238" t="str">
        <f>IF('Summary Clear'!AI84=0,"",'Summary Clear'!AI84)</f>
        <v/>
      </c>
      <c r="P95" s="238" t="str">
        <f>IF('Summary Clear'!AJ84=0,"",'Summary Clear'!AJ84)</f>
        <v/>
      </c>
      <c r="Q95" s="238" t="str">
        <f>IF('Summary Clear'!AK84=0,"",'Summary Clear'!AK84)</f>
        <v/>
      </c>
      <c r="R95" s="238" t="str">
        <f>IF('Summary Clear'!AL84=0,"",'Summary Clear'!AL84)</f>
        <v/>
      </c>
      <c r="S95" s="238" t="str">
        <f>IF('Summary Clear'!AM84=0,"",'Summary Clear'!AM84)</f>
        <v/>
      </c>
      <c r="T95" s="179" t="str">
        <f>IF('Summary Clear'!AN84=0,"",'Summary Clear'!AN84)</f>
        <v/>
      </c>
    </row>
    <row r="96" spans="3:20" s="64" customFormat="1" ht="14" x14ac:dyDescent="0.3">
      <c r="C96" s="178" t="str">
        <f>IF('Summary Clear'!B85=0,"",'Summary Clear'!B85)</f>
        <v/>
      </c>
      <c r="D96" s="172" t="str">
        <f>IF('Summary Clear'!D85=0,"",'Summary Clear'!D85)</f>
        <v/>
      </c>
      <c r="E96" s="230" t="str">
        <f>IF('Summary Clear'!E85=0,"",(VLOOKUP('Summary Clear'!E85,Lists!$E$15:$G$21,3,FALSE)))</f>
        <v/>
      </c>
      <c r="F96" s="238" t="str">
        <f>IF('Summary Clear'!S85=0,"",'Summary Clear'!S85)</f>
        <v/>
      </c>
      <c r="G96" s="238" t="str">
        <f>IF('Summary Clear'!T85=0,"",'Summary Clear'!T85)</f>
        <v/>
      </c>
      <c r="H96" s="238" t="str">
        <f>IF('Summary Clear'!AB85=0,"",'Summary Clear'!AB85)</f>
        <v/>
      </c>
      <c r="I96" s="238" t="str">
        <f>IF('Summary Clear'!AC85=0,"",'Summary Clear'!AC85)</f>
        <v/>
      </c>
      <c r="J96" s="238" t="str">
        <f>IF('Summary Clear'!AD85=0,"",'Summary Clear'!AD85)</f>
        <v/>
      </c>
      <c r="K96" s="238" t="str">
        <f>IF('Summary Clear'!AE85=0,"",'Summary Clear'!AE85)</f>
        <v/>
      </c>
      <c r="L96" s="238" t="str">
        <f>IF('Summary Clear'!AF85=0,"",'Summary Clear'!AF85)</f>
        <v/>
      </c>
      <c r="M96" s="238" t="str">
        <f>IF('Summary Clear'!AG85=0,"",'Summary Clear'!AG85)</f>
        <v/>
      </c>
      <c r="N96" s="238" t="str">
        <f>IF('Summary Clear'!AH85=0,"",'Summary Clear'!AH85)</f>
        <v/>
      </c>
      <c r="O96" s="238" t="str">
        <f>IF('Summary Clear'!AI85=0,"",'Summary Clear'!AI85)</f>
        <v/>
      </c>
      <c r="P96" s="238" t="str">
        <f>IF('Summary Clear'!AJ85=0,"",'Summary Clear'!AJ85)</f>
        <v/>
      </c>
      <c r="Q96" s="238" t="str">
        <f>IF('Summary Clear'!AK85=0,"",'Summary Clear'!AK85)</f>
        <v/>
      </c>
      <c r="R96" s="238" t="str">
        <f>IF('Summary Clear'!AL85=0,"",'Summary Clear'!AL85)</f>
        <v/>
      </c>
      <c r="S96" s="238" t="str">
        <f>IF('Summary Clear'!AM85=0,"",'Summary Clear'!AM85)</f>
        <v/>
      </c>
      <c r="T96" s="179" t="str">
        <f>IF('Summary Clear'!AN85=0,"",'Summary Clear'!AN85)</f>
        <v/>
      </c>
    </row>
    <row r="97" spans="3:20" s="64" customFormat="1" ht="14" x14ac:dyDescent="0.3">
      <c r="C97" s="178" t="str">
        <f>IF('Summary Clear'!B86=0,"",'Summary Clear'!B86)</f>
        <v/>
      </c>
      <c r="D97" s="172" t="str">
        <f>IF('Summary Clear'!D86=0,"",'Summary Clear'!D86)</f>
        <v/>
      </c>
      <c r="E97" s="230" t="str">
        <f>IF('Summary Clear'!E86=0,"",(VLOOKUP('Summary Clear'!E86,Lists!$E$15:$G$21,3,FALSE)))</f>
        <v/>
      </c>
      <c r="F97" s="238" t="str">
        <f>IF('Summary Clear'!S86=0,"",'Summary Clear'!S86)</f>
        <v/>
      </c>
      <c r="G97" s="238" t="str">
        <f>IF('Summary Clear'!T86=0,"",'Summary Clear'!T86)</f>
        <v/>
      </c>
      <c r="H97" s="238" t="str">
        <f>IF('Summary Clear'!AB86=0,"",'Summary Clear'!AB86)</f>
        <v/>
      </c>
      <c r="I97" s="238" t="str">
        <f>IF('Summary Clear'!AC86=0,"",'Summary Clear'!AC86)</f>
        <v/>
      </c>
      <c r="J97" s="238" t="str">
        <f>IF('Summary Clear'!AD86=0,"",'Summary Clear'!AD86)</f>
        <v/>
      </c>
      <c r="K97" s="238" t="str">
        <f>IF('Summary Clear'!AE86=0,"",'Summary Clear'!AE86)</f>
        <v/>
      </c>
      <c r="L97" s="238" t="str">
        <f>IF('Summary Clear'!AF86=0,"",'Summary Clear'!AF86)</f>
        <v/>
      </c>
      <c r="M97" s="238" t="str">
        <f>IF('Summary Clear'!AG86=0,"",'Summary Clear'!AG86)</f>
        <v/>
      </c>
      <c r="N97" s="238" t="str">
        <f>IF('Summary Clear'!AH86=0,"",'Summary Clear'!AH86)</f>
        <v/>
      </c>
      <c r="O97" s="238" t="str">
        <f>IF('Summary Clear'!AI86=0,"",'Summary Clear'!AI86)</f>
        <v/>
      </c>
      <c r="P97" s="238" t="str">
        <f>IF('Summary Clear'!AJ86=0,"",'Summary Clear'!AJ86)</f>
        <v/>
      </c>
      <c r="Q97" s="238" t="str">
        <f>IF('Summary Clear'!AK86=0,"",'Summary Clear'!AK86)</f>
        <v/>
      </c>
      <c r="R97" s="238" t="str">
        <f>IF('Summary Clear'!AL86=0,"",'Summary Clear'!AL86)</f>
        <v/>
      </c>
      <c r="S97" s="238" t="str">
        <f>IF('Summary Clear'!AM86=0,"",'Summary Clear'!AM86)</f>
        <v/>
      </c>
      <c r="T97" s="179" t="str">
        <f>IF('Summary Clear'!AN86=0,"",'Summary Clear'!AN86)</f>
        <v/>
      </c>
    </row>
    <row r="98" spans="3:20" s="64" customFormat="1" ht="14" x14ac:dyDescent="0.3">
      <c r="C98" s="178" t="str">
        <f>IF('Summary Clear'!B87=0,"",'Summary Clear'!B87)</f>
        <v/>
      </c>
      <c r="D98" s="172" t="str">
        <f>IF('Summary Clear'!D87=0,"",'Summary Clear'!D87)</f>
        <v/>
      </c>
      <c r="E98" s="230" t="str">
        <f>IF('Summary Clear'!E87=0,"",(VLOOKUP('Summary Clear'!E87,Lists!$E$15:$G$21,3,FALSE)))</f>
        <v/>
      </c>
      <c r="F98" s="238" t="str">
        <f>IF('Summary Clear'!S87=0,"",'Summary Clear'!S87)</f>
        <v/>
      </c>
      <c r="G98" s="238" t="str">
        <f>IF('Summary Clear'!T87=0,"",'Summary Clear'!T87)</f>
        <v/>
      </c>
      <c r="H98" s="238" t="str">
        <f>IF('Summary Clear'!AB87=0,"",'Summary Clear'!AB87)</f>
        <v/>
      </c>
      <c r="I98" s="238" t="str">
        <f>IF('Summary Clear'!AC87=0,"",'Summary Clear'!AC87)</f>
        <v/>
      </c>
      <c r="J98" s="238" t="str">
        <f>IF('Summary Clear'!AD87=0,"",'Summary Clear'!AD87)</f>
        <v/>
      </c>
      <c r="K98" s="238" t="str">
        <f>IF('Summary Clear'!AE87=0,"",'Summary Clear'!AE87)</f>
        <v/>
      </c>
      <c r="L98" s="238" t="str">
        <f>IF('Summary Clear'!AF87=0,"",'Summary Clear'!AF87)</f>
        <v/>
      </c>
      <c r="M98" s="238" t="str">
        <f>IF('Summary Clear'!AG87=0,"",'Summary Clear'!AG87)</f>
        <v/>
      </c>
      <c r="N98" s="238" t="str">
        <f>IF('Summary Clear'!AH87=0,"",'Summary Clear'!AH87)</f>
        <v/>
      </c>
      <c r="O98" s="238" t="str">
        <f>IF('Summary Clear'!AI87=0,"",'Summary Clear'!AI87)</f>
        <v/>
      </c>
      <c r="P98" s="238" t="str">
        <f>IF('Summary Clear'!AJ87=0,"",'Summary Clear'!AJ87)</f>
        <v/>
      </c>
      <c r="Q98" s="238" t="str">
        <f>IF('Summary Clear'!AK87=0,"",'Summary Clear'!AK87)</f>
        <v/>
      </c>
      <c r="R98" s="238" t="str">
        <f>IF('Summary Clear'!AL87=0,"",'Summary Clear'!AL87)</f>
        <v/>
      </c>
      <c r="S98" s="238" t="str">
        <f>IF('Summary Clear'!AM87=0,"",'Summary Clear'!AM87)</f>
        <v/>
      </c>
      <c r="T98" s="179" t="str">
        <f>IF('Summary Clear'!AN87=0,"",'Summary Clear'!AN87)</f>
        <v/>
      </c>
    </row>
    <row r="99" spans="3:20" s="64" customFormat="1" ht="14" x14ac:dyDescent="0.3">
      <c r="C99" s="178" t="str">
        <f>IF('Summary Clear'!B88=0,"",'Summary Clear'!B88)</f>
        <v/>
      </c>
      <c r="D99" s="172" t="str">
        <f>IF('Summary Clear'!D88=0,"",'Summary Clear'!D88)</f>
        <v/>
      </c>
      <c r="E99" s="230" t="str">
        <f>IF('Summary Clear'!E88=0,"",(VLOOKUP('Summary Clear'!E88,Lists!$E$15:$G$21,3,FALSE)))</f>
        <v/>
      </c>
      <c r="F99" s="238" t="str">
        <f>IF('Summary Clear'!S88=0,"",'Summary Clear'!S88)</f>
        <v/>
      </c>
      <c r="G99" s="238" t="str">
        <f>IF('Summary Clear'!T88=0,"",'Summary Clear'!T88)</f>
        <v/>
      </c>
      <c r="H99" s="238" t="str">
        <f>IF('Summary Clear'!AB88=0,"",'Summary Clear'!AB88)</f>
        <v/>
      </c>
      <c r="I99" s="238" t="str">
        <f>IF('Summary Clear'!AC88=0,"",'Summary Clear'!AC88)</f>
        <v/>
      </c>
      <c r="J99" s="238" t="str">
        <f>IF('Summary Clear'!AD88=0,"",'Summary Clear'!AD88)</f>
        <v/>
      </c>
      <c r="K99" s="238" t="str">
        <f>IF('Summary Clear'!AE88=0,"",'Summary Clear'!AE88)</f>
        <v/>
      </c>
      <c r="L99" s="238" t="str">
        <f>IF('Summary Clear'!AF88=0,"",'Summary Clear'!AF88)</f>
        <v/>
      </c>
      <c r="M99" s="238" t="str">
        <f>IF('Summary Clear'!AG88=0,"",'Summary Clear'!AG88)</f>
        <v/>
      </c>
      <c r="N99" s="238" t="str">
        <f>IF('Summary Clear'!AH88=0,"",'Summary Clear'!AH88)</f>
        <v/>
      </c>
      <c r="O99" s="238" t="str">
        <f>IF('Summary Clear'!AI88=0,"",'Summary Clear'!AI88)</f>
        <v/>
      </c>
      <c r="P99" s="238" t="str">
        <f>IF('Summary Clear'!AJ88=0,"",'Summary Clear'!AJ88)</f>
        <v/>
      </c>
      <c r="Q99" s="238" t="str">
        <f>IF('Summary Clear'!AK88=0,"",'Summary Clear'!AK88)</f>
        <v/>
      </c>
      <c r="R99" s="238" t="str">
        <f>IF('Summary Clear'!AL88=0,"",'Summary Clear'!AL88)</f>
        <v/>
      </c>
      <c r="S99" s="238" t="str">
        <f>IF('Summary Clear'!AM88=0,"",'Summary Clear'!AM88)</f>
        <v/>
      </c>
      <c r="T99" s="179" t="str">
        <f>IF('Summary Clear'!AN88=0,"",'Summary Clear'!AN88)</f>
        <v/>
      </c>
    </row>
    <row r="100" spans="3:20" s="64" customFormat="1" ht="14" x14ac:dyDescent="0.3">
      <c r="C100" s="178" t="str">
        <f>IF('Summary Clear'!B89=0,"",'Summary Clear'!B89)</f>
        <v/>
      </c>
      <c r="D100" s="172" t="str">
        <f>IF('Summary Clear'!D89=0,"",'Summary Clear'!D89)</f>
        <v/>
      </c>
      <c r="E100" s="230" t="str">
        <f>IF('Summary Clear'!E89=0,"",(VLOOKUP('Summary Clear'!E89,Lists!$E$15:$G$21,3,FALSE)))</f>
        <v/>
      </c>
      <c r="F100" s="238" t="str">
        <f>IF('Summary Clear'!S89=0,"",'Summary Clear'!S89)</f>
        <v/>
      </c>
      <c r="G100" s="238" t="str">
        <f>IF('Summary Clear'!T89=0,"",'Summary Clear'!T89)</f>
        <v/>
      </c>
      <c r="H100" s="238" t="str">
        <f>IF('Summary Clear'!AB89=0,"",'Summary Clear'!AB89)</f>
        <v/>
      </c>
      <c r="I100" s="238" t="str">
        <f>IF('Summary Clear'!AC89=0,"",'Summary Clear'!AC89)</f>
        <v/>
      </c>
      <c r="J100" s="238" t="str">
        <f>IF('Summary Clear'!AD89=0,"",'Summary Clear'!AD89)</f>
        <v/>
      </c>
      <c r="K100" s="238" t="str">
        <f>IF('Summary Clear'!AE89=0,"",'Summary Clear'!AE89)</f>
        <v/>
      </c>
      <c r="L100" s="238" t="str">
        <f>IF('Summary Clear'!AF89=0,"",'Summary Clear'!AF89)</f>
        <v/>
      </c>
      <c r="M100" s="238" t="str">
        <f>IF('Summary Clear'!AG89=0,"",'Summary Clear'!AG89)</f>
        <v/>
      </c>
      <c r="N100" s="238" t="str">
        <f>IF('Summary Clear'!AH89=0,"",'Summary Clear'!AH89)</f>
        <v/>
      </c>
      <c r="O100" s="238" t="str">
        <f>IF('Summary Clear'!AI89=0,"",'Summary Clear'!AI89)</f>
        <v/>
      </c>
      <c r="P100" s="238" t="str">
        <f>IF('Summary Clear'!AJ89=0,"",'Summary Clear'!AJ89)</f>
        <v/>
      </c>
      <c r="Q100" s="238" t="str">
        <f>IF('Summary Clear'!AK89=0,"",'Summary Clear'!AK89)</f>
        <v/>
      </c>
      <c r="R100" s="238" t="str">
        <f>IF('Summary Clear'!AL89=0,"",'Summary Clear'!AL89)</f>
        <v/>
      </c>
      <c r="S100" s="238" t="str">
        <f>IF('Summary Clear'!AM89=0,"",'Summary Clear'!AM89)</f>
        <v/>
      </c>
      <c r="T100" s="179" t="str">
        <f>IF('Summary Clear'!AN89=0,"",'Summary Clear'!AN89)</f>
        <v/>
      </c>
    </row>
    <row r="101" spans="3:20" s="64" customFormat="1" ht="14" x14ac:dyDescent="0.3">
      <c r="C101" s="178" t="str">
        <f>IF('Summary Clear'!B90=0,"",'Summary Clear'!B90)</f>
        <v/>
      </c>
      <c r="D101" s="172" t="str">
        <f>IF('Summary Clear'!D90=0,"",'Summary Clear'!D90)</f>
        <v/>
      </c>
      <c r="E101" s="230" t="str">
        <f>IF('Summary Clear'!E90=0,"",(VLOOKUP('Summary Clear'!E90,Lists!$E$15:$G$21,3,FALSE)))</f>
        <v/>
      </c>
      <c r="F101" s="238" t="str">
        <f>IF('Summary Clear'!S90=0,"",'Summary Clear'!S90)</f>
        <v/>
      </c>
      <c r="G101" s="238" t="str">
        <f>IF('Summary Clear'!T90=0,"",'Summary Clear'!T90)</f>
        <v/>
      </c>
      <c r="H101" s="238" t="str">
        <f>IF('Summary Clear'!AB90=0,"",'Summary Clear'!AB90)</f>
        <v/>
      </c>
      <c r="I101" s="238" t="str">
        <f>IF('Summary Clear'!AC90=0,"",'Summary Clear'!AC90)</f>
        <v/>
      </c>
      <c r="J101" s="238" t="str">
        <f>IF('Summary Clear'!AD90=0,"",'Summary Clear'!AD90)</f>
        <v/>
      </c>
      <c r="K101" s="238" t="str">
        <f>IF('Summary Clear'!AE90=0,"",'Summary Clear'!AE90)</f>
        <v/>
      </c>
      <c r="L101" s="238" t="str">
        <f>IF('Summary Clear'!AF90=0,"",'Summary Clear'!AF90)</f>
        <v/>
      </c>
      <c r="M101" s="238" t="str">
        <f>IF('Summary Clear'!AG90=0,"",'Summary Clear'!AG90)</f>
        <v/>
      </c>
      <c r="N101" s="238" t="str">
        <f>IF('Summary Clear'!AH90=0,"",'Summary Clear'!AH90)</f>
        <v/>
      </c>
      <c r="O101" s="238" t="str">
        <f>IF('Summary Clear'!AI90=0,"",'Summary Clear'!AI90)</f>
        <v/>
      </c>
      <c r="P101" s="238" t="str">
        <f>IF('Summary Clear'!AJ90=0,"",'Summary Clear'!AJ90)</f>
        <v/>
      </c>
      <c r="Q101" s="238" t="str">
        <f>IF('Summary Clear'!AK90=0,"",'Summary Clear'!AK90)</f>
        <v/>
      </c>
      <c r="R101" s="238" t="str">
        <f>IF('Summary Clear'!AL90=0,"",'Summary Clear'!AL90)</f>
        <v/>
      </c>
      <c r="S101" s="238" t="str">
        <f>IF('Summary Clear'!AM90=0,"",'Summary Clear'!AM90)</f>
        <v/>
      </c>
      <c r="T101" s="179" t="str">
        <f>IF('Summary Clear'!AN90=0,"",'Summary Clear'!AN90)</f>
        <v/>
      </c>
    </row>
    <row r="102" spans="3:20" s="64" customFormat="1" ht="14" x14ac:dyDescent="0.3">
      <c r="C102" s="178" t="str">
        <f>IF('Summary Clear'!B91=0,"",'Summary Clear'!B91)</f>
        <v/>
      </c>
      <c r="D102" s="172" t="str">
        <f>IF('Summary Clear'!D91=0,"",'Summary Clear'!D91)</f>
        <v/>
      </c>
      <c r="E102" s="230" t="str">
        <f>IF('Summary Clear'!E91=0,"",(VLOOKUP('Summary Clear'!E91,Lists!$E$15:$G$21,3,FALSE)))</f>
        <v/>
      </c>
      <c r="F102" s="238" t="str">
        <f>IF('Summary Clear'!S91=0,"",'Summary Clear'!S91)</f>
        <v/>
      </c>
      <c r="G102" s="238" t="str">
        <f>IF('Summary Clear'!T91=0,"",'Summary Clear'!T91)</f>
        <v/>
      </c>
      <c r="H102" s="238" t="str">
        <f>IF('Summary Clear'!AB91=0,"",'Summary Clear'!AB91)</f>
        <v/>
      </c>
      <c r="I102" s="238" t="str">
        <f>IF('Summary Clear'!AC91=0,"",'Summary Clear'!AC91)</f>
        <v/>
      </c>
      <c r="J102" s="238" t="str">
        <f>IF('Summary Clear'!AD91=0,"",'Summary Clear'!AD91)</f>
        <v/>
      </c>
      <c r="K102" s="238" t="str">
        <f>IF('Summary Clear'!AE91=0,"",'Summary Clear'!AE91)</f>
        <v/>
      </c>
      <c r="L102" s="238" t="str">
        <f>IF('Summary Clear'!AF91=0,"",'Summary Clear'!AF91)</f>
        <v/>
      </c>
      <c r="M102" s="238" t="str">
        <f>IF('Summary Clear'!AG91=0,"",'Summary Clear'!AG91)</f>
        <v/>
      </c>
      <c r="N102" s="238" t="str">
        <f>IF('Summary Clear'!AH91=0,"",'Summary Clear'!AH91)</f>
        <v/>
      </c>
      <c r="O102" s="238" t="str">
        <f>IF('Summary Clear'!AI91=0,"",'Summary Clear'!AI91)</f>
        <v/>
      </c>
      <c r="P102" s="238" t="str">
        <f>IF('Summary Clear'!AJ91=0,"",'Summary Clear'!AJ91)</f>
        <v/>
      </c>
      <c r="Q102" s="238" t="str">
        <f>IF('Summary Clear'!AK91=0,"",'Summary Clear'!AK91)</f>
        <v/>
      </c>
      <c r="R102" s="238" t="str">
        <f>IF('Summary Clear'!AL91=0,"",'Summary Clear'!AL91)</f>
        <v/>
      </c>
      <c r="S102" s="238" t="str">
        <f>IF('Summary Clear'!AM91=0,"",'Summary Clear'!AM91)</f>
        <v/>
      </c>
      <c r="T102" s="179" t="str">
        <f>IF('Summary Clear'!AN91=0,"",'Summary Clear'!AN91)</f>
        <v/>
      </c>
    </row>
    <row r="103" spans="3:20" s="64" customFormat="1" ht="14" x14ac:dyDescent="0.3">
      <c r="C103" s="178" t="str">
        <f>IF('Summary Clear'!B92=0,"",'Summary Clear'!B92)</f>
        <v/>
      </c>
      <c r="D103" s="172" t="str">
        <f>IF('Summary Clear'!D92=0,"",'Summary Clear'!D92)</f>
        <v/>
      </c>
      <c r="E103" s="230" t="str">
        <f>IF('Summary Clear'!E92=0,"",(VLOOKUP('Summary Clear'!E92,Lists!$E$15:$G$21,3,FALSE)))</f>
        <v/>
      </c>
      <c r="F103" s="238" t="str">
        <f>IF('Summary Clear'!S92=0,"",'Summary Clear'!S92)</f>
        <v/>
      </c>
      <c r="G103" s="238" t="str">
        <f>IF('Summary Clear'!T92=0,"",'Summary Clear'!T92)</f>
        <v/>
      </c>
      <c r="H103" s="238" t="str">
        <f>IF('Summary Clear'!AB92=0,"",'Summary Clear'!AB92)</f>
        <v/>
      </c>
      <c r="I103" s="238" t="str">
        <f>IF('Summary Clear'!AC92=0,"",'Summary Clear'!AC92)</f>
        <v/>
      </c>
      <c r="J103" s="238" t="str">
        <f>IF('Summary Clear'!AD92=0,"",'Summary Clear'!AD92)</f>
        <v/>
      </c>
      <c r="K103" s="238" t="str">
        <f>IF('Summary Clear'!AE92=0,"",'Summary Clear'!AE92)</f>
        <v/>
      </c>
      <c r="L103" s="238" t="str">
        <f>IF('Summary Clear'!AF92=0,"",'Summary Clear'!AF92)</f>
        <v/>
      </c>
      <c r="M103" s="238" t="str">
        <f>IF('Summary Clear'!AG92=0,"",'Summary Clear'!AG92)</f>
        <v/>
      </c>
      <c r="N103" s="238" t="str">
        <f>IF('Summary Clear'!AH92=0,"",'Summary Clear'!AH92)</f>
        <v/>
      </c>
      <c r="O103" s="238" t="str">
        <f>IF('Summary Clear'!AI92=0,"",'Summary Clear'!AI92)</f>
        <v/>
      </c>
      <c r="P103" s="238" t="str">
        <f>IF('Summary Clear'!AJ92=0,"",'Summary Clear'!AJ92)</f>
        <v/>
      </c>
      <c r="Q103" s="238" t="str">
        <f>IF('Summary Clear'!AK92=0,"",'Summary Clear'!AK92)</f>
        <v/>
      </c>
      <c r="R103" s="238" t="str">
        <f>IF('Summary Clear'!AL92=0,"",'Summary Clear'!AL92)</f>
        <v/>
      </c>
      <c r="S103" s="238" t="str">
        <f>IF('Summary Clear'!AM92=0,"",'Summary Clear'!AM92)</f>
        <v/>
      </c>
      <c r="T103" s="179" t="str">
        <f>IF('Summary Clear'!AN92=0,"",'Summary Clear'!AN92)</f>
        <v/>
      </c>
    </row>
    <row r="104" spans="3:20" s="64" customFormat="1" ht="14" x14ac:dyDescent="0.3">
      <c r="C104" s="178" t="str">
        <f>IF('Summary Clear'!B93=0,"",'Summary Clear'!B93)</f>
        <v/>
      </c>
      <c r="D104" s="172" t="str">
        <f>IF('Summary Clear'!D93=0,"",'Summary Clear'!D93)</f>
        <v/>
      </c>
      <c r="E104" s="230" t="str">
        <f>IF('Summary Clear'!E93=0,"",(VLOOKUP('Summary Clear'!E93,Lists!$E$15:$G$21,3,FALSE)))</f>
        <v/>
      </c>
      <c r="F104" s="238" t="str">
        <f>IF('Summary Clear'!S93=0,"",'Summary Clear'!S93)</f>
        <v/>
      </c>
      <c r="G104" s="238" t="str">
        <f>IF('Summary Clear'!T93=0,"",'Summary Clear'!T93)</f>
        <v/>
      </c>
      <c r="H104" s="238" t="str">
        <f>IF('Summary Clear'!AB93=0,"",'Summary Clear'!AB93)</f>
        <v/>
      </c>
      <c r="I104" s="238" t="str">
        <f>IF('Summary Clear'!AC93=0,"",'Summary Clear'!AC93)</f>
        <v/>
      </c>
      <c r="J104" s="238" t="str">
        <f>IF('Summary Clear'!AD93=0,"",'Summary Clear'!AD93)</f>
        <v/>
      </c>
      <c r="K104" s="238" t="str">
        <f>IF('Summary Clear'!AE93=0,"",'Summary Clear'!AE93)</f>
        <v/>
      </c>
      <c r="L104" s="238" t="str">
        <f>IF('Summary Clear'!AF93=0,"",'Summary Clear'!AF93)</f>
        <v/>
      </c>
      <c r="M104" s="238" t="str">
        <f>IF('Summary Clear'!AG93=0,"",'Summary Clear'!AG93)</f>
        <v/>
      </c>
      <c r="N104" s="238" t="str">
        <f>IF('Summary Clear'!AH93=0,"",'Summary Clear'!AH93)</f>
        <v/>
      </c>
      <c r="O104" s="238" t="str">
        <f>IF('Summary Clear'!AI93=0,"",'Summary Clear'!AI93)</f>
        <v/>
      </c>
      <c r="P104" s="238" t="str">
        <f>IF('Summary Clear'!AJ93=0,"",'Summary Clear'!AJ93)</f>
        <v/>
      </c>
      <c r="Q104" s="238" t="str">
        <f>IF('Summary Clear'!AK93=0,"",'Summary Clear'!AK93)</f>
        <v/>
      </c>
      <c r="R104" s="238" t="str">
        <f>IF('Summary Clear'!AL93=0,"",'Summary Clear'!AL93)</f>
        <v/>
      </c>
      <c r="S104" s="238" t="str">
        <f>IF('Summary Clear'!AM93=0,"",'Summary Clear'!AM93)</f>
        <v/>
      </c>
      <c r="T104" s="179" t="str">
        <f>IF('Summary Clear'!AN93=0,"",'Summary Clear'!AN93)</f>
        <v/>
      </c>
    </row>
    <row r="105" spans="3:20" s="64" customFormat="1" ht="14" x14ac:dyDescent="0.3">
      <c r="C105" s="178" t="str">
        <f>IF('Summary Clear'!B94=0,"",'Summary Clear'!B94)</f>
        <v/>
      </c>
      <c r="D105" s="172" t="str">
        <f>IF('Summary Clear'!D94=0,"",'Summary Clear'!D94)</f>
        <v/>
      </c>
      <c r="E105" s="230" t="str">
        <f>IF('Summary Clear'!E94=0,"",(VLOOKUP('Summary Clear'!E94,Lists!$E$15:$G$21,3,FALSE)))</f>
        <v/>
      </c>
      <c r="F105" s="238" t="str">
        <f>IF('Summary Clear'!S94=0,"",'Summary Clear'!S94)</f>
        <v/>
      </c>
      <c r="G105" s="238" t="str">
        <f>IF('Summary Clear'!T94=0,"",'Summary Clear'!T94)</f>
        <v/>
      </c>
      <c r="H105" s="238" t="str">
        <f>IF('Summary Clear'!AB94=0,"",'Summary Clear'!AB94)</f>
        <v/>
      </c>
      <c r="I105" s="238" t="str">
        <f>IF('Summary Clear'!AC94=0,"",'Summary Clear'!AC94)</f>
        <v/>
      </c>
      <c r="J105" s="238" t="str">
        <f>IF('Summary Clear'!AD94=0,"",'Summary Clear'!AD94)</f>
        <v/>
      </c>
      <c r="K105" s="238" t="str">
        <f>IF('Summary Clear'!AE94=0,"",'Summary Clear'!AE94)</f>
        <v/>
      </c>
      <c r="L105" s="238" t="str">
        <f>IF('Summary Clear'!AF94=0,"",'Summary Clear'!AF94)</f>
        <v/>
      </c>
      <c r="M105" s="238" t="str">
        <f>IF('Summary Clear'!AG94=0,"",'Summary Clear'!AG94)</f>
        <v/>
      </c>
      <c r="N105" s="238" t="str">
        <f>IF('Summary Clear'!AH94=0,"",'Summary Clear'!AH94)</f>
        <v/>
      </c>
      <c r="O105" s="238" t="str">
        <f>IF('Summary Clear'!AI94=0,"",'Summary Clear'!AI94)</f>
        <v/>
      </c>
      <c r="P105" s="238" t="str">
        <f>IF('Summary Clear'!AJ94=0,"",'Summary Clear'!AJ94)</f>
        <v/>
      </c>
      <c r="Q105" s="238" t="str">
        <f>IF('Summary Clear'!AK94=0,"",'Summary Clear'!AK94)</f>
        <v/>
      </c>
      <c r="R105" s="238" t="str">
        <f>IF('Summary Clear'!AL94=0,"",'Summary Clear'!AL94)</f>
        <v/>
      </c>
      <c r="S105" s="238" t="str">
        <f>IF('Summary Clear'!AM94=0,"",'Summary Clear'!AM94)</f>
        <v/>
      </c>
      <c r="T105" s="179" t="str">
        <f>IF('Summary Clear'!AN94=0,"",'Summary Clear'!AN94)</f>
        <v/>
      </c>
    </row>
    <row r="106" spans="3:20" s="64" customFormat="1" ht="14" x14ac:dyDescent="0.3">
      <c r="C106" s="178" t="str">
        <f>IF('Summary Clear'!B95=0,"",'Summary Clear'!B95)</f>
        <v/>
      </c>
      <c r="D106" s="172" t="str">
        <f>IF('Summary Clear'!D95=0,"",'Summary Clear'!D95)</f>
        <v/>
      </c>
      <c r="E106" s="230" t="str">
        <f>IF('Summary Clear'!E95=0,"",(VLOOKUP('Summary Clear'!E95,Lists!$E$15:$G$21,3,FALSE)))</f>
        <v/>
      </c>
      <c r="F106" s="238" t="str">
        <f>IF('Summary Clear'!S95=0,"",'Summary Clear'!S95)</f>
        <v/>
      </c>
      <c r="G106" s="238" t="str">
        <f>IF('Summary Clear'!T95=0,"",'Summary Clear'!T95)</f>
        <v/>
      </c>
      <c r="H106" s="238" t="str">
        <f>IF('Summary Clear'!AB95=0,"",'Summary Clear'!AB95)</f>
        <v/>
      </c>
      <c r="I106" s="238" t="str">
        <f>IF('Summary Clear'!AC95=0,"",'Summary Clear'!AC95)</f>
        <v/>
      </c>
      <c r="J106" s="238" t="str">
        <f>IF('Summary Clear'!AD95=0,"",'Summary Clear'!AD95)</f>
        <v/>
      </c>
      <c r="K106" s="238" t="str">
        <f>IF('Summary Clear'!AE95=0,"",'Summary Clear'!AE95)</f>
        <v/>
      </c>
      <c r="L106" s="238" t="str">
        <f>IF('Summary Clear'!AF95=0,"",'Summary Clear'!AF95)</f>
        <v/>
      </c>
      <c r="M106" s="238" t="str">
        <f>IF('Summary Clear'!AG95=0,"",'Summary Clear'!AG95)</f>
        <v/>
      </c>
      <c r="N106" s="238" t="str">
        <f>IF('Summary Clear'!AH95=0,"",'Summary Clear'!AH95)</f>
        <v/>
      </c>
      <c r="O106" s="238" t="str">
        <f>IF('Summary Clear'!AI95=0,"",'Summary Clear'!AI95)</f>
        <v/>
      </c>
      <c r="P106" s="238" t="str">
        <f>IF('Summary Clear'!AJ95=0,"",'Summary Clear'!AJ95)</f>
        <v/>
      </c>
      <c r="Q106" s="238" t="str">
        <f>IF('Summary Clear'!AK95=0,"",'Summary Clear'!AK95)</f>
        <v/>
      </c>
      <c r="R106" s="238" t="str">
        <f>IF('Summary Clear'!AL95=0,"",'Summary Clear'!AL95)</f>
        <v/>
      </c>
      <c r="S106" s="238" t="str">
        <f>IF('Summary Clear'!AM95=0,"",'Summary Clear'!AM95)</f>
        <v/>
      </c>
      <c r="T106" s="179" t="str">
        <f>IF('Summary Clear'!AN95=0,"",'Summary Clear'!AN95)</f>
        <v/>
      </c>
    </row>
    <row r="107" spans="3:20" ht="14" x14ac:dyDescent="0.3">
      <c r="C107" s="178" t="str">
        <f>IF('Summary Clear'!B96=0,"",'Summary Clear'!B96)</f>
        <v/>
      </c>
      <c r="D107" s="172" t="str">
        <f>IF('Summary Clear'!D96=0,"",'Summary Clear'!D96)</f>
        <v/>
      </c>
      <c r="E107" s="230" t="str">
        <f>IF('Summary Clear'!E96=0,"",(VLOOKUP('Summary Clear'!E96,Lists!$E$15:$G$21,3,FALSE)))</f>
        <v/>
      </c>
      <c r="F107" s="238" t="str">
        <f>IF('Summary Clear'!S96=0,"",'Summary Clear'!S96)</f>
        <v/>
      </c>
      <c r="G107" s="238" t="str">
        <f>IF('Summary Clear'!T96=0,"",'Summary Clear'!T96)</f>
        <v/>
      </c>
      <c r="H107" s="238" t="str">
        <f>IF('Summary Clear'!AB96=0,"",'Summary Clear'!AB96)</f>
        <v/>
      </c>
      <c r="I107" s="238" t="str">
        <f>IF('Summary Clear'!AC96=0,"",'Summary Clear'!AC96)</f>
        <v/>
      </c>
      <c r="J107" s="238" t="str">
        <f>IF('Summary Clear'!AD96=0,"",'Summary Clear'!AD96)</f>
        <v/>
      </c>
      <c r="K107" s="238" t="str">
        <f>IF('Summary Clear'!AE96=0,"",'Summary Clear'!AE96)</f>
        <v/>
      </c>
      <c r="L107" s="238" t="str">
        <f>IF('Summary Clear'!AF96=0,"",'Summary Clear'!AF96)</f>
        <v/>
      </c>
      <c r="M107" s="238" t="str">
        <f>IF('Summary Clear'!AG96=0,"",'Summary Clear'!AG96)</f>
        <v/>
      </c>
      <c r="N107" s="238" t="str">
        <f>IF('Summary Clear'!AH96=0,"",'Summary Clear'!AH96)</f>
        <v/>
      </c>
      <c r="O107" s="238" t="str">
        <f>IF('Summary Clear'!AI96=0,"",'Summary Clear'!AI96)</f>
        <v/>
      </c>
      <c r="P107" s="238" t="str">
        <f>IF('Summary Clear'!AJ96=0,"",'Summary Clear'!AJ96)</f>
        <v/>
      </c>
      <c r="Q107" s="238" t="str">
        <f>IF('Summary Clear'!AK96=0,"",'Summary Clear'!AK96)</f>
        <v/>
      </c>
      <c r="R107" s="238" t="str">
        <f>IF('Summary Clear'!AL96=0,"",'Summary Clear'!AL96)</f>
        <v/>
      </c>
      <c r="S107" s="238" t="str">
        <f>IF('Summary Clear'!AM96=0,"",'Summary Clear'!AM96)</f>
        <v/>
      </c>
      <c r="T107" s="179" t="str">
        <f>IF('Summary Clear'!AN96=0,"",'Summary Clear'!AN96)</f>
        <v/>
      </c>
    </row>
    <row r="108" spans="3:20" ht="14" x14ac:dyDescent="0.3">
      <c r="C108" s="178" t="str">
        <f>IF('Summary Clear'!B97=0,"",'Summary Clear'!B97)</f>
        <v/>
      </c>
      <c r="D108" s="172" t="str">
        <f>IF('Summary Clear'!D97=0,"",'Summary Clear'!D97)</f>
        <v/>
      </c>
      <c r="E108" s="230" t="str">
        <f>IF('Summary Clear'!E97=0,"",(VLOOKUP('Summary Clear'!E97,Lists!$E$15:$G$21,3,FALSE)))</f>
        <v/>
      </c>
      <c r="F108" s="238" t="str">
        <f>IF('Summary Clear'!S97=0,"",'Summary Clear'!S97)</f>
        <v/>
      </c>
      <c r="G108" s="238" t="str">
        <f>IF('Summary Clear'!T97=0,"",'Summary Clear'!T97)</f>
        <v/>
      </c>
      <c r="H108" s="238" t="str">
        <f>IF('Summary Clear'!AB97=0,"",'Summary Clear'!AB97)</f>
        <v/>
      </c>
      <c r="I108" s="238" t="str">
        <f>IF('Summary Clear'!AC97=0,"",'Summary Clear'!AC97)</f>
        <v/>
      </c>
      <c r="J108" s="238" t="str">
        <f>IF('Summary Clear'!AD97=0,"",'Summary Clear'!AD97)</f>
        <v/>
      </c>
      <c r="K108" s="238" t="str">
        <f>IF('Summary Clear'!AE97=0,"",'Summary Clear'!AE97)</f>
        <v/>
      </c>
      <c r="L108" s="238" t="str">
        <f>IF('Summary Clear'!AF97=0,"",'Summary Clear'!AF97)</f>
        <v/>
      </c>
      <c r="M108" s="238" t="str">
        <f>IF('Summary Clear'!AG97=0,"",'Summary Clear'!AG97)</f>
        <v/>
      </c>
      <c r="N108" s="238" t="str">
        <f>IF('Summary Clear'!AH97=0,"",'Summary Clear'!AH97)</f>
        <v/>
      </c>
      <c r="O108" s="238" t="str">
        <f>IF('Summary Clear'!AI97=0,"",'Summary Clear'!AI97)</f>
        <v/>
      </c>
      <c r="P108" s="238" t="str">
        <f>IF('Summary Clear'!AJ97=0,"",'Summary Clear'!AJ97)</f>
        <v/>
      </c>
      <c r="Q108" s="238" t="str">
        <f>IF('Summary Clear'!AK97=0,"",'Summary Clear'!AK97)</f>
        <v/>
      </c>
      <c r="R108" s="238" t="str">
        <f>IF('Summary Clear'!AL97=0,"",'Summary Clear'!AL97)</f>
        <v/>
      </c>
      <c r="S108" s="238" t="str">
        <f>IF('Summary Clear'!AM97=0,"",'Summary Clear'!AM97)</f>
        <v/>
      </c>
      <c r="T108" s="179" t="str">
        <f>IF('Summary Clear'!AN97=0,"",'Summary Clear'!AN97)</f>
        <v/>
      </c>
    </row>
    <row r="109" spans="3:20" ht="14" x14ac:dyDescent="0.3">
      <c r="C109" s="178" t="str">
        <f>IF('Summary Clear'!B98=0,"",'Summary Clear'!B98)</f>
        <v/>
      </c>
      <c r="D109" s="172" t="str">
        <f>IF('Summary Clear'!D98=0,"",'Summary Clear'!D98)</f>
        <v/>
      </c>
      <c r="E109" s="230" t="str">
        <f>IF('Summary Clear'!E98=0,"",(VLOOKUP('Summary Clear'!E98,Lists!$E$15:$G$21,3,FALSE)))</f>
        <v/>
      </c>
      <c r="F109" s="238" t="str">
        <f>IF('Summary Clear'!S98=0,"",'Summary Clear'!S98)</f>
        <v/>
      </c>
      <c r="G109" s="238" t="str">
        <f>IF('Summary Clear'!T98=0,"",'Summary Clear'!T98)</f>
        <v/>
      </c>
      <c r="H109" s="238" t="str">
        <f>IF('Summary Clear'!AB98=0,"",'Summary Clear'!AB98)</f>
        <v/>
      </c>
      <c r="I109" s="238" t="str">
        <f>IF('Summary Clear'!AC98=0,"",'Summary Clear'!AC98)</f>
        <v/>
      </c>
      <c r="J109" s="238" t="str">
        <f>IF('Summary Clear'!AD98=0,"",'Summary Clear'!AD98)</f>
        <v/>
      </c>
      <c r="K109" s="238" t="str">
        <f>IF('Summary Clear'!AE98=0,"",'Summary Clear'!AE98)</f>
        <v/>
      </c>
      <c r="L109" s="238" t="str">
        <f>IF('Summary Clear'!AF98=0,"",'Summary Clear'!AF98)</f>
        <v/>
      </c>
      <c r="M109" s="238" t="str">
        <f>IF('Summary Clear'!AG98=0,"",'Summary Clear'!AG98)</f>
        <v/>
      </c>
      <c r="N109" s="238" t="str">
        <f>IF('Summary Clear'!AH98=0,"",'Summary Clear'!AH98)</f>
        <v/>
      </c>
      <c r="O109" s="238" t="str">
        <f>IF('Summary Clear'!AI98=0,"",'Summary Clear'!AI98)</f>
        <v/>
      </c>
      <c r="P109" s="238" t="str">
        <f>IF('Summary Clear'!AJ98=0,"",'Summary Clear'!AJ98)</f>
        <v/>
      </c>
      <c r="Q109" s="238" t="str">
        <f>IF('Summary Clear'!AK98=0,"",'Summary Clear'!AK98)</f>
        <v/>
      </c>
      <c r="R109" s="238" t="str">
        <f>IF('Summary Clear'!AL98=0,"",'Summary Clear'!AL98)</f>
        <v/>
      </c>
      <c r="S109" s="238" t="str">
        <f>IF('Summary Clear'!AM98=0,"",'Summary Clear'!AM98)</f>
        <v/>
      </c>
      <c r="T109" s="179" t="str">
        <f>IF('Summary Clear'!AN98=0,"",'Summary Clear'!AN98)</f>
        <v/>
      </c>
    </row>
    <row r="110" spans="3:20" ht="14" x14ac:dyDescent="0.3">
      <c r="C110" s="178" t="str">
        <f>IF('Summary Clear'!B99=0,"",'Summary Clear'!B99)</f>
        <v/>
      </c>
      <c r="D110" s="172" t="str">
        <f>IF('Summary Clear'!D99=0,"",'Summary Clear'!D99)</f>
        <v/>
      </c>
      <c r="E110" s="230" t="str">
        <f>IF('Summary Clear'!E99=0,"",(VLOOKUP('Summary Clear'!E99,Lists!$E$15:$G$21,3,FALSE)))</f>
        <v/>
      </c>
      <c r="F110" s="238" t="str">
        <f>IF('Summary Clear'!S99=0,"",'Summary Clear'!S99)</f>
        <v/>
      </c>
      <c r="G110" s="238" t="str">
        <f>IF('Summary Clear'!T99=0,"",'Summary Clear'!T99)</f>
        <v/>
      </c>
      <c r="H110" s="238" t="str">
        <f>IF('Summary Clear'!AB99=0,"",'Summary Clear'!AB99)</f>
        <v/>
      </c>
      <c r="I110" s="238" t="str">
        <f>IF('Summary Clear'!AC99=0,"",'Summary Clear'!AC99)</f>
        <v/>
      </c>
      <c r="J110" s="238" t="str">
        <f>IF('Summary Clear'!AD99=0,"",'Summary Clear'!AD99)</f>
        <v/>
      </c>
      <c r="K110" s="238" t="str">
        <f>IF('Summary Clear'!AE99=0,"",'Summary Clear'!AE99)</f>
        <v/>
      </c>
      <c r="L110" s="238" t="str">
        <f>IF('Summary Clear'!AF99=0,"",'Summary Clear'!AF99)</f>
        <v/>
      </c>
      <c r="M110" s="238" t="str">
        <f>IF('Summary Clear'!AG99=0,"",'Summary Clear'!AG99)</f>
        <v/>
      </c>
      <c r="N110" s="238" t="str">
        <f>IF('Summary Clear'!AH99=0,"",'Summary Clear'!AH99)</f>
        <v/>
      </c>
      <c r="O110" s="238" t="str">
        <f>IF('Summary Clear'!AI99=0,"",'Summary Clear'!AI99)</f>
        <v/>
      </c>
      <c r="P110" s="238" t="str">
        <f>IF('Summary Clear'!AJ99=0,"",'Summary Clear'!AJ99)</f>
        <v/>
      </c>
      <c r="Q110" s="238" t="str">
        <f>IF('Summary Clear'!AK99=0,"",'Summary Clear'!AK99)</f>
        <v/>
      </c>
      <c r="R110" s="238" t="str">
        <f>IF('Summary Clear'!AL99=0,"",'Summary Clear'!AL99)</f>
        <v/>
      </c>
      <c r="S110" s="238" t="str">
        <f>IF('Summary Clear'!AM99=0,"",'Summary Clear'!AM99)</f>
        <v/>
      </c>
      <c r="T110" s="179" t="str">
        <f>IF('Summary Clear'!AN99=0,"",'Summary Clear'!AN99)</f>
        <v/>
      </c>
    </row>
    <row r="111" spans="3:20" ht="14" x14ac:dyDescent="0.3">
      <c r="C111" s="178" t="str">
        <f>IF('Summary Clear'!B100=0,"",'Summary Clear'!B100)</f>
        <v/>
      </c>
      <c r="D111" s="172" t="str">
        <f>IF('Summary Clear'!D100=0,"",'Summary Clear'!D100)</f>
        <v/>
      </c>
      <c r="E111" s="230" t="str">
        <f>IF('Summary Clear'!E100=0,"",(VLOOKUP('Summary Clear'!E100,Lists!$E$15:$G$21,3,FALSE)))</f>
        <v/>
      </c>
      <c r="F111" s="238" t="str">
        <f>IF('Summary Clear'!S100=0,"",'Summary Clear'!S100)</f>
        <v/>
      </c>
      <c r="G111" s="238" t="str">
        <f>IF('Summary Clear'!T100=0,"",'Summary Clear'!T100)</f>
        <v/>
      </c>
      <c r="H111" s="238" t="str">
        <f>IF('Summary Clear'!AB100=0,"",'Summary Clear'!AB100)</f>
        <v/>
      </c>
      <c r="I111" s="238" t="str">
        <f>IF('Summary Clear'!AC100=0,"",'Summary Clear'!AC100)</f>
        <v/>
      </c>
      <c r="J111" s="238" t="str">
        <f>IF('Summary Clear'!AD100=0,"",'Summary Clear'!AD100)</f>
        <v/>
      </c>
      <c r="K111" s="238" t="str">
        <f>IF('Summary Clear'!AE100=0,"",'Summary Clear'!AE100)</f>
        <v/>
      </c>
      <c r="L111" s="238" t="str">
        <f>IF('Summary Clear'!AF100=0,"",'Summary Clear'!AF100)</f>
        <v/>
      </c>
      <c r="M111" s="238" t="str">
        <f>IF('Summary Clear'!AG100=0,"",'Summary Clear'!AG100)</f>
        <v/>
      </c>
      <c r="N111" s="238" t="str">
        <f>IF('Summary Clear'!AH100=0,"",'Summary Clear'!AH100)</f>
        <v/>
      </c>
      <c r="O111" s="238" t="str">
        <f>IF('Summary Clear'!AI100=0,"",'Summary Clear'!AI100)</f>
        <v/>
      </c>
      <c r="P111" s="238" t="str">
        <f>IF('Summary Clear'!AJ100=0,"",'Summary Clear'!AJ100)</f>
        <v/>
      </c>
      <c r="Q111" s="238" t="str">
        <f>IF('Summary Clear'!AK100=0,"",'Summary Clear'!AK100)</f>
        <v/>
      </c>
      <c r="R111" s="238" t="str">
        <f>IF('Summary Clear'!AL100=0,"",'Summary Clear'!AL100)</f>
        <v/>
      </c>
      <c r="S111" s="238" t="str">
        <f>IF('Summary Clear'!AM100=0,"",'Summary Clear'!AM100)</f>
        <v/>
      </c>
      <c r="T111" s="179" t="str">
        <f>IF('Summary Clear'!AN100=0,"",'Summary Clear'!AN100)</f>
        <v/>
      </c>
    </row>
    <row r="112" spans="3:20" ht="14" x14ac:dyDescent="0.3">
      <c r="C112" s="178" t="str">
        <f>IF('Summary Clear'!B101=0,"",'Summary Clear'!B101)</f>
        <v/>
      </c>
      <c r="D112" s="172" t="str">
        <f>IF('Summary Clear'!D101=0,"",'Summary Clear'!D101)</f>
        <v/>
      </c>
      <c r="E112" s="230" t="str">
        <f>IF('Summary Clear'!E101=0,"",(VLOOKUP('Summary Clear'!E101,Lists!$E$15:$G$21,3,FALSE)))</f>
        <v/>
      </c>
      <c r="F112" s="238" t="str">
        <f>IF('Summary Clear'!S101=0,"",'Summary Clear'!S101)</f>
        <v/>
      </c>
      <c r="G112" s="238" t="str">
        <f>IF('Summary Clear'!T101=0,"",'Summary Clear'!T101)</f>
        <v/>
      </c>
      <c r="H112" s="238" t="str">
        <f>IF('Summary Clear'!AB101=0,"",'Summary Clear'!AB101)</f>
        <v/>
      </c>
      <c r="I112" s="238" t="str">
        <f>IF('Summary Clear'!AC101=0,"",'Summary Clear'!AC101)</f>
        <v/>
      </c>
      <c r="J112" s="238" t="str">
        <f>IF('Summary Clear'!AD101=0,"",'Summary Clear'!AD101)</f>
        <v/>
      </c>
      <c r="K112" s="238" t="str">
        <f>IF('Summary Clear'!AE101=0,"",'Summary Clear'!AE101)</f>
        <v/>
      </c>
      <c r="L112" s="238" t="str">
        <f>IF('Summary Clear'!AF101=0,"",'Summary Clear'!AF101)</f>
        <v/>
      </c>
      <c r="M112" s="238" t="str">
        <f>IF('Summary Clear'!AG101=0,"",'Summary Clear'!AG101)</f>
        <v/>
      </c>
      <c r="N112" s="238" t="str">
        <f>IF('Summary Clear'!AH101=0,"",'Summary Clear'!AH101)</f>
        <v/>
      </c>
      <c r="O112" s="238" t="str">
        <f>IF('Summary Clear'!AI101=0,"",'Summary Clear'!AI101)</f>
        <v/>
      </c>
      <c r="P112" s="238" t="str">
        <f>IF('Summary Clear'!AJ101=0,"",'Summary Clear'!AJ101)</f>
        <v/>
      </c>
      <c r="Q112" s="238" t="str">
        <f>IF('Summary Clear'!AK101=0,"",'Summary Clear'!AK101)</f>
        <v/>
      </c>
      <c r="R112" s="238" t="str">
        <f>IF('Summary Clear'!AL101=0,"",'Summary Clear'!AL101)</f>
        <v/>
      </c>
      <c r="S112" s="238" t="str">
        <f>IF('Summary Clear'!AM101=0,"",'Summary Clear'!AM101)</f>
        <v/>
      </c>
      <c r="T112" s="179" t="str">
        <f>IF('Summary Clear'!AN101=0,"",'Summary Clear'!AN101)</f>
        <v/>
      </c>
    </row>
    <row r="113" spans="3:20" ht="14" x14ac:dyDescent="0.3">
      <c r="C113" s="178" t="str">
        <f>IF('Summary Clear'!B102=0,"",'Summary Clear'!B102)</f>
        <v/>
      </c>
      <c r="D113" s="172" t="str">
        <f>IF('Summary Clear'!D102=0,"",'Summary Clear'!D102)</f>
        <v/>
      </c>
      <c r="E113" s="230" t="str">
        <f>IF('Summary Clear'!E102=0,"",(VLOOKUP('Summary Clear'!E102,Lists!$E$15:$G$21,3,FALSE)))</f>
        <v/>
      </c>
      <c r="F113" s="238" t="str">
        <f>IF('Summary Clear'!S102=0,"",'Summary Clear'!S102)</f>
        <v/>
      </c>
      <c r="G113" s="238" t="str">
        <f>IF('Summary Clear'!T102=0,"",'Summary Clear'!T102)</f>
        <v/>
      </c>
      <c r="H113" s="238" t="str">
        <f>IF('Summary Clear'!AB102=0,"",'Summary Clear'!AB102)</f>
        <v/>
      </c>
      <c r="I113" s="238" t="str">
        <f>IF('Summary Clear'!AC102=0,"",'Summary Clear'!AC102)</f>
        <v/>
      </c>
      <c r="J113" s="238" t="str">
        <f>IF('Summary Clear'!AD102=0,"",'Summary Clear'!AD102)</f>
        <v/>
      </c>
      <c r="K113" s="238" t="str">
        <f>IF('Summary Clear'!AE102=0,"",'Summary Clear'!AE102)</f>
        <v/>
      </c>
      <c r="L113" s="238" t="str">
        <f>IF('Summary Clear'!AF102=0,"",'Summary Clear'!AF102)</f>
        <v/>
      </c>
      <c r="M113" s="238" t="str">
        <f>IF('Summary Clear'!AG102=0,"",'Summary Clear'!AG102)</f>
        <v/>
      </c>
      <c r="N113" s="238" t="str">
        <f>IF('Summary Clear'!AH102=0,"",'Summary Clear'!AH102)</f>
        <v/>
      </c>
      <c r="O113" s="238" t="str">
        <f>IF('Summary Clear'!AI102=0,"",'Summary Clear'!AI102)</f>
        <v/>
      </c>
      <c r="P113" s="238" t="str">
        <f>IF('Summary Clear'!AJ102=0,"",'Summary Clear'!AJ102)</f>
        <v/>
      </c>
      <c r="Q113" s="238" t="str">
        <f>IF('Summary Clear'!AK102=0,"",'Summary Clear'!AK102)</f>
        <v/>
      </c>
      <c r="R113" s="238" t="str">
        <f>IF('Summary Clear'!AL102=0,"",'Summary Clear'!AL102)</f>
        <v/>
      </c>
      <c r="S113" s="238" t="str">
        <f>IF('Summary Clear'!AM102=0,"",'Summary Clear'!AM102)</f>
        <v/>
      </c>
      <c r="T113" s="179" t="str">
        <f>IF('Summary Clear'!AN102=0,"",'Summary Clear'!AN102)</f>
        <v/>
      </c>
    </row>
    <row r="114" spans="3:20" ht="14" x14ac:dyDescent="0.3">
      <c r="C114" s="178" t="str">
        <f>IF('Summary Clear'!B103=0,"",'Summary Clear'!B103)</f>
        <v/>
      </c>
      <c r="D114" s="172" t="str">
        <f>IF('Summary Clear'!D103=0,"",'Summary Clear'!D103)</f>
        <v/>
      </c>
      <c r="E114" s="230" t="str">
        <f>IF('Summary Clear'!E103=0,"",(VLOOKUP('Summary Clear'!E103,Lists!$E$15:$G$21,3,FALSE)))</f>
        <v/>
      </c>
      <c r="F114" s="238" t="str">
        <f>IF('Summary Clear'!S103=0,"",'Summary Clear'!S103)</f>
        <v/>
      </c>
      <c r="G114" s="238" t="str">
        <f>IF('Summary Clear'!T103=0,"",'Summary Clear'!T103)</f>
        <v/>
      </c>
      <c r="H114" s="238" t="str">
        <f>IF('Summary Clear'!AB103=0,"",'Summary Clear'!AB103)</f>
        <v/>
      </c>
      <c r="I114" s="238" t="str">
        <f>IF('Summary Clear'!AC103=0,"",'Summary Clear'!AC103)</f>
        <v/>
      </c>
      <c r="J114" s="238" t="str">
        <f>IF('Summary Clear'!AD103=0,"",'Summary Clear'!AD103)</f>
        <v/>
      </c>
      <c r="K114" s="238" t="str">
        <f>IF('Summary Clear'!AE103=0,"",'Summary Clear'!AE103)</f>
        <v/>
      </c>
      <c r="L114" s="238" t="str">
        <f>IF('Summary Clear'!AF103=0,"",'Summary Clear'!AF103)</f>
        <v/>
      </c>
      <c r="M114" s="238" t="str">
        <f>IF('Summary Clear'!AG103=0,"",'Summary Clear'!AG103)</f>
        <v/>
      </c>
      <c r="N114" s="238" t="str">
        <f>IF('Summary Clear'!AH103=0,"",'Summary Clear'!AH103)</f>
        <v/>
      </c>
      <c r="O114" s="238" t="str">
        <f>IF('Summary Clear'!AI103=0,"",'Summary Clear'!AI103)</f>
        <v/>
      </c>
      <c r="P114" s="238" t="str">
        <f>IF('Summary Clear'!AJ103=0,"",'Summary Clear'!AJ103)</f>
        <v/>
      </c>
      <c r="Q114" s="238" t="str">
        <f>IF('Summary Clear'!AK103=0,"",'Summary Clear'!AK103)</f>
        <v/>
      </c>
      <c r="R114" s="238" t="str">
        <f>IF('Summary Clear'!AL103=0,"",'Summary Clear'!AL103)</f>
        <v/>
      </c>
      <c r="S114" s="238" t="str">
        <f>IF('Summary Clear'!AM103=0,"",'Summary Clear'!AM103)</f>
        <v/>
      </c>
      <c r="T114" s="179" t="str">
        <f>IF('Summary Clear'!AN103=0,"",'Summary Clear'!AN103)</f>
        <v/>
      </c>
    </row>
    <row r="115" spans="3:20" ht="14" x14ac:dyDescent="0.3">
      <c r="C115" s="178" t="str">
        <f>IF('Summary Clear'!B104=0,"",'Summary Clear'!B104)</f>
        <v/>
      </c>
      <c r="D115" s="172" t="str">
        <f>IF('Summary Clear'!D104=0,"",'Summary Clear'!D104)</f>
        <v/>
      </c>
      <c r="E115" s="230" t="str">
        <f>IF('Summary Clear'!E104=0,"",(VLOOKUP('Summary Clear'!E104,Lists!$E$15:$G$21,3,FALSE)))</f>
        <v/>
      </c>
      <c r="F115" s="238" t="str">
        <f>IF('Summary Clear'!S104=0,"",'Summary Clear'!S104)</f>
        <v/>
      </c>
      <c r="G115" s="238" t="str">
        <f>IF('Summary Clear'!T104=0,"",'Summary Clear'!T104)</f>
        <v/>
      </c>
      <c r="H115" s="238" t="str">
        <f>IF('Summary Clear'!AB104=0,"",'Summary Clear'!AB104)</f>
        <v/>
      </c>
      <c r="I115" s="238" t="str">
        <f>IF('Summary Clear'!AC104=0,"",'Summary Clear'!AC104)</f>
        <v/>
      </c>
      <c r="J115" s="238" t="str">
        <f>IF('Summary Clear'!AD104=0,"",'Summary Clear'!AD104)</f>
        <v/>
      </c>
      <c r="K115" s="238" t="str">
        <f>IF('Summary Clear'!AE104=0,"",'Summary Clear'!AE104)</f>
        <v/>
      </c>
      <c r="L115" s="238" t="str">
        <f>IF('Summary Clear'!AF104=0,"",'Summary Clear'!AF104)</f>
        <v/>
      </c>
      <c r="M115" s="238" t="str">
        <f>IF('Summary Clear'!AG104=0,"",'Summary Clear'!AG104)</f>
        <v/>
      </c>
      <c r="N115" s="238" t="str">
        <f>IF('Summary Clear'!AH104=0,"",'Summary Clear'!AH104)</f>
        <v/>
      </c>
      <c r="O115" s="238" t="str">
        <f>IF('Summary Clear'!AI104=0,"",'Summary Clear'!AI104)</f>
        <v/>
      </c>
      <c r="P115" s="238" t="str">
        <f>IF('Summary Clear'!AJ104=0,"",'Summary Clear'!AJ104)</f>
        <v/>
      </c>
      <c r="Q115" s="238" t="str">
        <f>IF('Summary Clear'!AK104=0,"",'Summary Clear'!AK104)</f>
        <v/>
      </c>
      <c r="R115" s="238" t="str">
        <f>IF('Summary Clear'!AL104=0,"",'Summary Clear'!AL104)</f>
        <v/>
      </c>
      <c r="S115" s="238" t="str">
        <f>IF('Summary Clear'!AM104=0,"",'Summary Clear'!AM104)</f>
        <v/>
      </c>
      <c r="T115" s="179" t="str">
        <f>IF('Summary Clear'!AN104=0,"",'Summary Clear'!AN104)</f>
        <v/>
      </c>
    </row>
    <row r="116" spans="3:20" ht="14" x14ac:dyDescent="0.3">
      <c r="C116" s="178" t="str">
        <f>IF('Summary Clear'!B105=0,"",'Summary Clear'!B105)</f>
        <v/>
      </c>
      <c r="D116" s="172" t="str">
        <f>IF('Summary Clear'!D105=0,"",'Summary Clear'!D105)</f>
        <v/>
      </c>
      <c r="E116" s="230" t="str">
        <f>IF('Summary Clear'!E105=0,"",(VLOOKUP('Summary Clear'!E105,Lists!$E$15:$G$21,3,FALSE)))</f>
        <v/>
      </c>
      <c r="F116" s="238" t="str">
        <f>IF('Summary Clear'!S105=0,"",'Summary Clear'!S105)</f>
        <v/>
      </c>
      <c r="G116" s="238" t="str">
        <f>IF('Summary Clear'!T105=0,"",'Summary Clear'!T105)</f>
        <v/>
      </c>
      <c r="H116" s="238" t="str">
        <f>IF('Summary Clear'!AB105=0,"",'Summary Clear'!AB105)</f>
        <v/>
      </c>
      <c r="I116" s="238" t="str">
        <f>IF('Summary Clear'!AC105=0,"",'Summary Clear'!AC105)</f>
        <v/>
      </c>
      <c r="J116" s="238" t="str">
        <f>IF('Summary Clear'!AD105=0,"",'Summary Clear'!AD105)</f>
        <v/>
      </c>
      <c r="K116" s="238" t="str">
        <f>IF('Summary Clear'!AE105=0,"",'Summary Clear'!AE105)</f>
        <v/>
      </c>
      <c r="L116" s="238" t="str">
        <f>IF('Summary Clear'!AF105=0,"",'Summary Clear'!AF105)</f>
        <v/>
      </c>
      <c r="M116" s="238" t="str">
        <f>IF('Summary Clear'!AG105=0,"",'Summary Clear'!AG105)</f>
        <v/>
      </c>
      <c r="N116" s="238" t="str">
        <f>IF('Summary Clear'!AH105=0,"",'Summary Clear'!AH105)</f>
        <v/>
      </c>
      <c r="O116" s="238" t="str">
        <f>IF('Summary Clear'!AI105=0,"",'Summary Clear'!AI105)</f>
        <v/>
      </c>
      <c r="P116" s="238" t="str">
        <f>IF('Summary Clear'!AJ105=0,"",'Summary Clear'!AJ105)</f>
        <v/>
      </c>
      <c r="Q116" s="238" t="str">
        <f>IF('Summary Clear'!AK105=0,"",'Summary Clear'!AK105)</f>
        <v/>
      </c>
      <c r="R116" s="238" t="str">
        <f>IF('Summary Clear'!AL105=0,"",'Summary Clear'!AL105)</f>
        <v/>
      </c>
      <c r="S116" s="238" t="str">
        <f>IF('Summary Clear'!AM105=0,"",'Summary Clear'!AM105)</f>
        <v/>
      </c>
      <c r="T116" s="179" t="str">
        <f>IF('Summary Clear'!AN105=0,"",'Summary Clear'!AN105)</f>
        <v/>
      </c>
    </row>
    <row r="117" spans="3:20" ht="14" x14ac:dyDescent="0.3">
      <c r="C117" s="178" t="str">
        <f>IF('Summary Clear'!B106=0,"",'Summary Clear'!B106)</f>
        <v/>
      </c>
      <c r="D117" s="172" t="str">
        <f>IF('Summary Clear'!D106=0,"",'Summary Clear'!D106)</f>
        <v/>
      </c>
      <c r="E117" s="230" t="str">
        <f>IF('Summary Clear'!E106=0,"",(VLOOKUP('Summary Clear'!E106,Lists!$E$15:$G$21,3,FALSE)))</f>
        <v/>
      </c>
      <c r="F117" s="238" t="str">
        <f>IF('Summary Clear'!S106=0,"",'Summary Clear'!S106)</f>
        <v/>
      </c>
      <c r="G117" s="238" t="str">
        <f>IF('Summary Clear'!T106=0,"",'Summary Clear'!T106)</f>
        <v/>
      </c>
      <c r="H117" s="238" t="str">
        <f>IF('Summary Clear'!AB106=0,"",'Summary Clear'!AB106)</f>
        <v/>
      </c>
      <c r="I117" s="238" t="str">
        <f>IF('Summary Clear'!AC106=0,"",'Summary Clear'!AC106)</f>
        <v/>
      </c>
      <c r="J117" s="238" t="str">
        <f>IF('Summary Clear'!AD106=0,"",'Summary Clear'!AD106)</f>
        <v/>
      </c>
      <c r="K117" s="238" t="str">
        <f>IF('Summary Clear'!AE106=0,"",'Summary Clear'!AE106)</f>
        <v/>
      </c>
      <c r="L117" s="238" t="str">
        <f>IF('Summary Clear'!AF106=0,"",'Summary Clear'!AF106)</f>
        <v/>
      </c>
      <c r="M117" s="238" t="str">
        <f>IF('Summary Clear'!AG106=0,"",'Summary Clear'!AG106)</f>
        <v/>
      </c>
      <c r="N117" s="238" t="str">
        <f>IF('Summary Clear'!AH106=0,"",'Summary Clear'!AH106)</f>
        <v/>
      </c>
      <c r="O117" s="238" t="str">
        <f>IF('Summary Clear'!AI106=0,"",'Summary Clear'!AI106)</f>
        <v/>
      </c>
      <c r="P117" s="238" t="str">
        <f>IF('Summary Clear'!AJ106=0,"",'Summary Clear'!AJ106)</f>
        <v/>
      </c>
      <c r="Q117" s="238" t="str">
        <f>IF('Summary Clear'!AK106=0,"",'Summary Clear'!AK106)</f>
        <v/>
      </c>
      <c r="R117" s="238" t="str">
        <f>IF('Summary Clear'!AL106=0,"",'Summary Clear'!AL106)</f>
        <v/>
      </c>
      <c r="S117" s="238" t="str">
        <f>IF('Summary Clear'!AM106=0,"",'Summary Clear'!AM106)</f>
        <v/>
      </c>
      <c r="T117" s="179" t="str">
        <f>IF('Summary Clear'!AN106=0,"",'Summary Clear'!AN106)</f>
        <v/>
      </c>
    </row>
    <row r="118" spans="3:20" ht="14" x14ac:dyDescent="0.3">
      <c r="C118" s="178" t="str">
        <f>IF('Summary Clear'!B107=0,"",'Summary Clear'!B107)</f>
        <v/>
      </c>
      <c r="D118" s="172" t="str">
        <f>IF('Summary Clear'!D107=0,"",'Summary Clear'!D107)</f>
        <v/>
      </c>
      <c r="E118" s="230" t="str">
        <f>IF('Summary Clear'!E107=0,"",(VLOOKUP('Summary Clear'!E107,Lists!$E$15:$G$21,3,FALSE)))</f>
        <v/>
      </c>
      <c r="F118" s="238" t="str">
        <f>IF('Summary Clear'!S107=0,"",'Summary Clear'!S107)</f>
        <v/>
      </c>
      <c r="G118" s="238" t="str">
        <f>IF('Summary Clear'!T107=0,"",'Summary Clear'!T107)</f>
        <v/>
      </c>
      <c r="H118" s="238" t="str">
        <f>IF('Summary Clear'!AB107=0,"",'Summary Clear'!AB107)</f>
        <v/>
      </c>
      <c r="I118" s="238" t="str">
        <f>IF('Summary Clear'!AC107=0,"",'Summary Clear'!AC107)</f>
        <v/>
      </c>
      <c r="J118" s="238" t="str">
        <f>IF('Summary Clear'!AD107=0,"",'Summary Clear'!AD107)</f>
        <v/>
      </c>
      <c r="K118" s="238" t="str">
        <f>IF('Summary Clear'!AE107=0,"",'Summary Clear'!AE107)</f>
        <v/>
      </c>
      <c r="L118" s="238" t="str">
        <f>IF('Summary Clear'!AF107=0,"",'Summary Clear'!AF107)</f>
        <v/>
      </c>
      <c r="M118" s="238" t="str">
        <f>IF('Summary Clear'!AG107=0,"",'Summary Clear'!AG107)</f>
        <v/>
      </c>
      <c r="N118" s="238" t="str">
        <f>IF('Summary Clear'!AH107=0,"",'Summary Clear'!AH107)</f>
        <v/>
      </c>
      <c r="O118" s="238" t="str">
        <f>IF('Summary Clear'!AI107=0,"",'Summary Clear'!AI107)</f>
        <v/>
      </c>
      <c r="P118" s="238" t="str">
        <f>IF('Summary Clear'!AJ107=0,"",'Summary Clear'!AJ107)</f>
        <v/>
      </c>
      <c r="Q118" s="238" t="str">
        <f>IF('Summary Clear'!AK107=0,"",'Summary Clear'!AK107)</f>
        <v/>
      </c>
      <c r="R118" s="238" t="str">
        <f>IF('Summary Clear'!AL107=0,"",'Summary Clear'!AL107)</f>
        <v/>
      </c>
      <c r="S118" s="238" t="str">
        <f>IF('Summary Clear'!AM107=0,"",'Summary Clear'!AM107)</f>
        <v/>
      </c>
      <c r="T118" s="179" t="str">
        <f>IF('Summary Clear'!AN107=0,"",'Summary Clear'!AN107)</f>
        <v/>
      </c>
    </row>
    <row r="119" spans="3:20" ht="14" x14ac:dyDescent="0.3">
      <c r="C119" s="178" t="str">
        <f>IF('Summary Clear'!B108=0,"",'Summary Clear'!B108)</f>
        <v/>
      </c>
      <c r="D119" s="172" t="str">
        <f>IF('Summary Clear'!D108=0,"",'Summary Clear'!D108)</f>
        <v/>
      </c>
      <c r="E119" s="230" t="str">
        <f>IF('Summary Clear'!E108=0,"",(VLOOKUP('Summary Clear'!E108,Lists!$E$15:$G$21,3,FALSE)))</f>
        <v/>
      </c>
      <c r="F119" s="238" t="str">
        <f>IF('Summary Clear'!S108=0,"",'Summary Clear'!S108)</f>
        <v/>
      </c>
      <c r="G119" s="238" t="str">
        <f>IF('Summary Clear'!T108=0,"",'Summary Clear'!T108)</f>
        <v/>
      </c>
      <c r="H119" s="238" t="str">
        <f>IF('Summary Clear'!AB108=0,"",'Summary Clear'!AB108)</f>
        <v/>
      </c>
      <c r="I119" s="238" t="str">
        <f>IF('Summary Clear'!AC108=0,"",'Summary Clear'!AC108)</f>
        <v/>
      </c>
      <c r="J119" s="238" t="str">
        <f>IF('Summary Clear'!AD108=0,"",'Summary Clear'!AD108)</f>
        <v/>
      </c>
      <c r="K119" s="238" t="str">
        <f>IF('Summary Clear'!AE108=0,"",'Summary Clear'!AE108)</f>
        <v/>
      </c>
      <c r="L119" s="238" t="str">
        <f>IF('Summary Clear'!AF108=0,"",'Summary Clear'!AF108)</f>
        <v/>
      </c>
      <c r="M119" s="238" t="str">
        <f>IF('Summary Clear'!AG108=0,"",'Summary Clear'!AG108)</f>
        <v/>
      </c>
      <c r="N119" s="238" t="str">
        <f>IF('Summary Clear'!AH108=0,"",'Summary Clear'!AH108)</f>
        <v/>
      </c>
      <c r="O119" s="238" t="str">
        <f>IF('Summary Clear'!AI108=0,"",'Summary Clear'!AI108)</f>
        <v/>
      </c>
      <c r="P119" s="238" t="str">
        <f>IF('Summary Clear'!AJ108=0,"",'Summary Clear'!AJ108)</f>
        <v/>
      </c>
      <c r="Q119" s="238" t="str">
        <f>IF('Summary Clear'!AK108=0,"",'Summary Clear'!AK108)</f>
        <v/>
      </c>
      <c r="R119" s="238" t="str">
        <f>IF('Summary Clear'!AL108=0,"",'Summary Clear'!AL108)</f>
        <v/>
      </c>
      <c r="S119" s="238" t="str">
        <f>IF('Summary Clear'!AM108=0,"",'Summary Clear'!AM108)</f>
        <v/>
      </c>
      <c r="T119" s="179" t="str">
        <f>IF('Summary Clear'!AN108=0,"",'Summary Clear'!AN108)</f>
        <v/>
      </c>
    </row>
    <row r="120" spans="3:20" ht="14" x14ac:dyDescent="0.3">
      <c r="C120" s="178" t="str">
        <f>IF('Summary Clear'!B109=0,"",'Summary Clear'!B109)</f>
        <v/>
      </c>
      <c r="D120" s="172" t="str">
        <f>IF('Summary Clear'!D109=0,"",'Summary Clear'!D109)</f>
        <v/>
      </c>
      <c r="E120" s="230" t="str">
        <f>IF('Summary Clear'!E109=0,"",(VLOOKUP('Summary Clear'!E109,Lists!$E$15:$G$21,3,FALSE)))</f>
        <v/>
      </c>
      <c r="F120" s="238" t="str">
        <f>IF('Summary Clear'!S109=0,"",'Summary Clear'!S109)</f>
        <v/>
      </c>
      <c r="G120" s="238" t="str">
        <f>IF('Summary Clear'!T109=0,"",'Summary Clear'!T109)</f>
        <v/>
      </c>
      <c r="H120" s="238" t="str">
        <f>IF('Summary Clear'!AB109=0,"",'Summary Clear'!AB109)</f>
        <v/>
      </c>
      <c r="I120" s="238" t="str">
        <f>IF('Summary Clear'!AC109=0,"",'Summary Clear'!AC109)</f>
        <v/>
      </c>
      <c r="J120" s="238" t="str">
        <f>IF('Summary Clear'!AD109=0,"",'Summary Clear'!AD109)</f>
        <v/>
      </c>
      <c r="K120" s="238" t="str">
        <f>IF('Summary Clear'!AE109=0,"",'Summary Clear'!AE109)</f>
        <v/>
      </c>
      <c r="L120" s="238" t="str">
        <f>IF('Summary Clear'!AF109=0,"",'Summary Clear'!AF109)</f>
        <v/>
      </c>
      <c r="M120" s="238" t="str">
        <f>IF('Summary Clear'!AG109=0,"",'Summary Clear'!AG109)</f>
        <v/>
      </c>
      <c r="N120" s="238" t="str">
        <f>IF('Summary Clear'!AH109=0,"",'Summary Clear'!AH109)</f>
        <v/>
      </c>
      <c r="O120" s="238" t="str">
        <f>IF('Summary Clear'!AI109=0,"",'Summary Clear'!AI109)</f>
        <v/>
      </c>
      <c r="P120" s="238" t="str">
        <f>IF('Summary Clear'!AJ109=0,"",'Summary Clear'!AJ109)</f>
        <v/>
      </c>
      <c r="Q120" s="238" t="str">
        <f>IF('Summary Clear'!AK109=0,"",'Summary Clear'!AK109)</f>
        <v/>
      </c>
      <c r="R120" s="238" t="str">
        <f>IF('Summary Clear'!AL109=0,"",'Summary Clear'!AL109)</f>
        <v/>
      </c>
      <c r="S120" s="238" t="str">
        <f>IF('Summary Clear'!AM109=0,"",'Summary Clear'!AM109)</f>
        <v/>
      </c>
      <c r="T120" s="179" t="str">
        <f>IF('Summary Clear'!AN109=0,"",'Summary Clear'!AN109)</f>
        <v/>
      </c>
    </row>
    <row r="121" spans="3:20" ht="14" x14ac:dyDescent="0.3">
      <c r="C121" s="178" t="str">
        <f>IF('Summary Clear'!B110=0,"",'Summary Clear'!B110)</f>
        <v/>
      </c>
      <c r="D121" s="172" t="str">
        <f>IF('Summary Clear'!D110=0,"",'Summary Clear'!D110)</f>
        <v/>
      </c>
      <c r="E121" s="230" t="str">
        <f>IF('Summary Clear'!E110=0,"",(VLOOKUP('Summary Clear'!E110,Lists!$E$15:$G$21,3,FALSE)))</f>
        <v/>
      </c>
      <c r="F121" s="238" t="str">
        <f>IF('Summary Clear'!S110=0,"",'Summary Clear'!S110)</f>
        <v/>
      </c>
      <c r="G121" s="238" t="str">
        <f>IF('Summary Clear'!T110=0,"",'Summary Clear'!T110)</f>
        <v/>
      </c>
      <c r="H121" s="238" t="str">
        <f>IF('Summary Clear'!AB110=0,"",'Summary Clear'!AB110)</f>
        <v/>
      </c>
      <c r="I121" s="238" t="str">
        <f>IF('Summary Clear'!AC110=0,"",'Summary Clear'!AC110)</f>
        <v/>
      </c>
      <c r="J121" s="238" t="str">
        <f>IF('Summary Clear'!AD110=0,"",'Summary Clear'!AD110)</f>
        <v/>
      </c>
      <c r="K121" s="238" t="str">
        <f>IF('Summary Clear'!AE110=0,"",'Summary Clear'!AE110)</f>
        <v/>
      </c>
      <c r="L121" s="238" t="str">
        <f>IF('Summary Clear'!AF110=0,"",'Summary Clear'!AF110)</f>
        <v/>
      </c>
      <c r="M121" s="238" t="str">
        <f>IF('Summary Clear'!AG110=0,"",'Summary Clear'!AG110)</f>
        <v/>
      </c>
      <c r="N121" s="238" t="str">
        <f>IF('Summary Clear'!AH110=0,"",'Summary Clear'!AH110)</f>
        <v/>
      </c>
      <c r="O121" s="238" t="str">
        <f>IF('Summary Clear'!AI110=0,"",'Summary Clear'!AI110)</f>
        <v/>
      </c>
      <c r="P121" s="238" t="str">
        <f>IF('Summary Clear'!AJ110=0,"",'Summary Clear'!AJ110)</f>
        <v/>
      </c>
      <c r="Q121" s="238" t="str">
        <f>IF('Summary Clear'!AK110=0,"",'Summary Clear'!AK110)</f>
        <v/>
      </c>
      <c r="R121" s="238" t="str">
        <f>IF('Summary Clear'!AL110=0,"",'Summary Clear'!AL110)</f>
        <v/>
      </c>
      <c r="S121" s="238" t="str">
        <f>IF('Summary Clear'!AM110=0,"",'Summary Clear'!AM110)</f>
        <v/>
      </c>
      <c r="T121" s="179" t="str">
        <f>IF('Summary Clear'!AN110=0,"",'Summary Clear'!AN110)</f>
        <v/>
      </c>
    </row>
    <row r="122" spans="3:20" ht="14" x14ac:dyDescent="0.3">
      <c r="C122" s="178" t="str">
        <f>IF('Summary Clear'!B111=0,"",'Summary Clear'!B111)</f>
        <v/>
      </c>
      <c r="D122" s="172" t="str">
        <f>IF('Summary Clear'!D111=0,"",'Summary Clear'!D111)</f>
        <v/>
      </c>
      <c r="E122" s="230" t="str">
        <f>IF('Summary Clear'!E111=0,"",(VLOOKUP('Summary Clear'!E111,Lists!$E$15:$G$21,3,FALSE)))</f>
        <v/>
      </c>
      <c r="F122" s="238" t="str">
        <f>IF('Summary Clear'!S111=0,"",'Summary Clear'!S111)</f>
        <v/>
      </c>
      <c r="G122" s="238" t="str">
        <f>IF('Summary Clear'!T111=0,"",'Summary Clear'!T111)</f>
        <v/>
      </c>
      <c r="H122" s="238" t="str">
        <f>IF('Summary Clear'!AB111=0,"",'Summary Clear'!AB111)</f>
        <v/>
      </c>
      <c r="I122" s="238" t="str">
        <f>IF('Summary Clear'!AC111=0,"",'Summary Clear'!AC111)</f>
        <v/>
      </c>
      <c r="J122" s="238" t="str">
        <f>IF('Summary Clear'!AD111=0,"",'Summary Clear'!AD111)</f>
        <v/>
      </c>
      <c r="K122" s="238" t="str">
        <f>IF('Summary Clear'!AE111=0,"",'Summary Clear'!AE111)</f>
        <v/>
      </c>
      <c r="L122" s="238" t="str">
        <f>IF('Summary Clear'!AF111=0,"",'Summary Clear'!AF111)</f>
        <v/>
      </c>
      <c r="M122" s="238" t="str">
        <f>IF('Summary Clear'!AG111=0,"",'Summary Clear'!AG111)</f>
        <v/>
      </c>
      <c r="N122" s="238" t="str">
        <f>IF('Summary Clear'!AH111=0,"",'Summary Clear'!AH111)</f>
        <v/>
      </c>
      <c r="O122" s="238" t="str">
        <f>IF('Summary Clear'!AI111=0,"",'Summary Clear'!AI111)</f>
        <v/>
      </c>
      <c r="P122" s="238" t="str">
        <f>IF('Summary Clear'!AJ111=0,"",'Summary Clear'!AJ111)</f>
        <v/>
      </c>
      <c r="Q122" s="238" t="str">
        <f>IF('Summary Clear'!AK111=0,"",'Summary Clear'!AK111)</f>
        <v/>
      </c>
      <c r="R122" s="238" t="str">
        <f>IF('Summary Clear'!AL111=0,"",'Summary Clear'!AL111)</f>
        <v/>
      </c>
      <c r="S122" s="238" t="str">
        <f>IF('Summary Clear'!AM111=0,"",'Summary Clear'!AM111)</f>
        <v/>
      </c>
      <c r="T122" s="179" t="str">
        <f>IF('Summary Clear'!AN111=0,"",'Summary Clear'!AN111)</f>
        <v/>
      </c>
    </row>
    <row r="123" spans="3:20" ht="14" x14ac:dyDescent="0.3">
      <c r="C123" s="178" t="str">
        <f>IF('Summary Clear'!B112=0,"",'Summary Clear'!B112)</f>
        <v/>
      </c>
      <c r="D123" s="172" t="str">
        <f>IF('Summary Clear'!D112=0,"",'Summary Clear'!D112)</f>
        <v/>
      </c>
      <c r="E123" s="230" t="str">
        <f>IF('Summary Clear'!E112=0,"",(VLOOKUP('Summary Clear'!E112,Lists!$E$15:$G$21,3,FALSE)))</f>
        <v/>
      </c>
      <c r="F123" s="238" t="str">
        <f>IF('Summary Clear'!S112=0,"",'Summary Clear'!S112)</f>
        <v/>
      </c>
      <c r="G123" s="238" t="str">
        <f>IF('Summary Clear'!T112=0,"",'Summary Clear'!T112)</f>
        <v/>
      </c>
      <c r="H123" s="238" t="str">
        <f>IF('Summary Clear'!AB112=0,"",'Summary Clear'!AB112)</f>
        <v/>
      </c>
      <c r="I123" s="238" t="str">
        <f>IF('Summary Clear'!AC112=0,"",'Summary Clear'!AC112)</f>
        <v/>
      </c>
      <c r="J123" s="238" t="str">
        <f>IF('Summary Clear'!AD112=0,"",'Summary Clear'!AD112)</f>
        <v/>
      </c>
      <c r="K123" s="238" t="str">
        <f>IF('Summary Clear'!AE112=0,"",'Summary Clear'!AE112)</f>
        <v/>
      </c>
      <c r="L123" s="238" t="str">
        <f>IF('Summary Clear'!AF112=0,"",'Summary Clear'!AF112)</f>
        <v/>
      </c>
      <c r="M123" s="238" t="str">
        <f>IF('Summary Clear'!AG112=0,"",'Summary Clear'!AG112)</f>
        <v/>
      </c>
      <c r="N123" s="238" t="str">
        <f>IF('Summary Clear'!AH112=0,"",'Summary Clear'!AH112)</f>
        <v/>
      </c>
      <c r="O123" s="238" t="str">
        <f>IF('Summary Clear'!AI112=0,"",'Summary Clear'!AI112)</f>
        <v/>
      </c>
      <c r="P123" s="238" t="str">
        <f>IF('Summary Clear'!AJ112=0,"",'Summary Clear'!AJ112)</f>
        <v/>
      </c>
      <c r="Q123" s="238" t="str">
        <f>IF('Summary Clear'!AK112=0,"",'Summary Clear'!AK112)</f>
        <v/>
      </c>
      <c r="R123" s="238" t="str">
        <f>IF('Summary Clear'!AL112=0,"",'Summary Clear'!AL112)</f>
        <v/>
      </c>
      <c r="S123" s="238" t="str">
        <f>IF('Summary Clear'!AM112=0,"",'Summary Clear'!AM112)</f>
        <v/>
      </c>
      <c r="T123" s="179" t="str">
        <f>IF('Summary Clear'!AN112=0,"",'Summary Clear'!AN112)</f>
        <v/>
      </c>
    </row>
    <row r="124" spans="3:20" ht="14" x14ac:dyDescent="0.3">
      <c r="C124" s="178" t="str">
        <f>IF('Summary Clear'!B113=0,"",'Summary Clear'!B113)</f>
        <v/>
      </c>
      <c r="D124" s="172" t="str">
        <f>IF('Summary Clear'!D113=0,"",'Summary Clear'!D113)</f>
        <v/>
      </c>
      <c r="E124" s="230" t="str">
        <f>IF('Summary Clear'!E113=0,"",(VLOOKUP('Summary Clear'!E113,Lists!$E$15:$G$21,3,FALSE)))</f>
        <v/>
      </c>
      <c r="F124" s="238" t="str">
        <f>IF('Summary Clear'!S113=0,"",'Summary Clear'!S113)</f>
        <v/>
      </c>
      <c r="G124" s="238" t="str">
        <f>IF('Summary Clear'!T113=0,"",'Summary Clear'!T113)</f>
        <v/>
      </c>
      <c r="H124" s="238" t="str">
        <f>IF('Summary Clear'!AB113=0,"",'Summary Clear'!AB113)</f>
        <v/>
      </c>
      <c r="I124" s="238" t="str">
        <f>IF('Summary Clear'!AC113=0,"",'Summary Clear'!AC113)</f>
        <v/>
      </c>
      <c r="J124" s="238" t="str">
        <f>IF('Summary Clear'!AD113=0,"",'Summary Clear'!AD113)</f>
        <v/>
      </c>
      <c r="K124" s="238" t="str">
        <f>IF('Summary Clear'!AE113=0,"",'Summary Clear'!AE113)</f>
        <v/>
      </c>
      <c r="L124" s="238" t="str">
        <f>IF('Summary Clear'!AF113=0,"",'Summary Clear'!AF113)</f>
        <v/>
      </c>
      <c r="M124" s="238" t="str">
        <f>IF('Summary Clear'!AG113=0,"",'Summary Clear'!AG113)</f>
        <v/>
      </c>
      <c r="N124" s="238" t="str">
        <f>IF('Summary Clear'!AH113=0,"",'Summary Clear'!AH113)</f>
        <v/>
      </c>
      <c r="O124" s="238" t="str">
        <f>IF('Summary Clear'!AI113=0,"",'Summary Clear'!AI113)</f>
        <v/>
      </c>
      <c r="P124" s="238" t="str">
        <f>IF('Summary Clear'!AJ113=0,"",'Summary Clear'!AJ113)</f>
        <v/>
      </c>
      <c r="Q124" s="238" t="str">
        <f>IF('Summary Clear'!AK113=0,"",'Summary Clear'!AK113)</f>
        <v/>
      </c>
      <c r="R124" s="238" t="str">
        <f>IF('Summary Clear'!AL113=0,"",'Summary Clear'!AL113)</f>
        <v/>
      </c>
      <c r="S124" s="238" t="str">
        <f>IF('Summary Clear'!AM113=0,"",'Summary Clear'!AM113)</f>
        <v/>
      </c>
      <c r="T124" s="179" t="str">
        <f>IF('Summary Clear'!AN113=0,"",'Summary Clear'!AN113)</f>
        <v/>
      </c>
    </row>
    <row r="125" spans="3:20" ht="14" x14ac:dyDescent="0.3">
      <c r="C125" s="178" t="str">
        <f>IF('Summary Clear'!B114=0,"",'Summary Clear'!B114)</f>
        <v/>
      </c>
      <c r="D125" s="172" t="str">
        <f>IF('Summary Clear'!D114=0,"",'Summary Clear'!D114)</f>
        <v/>
      </c>
      <c r="E125" s="230" t="str">
        <f>IF('Summary Clear'!E114=0,"",(VLOOKUP('Summary Clear'!E114,Lists!$E$15:$G$21,3,FALSE)))</f>
        <v/>
      </c>
      <c r="F125" s="238" t="str">
        <f>IF('Summary Clear'!S114=0,"",'Summary Clear'!S114)</f>
        <v/>
      </c>
      <c r="G125" s="238" t="str">
        <f>IF('Summary Clear'!T114=0,"",'Summary Clear'!T114)</f>
        <v/>
      </c>
      <c r="H125" s="238" t="str">
        <f>IF('Summary Clear'!AB114=0,"",'Summary Clear'!AB114)</f>
        <v/>
      </c>
      <c r="I125" s="238" t="str">
        <f>IF('Summary Clear'!AC114=0,"",'Summary Clear'!AC114)</f>
        <v/>
      </c>
      <c r="J125" s="238" t="str">
        <f>IF('Summary Clear'!AD114=0,"",'Summary Clear'!AD114)</f>
        <v/>
      </c>
      <c r="K125" s="238" t="str">
        <f>IF('Summary Clear'!AE114=0,"",'Summary Clear'!AE114)</f>
        <v/>
      </c>
      <c r="L125" s="238" t="str">
        <f>IF('Summary Clear'!AF114=0,"",'Summary Clear'!AF114)</f>
        <v/>
      </c>
      <c r="M125" s="238" t="str">
        <f>IF('Summary Clear'!AG114=0,"",'Summary Clear'!AG114)</f>
        <v/>
      </c>
      <c r="N125" s="238" t="str">
        <f>IF('Summary Clear'!AH114=0,"",'Summary Clear'!AH114)</f>
        <v/>
      </c>
      <c r="O125" s="238" t="str">
        <f>IF('Summary Clear'!AI114=0,"",'Summary Clear'!AI114)</f>
        <v/>
      </c>
      <c r="P125" s="238" t="str">
        <f>IF('Summary Clear'!AJ114=0,"",'Summary Clear'!AJ114)</f>
        <v/>
      </c>
      <c r="Q125" s="238" t="str">
        <f>IF('Summary Clear'!AK114=0,"",'Summary Clear'!AK114)</f>
        <v/>
      </c>
      <c r="R125" s="238" t="str">
        <f>IF('Summary Clear'!AL114=0,"",'Summary Clear'!AL114)</f>
        <v/>
      </c>
      <c r="S125" s="238" t="str">
        <f>IF('Summary Clear'!AM114=0,"",'Summary Clear'!AM114)</f>
        <v/>
      </c>
      <c r="T125" s="179" t="str">
        <f>IF('Summary Clear'!AN114=0,"",'Summary Clear'!AN114)</f>
        <v/>
      </c>
    </row>
    <row r="126" spans="3:20" ht="14" x14ac:dyDescent="0.3">
      <c r="C126" s="178" t="str">
        <f>IF('Summary Clear'!B115=0,"",'Summary Clear'!B115)</f>
        <v/>
      </c>
      <c r="D126" s="172" t="str">
        <f>IF('Summary Clear'!D115=0,"",'Summary Clear'!D115)</f>
        <v/>
      </c>
      <c r="E126" s="230" t="str">
        <f>IF('Summary Clear'!E115=0,"",(VLOOKUP('Summary Clear'!E115,Lists!$E$15:$G$21,3,FALSE)))</f>
        <v/>
      </c>
      <c r="F126" s="238" t="str">
        <f>IF('Summary Clear'!S115=0,"",'Summary Clear'!S115)</f>
        <v/>
      </c>
      <c r="G126" s="238" t="str">
        <f>IF('Summary Clear'!T115=0,"",'Summary Clear'!T115)</f>
        <v/>
      </c>
      <c r="H126" s="238" t="str">
        <f>IF('Summary Clear'!AB115=0,"",'Summary Clear'!AB115)</f>
        <v/>
      </c>
      <c r="I126" s="238" t="str">
        <f>IF('Summary Clear'!AC115=0,"",'Summary Clear'!AC115)</f>
        <v/>
      </c>
      <c r="J126" s="238" t="str">
        <f>IF('Summary Clear'!AD115=0,"",'Summary Clear'!AD115)</f>
        <v/>
      </c>
      <c r="K126" s="238" t="str">
        <f>IF('Summary Clear'!AE115=0,"",'Summary Clear'!AE115)</f>
        <v/>
      </c>
      <c r="L126" s="238" t="str">
        <f>IF('Summary Clear'!AF115=0,"",'Summary Clear'!AF115)</f>
        <v/>
      </c>
      <c r="M126" s="238" t="str">
        <f>IF('Summary Clear'!AG115=0,"",'Summary Clear'!AG115)</f>
        <v/>
      </c>
      <c r="N126" s="238" t="str">
        <f>IF('Summary Clear'!AH115=0,"",'Summary Clear'!AH115)</f>
        <v/>
      </c>
      <c r="O126" s="238" t="str">
        <f>IF('Summary Clear'!AI115=0,"",'Summary Clear'!AI115)</f>
        <v/>
      </c>
      <c r="P126" s="238" t="str">
        <f>IF('Summary Clear'!AJ115=0,"",'Summary Clear'!AJ115)</f>
        <v/>
      </c>
      <c r="Q126" s="238" t="str">
        <f>IF('Summary Clear'!AK115=0,"",'Summary Clear'!AK115)</f>
        <v/>
      </c>
      <c r="R126" s="238" t="str">
        <f>IF('Summary Clear'!AL115=0,"",'Summary Clear'!AL115)</f>
        <v/>
      </c>
      <c r="S126" s="238" t="str">
        <f>IF('Summary Clear'!AM115=0,"",'Summary Clear'!AM115)</f>
        <v/>
      </c>
      <c r="T126" s="179" t="str">
        <f>IF('Summary Clear'!AN115=0,"",'Summary Clear'!AN115)</f>
        <v/>
      </c>
    </row>
    <row r="127" spans="3:20" ht="14" x14ac:dyDescent="0.3">
      <c r="C127" s="178" t="str">
        <f>IF('Summary Clear'!B116=0,"",'Summary Clear'!B116)</f>
        <v/>
      </c>
      <c r="D127" s="172" t="str">
        <f>IF('Summary Clear'!D116=0,"",'Summary Clear'!D116)</f>
        <v/>
      </c>
      <c r="E127" s="230" t="str">
        <f>IF('Summary Clear'!E116=0,"",(VLOOKUP('Summary Clear'!E116,Lists!$E$15:$G$21,3,FALSE)))</f>
        <v/>
      </c>
      <c r="F127" s="238" t="str">
        <f>IF('Summary Clear'!S116=0,"",'Summary Clear'!S116)</f>
        <v/>
      </c>
      <c r="G127" s="238" t="str">
        <f>IF('Summary Clear'!T116=0,"",'Summary Clear'!T116)</f>
        <v/>
      </c>
      <c r="H127" s="238" t="str">
        <f>IF('Summary Clear'!AB116=0,"",'Summary Clear'!AB116)</f>
        <v/>
      </c>
      <c r="I127" s="238" t="str">
        <f>IF('Summary Clear'!AC116=0,"",'Summary Clear'!AC116)</f>
        <v/>
      </c>
      <c r="J127" s="238" t="str">
        <f>IF('Summary Clear'!AD116=0,"",'Summary Clear'!AD116)</f>
        <v/>
      </c>
      <c r="K127" s="238" t="str">
        <f>IF('Summary Clear'!AE116=0,"",'Summary Clear'!AE116)</f>
        <v/>
      </c>
      <c r="L127" s="238" t="str">
        <f>IF('Summary Clear'!AF116=0,"",'Summary Clear'!AF116)</f>
        <v/>
      </c>
      <c r="M127" s="238" t="str">
        <f>IF('Summary Clear'!AG116=0,"",'Summary Clear'!AG116)</f>
        <v/>
      </c>
      <c r="N127" s="238" t="str">
        <f>IF('Summary Clear'!AH116=0,"",'Summary Clear'!AH116)</f>
        <v/>
      </c>
      <c r="O127" s="238" t="str">
        <f>IF('Summary Clear'!AI116=0,"",'Summary Clear'!AI116)</f>
        <v/>
      </c>
      <c r="P127" s="238" t="str">
        <f>IF('Summary Clear'!AJ116=0,"",'Summary Clear'!AJ116)</f>
        <v/>
      </c>
      <c r="Q127" s="238" t="str">
        <f>IF('Summary Clear'!AK116=0,"",'Summary Clear'!AK116)</f>
        <v/>
      </c>
      <c r="R127" s="238" t="str">
        <f>IF('Summary Clear'!AL116=0,"",'Summary Clear'!AL116)</f>
        <v/>
      </c>
      <c r="S127" s="238" t="str">
        <f>IF('Summary Clear'!AM116=0,"",'Summary Clear'!AM116)</f>
        <v/>
      </c>
      <c r="T127" s="179" t="str">
        <f>IF('Summary Clear'!AN116=0,"",'Summary Clear'!AN116)</f>
        <v/>
      </c>
    </row>
    <row r="128" spans="3:20" ht="14" x14ac:dyDescent="0.3">
      <c r="C128" s="178" t="str">
        <f>IF('Summary Clear'!B117=0,"",'Summary Clear'!B117)</f>
        <v/>
      </c>
      <c r="D128" s="172" t="str">
        <f>IF('Summary Clear'!D117=0,"",'Summary Clear'!D117)</f>
        <v/>
      </c>
      <c r="E128" s="230" t="str">
        <f>IF('Summary Clear'!E117=0,"",(VLOOKUP('Summary Clear'!E117,Lists!$E$15:$G$21,3,FALSE)))</f>
        <v/>
      </c>
      <c r="F128" s="238" t="str">
        <f>IF('Summary Clear'!S117=0,"",'Summary Clear'!S117)</f>
        <v/>
      </c>
      <c r="G128" s="238" t="str">
        <f>IF('Summary Clear'!T117=0,"",'Summary Clear'!T117)</f>
        <v/>
      </c>
      <c r="H128" s="238" t="str">
        <f>IF('Summary Clear'!AB117=0,"",'Summary Clear'!AB117)</f>
        <v/>
      </c>
      <c r="I128" s="238" t="str">
        <f>IF('Summary Clear'!AC117=0,"",'Summary Clear'!AC117)</f>
        <v/>
      </c>
      <c r="J128" s="238" t="str">
        <f>IF('Summary Clear'!AD117=0,"",'Summary Clear'!AD117)</f>
        <v/>
      </c>
      <c r="K128" s="238" t="str">
        <f>IF('Summary Clear'!AE117=0,"",'Summary Clear'!AE117)</f>
        <v/>
      </c>
      <c r="L128" s="238" t="str">
        <f>IF('Summary Clear'!AF117=0,"",'Summary Clear'!AF117)</f>
        <v/>
      </c>
      <c r="M128" s="238" t="str">
        <f>IF('Summary Clear'!AG117=0,"",'Summary Clear'!AG117)</f>
        <v/>
      </c>
      <c r="N128" s="238" t="str">
        <f>IF('Summary Clear'!AH117=0,"",'Summary Clear'!AH117)</f>
        <v/>
      </c>
      <c r="O128" s="238" t="str">
        <f>IF('Summary Clear'!AI117=0,"",'Summary Clear'!AI117)</f>
        <v/>
      </c>
      <c r="P128" s="238" t="str">
        <f>IF('Summary Clear'!AJ117=0,"",'Summary Clear'!AJ117)</f>
        <v/>
      </c>
      <c r="Q128" s="238" t="str">
        <f>IF('Summary Clear'!AK117=0,"",'Summary Clear'!AK117)</f>
        <v/>
      </c>
      <c r="R128" s="238" t="str">
        <f>IF('Summary Clear'!AL117=0,"",'Summary Clear'!AL117)</f>
        <v/>
      </c>
      <c r="S128" s="238" t="str">
        <f>IF('Summary Clear'!AM117=0,"",'Summary Clear'!AM117)</f>
        <v/>
      </c>
      <c r="T128" s="179" t="str">
        <f>IF('Summary Clear'!AN117=0,"",'Summary Clear'!AN117)</f>
        <v/>
      </c>
    </row>
    <row r="129" spans="3:20" ht="14" x14ac:dyDescent="0.3">
      <c r="C129" s="178" t="str">
        <f>IF('Summary Clear'!B118=0,"",'Summary Clear'!B118)</f>
        <v/>
      </c>
      <c r="D129" s="172" t="str">
        <f>IF('Summary Clear'!D118=0,"",'Summary Clear'!D118)</f>
        <v/>
      </c>
      <c r="E129" s="230" t="str">
        <f>IF('Summary Clear'!E118=0,"",(VLOOKUP('Summary Clear'!E118,Lists!$E$15:$G$21,3,FALSE)))</f>
        <v/>
      </c>
      <c r="F129" s="238" t="str">
        <f>IF('Summary Clear'!S118=0,"",'Summary Clear'!S118)</f>
        <v/>
      </c>
      <c r="G129" s="238" t="str">
        <f>IF('Summary Clear'!T118=0,"",'Summary Clear'!T118)</f>
        <v/>
      </c>
      <c r="H129" s="238" t="str">
        <f>IF('Summary Clear'!AB118=0,"",'Summary Clear'!AB118)</f>
        <v/>
      </c>
      <c r="I129" s="238" t="str">
        <f>IF('Summary Clear'!AC118=0,"",'Summary Clear'!AC118)</f>
        <v/>
      </c>
      <c r="J129" s="238" t="str">
        <f>IF('Summary Clear'!AD118=0,"",'Summary Clear'!AD118)</f>
        <v/>
      </c>
      <c r="K129" s="238" t="str">
        <f>IF('Summary Clear'!AE118=0,"",'Summary Clear'!AE118)</f>
        <v/>
      </c>
      <c r="L129" s="238" t="str">
        <f>IF('Summary Clear'!AF118=0,"",'Summary Clear'!AF118)</f>
        <v/>
      </c>
      <c r="M129" s="238" t="str">
        <f>IF('Summary Clear'!AG118=0,"",'Summary Clear'!AG118)</f>
        <v/>
      </c>
      <c r="N129" s="238" t="str">
        <f>IF('Summary Clear'!AH118=0,"",'Summary Clear'!AH118)</f>
        <v/>
      </c>
      <c r="O129" s="238" t="str">
        <f>IF('Summary Clear'!AI118=0,"",'Summary Clear'!AI118)</f>
        <v/>
      </c>
      <c r="P129" s="238" t="str">
        <f>IF('Summary Clear'!AJ118=0,"",'Summary Clear'!AJ118)</f>
        <v/>
      </c>
      <c r="Q129" s="238" t="str">
        <f>IF('Summary Clear'!AK118=0,"",'Summary Clear'!AK118)</f>
        <v/>
      </c>
      <c r="R129" s="238" t="str">
        <f>IF('Summary Clear'!AL118=0,"",'Summary Clear'!AL118)</f>
        <v/>
      </c>
      <c r="S129" s="238" t="str">
        <f>IF('Summary Clear'!AM118=0,"",'Summary Clear'!AM118)</f>
        <v/>
      </c>
      <c r="T129" s="179" t="str">
        <f>IF('Summary Clear'!AN118=0,"",'Summary Clear'!AN118)</f>
        <v/>
      </c>
    </row>
    <row r="130" spans="3:20" ht="14" x14ac:dyDescent="0.3">
      <c r="C130" s="178" t="str">
        <f>IF('Summary Clear'!B119=0,"",'Summary Clear'!B119)</f>
        <v/>
      </c>
      <c r="D130" s="172" t="str">
        <f>IF('Summary Clear'!D119=0,"",'Summary Clear'!D119)</f>
        <v/>
      </c>
      <c r="E130" s="230" t="str">
        <f>IF('Summary Clear'!E119=0,"",(VLOOKUP('Summary Clear'!E119,Lists!$E$15:$G$21,3,FALSE)))</f>
        <v/>
      </c>
      <c r="F130" s="238" t="str">
        <f>IF('Summary Clear'!S119=0,"",'Summary Clear'!S119)</f>
        <v/>
      </c>
      <c r="G130" s="238" t="str">
        <f>IF('Summary Clear'!T119=0,"",'Summary Clear'!T119)</f>
        <v/>
      </c>
      <c r="H130" s="238" t="str">
        <f>IF('Summary Clear'!AB119=0,"",'Summary Clear'!AB119)</f>
        <v/>
      </c>
      <c r="I130" s="238" t="str">
        <f>IF('Summary Clear'!AC119=0,"",'Summary Clear'!AC119)</f>
        <v/>
      </c>
      <c r="J130" s="238" t="str">
        <f>IF('Summary Clear'!AD119=0,"",'Summary Clear'!AD119)</f>
        <v/>
      </c>
      <c r="K130" s="238" t="str">
        <f>IF('Summary Clear'!AE119=0,"",'Summary Clear'!AE119)</f>
        <v/>
      </c>
      <c r="L130" s="238" t="str">
        <f>IF('Summary Clear'!AF119=0,"",'Summary Clear'!AF119)</f>
        <v/>
      </c>
      <c r="M130" s="238" t="str">
        <f>IF('Summary Clear'!AG119=0,"",'Summary Clear'!AG119)</f>
        <v/>
      </c>
      <c r="N130" s="238" t="str">
        <f>IF('Summary Clear'!AH119=0,"",'Summary Clear'!AH119)</f>
        <v/>
      </c>
      <c r="O130" s="238" t="str">
        <f>IF('Summary Clear'!AI119=0,"",'Summary Clear'!AI119)</f>
        <v/>
      </c>
      <c r="P130" s="238" t="str">
        <f>IF('Summary Clear'!AJ119=0,"",'Summary Clear'!AJ119)</f>
        <v/>
      </c>
      <c r="Q130" s="238" t="str">
        <f>IF('Summary Clear'!AK119=0,"",'Summary Clear'!AK119)</f>
        <v/>
      </c>
      <c r="R130" s="238" t="str">
        <f>IF('Summary Clear'!AL119=0,"",'Summary Clear'!AL119)</f>
        <v/>
      </c>
      <c r="S130" s="238" t="str">
        <f>IF('Summary Clear'!AM119=0,"",'Summary Clear'!AM119)</f>
        <v/>
      </c>
      <c r="T130" s="179" t="str">
        <f>IF('Summary Clear'!AN119=0,"",'Summary Clear'!AN119)</f>
        <v/>
      </c>
    </row>
    <row r="131" spans="3:20" ht="14" x14ac:dyDescent="0.3">
      <c r="C131" s="178" t="str">
        <f>IF('Summary Clear'!B120=0,"",'Summary Clear'!B120)</f>
        <v/>
      </c>
      <c r="D131" s="172" t="str">
        <f>IF('Summary Clear'!D120=0,"",'Summary Clear'!D120)</f>
        <v/>
      </c>
      <c r="E131" s="230" t="str">
        <f>IF('Summary Clear'!E120=0,"",(VLOOKUP('Summary Clear'!E120,Lists!$E$15:$G$21,3,FALSE)))</f>
        <v/>
      </c>
      <c r="F131" s="238" t="str">
        <f>IF('Summary Clear'!S120=0,"",'Summary Clear'!S120)</f>
        <v/>
      </c>
      <c r="G131" s="238" t="str">
        <f>IF('Summary Clear'!T120=0,"",'Summary Clear'!T120)</f>
        <v/>
      </c>
      <c r="H131" s="238" t="str">
        <f>IF('Summary Clear'!AB120=0,"",'Summary Clear'!AB120)</f>
        <v/>
      </c>
      <c r="I131" s="238" t="str">
        <f>IF('Summary Clear'!AC120=0,"",'Summary Clear'!AC120)</f>
        <v/>
      </c>
      <c r="J131" s="238" t="str">
        <f>IF('Summary Clear'!AD120=0,"",'Summary Clear'!AD120)</f>
        <v/>
      </c>
      <c r="K131" s="238" t="str">
        <f>IF('Summary Clear'!AE120=0,"",'Summary Clear'!AE120)</f>
        <v/>
      </c>
      <c r="L131" s="238" t="str">
        <f>IF('Summary Clear'!AF120=0,"",'Summary Clear'!AF120)</f>
        <v/>
      </c>
      <c r="M131" s="238" t="str">
        <f>IF('Summary Clear'!AG120=0,"",'Summary Clear'!AG120)</f>
        <v/>
      </c>
      <c r="N131" s="238" t="str">
        <f>IF('Summary Clear'!AH120=0,"",'Summary Clear'!AH120)</f>
        <v/>
      </c>
      <c r="O131" s="238" t="str">
        <f>IF('Summary Clear'!AI120=0,"",'Summary Clear'!AI120)</f>
        <v/>
      </c>
      <c r="P131" s="238" t="str">
        <f>IF('Summary Clear'!AJ120=0,"",'Summary Clear'!AJ120)</f>
        <v/>
      </c>
      <c r="Q131" s="238" t="str">
        <f>IF('Summary Clear'!AK120=0,"",'Summary Clear'!AK120)</f>
        <v/>
      </c>
      <c r="R131" s="238" t="str">
        <f>IF('Summary Clear'!AL120=0,"",'Summary Clear'!AL120)</f>
        <v/>
      </c>
      <c r="S131" s="238" t="str">
        <f>IF('Summary Clear'!AM120=0,"",'Summary Clear'!AM120)</f>
        <v/>
      </c>
      <c r="T131" s="179" t="str">
        <f>IF('Summary Clear'!AN120=0,"",'Summary Clear'!AN120)</f>
        <v/>
      </c>
    </row>
    <row r="132" spans="3:20" ht="14" x14ac:dyDescent="0.3">
      <c r="C132" s="178" t="str">
        <f>IF('Summary Clear'!B121=0,"",'Summary Clear'!B121)</f>
        <v/>
      </c>
      <c r="D132" s="172" t="str">
        <f>IF('Summary Clear'!D121=0,"",'Summary Clear'!D121)</f>
        <v/>
      </c>
      <c r="E132" s="230" t="str">
        <f>IF('Summary Clear'!E121=0,"",(VLOOKUP('Summary Clear'!E121,Lists!$E$15:$G$21,3,FALSE)))</f>
        <v/>
      </c>
      <c r="F132" s="238" t="str">
        <f>IF('Summary Clear'!S121=0,"",'Summary Clear'!S121)</f>
        <v/>
      </c>
      <c r="G132" s="238" t="str">
        <f>IF('Summary Clear'!T121=0,"",'Summary Clear'!T121)</f>
        <v/>
      </c>
      <c r="H132" s="238" t="str">
        <f>IF('Summary Clear'!AB121=0,"",'Summary Clear'!AB121)</f>
        <v/>
      </c>
      <c r="I132" s="238" t="str">
        <f>IF('Summary Clear'!AC121=0,"",'Summary Clear'!AC121)</f>
        <v/>
      </c>
      <c r="J132" s="238" t="str">
        <f>IF('Summary Clear'!AD121=0,"",'Summary Clear'!AD121)</f>
        <v/>
      </c>
      <c r="K132" s="238" t="str">
        <f>IF('Summary Clear'!AE121=0,"",'Summary Clear'!AE121)</f>
        <v/>
      </c>
      <c r="L132" s="238" t="str">
        <f>IF('Summary Clear'!AF121=0,"",'Summary Clear'!AF121)</f>
        <v/>
      </c>
      <c r="M132" s="238" t="str">
        <f>IF('Summary Clear'!AG121=0,"",'Summary Clear'!AG121)</f>
        <v/>
      </c>
      <c r="N132" s="238" t="str">
        <f>IF('Summary Clear'!AH121=0,"",'Summary Clear'!AH121)</f>
        <v/>
      </c>
      <c r="O132" s="238" t="str">
        <f>IF('Summary Clear'!AI121=0,"",'Summary Clear'!AI121)</f>
        <v/>
      </c>
      <c r="P132" s="238" t="str">
        <f>IF('Summary Clear'!AJ121=0,"",'Summary Clear'!AJ121)</f>
        <v/>
      </c>
      <c r="Q132" s="238" t="str">
        <f>IF('Summary Clear'!AK121=0,"",'Summary Clear'!AK121)</f>
        <v/>
      </c>
      <c r="R132" s="238" t="str">
        <f>IF('Summary Clear'!AL121=0,"",'Summary Clear'!AL121)</f>
        <v/>
      </c>
      <c r="S132" s="238" t="str">
        <f>IF('Summary Clear'!AM121=0,"",'Summary Clear'!AM121)</f>
        <v/>
      </c>
      <c r="T132" s="179" t="str">
        <f>IF('Summary Clear'!AN121=0,"",'Summary Clear'!AN121)</f>
        <v/>
      </c>
    </row>
    <row r="133" spans="3:20" ht="14" x14ac:dyDescent="0.3">
      <c r="C133" s="178" t="str">
        <f>IF('Summary Clear'!B122=0,"",'Summary Clear'!B122)</f>
        <v/>
      </c>
      <c r="D133" s="172" t="str">
        <f>IF('Summary Clear'!D122=0,"",'Summary Clear'!D122)</f>
        <v/>
      </c>
      <c r="E133" s="230" t="str">
        <f>IF('Summary Clear'!E122=0,"",(VLOOKUP('Summary Clear'!E122,Lists!$E$15:$G$21,3,FALSE)))</f>
        <v/>
      </c>
      <c r="F133" s="238" t="str">
        <f>IF('Summary Clear'!S122=0,"",'Summary Clear'!S122)</f>
        <v/>
      </c>
      <c r="G133" s="238" t="str">
        <f>IF('Summary Clear'!T122=0,"",'Summary Clear'!T122)</f>
        <v/>
      </c>
      <c r="H133" s="238" t="str">
        <f>IF('Summary Clear'!AB122=0,"",'Summary Clear'!AB122)</f>
        <v/>
      </c>
      <c r="I133" s="238" t="str">
        <f>IF('Summary Clear'!AC122=0,"",'Summary Clear'!AC122)</f>
        <v/>
      </c>
      <c r="J133" s="238" t="str">
        <f>IF('Summary Clear'!AD122=0,"",'Summary Clear'!AD122)</f>
        <v/>
      </c>
      <c r="K133" s="238" t="str">
        <f>IF('Summary Clear'!AE122=0,"",'Summary Clear'!AE122)</f>
        <v/>
      </c>
      <c r="L133" s="238" t="str">
        <f>IF('Summary Clear'!AF122=0,"",'Summary Clear'!AF122)</f>
        <v/>
      </c>
      <c r="M133" s="238" t="str">
        <f>IF('Summary Clear'!AG122=0,"",'Summary Clear'!AG122)</f>
        <v/>
      </c>
      <c r="N133" s="238" t="str">
        <f>IF('Summary Clear'!AH122=0,"",'Summary Clear'!AH122)</f>
        <v/>
      </c>
      <c r="O133" s="238" t="str">
        <f>IF('Summary Clear'!AI122=0,"",'Summary Clear'!AI122)</f>
        <v/>
      </c>
      <c r="P133" s="238" t="str">
        <f>IF('Summary Clear'!AJ122=0,"",'Summary Clear'!AJ122)</f>
        <v/>
      </c>
      <c r="Q133" s="238" t="str">
        <f>IF('Summary Clear'!AK122=0,"",'Summary Clear'!AK122)</f>
        <v/>
      </c>
      <c r="R133" s="238" t="str">
        <f>IF('Summary Clear'!AL122=0,"",'Summary Clear'!AL122)</f>
        <v/>
      </c>
      <c r="S133" s="238" t="str">
        <f>IF('Summary Clear'!AM122=0,"",'Summary Clear'!AM122)</f>
        <v/>
      </c>
      <c r="T133" s="179" t="str">
        <f>IF('Summary Clear'!AN122=0,"",'Summary Clear'!AN122)</f>
        <v/>
      </c>
    </row>
    <row r="134" spans="3:20" ht="14" x14ac:dyDescent="0.3">
      <c r="C134" s="178" t="str">
        <f>IF('Summary Clear'!B123=0,"",'Summary Clear'!B123)</f>
        <v/>
      </c>
      <c r="D134" s="172" t="str">
        <f>IF('Summary Clear'!D123=0,"",'Summary Clear'!D123)</f>
        <v/>
      </c>
      <c r="E134" s="230" t="str">
        <f>IF('Summary Clear'!E123=0,"",(VLOOKUP('Summary Clear'!E123,Lists!$E$15:$G$21,3,FALSE)))</f>
        <v/>
      </c>
      <c r="F134" s="238" t="str">
        <f>IF('Summary Clear'!S123=0,"",'Summary Clear'!S123)</f>
        <v/>
      </c>
      <c r="G134" s="238" t="str">
        <f>IF('Summary Clear'!T123=0,"",'Summary Clear'!T123)</f>
        <v/>
      </c>
      <c r="H134" s="238" t="str">
        <f>IF('Summary Clear'!AB123=0,"",'Summary Clear'!AB123)</f>
        <v/>
      </c>
      <c r="I134" s="238" t="str">
        <f>IF('Summary Clear'!AC123=0,"",'Summary Clear'!AC123)</f>
        <v/>
      </c>
      <c r="J134" s="238" t="str">
        <f>IF('Summary Clear'!AD123=0,"",'Summary Clear'!AD123)</f>
        <v/>
      </c>
      <c r="K134" s="238" t="str">
        <f>IF('Summary Clear'!AE123=0,"",'Summary Clear'!AE123)</f>
        <v/>
      </c>
      <c r="L134" s="238" t="str">
        <f>IF('Summary Clear'!AF123=0,"",'Summary Clear'!AF123)</f>
        <v/>
      </c>
      <c r="M134" s="238" t="str">
        <f>IF('Summary Clear'!AG123=0,"",'Summary Clear'!AG123)</f>
        <v/>
      </c>
      <c r="N134" s="238" t="str">
        <f>IF('Summary Clear'!AH123=0,"",'Summary Clear'!AH123)</f>
        <v/>
      </c>
      <c r="O134" s="238" t="str">
        <f>IF('Summary Clear'!AI123=0,"",'Summary Clear'!AI123)</f>
        <v/>
      </c>
      <c r="P134" s="238" t="str">
        <f>IF('Summary Clear'!AJ123=0,"",'Summary Clear'!AJ123)</f>
        <v/>
      </c>
      <c r="Q134" s="238" t="str">
        <f>IF('Summary Clear'!AK123=0,"",'Summary Clear'!AK123)</f>
        <v/>
      </c>
      <c r="R134" s="238" t="str">
        <f>IF('Summary Clear'!AL123=0,"",'Summary Clear'!AL123)</f>
        <v/>
      </c>
      <c r="S134" s="238" t="str">
        <f>IF('Summary Clear'!AM123=0,"",'Summary Clear'!AM123)</f>
        <v/>
      </c>
      <c r="T134" s="179" t="str">
        <f>IF('Summary Clear'!AN123=0,"",'Summary Clear'!AN123)</f>
        <v/>
      </c>
    </row>
    <row r="135" spans="3:20" ht="14" x14ac:dyDescent="0.3">
      <c r="C135" s="178" t="str">
        <f>IF('Summary Clear'!B124=0,"",'Summary Clear'!B124)</f>
        <v/>
      </c>
      <c r="D135" s="172" t="str">
        <f>IF('Summary Clear'!D124=0,"",'Summary Clear'!D124)</f>
        <v/>
      </c>
      <c r="E135" s="230" t="str">
        <f>IF('Summary Clear'!E124=0,"",(VLOOKUP('Summary Clear'!E124,Lists!$E$15:$G$21,3,FALSE)))</f>
        <v/>
      </c>
      <c r="F135" s="238" t="str">
        <f>IF('Summary Clear'!S124=0,"",'Summary Clear'!S124)</f>
        <v/>
      </c>
      <c r="G135" s="238" t="str">
        <f>IF('Summary Clear'!T124=0,"",'Summary Clear'!T124)</f>
        <v/>
      </c>
      <c r="H135" s="238" t="str">
        <f>IF('Summary Clear'!AB124=0,"",'Summary Clear'!AB124)</f>
        <v/>
      </c>
      <c r="I135" s="238" t="str">
        <f>IF('Summary Clear'!AC124=0,"",'Summary Clear'!AC124)</f>
        <v/>
      </c>
      <c r="J135" s="238" t="str">
        <f>IF('Summary Clear'!AD124=0,"",'Summary Clear'!AD124)</f>
        <v/>
      </c>
      <c r="K135" s="238" t="str">
        <f>IF('Summary Clear'!AE124=0,"",'Summary Clear'!AE124)</f>
        <v/>
      </c>
      <c r="L135" s="238" t="str">
        <f>IF('Summary Clear'!AF124=0,"",'Summary Clear'!AF124)</f>
        <v/>
      </c>
      <c r="M135" s="238" t="str">
        <f>IF('Summary Clear'!AG124=0,"",'Summary Clear'!AG124)</f>
        <v/>
      </c>
      <c r="N135" s="238" t="str">
        <f>IF('Summary Clear'!AH124=0,"",'Summary Clear'!AH124)</f>
        <v/>
      </c>
      <c r="O135" s="238" t="str">
        <f>IF('Summary Clear'!AI124=0,"",'Summary Clear'!AI124)</f>
        <v/>
      </c>
      <c r="P135" s="238" t="str">
        <f>IF('Summary Clear'!AJ124=0,"",'Summary Clear'!AJ124)</f>
        <v/>
      </c>
      <c r="Q135" s="238" t="str">
        <f>IF('Summary Clear'!AK124=0,"",'Summary Clear'!AK124)</f>
        <v/>
      </c>
      <c r="R135" s="238" t="str">
        <f>IF('Summary Clear'!AL124=0,"",'Summary Clear'!AL124)</f>
        <v/>
      </c>
      <c r="S135" s="238" t="str">
        <f>IF('Summary Clear'!AM124=0,"",'Summary Clear'!AM124)</f>
        <v/>
      </c>
      <c r="T135" s="179" t="str">
        <f>IF('Summary Clear'!AN124=0,"",'Summary Clear'!AN124)</f>
        <v/>
      </c>
    </row>
    <row r="136" spans="3:20" ht="14" x14ac:dyDescent="0.3">
      <c r="C136" s="178" t="str">
        <f>IF('Summary Clear'!B125=0,"",'Summary Clear'!B125)</f>
        <v/>
      </c>
      <c r="D136" s="172" t="str">
        <f>IF('Summary Clear'!D125=0,"",'Summary Clear'!D125)</f>
        <v/>
      </c>
      <c r="E136" s="230" t="str">
        <f>IF('Summary Clear'!E125=0,"",(VLOOKUP('Summary Clear'!E125,Lists!$E$15:$G$21,3,FALSE)))</f>
        <v/>
      </c>
      <c r="F136" s="238" t="str">
        <f>IF('Summary Clear'!S125=0,"",'Summary Clear'!S125)</f>
        <v/>
      </c>
      <c r="G136" s="238" t="str">
        <f>IF('Summary Clear'!T125=0,"",'Summary Clear'!T125)</f>
        <v/>
      </c>
      <c r="H136" s="238" t="str">
        <f>IF('Summary Clear'!AB125=0,"",'Summary Clear'!AB125)</f>
        <v/>
      </c>
      <c r="I136" s="238" t="str">
        <f>IF('Summary Clear'!AC125=0,"",'Summary Clear'!AC125)</f>
        <v/>
      </c>
      <c r="J136" s="238" t="str">
        <f>IF('Summary Clear'!AD125=0,"",'Summary Clear'!AD125)</f>
        <v/>
      </c>
      <c r="K136" s="238" t="str">
        <f>IF('Summary Clear'!AE125=0,"",'Summary Clear'!AE125)</f>
        <v/>
      </c>
      <c r="L136" s="238" t="str">
        <f>IF('Summary Clear'!AF125=0,"",'Summary Clear'!AF125)</f>
        <v/>
      </c>
      <c r="M136" s="238" t="str">
        <f>IF('Summary Clear'!AG125=0,"",'Summary Clear'!AG125)</f>
        <v/>
      </c>
      <c r="N136" s="238" t="str">
        <f>IF('Summary Clear'!AH125=0,"",'Summary Clear'!AH125)</f>
        <v/>
      </c>
      <c r="O136" s="238" t="str">
        <f>IF('Summary Clear'!AI125=0,"",'Summary Clear'!AI125)</f>
        <v/>
      </c>
      <c r="P136" s="238" t="str">
        <f>IF('Summary Clear'!AJ125=0,"",'Summary Clear'!AJ125)</f>
        <v/>
      </c>
      <c r="Q136" s="238" t="str">
        <f>IF('Summary Clear'!AK125=0,"",'Summary Clear'!AK125)</f>
        <v/>
      </c>
      <c r="R136" s="238" t="str">
        <f>IF('Summary Clear'!AL125=0,"",'Summary Clear'!AL125)</f>
        <v/>
      </c>
      <c r="S136" s="238" t="str">
        <f>IF('Summary Clear'!AM125=0,"",'Summary Clear'!AM125)</f>
        <v/>
      </c>
      <c r="T136" s="179" t="str">
        <f>IF('Summary Clear'!AN125=0,"",'Summary Clear'!AN125)</f>
        <v/>
      </c>
    </row>
    <row r="137" spans="3:20" ht="14" x14ac:dyDescent="0.3">
      <c r="C137" s="178" t="str">
        <f>IF('Summary Clear'!B126=0,"",'Summary Clear'!B126)</f>
        <v/>
      </c>
      <c r="D137" s="172" t="str">
        <f>IF('Summary Clear'!D126=0,"",'Summary Clear'!D126)</f>
        <v/>
      </c>
      <c r="E137" s="230" t="str">
        <f>IF('Summary Clear'!E126=0,"",(VLOOKUP('Summary Clear'!E126,Lists!$E$15:$G$21,3,FALSE)))</f>
        <v/>
      </c>
      <c r="F137" s="238" t="str">
        <f>IF('Summary Clear'!S126=0,"",'Summary Clear'!S126)</f>
        <v/>
      </c>
      <c r="G137" s="238" t="str">
        <f>IF('Summary Clear'!T126=0,"",'Summary Clear'!T126)</f>
        <v/>
      </c>
      <c r="H137" s="238" t="str">
        <f>IF('Summary Clear'!AB126=0,"",'Summary Clear'!AB126)</f>
        <v/>
      </c>
      <c r="I137" s="238" t="str">
        <f>IF('Summary Clear'!AC126=0,"",'Summary Clear'!AC126)</f>
        <v/>
      </c>
      <c r="J137" s="238" t="str">
        <f>IF('Summary Clear'!AD126=0,"",'Summary Clear'!AD126)</f>
        <v/>
      </c>
      <c r="K137" s="238" t="str">
        <f>IF('Summary Clear'!AE126=0,"",'Summary Clear'!AE126)</f>
        <v/>
      </c>
      <c r="L137" s="238" t="str">
        <f>IF('Summary Clear'!AF126=0,"",'Summary Clear'!AF126)</f>
        <v/>
      </c>
      <c r="M137" s="238" t="str">
        <f>IF('Summary Clear'!AG126=0,"",'Summary Clear'!AG126)</f>
        <v/>
      </c>
      <c r="N137" s="238" t="str">
        <f>IF('Summary Clear'!AH126=0,"",'Summary Clear'!AH126)</f>
        <v/>
      </c>
      <c r="O137" s="238" t="str">
        <f>IF('Summary Clear'!AI126=0,"",'Summary Clear'!AI126)</f>
        <v/>
      </c>
      <c r="P137" s="238" t="str">
        <f>IF('Summary Clear'!AJ126=0,"",'Summary Clear'!AJ126)</f>
        <v/>
      </c>
      <c r="Q137" s="238" t="str">
        <f>IF('Summary Clear'!AK126=0,"",'Summary Clear'!AK126)</f>
        <v/>
      </c>
      <c r="R137" s="238" t="str">
        <f>IF('Summary Clear'!AL126=0,"",'Summary Clear'!AL126)</f>
        <v/>
      </c>
      <c r="S137" s="238" t="str">
        <f>IF('Summary Clear'!AM126=0,"",'Summary Clear'!AM126)</f>
        <v/>
      </c>
      <c r="T137" s="179" t="str">
        <f>IF('Summary Clear'!AN126=0,"",'Summary Clear'!AN126)</f>
        <v/>
      </c>
    </row>
    <row r="138" spans="3:20" ht="14" x14ac:dyDescent="0.3">
      <c r="C138" s="178" t="str">
        <f>IF('Summary Clear'!B127=0,"",'Summary Clear'!B127)</f>
        <v/>
      </c>
      <c r="D138" s="172" t="str">
        <f>IF('Summary Clear'!D127=0,"",'Summary Clear'!D127)</f>
        <v/>
      </c>
      <c r="E138" s="230" t="str">
        <f>IF('Summary Clear'!E127=0,"",(VLOOKUP('Summary Clear'!E127,Lists!$E$15:$G$21,3,FALSE)))</f>
        <v/>
      </c>
      <c r="F138" s="238" t="str">
        <f>IF('Summary Clear'!S127=0,"",'Summary Clear'!S127)</f>
        <v/>
      </c>
      <c r="G138" s="238" t="str">
        <f>IF('Summary Clear'!T127=0,"",'Summary Clear'!T127)</f>
        <v/>
      </c>
      <c r="H138" s="238" t="str">
        <f>IF('Summary Clear'!AB127=0,"",'Summary Clear'!AB127)</f>
        <v/>
      </c>
      <c r="I138" s="238" t="str">
        <f>IF('Summary Clear'!AC127=0,"",'Summary Clear'!AC127)</f>
        <v/>
      </c>
      <c r="J138" s="238" t="str">
        <f>IF('Summary Clear'!AD127=0,"",'Summary Clear'!AD127)</f>
        <v/>
      </c>
      <c r="K138" s="238" t="str">
        <f>IF('Summary Clear'!AE127=0,"",'Summary Clear'!AE127)</f>
        <v/>
      </c>
      <c r="L138" s="238" t="str">
        <f>IF('Summary Clear'!AF127=0,"",'Summary Clear'!AF127)</f>
        <v/>
      </c>
      <c r="M138" s="238" t="str">
        <f>IF('Summary Clear'!AG127=0,"",'Summary Clear'!AG127)</f>
        <v/>
      </c>
      <c r="N138" s="238" t="str">
        <f>IF('Summary Clear'!AH127=0,"",'Summary Clear'!AH127)</f>
        <v/>
      </c>
      <c r="O138" s="238" t="str">
        <f>IF('Summary Clear'!AI127=0,"",'Summary Clear'!AI127)</f>
        <v/>
      </c>
      <c r="P138" s="238" t="str">
        <f>IF('Summary Clear'!AJ127=0,"",'Summary Clear'!AJ127)</f>
        <v/>
      </c>
      <c r="Q138" s="238" t="str">
        <f>IF('Summary Clear'!AK127=0,"",'Summary Clear'!AK127)</f>
        <v/>
      </c>
      <c r="R138" s="238" t="str">
        <f>IF('Summary Clear'!AL127=0,"",'Summary Clear'!AL127)</f>
        <v/>
      </c>
      <c r="S138" s="238" t="str">
        <f>IF('Summary Clear'!AM127=0,"",'Summary Clear'!AM127)</f>
        <v/>
      </c>
      <c r="T138" s="179" t="str">
        <f>IF('Summary Clear'!AN127=0,"",'Summary Clear'!AN127)</f>
        <v/>
      </c>
    </row>
    <row r="139" spans="3:20" ht="14" x14ac:dyDescent="0.3">
      <c r="C139" s="178" t="str">
        <f>IF('Summary Clear'!B128=0,"",'Summary Clear'!B128)</f>
        <v/>
      </c>
      <c r="D139" s="172" t="str">
        <f>IF('Summary Clear'!D128=0,"",'Summary Clear'!D128)</f>
        <v/>
      </c>
      <c r="E139" s="230" t="str">
        <f>IF('Summary Clear'!E128=0,"",(VLOOKUP('Summary Clear'!E128,Lists!$E$15:$G$21,3,FALSE)))</f>
        <v/>
      </c>
      <c r="F139" s="238" t="str">
        <f>IF('Summary Clear'!S128=0,"",'Summary Clear'!S128)</f>
        <v/>
      </c>
      <c r="G139" s="238" t="str">
        <f>IF('Summary Clear'!T128=0,"",'Summary Clear'!T128)</f>
        <v/>
      </c>
      <c r="H139" s="238" t="str">
        <f>IF('Summary Clear'!AB128=0,"",'Summary Clear'!AB128)</f>
        <v/>
      </c>
      <c r="I139" s="238" t="str">
        <f>IF('Summary Clear'!AC128=0,"",'Summary Clear'!AC128)</f>
        <v/>
      </c>
      <c r="J139" s="238" t="str">
        <f>IF('Summary Clear'!AD128=0,"",'Summary Clear'!AD128)</f>
        <v/>
      </c>
      <c r="K139" s="238" t="str">
        <f>IF('Summary Clear'!AE128=0,"",'Summary Clear'!AE128)</f>
        <v/>
      </c>
      <c r="L139" s="238" t="str">
        <f>IF('Summary Clear'!AF128=0,"",'Summary Clear'!AF128)</f>
        <v/>
      </c>
      <c r="M139" s="238" t="str">
        <f>IF('Summary Clear'!AG128=0,"",'Summary Clear'!AG128)</f>
        <v/>
      </c>
      <c r="N139" s="238" t="str">
        <f>IF('Summary Clear'!AH128=0,"",'Summary Clear'!AH128)</f>
        <v/>
      </c>
      <c r="O139" s="238" t="str">
        <f>IF('Summary Clear'!AI128=0,"",'Summary Clear'!AI128)</f>
        <v/>
      </c>
      <c r="P139" s="238" t="str">
        <f>IF('Summary Clear'!AJ128=0,"",'Summary Clear'!AJ128)</f>
        <v/>
      </c>
      <c r="Q139" s="238" t="str">
        <f>IF('Summary Clear'!AK128=0,"",'Summary Clear'!AK128)</f>
        <v/>
      </c>
      <c r="R139" s="238" t="str">
        <f>IF('Summary Clear'!AL128=0,"",'Summary Clear'!AL128)</f>
        <v/>
      </c>
      <c r="S139" s="238" t="str">
        <f>IF('Summary Clear'!AM128=0,"",'Summary Clear'!AM128)</f>
        <v/>
      </c>
      <c r="T139" s="179" t="str">
        <f>IF('Summary Clear'!AN128=0,"",'Summary Clear'!AN128)</f>
        <v/>
      </c>
    </row>
    <row r="140" spans="3:20" ht="14" x14ac:dyDescent="0.3">
      <c r="C140" s="178" t="str">
        <f>IF('Summary Clear'!B129=0,"",'Summary Clear'!B129)</f>
        <v/>
      </c>
      <c r="D140" s="172" t="str">
        <f>IF('Summary Clear'!D129=0,"",'Summary Clear'!D129)</f>
        <v/>
      </c>
      <c r="E140" s="230" t="str">
        <f>IF('Summary Clear'!E129=0,"",(VLOOKUP('Summary Clear'!E129,Lists!$E$15:$G$21,3,FALSE)))</f>
        <v/>
      </c>
      <c r="F140" s="238" t="str">
        <f>IF('Summary Clear'!S129=0,"",'Summary Clear'!S129)</f>
        <v/>
      </c>
      <c r="G140" s="238" t="str">
        <f>IF('Summary Clear'!T129=0,"",'Summary Clear'!T129)</f>
        <v/>
      </c>
      <c r="H140" s="238" t="str">
        <f>IF('Summary Clear'!AB129=0,"",'Summary Clear'!AB129)</f>
        <v/>
      </c>
      <c r="I140" s="238" t="str">
        <f>IF('Summary Clear'!AC129=0,"",'Summary Clear'!AC129)</f>
        <v/>
      </c>
      <c r="J140" s="238" t="str">
        <f>IF('Summary Clear'!AD129=0,"",'Summary Clear'!AD129)</f>
        <v/>
      </c>
      <c r="K140" s="238" t="str">
        <f>IF('Summary Clear'!AE129=0,"",'Summary Clear'!AE129)</f>
        <v/>
      </c>
      <c r="L140" s="238" t="str">
        <f>IF('Summary Clear'!AF129=0,"",'Summary Clear'!AF129)</f>
        <v/>
      </c>
      <c r="M140" s="238" t="str">
        <f>IF('Summary Clear'!AG129=0,"",'Summary Clear'!AG129)</f>
        <v/>
      </c>
      <c r="N140" s="238" t="str">
        <f>IF('Summary Clear'!AH129=0,"",'Summary Clear'!AH129)</f>
        <v/>
      </c>
      <c r="O140" s="238" t="str">
        <f>IF('Summary Clear'!AI129=0,"",'Summary Clear'!AI129)</f>
        <v/>
      </c>
      <c r="P140" s="238" t="str">
        <f>IF('Summary Clear'!AJ129=0,"",'Summary Clear'!AJ129)</f>
        <v/>
      </c>
      <c r="Q140" s="238" t="str">
        <f>IF('Summary Clear'!AK129=0,"",'Summary Clear'!AK129)</f>
        <v/>
      </c>
      <c r="R140" s="238" t="str">
        <f>IF('Summary Clear'!AL129=0,"",'Summary Clear'!AL129)</f>
        <v/>
      </c>
      <c r="S140" s="238" t="str">
        <f>IF('Summary Clear'!AM129=0,"",'Summary Clear'!AM129)</f>
        <v/>
      </c>
      <c r="T140" s="179" t="str">
        <f>IF('Summary Clear'!AN129=0,"",'Summary Clear'!AN129)</f>
        <v/>
      </c>
    </row>
    <row r="141" spans="3:20" ht="14" x14ac:dyDescent="0.3">
      <c r="C141" s="178" t="str">
        <f>IF('Summary Clear'!B130=0,"",'Summary Clear'!B130)</f>
        <v/>
      </c>
      <c r="D141" s="172" t="str">
        <f>IF('Summary Clear'!D130=0,"",'Summary Clear'!D130)</f>
        <v/>
      </c>
      <c r="E141" s="230" t="str">
        <f>IF('Summary Clear'!E130=0,"",(VLOOKUP('Summary Clear'!E130,Lists!$E$15:$G$21,3,FALSE)))</f>
        <v/>
      </c>
      <c r="F141" s="238" t="str">
        <f>IF('Summary Clear'!S130=0,"",'Summary Clear'!S130)</f>
        <v/>
      </c>
      <c r="G141" s="238" t="str">
        <f>IF('Summary Clear'!T130=0,"",'Summary Clear'!T130)</f>
        <v/>
      </c>
      <c r="H141" s="238" t="str">
        <f>IF('Summary Clear'!AB130=0,"",'Summary Clear'!AB130)</f>
        <v/>
      </c>
      <c r="I141" s="238" t="str">
        <f>IF('Summary Clear'!AC130=0,"",'Summary Clear'!AC130)</f>
        <v/>
      </c>
      <c r="J141" s="238" t="str">
        <f>IF('Summary Clear'!AD130=0,"",'Summary Clear'!AD130)</f>
        <v/>
      </c>
      <c r="K141" s="238" t="str">
        <f>IF('Summary Clear'!AE130=0,"",'Summary Clear'!AE130)</f>
        <v/>
      </c>
      <c r="L141" s="238" t="str">
        <f>IF('Summary Clear'!AF130=0,"",'Summary Clear'!AF130)</f>
        <v/>
      </c>
      <c r="M141" s="238" t="str">
        <f>IF('Summary Clear'!AG130=0,"",'Summary Clear'!AG130)</f>
        <v/>
      </c>
      <c r="N141" s="238" t="str">
        <f>IF('Summary Clear'!AH130=0,"",'Summary Clear'!AH130)</f>
        <v/>
      </c>
      <c r="O141" s="238" t="str">
        <f>IF('Summary Clear'!AI130=0,"",'Summary Clear'!AI130)</f>
        <v/>
      </c>
      <c r="P141" s="238" t="str">
        <f>IF('Summary Clear'!AJ130=0,"",'Summary Clear'!AJ130)</f>
        <v/>
      </c>
      <c r="Q141" s="238" t="str">
        <f>IF('Summary Clear'!AK130=0,"",'Summary Clear'!AK130)</f>
        <v/>
      </c>
      <c r="R141" s="238" t="str">
        <f>IF('Summary Clear'!AL130=0,"",'Summary Clear'!AL130)</f>
        <v/>
      </c>
      <c r="S141" s="238" t="str">
        <f>IF('Summary Clear'!AM130=0,"",'Summary Clear'!AM130)</f>
        <v/>
      </c>
      <c r="T141" s="179" t="str">
        <f>IF('Summary Clear'!AN130=0,"",'Summary Clear'!AN130)</f>
        <v/>
      </c>
    </row>
    <row r="142" spans="3:20" ht="14" x14ac:dyDescent="0.3">
      <c r="C142" s="178" t="str">
        <f>IF('Summary Clear'!B131=0,"",'Summary Clear'!B131)</f>
        <v/>
      </c>
      <c r="D142" s="172" t="str">
        <f>IF('Summary Clear'!D131=0,"",'Summary Clear'!D131)</f>
        <v/>
      </c>
      <c r="E142" s="230" t="str">
        <f>IF('Summary Clear'!E131=0,"",(VLOOKUP('Summary Clear'!E131,Lists!$E$15:$G$21,3,FALSE)))</f>
        <v/>
      </c>
      <c r="F142" s="238" t="str">
        <f>IF('Summary Clear'!S131=0,"",'Summary Clear'!S131)</f>
        <v/>
      </c>
      <c r="G142" s="238" t="str">
        <f>IF('Summary Clear'!T131=0,"",'Summary Clear'!T131)</f>
        <v/>
      </c>
      <c r="H142" s="238" t="str">
        <f>IF('Summary Clear'!AB131=0,"",'Summary Clear'!AB131)</f>
        <v/>
      </c>
      <c r="I142" s="238" t="str">
        <f>IF('Summary Clear'!AC131=0,"",'Summary Clear'!AC131)</f>
        <v/>
      </c>
      <c r="J142" s="238" t="str">
        <f>IF('Summary Clear'!AD131=0,"",'Summary Clear'!AD131)</f>
        <v/>
      </c>
      <c r="K142" s="238" t="str">
        <f>IF('Summary Clear'!AE131=0,"",'Summary Clear'!AE131)</f>
        <v/>
      </c>
      <c r="L142" s="238" t="str">
        <f>IF('Summary Clear'!AF131=0,"",'Summary Clear'!AF131)</f>
        <v/>
      </c>
      <c r="M142" s="238" t="str">
        <f>IF('Summary Clear'!AG131=0,"",'Summary Clear'!AG131)</f>
        <v/>
      </c>
      <c r="N142" s="238" t="str">
        <f>IF('Summary Clear'!AH131=0,"",'Summary Clear'!AH131)</f>
        <v/>
      </c>
      <c r="O142" s="238" t="str">
        <f>IF('Summary Clear'!AI131=0,"",'Summary Clear'!AI131)</f>
        <v/>
      </c>
      <c r="P142" s="238" t="str">
        <f>IF('Summary Clear'!AJ131=0,"",'Summary Clear'!AJ131)</f>
        <v/>
      </c>
      <c r="Q142" s="238" t="str">
        <f>IF('Summary Clear'!AK131=0,"",'Summary Clear'!AK131)</f>
        <v/>
      </c>
      <c r="R142" s="238" t="str">
        <f>IF('Summary Clear'!AL131=0,"",'Summary Clear'!AL131)</f>
        <v/>
      </c>
      <c r="S142" s="238" t="str">
        <f>IF('Summary Clear'!AM131=0,"",'Summary Clear'!AM131)</f>
        <v/>
      </c>
      <c r="T142" s="179" t="str">
        <f>IF('Summary Clear'!AN131=0,"",'Summary Clear'!AN131)</f>
        <v/>
      </c>
    </row>
    <row r="143" spans="3:20" ht="14" x14ac:dyDescent="0.3">
      <c r="C143" s="178" t="str">
        <f>IF('Summary Clear'!B132=0,"",'Summary Clear'!B132)</f>
        <v/>
      </c>
      <c r="D143" s="172" t="str">
        <f>IF('Summary Clear'!D132=0,"",'Summary Clear'!D132)</f>
        <v/>
      </c>
      <c r="E143" s="230" t="str">
        <f>IF('Summary Clear'!E132=0,"",(VLOOKUP('Summary Clear'!E132,Lists!$E$15:$G$21,3,FALSE)))</f>
        <v/>
      </c>
      <c r="F143" s="238" t="str">
        <f>IF('Summary Clear'!S132=0,"",'Summary Clear'!S132)</f>
        <v/>
      </c>
      <c r="G143" s="238" t="str">
        <f>IF('Summary Clear'!T132=0,"",'Summary Clear'!T132)</f>
        <v/>
      </c>
      <c r="H143" s="238" t="str">
        <f>IF('Summary Clear'!AB132=0,"",'Summary Clear'!AB132)</f>
        <v/>
      </c>
      <c r="I143" s="238" t="str">
        <f>IF('Summary Clear'!AC132=0,"",'Summary Clear'!AC132)</f>
        <v/>
      </c>
      <c r="J143" s="238" t="str">
        <f>IF('Summary Clear'!AD132=0,"",'Summary Clear'!AD132)</f>
        <v/>
      </c>
      <c r="K143" s="238" t="str">
        <f>IF('Summary Clear'!AE132=0,"",'Summary Clear'!AE132)</f>
        <v/>
      </c>
      <c r="L143" s="238" t="str">
        <f>IF('Summary Clear'!AF132=0,"",'Summary Clear'!AF132)</f>
        <v/>
      </c>
      <c r="M143" s="238" t="str">
        <f>IF('Summary Clear'!AG132=0,"",'Summary Clear'!AG132)</f>
        <v/>
      </c>
      <c r="N143" s="238" t="str">
        <f>IF('Summary Clear'!AH132=0,"",'Summary Clear'!AH132)</f>
        <v/>
      </c>
      <c r="O143" s="238" t="str">
        <f>IF('Summary Clear'!AI132=0,"",'Summary Clear'!AI132)</f>
        <v/>
      </c>
      <c r="P143" s="238" t="str">
        <f>IF('Summary Clear'!AJ132=0,"",'Summary Clear'!AJ132)</f>
        <v/>
      </c>
      <c r="Q143" s="238" t="str">
        <f>IF('Summary Clear'!AK132=0,"",'Summary Clear'!AK132)</f>
        <v/>
      </c>
      <c r="R143" s="238" t="str">
        <f>IF('Summary Clear'!AL132=0,"",'Summary Clear'!AL132)</f>
        <v/>
      </c>
      <c r="S143" s="238" t="str">
        <f>IF('Summary Clear'!AM132=0,"",'Summary Clear'!AM132)</f>
        <v/>
      </c>
      <c r="T143" s="179" t="str">
        <f>IF('Summary Clear'!AN132=0,"",'Summary Clear'!AN132)</f>
        <v/>
      </c>
    </row>
    <row r="144" spans="3:20" ht="14" x14ac:dyDescent="0.3">
      <c r="C144" s="178" t="str">
        <f>IF('Summary Clear'!B133=0,"",'Summary Clear'!B133)</f>
        <v/>
      </c>
      <c r="D144" s="172" t="str">
        <f>IF('Summary Clear'!D133=0,"",'Summary Clear'!D133)</f>
        <v/>
      </c>
      <c r="E144" s="230" t="str">
        <f>IF('Summary Clear'!E133=0,"",(VLOOKUP('Summary Clear'!E133,Lists!$E$15:$G$21,3,FALSE)))</f>
        <v/>
      </c>
      <c r="F144" s="238" t="str">
        <f>IF('Summary Clear'!S133=0,"",'Summary Clear'!S133)</f>
        <v/>
      </c>
      <c r="G144" s="238" t="str">
        <f>IF('Summary Clear'!T133=0,"",'Summary Clear'!T133)</f>
        <v/>
      </c>
      <c r="H144" s="238" t="str">
        <f>IF('Summary Clear'!AB133=0,"",'Summary Clear'!AB133)</f>
        <v/>
      </c>
      <c r="I144" s="238" t="str">
        <f>IF('Summary Clear'!AC133=0,"",'Summary Clear'!AC133)</f>
        <v/>
      </c>
      <c r="J144" s="238" t="str">
        <f>IF('Summary Clear'!AD133=0,"",'Summary Clear'!AD133)</f>
        <v/>
      </c>
      <c r="K144" s="238" t="str">
        <f>IF('Summary Clear'!AE133=0,"",'Summary Clear'!AE133)</f>
        <v/>
      </c>
      <c r="L144" s="238" t="str">
        <f>IF('Summary Clear'!AF133=0,"",'Summary Clear'!AF133)</f>
        <v/>
      </c>
      <c r="M144" s="238" t="str">
        <f>IF('Summary Clear'!AG133=0,"",'Summary Clear'!AG133)</f>
        <v/>
      </c>
      <c r="N144" s="238" t="str">
        <f>IF('Summary Clear'!AH133=0,"",'Summary Clear'!AH133)</f>
        <v/>
      </c>
      <c r="O144" s="238" t="str">
        <f>IF('Summary Clear'!AI133=0,"",'Summary Clear'!AI133)</f>
        <v/>
      </c>
      <c r="P144" s="238" t="str">
        <f>IF('Summary Clear'!AJ133=0,"",'Summary Clear'!AJ133)</f>
        <v/>
      </c>
      <c r="Q144" s="238" t="str">
        <f>IF('Summary Clear'!AK133=0,"",'Summary Clear'!AK133)</f>
        <v/>
      </c>
      <c r="R144" s="238" t="str">
        <f>IF('Summary Clear'!AL133=0,"",'Summary Clear'!AL133)</f>
        <v/>
      </c>
      <c r="S144" s="238" t="str">
        <f>IF('Summary Clear'!AM133=0,"",'Summary Clear'!AM133)</f>
        <v/>
      </c>
      <c r="T144" s="179" t="str">
        <f>IF('Summary Clear'!AN133=0,"",'Summary Clear'!AN133)</f>
        <v/>
      </c>
    </row>
    <row r="145" spans="3:20" ht="14" x14ac:dyDescent="0.3">
      <c r="C145" s="178" t="str">
        <f>IF('Summary Clear'!B134=0,"",'Summary Clear'!B134)</f>
        <v/>
      </c>
      <c r="D145" s="172" t="str">
        <f>IF('Summary Clear'!D134=0,"",'Summary Clear'!D134)</f>
        <v/>
      </c>
      <c r="E145" s="230" t="str">
        <f>IF('Summary Clear'!E134=0,"",(VLOOKUP('Summary Clear'!E134,Lists!$E$15:$G$21,3,FALSE)))</f>
        <v/>
      </c>
      <c r="F145" s="238" t="str">
        <f>IF('Summary Clear'!S134=0,"",'Summary Clear'!S134)</f>
        <v/>
      </c>
      <c r="G145" s="238" t="str">
        <f>IF('Summary Clear'!T134=0,"",'Summary Clear'!T134)</f>
        <v/>
      </c>
      <c r="H145" s="238" t="str">
        <f>IF('Summary Clear'!AB134=0,"",'Summary Clear'!AB134)</f>
        <v/>
      </c>
      <c r="I145" s="238" t="str">
        <f>IF('Summary Clear'!AC134=0,"",'Summary Clear'!AC134)</f>
        <v/>
      </c>
      <c r="J145" s="238" t="str">
        <f>IF('Summary Clear'!AD134=0,"",'Summary Clear'!AD134)</f>
        <v/>
      </c>
      <c r="K145" s="238" t="str">
        <f>IF('Summary Clear'!AE134=0,"",'Summary Clear'!AE134)</f>
        <v/>
      </c>
      <c r="L145" s="238" t="str">
        <f>IF('Summary Clear'!AF134=0,"",'Summary Clear'!AF134)</f>
        <v/>
      </c>
      <c r="M145" s="238" t="str">
        <f>IF('Summary Clear'!AG134=0,"",'Summary Clear'!AG134)</f>
        <v/>
      </c>
      <c r="N145" s="238" t="str">
        <f>IF('Summary Clear'!AH134=0,"",'Summary Clear'!AH134)</f>
        <v/>
      </c>
      <c r="O145" s="238" t="str">
        <f>IF('Summary Clear'!AI134=0,"",'Summary Clear'!AI134)</f>
        <v/>
      </c>
      <c r="P145" s="238" t="str">
        <f>IF('Summary Clear'!AJ134=0,"",'Summary Clear'!AJ134)</f>
        <v/>
      </c>
      <c r="Q145" s="238" t="str">
        <f>IF('Summary Clear'!AK134=0,"",'Summary Clear'!AK134)</f>
        <v/>
      </c>
      <c r="R145" s="238" t="str">
        <f>IF('Summary Clear'!AL134=0,"",'Summary Clear'!AL134)</f>
        <v/>
      </c>
      <c r="S145" s="238" t="str">
        <f>IF('Summary Clear'!AM134=0,"",'Summary Clear'!AM134)</f>
        <v/>
      </c>
      <c r="T145" s="179" t="str">
        <f>IF('Summary Clear'!AN134=0,"",'Summary Clear'!AN134)</f>
        <v/>
      </c>
    </row>
    <row r="146" spans="3:20" ht="14" x14ac:dyDescent="0.3">
      <c r="C146" s="178" t="str">
        <f>IF('Summary Clear'!B135=0,"",'Summary Clear'!B135)</f>
        <v/>
      </c>
      <c r="D146" s="172" t="str">
        <f>IF('Summary Clear'!D135=0,"",'Summary Clear'!D135)</f>
        <v/>
      </c>
      <c r="E146" s="230" t="str">
        <f>IF('Summary Clear'!E135=0,"",(VLOOKUP('Summary Clear'!E135,Lists!$E$15:$G$21,3,FALSE)))</f>
        <v/>
      </c>
      <c r="F146" s="238" t="str">
        <f>IF('Summary Clear'!S135=0,"",'Summary Clear'!S135)</f>
        <v/>
      </c>
      <c r="G146" s="238" t="str">
        <f>IF('Summary Clear'!T135=0,"",'Summary Clear'!T135)</f>
        <v/>
      </c>
      <c r="H146" s="238" t="str">
        <f>IF('Summary Clear'!AB135=0,"",'Summary Clear'!AB135)</f>
        <v/>
      </c>
      <c r="I146" s="238" t="str">
        <f>IF('Summary Clear'!AC135=0,"",'Summary Clear'!AC135)</f>
        <v/>
      </c>
      <c r="J146" s="238" t="str">
        <f>IF('Summary Clear'!AD135=0,"",'Summary Clear'!AD135)</f>
        <v/>
      </c>
      <c r="K146" s="238" t="str">
        <f>IF('Summary Clear'!AE135=0,"",'Summary Clear'!AE135)</f>
        <v/>
      </c>
      <c r="L146" s="238" t="str">
        <f>IF('Summary Clear'!AF135=0,"",'Summary Clear'!AF135)</f>
        <v/>
      </c>
      <c r="M146" s="238" t="str">
        <f>IF('Summary Clear'!AG135=0,"",'Summary Clear'!AG135)</f>
        <v/>
      </c>
      <c r="N146" s="238" t="str">
        <f>IF('Summary Clear'!AH135=0,"",'Summary Clear'!AH135)</f>
        <v/>
      </c>
      <c r="O146" s="238" t="str">
        <f>IF('Summary Clear'!AI135=0,"",'Summary Clear'!AI135)</f>
        <v/>
      </c>
      <c r="P146" s="238" t="str">
        <f>IF('Summary Clear'!AJ135=0,"",'Summary Clear'!AJ135)</f>
        <v/>
      </c>
      <c r="Q146" s="238" t="str">
        <f>IF('Summary Clear'!AK135=0,"",'Summary Clear'!AK135)</f>
        <v/>
      </c>
      <c r="R146" s="238" t="str">
        <f>IF('Summary Clear'!AL135=0,"",'Summary Clear'!AL135)</f>
        <v/>
      </c>
      <c r="S146" s="238" t="str">
        <f>IF('Summary Clear'!AM135=0,"",'Summary Clear'!AM135)</f>
        <v/>
      </c>
      <c r="T146" s="179" t="str">
        <f>IF('Summary Clear'!AN135=0,"",'Summary Clear'!AN135)</f>
        <v/>
      </c>
    </row>
    <row r="147" spans="3:20" ht="14" x14ac:dyDescent="0.3">
      <c r="C147" s="178" t="str">
        <f>IF('Summary Clear'!B136=0,"",'Summary Clear'!B136)</f>
        <v/>
      </c>
      <c r="D147" s="172" t="str">
        <f>IF('Summary Clear'!D136=0,"",'Summary Clear'!D136)</f>
        <v/>
      </c>
      <c r="E147" s="230" t="str">
        <f>IF('Summary Clear'!E136=0,"",(VLOOKUP('Summary Clear'!E136,Lists!$E$15:$G$21,3,FALSE)))</f>
        <v/>
      </c>
      <c r="F147" s="238" t="str">
        <f>IF('Summary Clear'!S136=0,"",'Summary Clear'!S136)</f>
        <v/>
      </c>
      <c r="G147" s="238" t="str">
        <f>IF('Summary Clear'!T136=0,"",'Summary Clear'!T136)</f>
        <v/>
      </c>
      <c r="H147" s="238" t="str">
        <f>IF('Summary Clear'!AB136=0,"",'Summary Clear'!AB136)</f>
        <v/>
      </c>
      <c r="I147" s="238" t="str">
        <f>IF('Summary Clear'!AC136=0,"",'Summary Clear'!AC136)</f>
        <v/>
      </c>
      <c r="J147" s="238" t="str">
        <f>IF('Summary Clear'!AD136=0,"",'Summary Clear'!AD136)</f>
        <v/>
      </c>
      <c r="K147" s="238" t="str">
        <f>IF('Summary Clear'!AE136=0,"",'Summary Clear'!AE136)</f>
        <v/>
      </c>
      <c r="L147" s="238" t="str">
        <f>IF('Summary Clear'!AF136=0,"",'Summary Clear'!AF136)</f>
        <v/>
      </c>
      <c r="M147" s="238" t="str">
        <f>IF('Summary Clear'!AG136=0,"",'Summary Clear'!AG136)</f>
        <v/>
      </c>
      <c r="N147" s="238" t="str">
        <f>IF('Summary Clear'!AH136=0,"",'Summary Clear'!AH136)</f>
        <v/>
      </c>
      <c r="O147" s="238" t="str">
        <f>IF('Summary Clear'!AI136=0,"",'Summary Clear'!AI136)</f>
        <v/>
      </c>
      <c r="P147" s="238" t="str">
        <f>IF('Summary Clear'!AJ136=0,"",'Summary Clear'!AJ136)</f>
        <v/>
      </c>
      <c r="Q147" s="238" t="str">
        <f>IF('Summary Clear'!AK136=0,"",'Summary Clear'!AK136)</f>
        <v/>
      </c>
      <c r="R147" s="238" t="str">
        <f>IF('Summary Clear'!AL136=0,"",'Summary Clear'!AL136)</f>
        <v/>
      </c>
      <c r="S147" s="238" t="str">
        <f>IF('Summary Clear'!AM136=0,"",'Summary Clear'!AM136)</f>
        <v/>
      </c>
      <c r="T147" s="179" t="str">
        <f>IF('Summary Clear'!AN136=0,"",'Summary Clear'!AN136)</f>
        <v/>
      </c>
    </row>
    <row r="148" spans="3:20" ht="14" x14ac:dyDescent="0.3">
      <c r="C148" s="178" t="str">
        <f>IF('Summary Clear'!B137=0,"",'Summary Clear'!B137)</f>
        <v/>
      </c>
      <c r="D148" s="172" t="str">
        <f>IF('Summary Clear'!D137=0,"",'Summary Clear'!D137)</f>
        <v/>
      </c>
      <c r="E148" s="230" t="str">
        <f>IF('Summary Clear'!E137=0,"",(VLOOKUP('Summary Clear'!E137,Lists!$E$15:$G$21,3,FALSE)))</f>
        <v/>
      </c>
      <c r="F148" s="238" t="str">
        <f>IF('Summary Clear'!S137=0,"",'Summary Clear'!S137)</f>
        <v/>
      </c>
      <c r="G148" s="238" t="str">
        <f>IF('Summary Clear'!T137=0,"",'Summary Clear'!T137)</f>
        <v/>
      </c>
      <c r="H148" s="238" t="str">
        <f>IF('Summary Clear'!AB137=0,"",'Summary Clear'!AB137)</f>
        <v/>
      </c>
      <c r="I148" s="238" t="str">
        <f>IF('Summary Clear'!AC137=0,"",'Summary Clear'!AC137)</f>
        <v/>
      </c>
      <c r="J148" s="238" t="str">
        <f>IF('Summary Clear'!AD137=0,"",'Summary Clear'!AD137)</f>
        <v/>
      </c>
      <c r="K148" s="238" t="str">
        <f>IF('Summary Clear'!AE137=0,"",'Summary Clear'!AE137)</f>
        <v/>
      </c>
      <c r="L148" s="238" t="str">
        <f>IF('Summary Clear'!AF137=0,"",'Summary Clear'!AF137)</f>
        <v/>
      </c>
      <c r="M148" s="238" t="str">
        <f>IF('Summary Clear'!AG137=0,"",'Summary Clear'!AG137)</f>
        <v/>
      </c>
      <c r="N148" s="238" t="str">
        <f>IF('Summary Clear'!AH137=0,"",'Summary Clear'!AH137)</f>
        <v/>
      </c>
      <c r="O148" s="238" t="str">
        <f>IF('Summary Clear'!AI137=0,"",'Summary Clear'!AI137)</f>
        <v/>
      </c>
      <c r="P148" s="238" t="str">
        <f>IF('Summary Clear'!AJ137=0,"",'Summary Clear'!AJ137)</f>
        <v/>
      </c>
      <c r="Q148" s="238" t="str">
        <f>IF('Summary Clear'!AK137=0,"",'Summary Clear'!AK137)</f>
        <v/>
      </c>
      <c r="R148" s="238" t="str">
        <f>IF('Summary Clear'!AL137=0,"",'Summary Clear'!AL137)</f>
        <v/>
      </c>
      <c r="S148" s="238" t="str">
        <f>IF('Summary Clear'!AM137=0,"",'Summary Clear'!AM137)</f>
        <v/>
      </c>
      <c r="T148" s="179" t="str">
        <f>IF('Summary Clear'!AN137=0,"",'Summary Clear'!AN137)</f>
        <v/>
      </c>
    </row>
    <row r="149" spans="3:20" ht="14" x14ac:dyDescent="0.3">
      <c r="C149" s="178" t="str">
        <f>IF('Summary Clear'!B138=0,"",'Summary Clear'!B138)</f>
        <v/>
      </c>
      <c r="D149" s="172" t="str">
        <f>IF('Summary Clear'!D138=0,"",'Summary Clear'!D138)</f>
        <v/>
      </c>
      <c r="E149" s="230" t="str">
        <f>IF('Summary Clear'!E138=0,"",(VLOOKUP('Summary Clear'!E138,Lists!$E$15:$G$21,3,FALSE)))</f>
        <v/>
      </c>
      <c r="F149" s="238" t="str">
        <f>IF('Summary Clear'!S138=0,"",'Summary Clear'!S138)</f>
        <v/>
      </c>
      <c r="G149" s="238" t="str">
        <f>IF('Summary Clear'!T138=0,"",'Summary Clear'!T138)</f>
        <v/>
      </c>
      <c r="H149" s="238" t="str">
        <f>IF('Summary Clear'!AB138=0,"",'Summary Clear'!AB138)</f>
        <v/>
      </c>
      <c r="I149" s="238" t="str">
        <f>IF('Summary Clear'!AC138=0,"",'Summary Clear'!AC138)</f>
        <v/>
      </c>
      <c r="J149" s="238" t="str">
        <f>IF('Summary Clear'!AD138=0,"",'Summary Clear'!AD138)</f>
        <v/>
      </c>
      <c r="K149" s="238" t="str">
        <f>IF('Summary Clear'!AE138=0,"",'Summary Clear'!AE138)</f>
        <v/>
      </c>
      <c r="L149" s="238" t="str">
        <f>IF('Summary Clear'!AF138=0,"",'Summary Clear'!AF138)</f>
        <v/>
      </c>
      <c r="M149" s="238" t="str">
        <f>IF('Summary Clear'!AG138=0,"",'Summary Clear'!AG138)</f>
        <v/>
      </c>
      <c r="N149" s="238" t="str">
        <f>IF('Summary Clear'!AH138=0,"",'Summary Clear'!AH138)</f>
        <v/>
      </c>
      <c r="O149" s="238" t="str">
        <f>IF('Summary Clear'!AI138=0,"",'Summary Clear'!AI138)</f>
        <v/>
      </c>
      <c r="P149" s="238" t="str">
        <f>IF('Summary Clear'!AJ138=0,"",'Summary Clear'!AJ138)</f>
        <v/>
      </c>
      <c r="Q149" s="238" t="str">
        <f>IF('Summary Clear'!AK138=0,"",'Summary Clear'!AK138)</f>
        <v/>
      </c>
      <c r="R149" s="238" t="str">
        <f>IF('Summary Clear'!AL138=0,"",'Summary Clear'!AL138)</f>
        <v/>
      </c>
      <c r="S149" s="238" t="str">
        <f>IF('Summary Clear'!AM138=0,"",'Summary Clear'!AM138)</f>
        <v/>
      </c>
      <c r="T149" s="179" t="str">
        <f>IF('Summary Clear'!AN138=0,"",'Summary Clear'!AN138)</f>
        <v/>
      </c>
    </row>
    <row r="150" spans="3:20" ht="14" x14ac:dyDescent="0.3">
      <c r="C150" s="178" t="str">
        <f>IF('Summary Clear'!B139=0,"",'Summary Clear'!B139)</f>
        <v/>
      </c>
      <c r="D150" s="172" t="str">
        <f>IF('Summary Clear'!D139=0,"",'Summary Clear'!D139)</f>
        <v/>
      </c>
      <c r="E150" s="230" t="str">
        <f>IF('Summary Clear'!E139=0,"",(VLOOKUP('Summary Clear'!E139,Lists!$E$15:$G$21,3,FALSE)))</f>
        <v/>
      </c>
      <c r="F150" s="238" t="str">
        <f>IF('Summary Clear'!S139=0,"",'Summary Clear'!S139)</f>
        <v/>
      </c>
      <c r="G150" s="238" t="str">
        <f>IF('Summary Clear'!T139=0,"",'Summary Clear'!T139)</f>
        <v/>
      </c>
      <c r="H150" s="238" t="str">
        <f>IF('Summary Clear'!AB139=0,"",'Summary Clear'!AB139)</f>
        <v/>
      </c>
      <c r="I150" s="238" t="str">
        <f>IF('Summary Clear'!AC139=0,"",'Summary Clear'!AC139)</f>
        <v/>
      </c>
      <c r="J150" s="238" t="str">
        <f>IF('Summary Clear'!AD139=0,"",'Summary Clear'!AD139)</f>
        <v/>
      </c>
      <c r="K150" s="238" t="str">
        <f>IF('Summary Clear'!AE139=0,"",'Summary Clear'!AE139)</f>
        <v/>
      </c>
      <c r="L150" s="238" t="str">
        <f>IF('Summary Clear'!AF139=0,"",'Summary Clear'!AF139)</f>
        <v/>
      </c>
      <c r="M150" s="238" t="str">
        <f>IF('Summary Clear'!AG139=0,"",'Summary Clear'!AG139)</f>
        <v/>
      </c>
      <c r="N150" s="238" t="str">
        <f>IF('Summary Clear'!AH139=0,"",'Summary Clear'!AH139)</f>
        <v/>
      </c>
      <c r="O150" s="238" t="str">
        <f>IF('Summary Clear'!AI139=0,"",'Summary Clear'!AI139)</f>
        <v/>
      </c>
      <c r="P150" s="238" t="str">
        <f>IF('Summary Clear'!AJ139=0,"",'Summary Clear'!AJ139)</f>
        <v/>
      </c>
      <c r="Q150" s="238" t="str">
        <f>IF('Summary Clear'!AK139=0,"",'Summary Clear'!AK139)</f>
        <v/>
      </c>
      <c r="R150" s="238" t="str">
        <f>IF('Summary Clear'!AL139=0,"",'Summary Clear'!AL139)</f>
        <v/>
      </c>
      <c r="S150" s="238" t="str">
        <f>IF('Summary Clear'!AM139=0,"",'Summary Clear'!AM139)</f>
        <v/>
      </c>
      <c r="T150" s="179" t="str">
        <f>IF('Summary Clear'!AN139=0,"",'Summary Clear'!AN139)</f>
        <v/>
      </c>
    </row>
    <row r="151" spans="3:20" ht="14" x14ac:dyDescent="0.3">
      <c r="C151" s="178" t="str">
        <f>IF('Summary Clear'!B140=0,"",'Summary Clear'!B140)</f>
        <v/>
      </c>
      <c r="D151" s="172" t="str">
        <f>IF('Summary Clear'!D140=0,"",'Summary Clear'!D140)</f>
        <v/>
      </c>
      <c r="E151" s="230" t="str">
        <f>IF('Summary Clear'!E140=0,"",(VLOOKUP('Summary Clear'!E140,Lists!$E$15:$G$21,3,FALSE)))</f>
        <v/>
      </c>
      <c r="F151" s="238" t="str">
        <f>IF('Summary Clear'!S140=0,"",'Summary Clear'!S140)</f>
        <v/>
      </c>
      <c r="G151" s="238" t="str">
        <f>IF('Summary Clear'!T140=0,"",'Summary Clear'!T140)</f>
        <v/>
      </c>
      <c r="H151" s="238" t="str">
        <f>IF('Summary Clear'!AB140=0,"",'Summary Clear'!AB140)</f>
        <v/>
      </c>
      <c r="I151" s="238" t="str">
        <f>IF('Summary Clear'!AC140=0,"",'Summary Clear'!AC140)</f>
        <v/>
      </c>
      <c r="J151" s="238" t="str">
        <f>IF('Summary Clear'!AD140=0,"",'Summary Clear'!AD140)</f>
        <v/>
      </c>
      <c r="K151" s="238" t="str">
        <f>IF('Summary Clear'!AE140=0,"",'Summary Clear'!AE140)</f>
        <v/>
      </c>
      <c r="L151" s="238" t="str">
        <f>IF('Summary Clear'!AF140=0,"",'Summary Clear'!AF140)</f>
        <v/>
      </c>
      <c r="M151" s="238" t="str">
        <f>IF('Summary Clear'!AG140=0,"",'Summary Clear'!AG140)</f>
        <v/>
      </c>
      <c r="N151" s="238" t="str">
        <f>IF('Summary Clear'!AH140=0,"",'Summary Clear'!AH140)</f>
        <v/>
      </c>
      <c r="O151" s="238" t="str">
        <f>IF('Summary Clear'!AI140=0,"",'Summary Clear'!AI140)</f>
        <v/>
      </c>
      <c r="P151" s="238" t="str">
        <f>IF('Summary Clear'!AJ140=0,"",'Summary Clear'!AJ140)</f>
        <v/>
      </c>
      <c r="Q151" s="238" t="str">
        <f>IF('Summary Clear'!AK140=0,"",'Summary Clear'!AK140)</f>
        <v/>
      </c>
      <c r="R151" s="238" t="str">
        <f>IF('Summary Clear'!AL140=0,"",'Summary Clear'!AL140)</f>
        <v/>
      </c>
      <c r="S151" s="238" t="str">
        <f>IF('Summary Clear'!AM140=0,"",'Summary Clear'!AM140)</f>
        <v/>
      </c>
      <c r="T151" s="179" t="str">
        <f>IF('Summary Clear'!AN140=0,"",'Summary Clear'!AN140)</f>
        <v/>
      </c>
    </row>
    <row r="152" spans="3:20" ht="14" x14ac:dyDescent="0.3">
      <c r="C152" s="178" t="str">
        <f>IF('Summary Clear'!B141=0,"",'Summary Clear'!B141)</f>
        <v/>
      </c>
      <c r="D152" s="172" t="str">
        <f>IF('Summary Clear'!D141=0,"",'Summary Clear'!D141)</f>
        <v/>
      </c>
      <c r="E152" s="230" t="str">
        <f>IF('Summary Clear'!E141=0,"",(VLOOKUP('Summary Clear'!E141,Lists!$E$15:$G$21,3,FALSE)))</f>
        <v/>
      </c>
      <c r="F152" s="238" t="str">
        <f>IF('Summary Clear'!S141=0,"",'Summary Clear'!S141)</f>
        <v/>
      </c>
      <c r="G152" s="238" t="str">
        <f>IF('Summary Clear'!T141=0,"",'Summary Clear'!T141)</f>
        <v/>
      </c>
      <c r="H152" s="238" t="str">
        <f>IF('Summary Clear'!AB141=0,"",'Summary Clear'!AB141)</f>
        <v/>
      </c>
      <c r="I152" s="238" t="str">
        <f>IF('Summary Clear'!AC141=0,"",'Summary Clear'!AC141)</f>
        <v/>
      </c>
      <c r="J152" s="238" t="str">
        <f>IF('Summary Clear'!AD141=0,"",'Summary Clear'!AD141)</f>
        <v/>
      </c>
      <c r="K152" s="238" t="str">
        <f>IF('Summary Clear'!AE141=0,"",'Summary Clear'!AE141)</f>
        <v/>
      </c>
      <c r="L152" s="238" t="str">
        <f>IF('Summary Clear'!AF141=0,"",'Summary Clear'!AF141)</f>
        <v/>
      </c>
      <c r="M152" s="238" t="str">
        <f>IF('Summary Clear'!AG141=0,"",'Summary Clear'!AG141)</f>
        <v/>
      </c>
      <c r="N152" s="238" t="str">
        <f>IF('Summary Clear'!AH141=0,"",'Summary Clear'!AH141)</f>
        <v/>
      </c>
      <c r="O152" s="238" t="str">
        <f>IF('Summary Clear'!AI141=0,"",'Summary Clear'!AI141)</f>
        <v/>
      </c>
      <c r="P152" s="238" t="str">
        <f>IF('Summary Clear'!AJ141=0,"",'Summary Clear'!AJ141)</f>
        <v/>
      </c>
      <c r="Q152" s="238" t="str">
        <f>IF('Summary Clear'!AK141=0,"",'Summary Clear'!AK141)</f>
        <v/>
      </c>
      <c r="R152" s="238" t="str">
        <f>IF('Summary Clear'!AL141=0,"",'Summary Clear'!AL141)</f>
        <v/>
      </c>
      <c r="S152" s="238" t="str">
        <f>IF('Summary Clear'!AM141=0,"",'Summary Clear'!AM141)</f>
        <v/>
      </c>
      <c r="T152" s="179" t="str">
        <f>IF('Summary Clear'!AN141=0,"",'Summary Clear'!AN141)</f>
        <v/>
      </c>
    </row>
    <row r="153" spans="3:20" ht="14" x14ac:dyDescent="0.3">
      <c r="C153" s="178" t="str">
        <f>IF('Summary Clear'!B142=0,"",'Summary Clear'!B142)</f>
        <v/>
      </c>
      <c r="D153" s="172" t="str">
        <f>IF('Summary Clear'!D142=0,"",'Summary Clear'!D142)</f>
        <v/>
      </c>
      <c r="E153" s="230" t="str">
        <f>IF('Summary Clear'!E142=0,"",(VLOOKUP('Summary Clear'!E142,Lists!$E$15:$G$21,3,FALSE)))</f>
        <v/>
      </c>
      <c r="F153" s="238" t="str">
        <f>IF('Summary Clear'!S142=0,"",'Summary Clear'!S142)</f>
        <v/>
      </c>
      <c r="G153" s="238" t="str">
        <f>IF('Summary Clear'!T142=0,"",'Summary Clear'!T142)</f>
        <v/>
      </c>
      <c r="H153" s="238" t="str">
        <f>IF('Summary Clear'!AB142=0,"",'Summary Clear'!AB142)</f>
        <v/>
      </c>
      <c r="I153" s="238" t="str">
        <f>IF('Summary Clear'!AC142=0,"",'Summary Clear'!AC142)</f>
        <v/>
      </c>
      <c r="J153" s="238" t="str">
        <f>IF('Summary Clear'!AD142=0,"",'Summary Clear'!AD142)</f>
        <v/>
      </c>
      <c r="K153" s="238" t="str">
        <f>IF('Summary Clear'!AE142=0,"",'Summary Clear'!AE142)</f>
        <v/>
      </c>
      <c r="L153" s="238" t="str">
        <f>IF('Summary Clear'!AF142=0,"",'Summary Clear'!AF142)</f>
        <v/>
      </c>
      <c r="M153" s="238" t="str">
        <f>IF('Summary Clear'!AG142=0,"",'Summary Clear'!AG142)</f>
        <v/>
      </c>
      <c r="N153" s="238" t="str">
        <f>IF('Summary Clear'!AH142=0,"",'Summary Clear'!AH142)</f>
        <v/>
      </c>
      <c r="O153" s="238" t="str">
        <f>IF('Summary Clear'!AI142=0,"",'Summary Clear'!AI142)</f>
        <v/>
      </c>
      <c r="P153" s="238" t="str">
        <f>IF('Summary Clear'!AJ142=0,"",'Summary Clear'!AJ142)</f>
        <v/>
      </c>
      <c r="Q153" s="238" t="str">
        <f>IF('Summary Clear'!AK142=0,"",'Summary Clear'!AK142)</f>
        <v/>
      </c>
      <c r="R153" s="238" t="str">
        <f>IF('Summary Clear'!AL142=0,"",'Summary Clear'!AL142)</f>
        <v/>
      </c>
      <c r="S153" s="238" t="str">
        <f>IF('Summary Clear'!AM142=0,"",'Summary Clear'!AM142)</f>
        <v/>
      </c>
      <c r="T153" s="179" t="str">
        <f>IF('Summary Clear'!AN142=0,"",'Summary Clear'!AN142)</f>
        <v/>
      </c>
    </row>
    <row r="154" spans="3:20" ht="14" x14ac:dyDescent="0.3">
      <c r="C154" s="178" t="str">
        <f>IF('Summary Clear'!B143=0,"",'Summary Clear'!B143)</f>
        <v/>
      </c>
      <c r="D154" s="172" t="str">
        <f>IF('Summary Clear'!D143=0,"",'Summary Clear'!D143)</f>
        <v/>
      </c>
      <c r="E154" s="230" t="str">
        <f>IF('Summary Clear'!E143=0,"",(VLOOKUP('Summary Clear'!E143,Lists!$E$15:$G$21,3,FALSE)))</f>
        <v/>
      </c>
      <c r="F154" s="238" t="str">
        <f>IF('Summary Clear'!S143=0,"",'Summary Clear'!S143)</f>
        <v/>
      </c>
      <c r="G154" s="238" t="str">
        <f>IF('Summary Clear'!T143=0,"",'Summary Clear'!T143)</f>
        <v/>
      </c>
      <c r="H154" s="238" t="str">
        <f>IF('Summary Clear'!AB143=0,"",'Summary Clear'!AB143)</f>
        <v/>
      </c>
      <c r="I154" s="238" t="str">
        <f>IF('Summary Clear'!AC143=0,"",'Summary Clear'!AC143)</f>
        <v/>
      </c>
      <c r="J154" s="238" t="str">
        <f>IF('Summary Clear'!AD143=0,"",'Summary Clear'!AD143)</f>
        <v/>
      </c>
      <c r="K154" s="238" t="str">
        <f>IF('Summary Clear'!AE143=0,"",'Summary Clear'!AE143)</f>
        <v/>
      </c>
      <c r="L154" s="238" t="str">
        <f>IF('Summary Clear'!AF143=0,"",'Summary Clear'!AF143)</f>
        <v/>
      </c>
      <c r="M154" s="238" t="str">
        <f>IF('Summary Clear'!AG143=0,"",'Summary Clear'!AG143)</f>
        <v/>
      </c>
      <c r="N154" s="238" t="str">
        <f>IF('Summary Clear'!AH143=0,"",'Summary Clear'!AH143)</f>
        <v/>
      </c>
      <c r="O154" s="238" t="str">
        <f>IF('Summary Clear'!AI143=0,"",'Summary Clear'!AI143)</f>
        <v/>
      </c>
      <c r="P154" s="238" t="str">
        <f>IF('Summary Clear'!AJ143=0,"",'Summary Clear'!AJ143)</f>
        <v/>
      </c>
      <c r="Q154" s="238" t="str">
        <f>IF('Summary Clear'!AK143=0,"",'Summary Clear'!AK143)</f>
        <v/>
      </c>
      <c r="R154" s="238" t="str">
        <f>IF('Summary Clear'!AL143=0,"",'Summary Clear'!AL143)</f>
        <v/>
      </c>
      <c r="S154" s="238" t="str">
        <f>IF('Summary Clear'!AM143=0,"",'Summary Clear'!AM143)</f>
        <v/>
      </c>
      <c r="T154" s="179" t="str">
        <f>IF('Summary Clear'!AN143=0,"",'Summary Clear'!AN143)</f>
        <v/>
      </c>
    </row>
    <row r="155" spans="3:20" ht="14" x14ac:dyDescent="0.3">
      <c r="C155" s="178" t="str">
        <f>IF('Summary Clear'!B144=0,"",'Summary Clear'!B144)</f>
        <v/>
      </c>
      <c r="D155" s="172" t="str">
        <f>IF('Summary Clear'!D144=0,"",'Summary Clear'!D144)</f>
        <v/>
      </c>
      <c r="E155" s="230" t="str">
        <f>IF('Summary Clear'!E144=0,"",(VLOOKUP('Summary Clear'!E144,Lists!$E$15:$G$21,3,FALSE)))</f>
        <v/>
      </c>
      <c r="F155" s="238" t="str">
        <f>IF('Summary Clear'!S144=0,"",'Summary Clear'!S144)</f>
        <v/>
      </c>
      <c r="G155" s="238" t="str">
        <f>IF('Summary Clear'!T144=0,"",'Summary Clear'!T144)</f>
        <v/>
      </c>
      <c r="H155" s="238" t="str">
        <f>IF('Summary Clear'!AB144=0,"",'Summary Clear'!AB144)</f>
        <v/>
      </c>
      <c r="I155" s="238" t="str">
        <f>IF('Summary Clear'!AC144=0,"",'Summary Clear'!AC144)</f>
        <v/>
      </c>
      <c r="J155" s="238" t="str">
        <f>IF('Summary Clear'!AD144=0,"",'Summary Clear'!AD144)</f>
        <v/>
      </c>
      <c r="K155" s="238" t="str">
        <f>IF('Summary Clear'!AE144=0,"",'Summary Clear'!AE144)</f>
        <v/>
      </c>
      <c r="L155" s="238" t="str">
        <f>IF('Summary Clear'!AF144=0,"",'Summary Clear'!AF144)</f>
        <v/>
      </c>
      <c r="M155" s="238" t="str">
        <f>IF('Summary Clear'!AG144=0,"",'Summary Clear'!AG144)</f>
        <v/>
      </c>
      <c r="N155" s="238" t="str">
        <f>IF('Summary Clear'!AH144=0,"",'Summary Clear'!AH144)</f>
        <v/>
      </c>
      <c r="O155" s="238" t="str">
        <f>IF('Summary Clear'!AI144=0,"",'Summary Clear'!AI144)</f>
        <v/>
      </c>
      <c r="P155" s="238" t="str">
        <f>IF('Summary Clear'!AJ144=0,"",'Summary Clear'!AJ144)</f>
        <v/>
      </c>
      <c r="Q155" s="238" t="str">
        <f>IF('Summary Clear'!AK144=0,"",'Summary Clear'!AK144)</f>
        <v/>
      </c>
      <c r="R155" s="238" t="str">
        <f>IF('Summary Clear'!AL144=0,"",'Summary Clear'!AL144)</f>
        <v/>
      </c>
      <c r="S155" s="238" t="str">
        <f>IF('Summary Clear'!AM144=0,"",'Summary Clear'!AM144)</f>
        <v/>
      </c>
      <c r="T155" s="179" t="str">
        <f>IF('Summary Clear'!AN144=0,"",'Summary Clear'!AN144)</f>
        <v/>
      </c>
    </row>
    <row r="156" spans="3:20" ht="14" x14ac:dyDescent="0.3">
      <c r="C156" s="178" t="str">
        <f>IF('Summary Clear'!B145=0,"",'Summary Clear'!B145)</f>
        <v/>
      </c>
      <c r="D156" s="172" t="str">
        <f>IF('Summary Clear'!D145=0,"",'Summary Clear'!D145)</f>
        <v/>
      </c>
      <c r="E156" s="230" t="str">
        <f>IF('Summary Clear'!E145=0,"",(VLOOKUP('Summary Clear'!E145,Lists!$E$15:$G$21,3,FALSE)))</f>
        <v/>
      </c>
      <c r="F156" s="238" t="str">
        <f>IF('Summary Clear'!S145=0,"",'Summary Clear'!S145)</f>
        <v/>
      </c>
      <c r="G156" s="238" t="str">
        <f>IF('Summary Clear'!T145=0,"",'Summary Clear'!T145)</f>
        <v/>
      </c>
      <c r="H156" s="238" t="str">
        <f>IF('Summary Clear'!AB145=0,"",'Summary Clear'!AB145)</f>
        <v/>
      </c>
      <c r="I156" s="238" t="str">
        <f>IF('Summary Clear'!AC145=0,"",'Summary Clear'!AC145)</f>
        <v/>
      </c>
      <c r="J156" s="238" t="str">
        <f>IF('Summary Clear'!AD145=0,"",'Summary Clear'!AD145)</f>
        <v/>
      </c>
      <c r="K156" s="238" t="str">
        <f>IF('Summary Clear'!AE145=0,"",'Summary Clear'!AE145)</f>
        <v/>
      </c>
      <c r="L156" s="238" t="str">
        <f>IF('Summary Clear'!AF145=0,"",'Summary Clear'!AF145)</f>
        <v/>
      </c>
      <c r="M156" s="238" t="str">
        <f>IF('Summary Clear'!AG145=0,"",'Summary Clear'!AG145)</f>
        <v/>
      </c>
      <c r="N156" s="238" t="str">
        <f>IF('Summary Clear'!AH145=0,"",'Summary Clear'!AH145)</f>
        <v/>
      </c>
      <c r="O156" s="238" t="str">
        <f>IF('Summary Clear'!AI145=0,"",'Summary Clear'!AI145)</f>
        <v/>
      </c>
      <c r="P156" s="238" t="str">
        <f>IF('Summary Clear'!AJ145=0,"",'Summary Clear'!AJ145)</f>
        <v/>
      </c>
      <c r="Q156" s="238" t="str">
        <f>IF('Summary Clear'!AK145=0,"",'Summary Clear'!AK145)</f>
        <v/>
      </c>
      <c r="R156" s="238" t="str">
        <f>IF('Summary Clear'!AL145=0,"",'Summary Clear'!AL145)</f>
        <v/>
      </c>
      <c r="S156" s="238" t="str">
        <f>IF('Summary Clear'!AM145=0,"",'Summary Clear'!AM145)</f>
        <v/>
      </c>
      <c r="T156" s="179" t="str">
        <f>IF('Summary Clear'!AN145=0,"",'Summary Clear'!AN145)</f>
        <v/>
      </c>
    </row>
    <row r="157" spans="3:20" ht="14" x14ac:dyDescent="0.3">
      <c r="C157" s="178" t="str">
        <f>IF('Summary Clear'!B146=0,"",'Summary Clear'!B146)</f>
        <v/>
      </c>
      <c r="D157" s="172" t="str">
        <f>IF('Summary Clear'!D146=0,"",'Summary Clear'!D146)</f>
        <v/>
      </c>
      <c r="E157" s="230" t="str">
        <f>IF('Summary Clear'!E146=0,"",(VLOOKUP('Summary Clear'!E146,Lists!$E$15:$G$21,3,FALSE)))</f>
        <v/>
      </c>
      <c r="F157" s="238" t="str">
        <f>IF('Summary Clear'!S146=0,"",'Summary Clear'!S146)</f>
        <v/>
      </c>
      <c r="G157" s="238" t="str">
        <f>IF('Summary Clear'!T146=0,"",'Summary Clear'!T146)</f>
        <v/>
      </c>
      <c r="H157" s="238" t="str">
        <f>IF('Summary Clear'!AB146=0,"",'Summary Clear'!AB146)</f>
        <v/>
      </c>
      <c r="I157" s="238" t="str">
        <f>IF('Summary Clear'!AC146=0,"",'Summary Clear'!AC146)</f>
        <v/>
      </c>
      <c r="J157" s="238" t="str">
        <f>IF('Summary Clear'!AD146=0,"",'Summary Clear'!AD146)</f>
        <v/>
      </c>
      <c r="K157" s="238" t="str">
        <f>IF('Summary Clear'!AE146=0,"",'Summary Clear'!AE146)</f>
        <v/>
      </c>
      <c r="L157" s="238" t="str">
        <f>IF('Summary Clear'!AF146=0,"",'Summary Clear'!AF146)</f>
        <v/>
      </c>
      <c r="M157" s="238" t="str">
        <f>IF('Summary Clear'!AG146=0,"",'Summary Clear'!AG146)</f>
        <v/>
      </c>
      <c r="N157" s="238" t="str">
        <f>IF('Summary Clear'!AH146=0,"",'Summary Clear'!AH146)</f>
        <v/>
      </c>
      <c r="O157" s="238" t="str">
        <f>IF('Summary Clear'!AI146=0,"",'Summary Clear'!AI146)</f>
        <v/>
      </c>
      <c r="P157" s="238" t="str">
        <f>IF('Summary Clear'!AJ146=0,"",'Summary Clear'!AJ146)</f>
        <v/>
      </c>
      <c r="Q157" s="238" t="str">
        <f>IF('Summary Clear'!AK146=0,"",'Summary Clear'!AK146)</f>
        <v/>
      </c>
      <c r="R157" s="238" t="str">
        <f>IF('Summary Clear'!AL146=0,"",'Summary Clear'!AL146)</f>
        <v/>
      </c>
      <c r="S157" s="238" t="str">
        <f>IF('Summary Clear'!AM146=0,"",'Summary Clear'!AM146)</f>
        <v/>
      </c>
      <c r="T157" s="179" t="str">
        <f>IF('Summary Clear'!AN146=0,"",'Summary Clear'!AN146)</f>
        <v/>
      </c>
    </row>
    <row r="158" spans="3:20" ht="14" x14ac:dyDescent="0.3">
      <c r="C158" s="178" t="str">
        <f>IF('Summary Clear'!B147=0,"",'Summary Clear'!B147)</f>
        <v/>
      </c>
      <c r="D158" s="172" t="str">
        <f>IF('Summary Clear'!D147=0,"",'Summary Clear'!D147)</f>
        <v/>
      </c>
      <c r="E158" s="230" t="str">
        <f>IF('Summary Clear'!E147=0,"",(VLOOKUP('Summary Clear'!E147,Lists!$E$15:$G$21,3,FALSE)))</f>
        <v/>
      </c>
      <c r="F158" s="238" t="str">
        <f>IF('Summary Clear'!S147=0,"",'Summary Clear'!S147)</f>
        <v/>
      </c>
      <c r="G158" s="238" t="str">
        <f>IF('Summary Clear'!T147=0,"",'Summary Clear'!T147)</f>
        <v/>
      </c>
      <c r="H158" s="238" t="str">
        <f>IF('Summary Clear'!AB147=0,"",'Summary Clear'!AB147)</f>
        <v/>
      </c>
      <c r="I158" s="238" t="str">
        <f>IF('Summary Clear'!AC147=0,"",'Summary Clear'!AC147)</f>
        <v/>
      </c>
      <c r="J158" s="238" t="str">
        <f>IF('Summary Clear'!AD147=0,"",'Summary Clear'!AD147)</f>
        <v/>
      </c>
      <c r="K158" s="238" t="str">
        <f>IF('Summary Clear'!AE147=0,"",'Summary Clear'!AE147)</f>
        <v/>
      </c>
      <c r="L158" s="238" t="str">
        <f>IF('Summary Clear'!AF147=0,"",'Summary Clear'!AF147)</f>
        <v/>
      </c>
      <c r="M158" s="238" t="str">
        <f>IF('Summary Clear'!AG147=0,"",'Summary Clear'!AG147)</f>
        <v/>
      </c>
      <c r="N158" s="238" t="str">
        <f>IF('Summary Clear'!AH147=0,"",'Summary Clear'!AH147)</f>
        <v/>
      </c>
      <c r="O158" s="238" t="str">
        <f>IF('Summary Clear'!AI147=0,"",'Summary Clear'!AI147)</f>
        <v/>
      </c>
      <c r="P158" s="238" t="str">
        <f>IF('Summary Clear'!AJ147=0,"",'Summary Clear'!AJ147)</f>
        <v/>
      </c>
      <c r="Q158" s="238" t="str">
        <f>IF('Summary Clear'!AK147=0,"",'Summary Clear'!AK147)</f>
        <v/>
      </c>
      <c r="R158" s="238" t="str">
        <f>IF('Summary Clear'!AL147=0,"",'Summary Clear'!AL147)</f>
        <v/>
      </c>
      <c r="S158" s="238" t="str">
        <f>IF('Summary Clear'!AM147=0,"",'Summary Clear'!AM147)</f>
        <v/>
      </c>
      <c r="T158" s="179" t="str">
        <f>IF('Summary Clear'!AN147=0,"",'Summary Clear'!AN147)</f>
        <v/>
      </c>
    </row>
    <row r="159" spans="3:20" ht="14" x14ac:dyDescent="0.3">
      <c r="C159" s="178" t="str">
        <f>IF('Summary Clear'!B148=0,"",'Summary Clear'!B148)</f>
        <v/>
      </c>
      <c r="D159" s="172" t="str">
        <f>IF('Summary Clear'!D148=0,"",'Summary Clear'!D148)</f>
        <v/>
      </c>
      <c r="E159" s="230" t="str">
        <f>IF('Summary Clear'!E148=0,"",(VLOOKUP('Summary Clear'!E148,Lists!$E$15:$G$21,3,FALSE)))</f>
        <v/>
      </c>
      <c r="F159" s="238" t="str">
        <f>IF('Summary Clear'!S148=0,"",'Summary Clear'!S148)</f>
        <v/>
      </c>
      <c r="G159" s="238" t="str">
        <f>IF('Summary Clear'!T148=0,"",'Summary Clear'!T148)</f>
        <v/>
      </c>
      <c r="H159" s="238" t="str">
        <f>IF('Summary Clear'!AB148=0,"",'Summary Clear'!AB148)</f>
        <v/>
      </c>
      <c r="I159" s="238" t="str">
        <f>IF('Summary Clear'!AC148=0,"",'Summary Clear'!AC148)</f>
        <v/>
      </c>
      <c r="J159" s="238" t="str">
        <f>IF('Summary Clear'!AD148=0,"",'Summary Clear'!AD148)</f>
        <v/>
      </c>
      <c r="K159" s="238" t="str">
        <f>IF('Summary Clear'!AE148=0,"",'Summary Clear'!AE148)</f>
        <v/>
      </c>
      <c r="L159" s="238" t="str">
        <f>IF('Summary Clear'!AF148=0,"",'Summary Clear'!AF148)</f>
        <v/>
      </c>
      <c r="M159" s="238" t="str">
        <f>IF('Summary Clear'!AG148=0,"",'Summary Clear'!AG148)</f>
        <v/>
      </c>
      <c r="N159" s="238" t="str">
        <f>IF('Summary Clear'!AH148=0,"",'Summary Clear'!AH148)</f>
        <v/>
      </c>
      <c r="O159" s="238" t="str">
        <f>IF('Summary Clear'!AI148=0,"",'Summary Clear'!AI148)</f>
        <v/>
      </c>
      <c r="P159" s="238" t="str">
        <f>IF('Summary Clear'!AJ148=0,"",'Summary Clear'!AJ148)</f>
        <v/>
      </c>
      <c r="Q159" s="238" t="str">
        <f>IF('Summary Clear'!AK148=0,"",'Summary Clear'!AK148)</f>
        <v/>
      </c>
      <c r="R159" s="238" t="str">
        <f>IF('Summary Clear'!AL148=0,"",'Summary Clear'!AL148)</f>
        <v/>
      </c>
      <c r="S159" s="238" t="str">
        <f>IF('Summary Clear'!AM148=0,"",'Summary Clear'!AM148)</f>
        <v/>
      </c>
      <c r="T159" s="179" t="str">
        <f>IF('Summary Clear'!AN148=0,"",'Summary Clear'!AN148)</f>
        <v/>
      </c>
    </row>
    <row r="160" spans="3:20" ht="14" x14ac:dyDescent="0.3">
      <c r="C160" s="178" t="str">
        <f>IF('Summary Clear'!B149=0,"",'Summary Clear'!B149)</f>
        <v/>
      </c>
      <c r="D160" s="172" t="str">
        <f>IF('Summary Clear'!D149=0,"",'Summary Clear'!D149)</f>
        <v/>
      </c>
      <c r="E160" s="230" t="str">
        <f>IF('Summary Clear'!E149=0,"",(VLOOKUP('Summary Clear'!E149,Lists!$E$15:$G$21,3,FALSE)))</f>
        <v/>
      </c>
      <c r="F160" s="238" t="str">
        <f>IF('Summary Clear'!S149=0,"",'Summary Clear'!S149)</f>
        <v/>
      </c>
      <c r="G160" s="238" t="str">
        <f>IF('Summary Clear'!T149=0,"",'Summary Clear'!T149)</f>
        <v/>
      </c>
      <c r="H160" s="238" t="str">
        <f>IF('Summary Clear'!AB149=0,"",'Summary Clear'!AB149)</f>
        <v/>
      </c>
      <c r="I160" s="238" t="str">
        <f>IF('Summary Clear'!AC149=0,"",'Summary Clear'!AC149)</f>
        <v/>
      </c>
      <c r="J160" s="238" t="str">
        <f>IF('Summary Clear'!AD149=0,"",'Summary Clear'!AD149)</f>
        <v/>
      </c>
      <c r="K160" s="238" t="str">
        <f>IF('Summary Clear'!AE149=0,"",'Summary Clear'!AE149)</f>
        <v/>
      </c>
      <c r="L160" s="238" t="str">
        <f>IF('Summary Clear'!AF149=0,"",'Summary Clear'!AF149)</f>
        <v/>
      </c>
      <c r="M160" s="238" t="str">
        <f>IF('Summary Clear'!AG149=0,"",'Summary Clear'!AG149)</f>
        <v/>
      </c>
      <c r="N160" s="238" t="str">
        <f>IF('Summary Clear'!AH149=0,"",'Summary Clear'!AH149)</f>
        <v/>
      </c>
      <c r="O160" s="238" t="str">
        <f>IF('Summary Clear'!AI149=0,"",'Summary Clear'!AI149)</f>
        <v/>
      </c>
      <c r="P160" s="238" t="str">
        <f>IF('Summary Clear'!AJ149=0,"",'Summary Clear'!AJ149)</f>
        <v/>
      </c>
      <c r="Q160" s="238" t="str">
        <f>IF('Summary Clear'!AK149=0,"",'Summary Clear'!AK149)</f>
        <v/>
      </c>
      <c r="R160" s="238" t="str">
        <f>IF('Summary Clear'!AL149=0,"",'Summary Clear'!AL149)</f>
        <v/>
      </c>
      <c r="S160" s="238" t="str">
        <f>IF('Summary Clear'!AM149=0,"",'Summary Clear'!AM149)</f>
        <v/>
      </c>
      <c r="T160" s="179" t="str">
        <f>IF('Summary Clear'!AN149=0,"",'Summary Clear'!AN149)</f>
        <v/>
      </c>
    </row>
    <row r="161" spans="3:20" ht="14" x14ac:dyDescent="0.3">
      <c r="C161" s="178" t="str">
        <f>IF('Summary Clear'!B150=0,"",'Summary Clear'!B150)</f>
        <v/>
      </c>
      <c r="D161" s="172" t="str">
        <f>IF('Summary Clear'!D150=0,"",'Summary Clear'!D150)</f>
        <v/>
      </c>
      <c r="E161" s="230" t="str">
        <f>IF('Summary Clear'!E150=0,"",(VLOOKUP('Summary Clear'!E150,Lists!$E$15:$G$21,3,FALSE)))</f>
        <v/>
      </c>
      <c r="F161" s="238" t="str">
        <f>IF('Summary Clear'!S150=0,"",'Summary Clear'!S150)</f>
        <v/>
      </c>
      <c r="G161" s="238" t="str">
        <f>IF('Summary Clear'!T150=0,"",'Summary Clear'!T150)</f>
        <v/>
      </c>
      <c r="H161" s="238" t="str">
        <f>IF('Summary Clear'!AB150=0,"",'Summary Clear'!AB150)</f>
        <v/>
      </c>
      <c r="I161" s="238" t="str">
        <f>IF('Summary Clear'!AC150=0,"",'Summary Clear'!AC150)</f>
        <v/>
      </c>
      <c r="J161" s="238" t="str">
        <f>IF('Summary Clear'!AD150=0,"",'Summary Clear'!AD150)</f>
        <v/>
      </c>
      <c r="K161" s="238" t="str">
        <f>IF('Summary Clear'!AE150=0,"",'Summary Clear'!AE150)</f>
        <v/>
      </c>
      <c r="L161" s="238" t="str">
        <f>IF('Summary Clear'!AF150=0,"",'Summary Clear'!AF150)</f>
        <v/>
      </c>
      <c r="M161" s="238" t="str">
        <f>IF('Summary Clear'!AG150=0,"",'Summary Clear'!AG150)</f>
        <v/>
      </c>
      <c r="N161" s="238" t="str">
        <f>IF('Summary Clear'!AH150=0,"",'Summary Clear'!AH150)</f>
        <v/>
      </c>
      <c r="O161" s="238" t="str">
        <f>IF('Summary Clear'!AI150=0,"",'Summary Clear'!AI150)</f>
        <v/>
      </c>
      <c r="P161" s="238" t="str">
        <f>IF('Summary Clear'!AJ150=0,"",'Summary Clear'!AJ150)</f>
        <v/>
      </c>
      <c r="Q161" s="238" t="str">
        <f>IF('Summary Clear'!AK150=0,"",'Summary Clear'!AK150)</f>
        <v/>
      </c>
      <c r="R161" s="238" t="str">
        <f>IF('Summary Clear'!AL150=0,"",'Summary Clear'!AL150)</f>
        <v/>
      </c>
      <c r="S161" s="238" t="str">
        <f>IF('Summary Clear'!AM150=0,"",'Summary Clear'!AM150)</f>
        <v/>
      </c>
      <c r="T161" s="179" t="str">
        <f>IF('Summary Clear'!AN150=0,"",'Summary Clear'!AN150)</f>
        <v/>
      </c>
    </row>
    <row r="162" spans="3:20" ht="14" x14ac:dyDescent="0.3">
      <c r="C162" s="178" t="str">
        <f>IF('Summary Clear'!B151=0,"",'Summary Clear'!B151)</f>
        <v/>
      </c>
      <c r="D162" s="172" t="str">
        <f>IF('Summary Clear'!D151=0,"",'Summary Clear'!D151)</f>
        <v/>
      </c>
      <c r="E162" s="230" t="str">
        <f>IF('Summary Clear'!E151=0,"",(VLOOKUP('Summary Clear'!E151,Lists!$E$15:$G$21,3,FALSE)))</f>
        <v/>
      </c>
      <c r="F162" s="238" t="str">
        <f>IF('Summary Clear'!S151=0,"",'Summary Clear'!S151)</f>
        <v/>
      </c>
      <c r="G162" s="238" t="str">
        <f>IF('Summary Clear'!T151=0,"",'Summary Clear'!T151)</f>
        <v/>
      </c>
      <c r="H162" s="238" t="str">
        <f>IF('Summary Clear'!AB151=0,"",'Summary Clear'!AB151)</f>
        <v/>
      </c>
      <c r="I162" s="238" t="str">
        <f>IF('Summary Clear'!AC151=0,"",'Summary Clear'!AC151)</f>
        <v/>
      </c>
      <c r="J162" s="238" t="str">
        <f>IF('Summary Clear'!AD151=0,"",'Summary Clear'!AD151)</f>
        <v/>
      </c>
      <c r="K162" s="238" t="str">
        <f>IF('Summary Clear'!AE151=0,"",'Summary Clear'!AE151)</f>
        <v/>
      </c>
      <c r="L162" s="238" t="str">
        <f>IF('Summary Clear'!AF151=0,"",'Summary Clear'!AF151)</f>
        <v/>
      </c>
      <c r="M162" s="238" t="str">
        <f>IF('Summary Clear'!AG151=0,"",'Summary Clear'!AG151)</f>
        <v/>
      </c>
      <c r="N162" s="238" t="str">
        <f>IF('Summary Clear'!AH151=0,"",'Summary Clear'!AH151)</f>
        <v/>
      </c>
      <c r="O162" s="238" t="str">
        <f>IF('Summary Clear'!AI151=0,"",'Summary Clear'!AI151)</f>
        <v/>
      </c>
      <c r="P162" s="238" t="str">
        <f>IF('Summary Clear'!AJ151=0,"",'Summary Clear'!AJ151)</f>
        <v/>
      </c>
      <c r="Q162" s="238" t="str">
        <f>IF('Summary Clear'!AK151=0,"",'Summary Clear'!AK151)</f>
        <v/>
      </c>
      <c r="R162" s="238" t="str">
        <f>IF('Summary Clear'!AL151=0,"",'Summary Clear'!AL151)</f>
        <v/>
      </c>
      <c r="S162" s="238" t="str">
        <f>IF('Summary Clear'!AM151=0,"",'Summary Clear'!AM151)</f>
        <v/>
      </c>
      <c r="T162" s="179" t="str">
        <f>IF('Summary Clear'!AN151=0,"",'Summary Clear'!AN151)</f>
        <v/>
      </c>
    </row>
    <row r="163" spans="3:20" ht="14" x14ac:dyDescent="0.3">
      <c r="C163" s="178" t="str">
        <f>IF('Summary Clear'!B152=0,"",'Summary Clear'!B152)</f>
        <v/>
      </c>
      <c r="D163" s="172" t="str">
        <f>IF('Summary Clear'!D152=0,"",'Summary Clear'!D152)</f>
        <v/>
      </c>
      <c r="E163" s="230" t="str">
        <f>IF('Summary Clear'!E152=0,"",(VLOOKUP('Summary Clear'!E152,Lists!$E$15:$G$21,3,FALSE)))</f>
        <v/>
      </c>
      <c r="F163" s="238" t="str">
        <f>IF('Summary Clear'!S152=0,"",'Summary Clear'!S152)</f>
        <v/>
      </c>
      <c r="G163" s="238" t="str">
        <f>IF('Summary Clear'!T152=0,"",'Summary Clear'!T152)</f>
        <v/>
      </c>
      <c r="H163" s="238" t="str">
        <f>IF('Summary Clear'!AB152=0,"",'Summary Clear'!AB152)</f>
        <v/>
      </c>
      <c r="I163" s="238" t="str">
        <f>IF('Summary Clear'!AC152=0,"",'Summary Clear'!AC152)</f>
        <v/>
      </c>
      <c r="J163" s="238" t="str">
        <f>IF('Summary Clear'!AD152=0,"",'Summary Clear'!AD152)</f>
        <v/>
      </c>
      <c r="K163" s="238" t="str">
        <f>IF('Summary Clear'!AE152=0,"",'Summary Clear'!AE152)</f>
        <v/>
      </c>
      <c r="L163" s="238" t="str">
        <f>IF('Summary Clear'!AF152=0,"",'Summary Clear'!AF152)</f>
        <v/>
      </c>
      <c r="M163" s="238" t="str">
        <f>IF('Summary Clear'!AG152=0,"",'Summary Clear'!AG152)</f>
        <v/>
      </c>
      <c r="N163" s="238" t="str">
        <f>IF('Summary Clear'!AH152=0,"",'Summary Clear'!AH152)</f>
        <v/>
      </c>
      <c r="O163" s="238" t="str">
        <f>IF('Summary Clear'!AI152=0,"",'Summary Clear'!AI152)</f>
        <v/>
      </c>
      <c r="P163" s="238" t="str">
        <f>IF('Summary Clear'!AJ152=0,"",'Summary Clear'!AJ152)</f>
        <v/>
      </c>
      <c r="Q163" s="238" t="str">
        <f>IF('Summary Clear'!AK152=0,"",'Summary Clear'!AK152)</f>
        <v/>
      </c>
      <c r="R163" s="238" t="str">
        <f>IF('Summary Clear'!AL152=0,"",'Summary Clear'!AL152)</f>
        <v/>
      </c>
      <c r="S163" s="238" t="str">
        <f>IF('Summary Clear'!AM152=0,"",'Summary Clear'!AM152)</f>
        <v/>
      </c>
      <c r="T163" s="179" t="str">
        <f>IF('Summary Clear'!AN152=0,"",'Summary Clear'!AN152)</f>
        <v/>
      </c>
    </row>
    <row r="164" spans="3:20" ht="14" x14ac:dyDescent="0.3">
      <c r="C164" s="178" t="str">
        <f>IF('Summary Clear'!B153=0,"",'Summary Clear'!B153)</f>
        <v/>
      </c>
      <c r="D164" s="172" t="str">
        <f>IF('Summary Clear'!D153=0,"",'Summary Clear'!D153)</f>
        <v/>
      </c>
      <c r="E164" s="230" t="str">
        <f>IF('Summary Clear'!E153=0,"",(VLOOKUP('Summary Clear'!E153,Lists!$E$15:$G$21,3,FALSE)))</f>
        <v/>
      </c>
      <c r="F164" s="238" t="str">
        <f>IF('Summary Clear'!S153=0,"",'Summary Clear'!S153)</f>
        <v/>
      </c>
      <c r="G164" s="238" t="str">
        <f>IF('Summary Clear'!T153=0,"",'Summary Clear'!T153)</f>
        <v/>
      </c>
      <c r="H164" s="238" t="str">
        <f>IF('Summary Clear'!AB153=0,"",'Summary Clear'!AB153)</f>
        <v/>
      </c>
      <c r="I164" s="238" t="str">
        <f>IF('Summary Clear'!AC153=0,"",'Summary Clear'!AC153)</f>
        <v/>
      </c>
      <c r="J164" s="238" t="str">
        <f>IF('Summary Clear'!AD153=0,"",'Summary Clear'!AD153)</f>
        <v/>
      </c>
      <c r="K164" s="238" t="str">
        <f>IF('Summary Clear'!AE153=0,"",'Summary Clear'!AE153)</f>
        <v/>
      </c>
      <c r="L164" s="238" t="str">
        <f>IF('Summary Clear'!AF153=0,"",'Summary Clear'!AF153)</f>
        <v/>
      </c>
      <c r="M164" s="238" t="str">
        <f>IF('Summary Clear'!AG153=0,"",'Summary Clear'!AG153)</f>
        <v/>
      </c>
      <c r="N164" s="238" t="str">
        <f>IF('Summary Clear'!AH153=0,"",'Summary Clear'!AH153)</f>
        <v/>
      </c>
      <c r="O164" s="238" t="str">
        <f>IF('Summary Clear'!AI153=0,"",'Summary Clear'!AI153)</f>
        <v/>
      </c>
      <c r="P164" s="238" t="str">
        <f>IF('Summary Clear'!AJ153=0,"",'Summary Clear'!AJ153)</f>
        <v/>
      </c>
      <c r="Q164" s="238" t="str">
        <f>IF('Summary Clear'!AK153=0,"",'Summary Clear'!AK153)</f>
        <v/>
      </c>
      <c r="R164" s="238" t="str">
        <f>IF('Summary Clear'!AL153=0,"",'Summary Clear'!AL153)</f>
        <v/>
      </c>
      <c r="S164" s="238" t="str">
        <f>IF('Summary Clear'!AM153=0,"",'Summary Clear'!AM153)</f>
        <v/>
      </c>
      <c r="T164" s="179" t="str">
        <f>IF('Summary Clear'!AN153=0,"",'Summary Clear'!AN153)</f>
        <v/>
      </c>
    </row>
    <row r="165" spans="3:20" ht="14" x14ac:dyDescent="0.3">
      <c r="C165" s="178" t="str">
        <f>IF('Summary Clear'!B154=0,"",'Summary Clear'!B154)</f>
        <v/>
      </c>
      <c r="D165" s="172" t="str">
        <f>IF('Summary Clear'!D154=0,"",'Summary Clear'!D154)</f>
        <v/>
      </c>
      <c r="E165" s="230" t="str">
        <f>IF('Summary Clear'!E154=0,"",(VLOOKUP('Summary Clear'!E154,Lists!$E$15:$G$21,3,FALSE)))</f>
        <v/>
      </c>
      <c r="F165" s="238" t="str">
        <f>IF('Summary Clear'!S154=0,"",'Summary Clear'!S154)</f>
        <v/>
      </c>
      <c r="G165" s="238" t="str">
        <f>IF('Summary Clear'!T154=0,"",'Summary Clear'!T154)</f>
        <v/>
      </c>
      <c r="H165" s="238" t="str">
        <f>IF('Summary Clear'!AB154=0,"",'Summary Clear'!AB154)</f>
        <v/>
      </c>
      <c r="I165" s="238" t="str">
        <f>IF('Summary Clear'!AC154=0,"",'Summary Clear'!AC154)</f>
        <v/>
      </c>
      <c r="J165" s="238" t="str">
        <f>IF('Summary Clear'!AD154=0,"",'Summary Clear'!AD154)</f>
        <v/>
      </c>
      <c r="K165" s="238" t="str">
        <f>IF('Summary Clear'!AE154=0,"",'Summary Clear'!AE154)</f>
        <v/>
      </c>
      <c r="L165" s="238" t="str">
        <f>IF('Summary Clear'!AF154=0,"",'Summary Clear'!AF154)</f>
        <v/>
      </c>
      <c r="M165" s="238" t="str">
        <f>IF('Summary Clear'!AG154=0,"",'Summary Clear'!AG154)</f>
        <v/>
      </c>
      <c r="N165" s="238" t="str">
        <f>IF('Summary Clear'!AH154=0,"",'Summary Clear'!AH154)</f>
        <v/>
      </c>
      <c r="O165" s="238" t="str">
        <f>IF('Summary Clear'!AI154=0,"",'Summary Clear'!AI154)</f>
        <v/>
      </c>
      <c r="P165" s="238" t="str">
        <f>IF('Summary Clear'!AJ154=0,"",'Summary Clear'!AJ154)</f>
        <v/>
      </c>
      <c r="Q165" s="238" t="str">
        <f>IF('Summary Clear'!AK154=0,"",'Summary Clear'!AK154)</f>
        <v/>
      </c>
      <c r="R165" s="238" t="str">
        <f>IF('Summary Clear'!AL154=0,"",'Summary Clear'!AL154)</f>
        <v/>
      </c>
      <c r="S165" s="238" t="str">
        <f>IF('Summary Clear'!AM154=0,"",'Summary Clear'!AM154)</f>
        <v/>
      </c>
      <c r="T165" s="179" t="str">
        <f>IF('Summary Clear'!AN154=0,"",'Summary Clear'!AN154)</f>
        <v/>
      </c>
    </row>
    <row r="166" spans="3:20" ht="14" x14ac:dyDescent="0.3">
      <c r="C166" s="178" t="str">
        <f>IF('Summary Clear'!B155=0,"",'Summary Clear'!B155)</f>
        <v/>
      </c>
      <c r="D166" s="172" t="str">
        <f>IF('Summary Clear'!D155=0,"",'Summary Clear'!D155)</f>
        <v/>
      </c>
      <c r="E166" s="230" t="str">
        <f>IF('Summary Clear'!E155=0,"",(VLOOKUP('Summary Clear'!E155,Lists!$E$15:$G$21,3,FALSE)))</f>
        <v/>
      </c>
      <c r="F166" s="238" t="str">
        <f>IF('Summary Clear'!S155=0,"",'Summary Clear'!S155)</f>
        <v/>
      </c>
      <c r="G166" s="238" t="str">
        <f>IF('Summary Clear'!T155=0,"",'Summary Clear'!T155)</f>
        <v/>
      </c>
      <c r="H166" s="238" t="str">
        <f>IF('Summary Clear'!AB155=0,"",'Summary Clear'!AB155)</f>
        <v/>
      </c>
      <c r="I166" s="238" t="str">
        <f>IF('Summary Clear'!AC155=0,"",'Summary Clear'!AC155)</f>
        <v/>
      </c>
      <c r="J166" s="238" t="str">
        <f>IF('Summary Clear'!AD155=0,"",'Summary Clear'!AD155)</f>
        <v/>
      </c>
      <c r="K166" s="238" t="str">
        <f>IF('Summary Clear'!AE155=0,"",'Summary Clear'!AE155)</f>
        <v/>
      </c>
      <c r="L166" s="238" t="str">
        <f>IF('Summary Clear'!AF155=0,"",'Summary Clear'!AF155)</f>
        <v/>
      </c>
      <c r="M166" s="238" t="str">
        <f>IF('Summary Clear'!AG155=0,"",'Summary Clear'!AG155)</f>
        <v/>
      </c>
      <c r="N166" s="238" t="str">
        <f>IF('Summary Clear'!AH155=0,"",'Summary Clear'!AH155)</f>
        <v/>
      </c>
      <c r="O166" s="238" t="str">
        <f>IF('Summary Clear'!AI155=0,"",'Summary Clear'!AI155)</f>
        <v/>
      </c>
      <c r="P166" s="238" t="str">
        <f>IF('Summary Clear'!AJ155=0,"",'Summary Clear'!AJ155)</f>
        <v/>
      </c>
      <c r="Q166" s="238" t="str">
        <f>IF('Summary Clear'!AK155=0,"",'Summary Clear'!AK155)</f>
        <v/>
      </c>
      <c r="R166" s="238" t="str">
        <f>IF('Summary Clear'!AL155=0,"",'Summary Clear'!AL155)</f>
        <v/>
      </c>
      <c r="S166" s="238" t="str">
        <f>IF('Summary Clear'!AM155=0,"",'Summary Clear'!AM155)</f>
        <v/>
      </c>
      <c r="T166" s="179" t="str">
        <f>IF('Summary Clear'!AN155=0,"",'Summary Clear'!AN155)</f>
        <v/>
      </c>
    </row>
    <row r="167" spans="3:20" ht="14" x14ac:dyDescent="0.3">
      <c r="C167" s="178" t="str">
        <f>IF('Summary Clear'!B156=0,"",'Summary Clear'!B156)</f>
        <v/>
      </c>
      <c r="D167" s="172" t="str">
        <f>IF('Summary Clear'!D156=0,"",'Summary Clear'!D156)</f>
        <v/>
      </c>
      <c r="E167" s="230" t="str">
        <f>IF('Summary Clear'!E156=0,"",(VLOOKUP('Summary Clear'!E156,Lists!$E$15:$G$21,3,FALSE)))</f>
        <v/>
      </c>
      <c r="F167" s="238" t="str">
        <f>IF('Summary Clear'!S156=0,"",'Summary Clear'!S156)</f>
        <v/>
      </c>
      <c r="G167" s="238" t="str">
        <f>IF('Summary Clear'!T156=0,"",'Summary Clear'!T156)</f>
        <v/>
      </c>
      <c r="H167" s="238" t="str">
        <f>IF('Summary Clear'!AB156=0,"",'Summary Clear'!AB156)</f>
        <v/>
      </c>
      <c r="I167" s="238" t="str">
        <f>IF('Summary Clear'!AC156=0,"",'Summary Clear'!AC156)</f>
        <v/>
      </c>
      <c r="J167" s="238" t="str">
        <f>IF('Summary Clear'!AD156=0,"",'Summary Clear'!AD156)</f>
        <v/>
      </c>
      <c r="K167" s="238" t="str">
        <f>IF('Summary Clear'!AE156=0,"",'Summary Clear'!AE156)</f>
        <v/>
      </c>
      <c r="L167" s="238" t="str">
        <f>IF('Summary Clear'!AF156=0,"",'Summary Clear'!AF156)</f>
        <v/>
      </c>
      <c r="M167" s="238" t="str">
        <f>IF('Summary Clear'!AG156=0,"",'Summary Clear'!AG156)</f>
        <v/>
      </c>
      <c r="N167" s="238" t="str">
        <f>IF('Summary Clear'!AH156=0,"",'Summary Clear'!AH156)</f>
        <v/>
      </c>
      <c r="O167" s="238" t="str">
        <f>IF('Summary Clear'!AI156=0,"",'Summary Clear'!AI156)</f>
        <v/>
      </c>
      <c r="P167" s="238" t="str">
        <f>IF('Summary Clear'!AJ156=0,"",'Summary Clear'!AJ156)</f>
        <v/>
      </c>
      <c r="Q167" s="238" t="str">
        <f>IF('Summary Clear'!AK156=0,"",'Summary Clear'!AK156)</f>
        <v/>
      </c>
      <c r="R167" s="238" t="str">
        <f>IF('Summary Clear'!AL156=0,"",'Summary Clear'!AL156)</f>
        <v/>
      </c>
      <c r="S167" s="238" t="str">
        <f>IF('Summary Clear'!AM156=0,"",'Summary Clear'!AM156)</f>
        <v/>
      </c>
      <c r="T167" s="179" t="str">
        <f>IF('Summary Clear'!AN156=0,"",'Summary Clear'!AN156)</f>
        <v/>
      </c>
    </row>
    <row r="168" spans="3:20" ht="14" x14ac:dyDescent="0.3">
      <c r="C168" s="178" t="str">
        <f>IF('Summary Clear'!B157=0,"",'Summary Clear'!B157)</f>
        <v/>
      </c>
      <c r="D168" s="172" t="str">
        <f>IF('Summary Clear'!D157=0,"",'Summary Clear'!D157)</f>
        <v/>
      </c>
      <c r="E168" s="230" t="str">
        <f>IF('Summary Clear'!E157=0,"",(VLOOKUP('Summary Clear'!E157,Lists!$E$15:$G$21,3,FALSE)))</f>
        <v/>
      </c>
      <c r="F168" s="238" t="str">
        <f>IF('Summary Clear'!S157=0,"",'Summary Clear'!S157)</f>
        <v/>
      </c>
      <c r="G168" s="238" t="str">
        <f>IF('Summary Clear'!T157=0,"",'Summary Clear'!T157)</f>
        <v/>
      </c>
      <c r="H168" s="238" t="str">
        <f>IF('Summary Clear'!AB157=0,"",'Summary Clear'!AB157)</f>
        <v/>
      </c>
      <c r="I168" s="238" t="str">
        <f>IF('Summary Clear'!AC157=0,"",'Summary Clear'!AC157)</f>
        <v/>
      </c>
      <c r="J168" s="238" t="str">
        <f>IF('Summary Clear'!AD157=0,"",'Summary Clear'!AD157)</f>
        <v/>
      </c>
      <c r="K168" s="238" t="str">
        <f>IF('Summary Clear'!AE157=0,"",'Summary Clear'!AE157)</f>
        <v/>
      </c>
      <c r="L168" s="238" t="str">
        <f>IF('Summary Clear'!AF157=0,"",'Summary Clear'!AF157)</f>
        <v/>
      </c>
      <c r="M168" s="238" t="str">
        <f>IF('Summary Clear'!AG157=0,"",'Summary Clear'!AG157)</f>
        <v/>
      </c>
      <c r="N168" s="238" t="str">
        <f>IF('Summary Clear'!AH157=0,"",'Summary Clear'!AH157)</f>
        <v/>
      </c>
      <c r="O168" s="238" t="str">
        <f>IF('Summary Clear'!AI157=0,"",'Summary Clear'!AI157)</f>
        <v/>
      </c>
      <c r="P168" s="238" t="str">
        <f>IF('Summary Clear'!AJ157=0,"",'Summary Clear'!AJ157)</f>
        <v/>
      </c>
      <c r="Q168" s="238" t="str">
        <f>IF('Summary Clear'!AK157=0,"",'Summary Clear'!AK157)</f>
        <v/>
      </c>
      <c r="R168" s="238" t="str">
        <f>IF('Summary Clear'!AL157=0,"",'Summary Clear'!AL157)</f>
        <v/>
      </c>
      <c r="S168" s="238" t="str">
        <f>IF('Summary Clear'!AM157=0,"",'Summary Clear'!AM157)</f>
        <v/>
      </c>
      <c r="T168" s="179" t="str">
        <f>IF('Summary Clear'!AN157=0,"",'Summary Clear'!AN157)</f>
        <v/>
      </c>
    </row>
    <row r="169" spans="3:20" ht="14" x14ac:dyDescent="0.3">
      <c r="C169" s="178" t="str">
        <f>IF('Summary Clear'!B158=0,"",'Summary Clear'!B158)</f>
        <v/>
      </c>
      <c r="D169" s="172" t="str">
        <f>IF('Summary Clear'!D158=0,"",'Summary Clear'!D158)</f>
        <v/>
      </c>
      <c r="E169" s="230" t="str">
        <f>IF('Summary Clear'!E158=0,"",(VLOOKUP('Summary Clear'!E158,Lists!$E$15:$G$21,3,FALSE)))</f>
        <v/>
      </c>
      <c r="F169" s="238" t="str">
        <f>IF('Summary Clear'!S158=0,"",'Summary Clear'!S158)</f>
        <v/>
      </c>
      <c r="G169" s="238" t="str">
        <f>IF('Summary Clear'!T158=0,"",'Summary Clear'!T158)</f>
        <v/>
      </c>
      <c r="H169" s="238" t="str">
        <f>IF('Summary Clear'!AB158=0,"",'Summary Clear'!AB158)</f>
        <v/>
      </c>
      <c r="I169" s="238" t="str">
        <f>IF('Summary Clear'!AC158=0,"",'Summary Clear'!AC158)</f>
        <v/>
      </c>
      <c r="J169" s="238" t="str">
        <f>IF('Summary Clear'!AD158=0,"",'Summary Clear'!AD158)</f>
        <v/>
      </c>
      <c r="K169" s="238" t="str">
        <f>IF('Summary Clear'!AE158=0,"",'Summary Clear'!AE158)</f>
        <v/>
      </c>
      <c r="L169" s="238" t="str">
        <f>IF('Summary Clear'!AF158=0,"",'Summary Clear'!AF158)</f>
        <v/>
      </c>
      <c r="M169" s="238" t="str">
        <f>IF('Summary Clear'!AG158=0,"",'Summary Clear'!AG158)</f>
        <v/>
      </c>
      <c r="N169" s="238" t="str">
        <f>IF('Summary Clear'!AH158=0,"",'Summary Clear'!AH158)</f>
        <v/>
      </c>
      <c r="O169" s="238" t="str">
        <f>IF('Summary Clear'!AI158=0,"",'Summary Clear'!AI158)</f>
        <v/>
      </c>
      <c r="P169" s="238" t="str">
        <f>IF('Summary Clear'!AJ158=0,"",'Summary Clear'!AJ158)</f>
        <v/>
      </c>
      <c r="Q169" s="238" t="str">
        <f>IF('Summary Clear'!AK158=0,"",'Summary Clear'!AK158)</f>
        <v/>
      </c>
      <c r="R169" s="238" t="str">
        <f>IF('Summary Clear'!AL158=0,"",'Summary Clear'!AL158)</f>
        <v/>
      </c>
      <c r="S169" s="238" t="str">
        <f>IF('Summary Clear'!AM158=0,"",'Summary Clear'!AM158)</f>
        <v/>
      </c>
      <c r="T169" s="179" t="str">
        <f>IF('Summary Clear'!AN158=0,"",'Summary Clear'!AN158)</f>
        <v/>
      </c>
    </row>
    <row r="170" spans="3:20" ht="14" x14ac:dyDescent="0.3">
      <c r="C170" s="178" t="str">
        <f>IF('Summary Clear'!B159=0,"",'Summary Clear'!B159)</f>
        <v/>
      </c>
      <c r="D170" s="172" t="str">
        <f>IF('Summary Clear'!D159=0,"",'Summary Clear'!D159)</f>
        <v/>
      </c>
      <c r="E170" s="230" t="str">
        <f>IF('Summary Clear'!E159=0,"",(VLOOKUP('Summary Clear'!E159,Lists!$E$15:$G$21,3,FALSE)))</f>
        <v/>
      </c>
      <c r="F170" s="238" t="str">
        <f>IF('Summary Clear'!S159=0,"",'Summary Clear'!S159)</f>
        <v/>
      </c>
      <c r="G170" s="238" t="str">
        <f>IF('Summary Clear'!T159=0,"",'Summary Clear'!T159)</f>
        <v/>
      </c>
      <c r="H170" s="238" t="str">
        <f>IF('Summary Clear'!AB159=0,"",'Summary Clear'!AB159)</f>
        <v/>
      </c>
      <c r="I170" s="238" t="str">
        <f>IF('Summary Clear'!AC159=0,"",'Summary Clear'!AC159)</f>
        <v/>
      </c>
      <c r="J170" s="238" t="str">
        <f>IF('Summary Clear'!AD159=0,"",'Summary Clear'!AD159)</f>
        <v/>
      </c>
      <c r="K170" s="238" t="str">
        <f>IF('Summary Clear'!AE159=0,"",'Summary Clear'!AE159)</f>
        <v/>
      </c>
      <c r="L170" s="238" t="str">
        <f>IF('Summary Clear'!AF159=0,"",'Summary Clear'!AF159)</f>
        <v/>
      </c>
      <c r="M170" s="238" t="str">
        <f>IF('Summary Clear'!AG159=0,"",'Summary Clear'!AG159)</f>
        <v/>
      </c>
      <c r="N170" s="238" t="str">
        <f>IF('Summary Clear'!AH159=0,"",'Summary Clear'!AH159)</f>
        <v/>
      </c>
      <c r="O170" s="238" t="str">
        <f>IF('Summary Clear'!AI159=0,"",'Summary Clear'!AI159)</f>
        <v/>
      </c>
      <c r="P170" s="238" t="str">
        <f>IF('Summary Clear'!AJ159=0,"",'Summary Clear'!AJ159)</f>
        <v/>
      </c>
      <c r="Q170" s="238" t="str">
        <f>IF('Summary Clear'!AK159=0,"",'Summary Clear'!AK159)</f>
        <v/>
      </c>
      <c r="R170" s="238" t="str">
        <f>IF('Summary Clear'!AL159=0,"",'Summary Clear'!AL159)</f>
        <v/>
      </c>
      <c r="S170" s="238" t="str">
        <f>IF('Summary Clear'!AM159=0,"",'Summary Clear'!AM159)</f>
        <v/>
      </c>
      <c r="T170" s="179" t="str">
        <f>IF('Summary Clear'!AN159=0,"",'Summary Clear'!AN159)</f>
        <v/>
      </c>
    </row>
    <row r="171" spans="3:20" ht="14" x14ac:dyDescent="0.3">
      <c r="C171" s="178" t="str">
        <f>IF('Summary Clear'!B160=0,"",'Summary Clear'!B160)</f>
        <v/>
      </c>
      <c r="D171" s="172" t="str">
        <f>IF('Summary Clear'!D160=0,"",'Summary Clear'!D160)</f>
        <v/>
      </c>
      <c r="E171" s="230" t="str">
        <f>IF('Summary Clear'!E160=0,"",(VLOOKUP('Summary Clear'!E160,Lists!$E$15:$G$21,3,FALSE)))</f>
        <v/>
      </c>
      <c r="F171" s="238" t="str">
        <f>IF('Summary Clear'!S160=0,"",'Summary Clear'!S160)</f>
        <v/>
      </c>
      <c r="G171" s="238" t="str">
        <f>IF('Summary Clear'!T160=0,"",'Summary Clear'!T160)</f>
        <v/>
      </c>
      <c r="H171" s="238" t="str">
        <f>IF('Summary Clear'!AB160=0,"",'Summary Clear'!AB160)</f>
        <v/>
      </c>
      <c r="I171" s="238" t="str">
        <f>IF('Summary Clear'!AC160=0,"",'Summary Clear'!AC160)</f>
        <v/>
      </c>
      <c r="J171" s="238" t="str">
        <f>IF('Summary Clear'!AD160=0,"",'Summary Clear'!AD160)</f>
        <v/>
      </c>
      <c r="K171" s="238" t="str">
        <f>IF('Summary Clear'!AE160=0,"",'Summary Clear'!AE160)</f>
        <v/>
      </c>
      <c r="L171" s="238" t="str">
        <f>IF('Summary Clear'!AF160=0,"",'Summary Clear'!AF160)</f>
        <v/>
      </c>
      <c r="M171" s="238" t="str">
        <f>IF('Summary Clear'!AG160=0,"",'Summary Clear'!AG160)</f>
        <v/>
      </c>
      <c r="N171" s="238" t="str">
        <f>IF('Summary Clear'!AH160=0,"",'Summary Clear'!AH160)</f>
        <v/>
      </c>
      <c r="O171" s="238" t="str">
        <f>IF('Summary Clear'!AI160=0,"",'Summary Clear'!AI160)</f>
        <v/>
      </c>
      <c r="P171" s="238" t="str">
        <f>IF('Summary Clear'!AJ160=0,"",'Summary Clear'!AJ160)</f>
        <v/>
      </c>
      <c r="Q171" s="238" t="str">
        <f>IF('Summary Clear'!AK160=0,"",'Summary Clear'!AK160)</f>
        <v/>
      </c>
      <c r="R171" s="238" t="str">
        <f>IF('Summary Clear'!AL160=0,"",'Summary Clear'!AL160)</f>
        <v/>
      </c>
      <c r="S171" s="238" t="str">
        <f>IF('Summary Clear'!AM160=0,"",'Summary Clear'!AM160)</f>
        <v/>
      </c>
      <c r="T171" s="179" t="str">
        <f>IF('Summary Clear'!AN160=0,"",'Summary Clear'!AN160)</f>
        <v/>
      </c>
    </row>
    <row r="172" spans="3:20" ht="14" x14ac:dyDescent="0.3">
      <c r="C172" s="178" t="str">
        <f>IF('Summary Clear'!B161=0,"",'Summary Clear'!B161)</f>
        <v/>
      </c>
      <c r="D172" s="172" t="str">
        <f>IF('Summary Clear'!D161=0,"",'Summary Clear'!D161)</f>
        <v/>
      </c>
      <c r="E172" s="230" t="str">
        <f>IF('Summary Clear'!E161=0,"",(VLOOKUP('Summary Clear'!E161,Lists!$E$15:$G$21,3,FALSE)))</f>
        <v/>
      </c>
      <c r="F172" s="238" t="str">
        <f>IF('Summary Clear'!S161=0,"",'Summary Clear'!S161)</f>
        <v/>
      </c>
      <c r="G172" s="238" t="str">
        <f>IF('Summary Clear'!T161=0,"",'Summary Clear'!T161)</f>
        <v/>
      </c>
      <c r="H172" s="238" t="str">
        <f>IF('Summary Clear'!AB161=0,"",'Summary Clear'!AB161)</f>
        <v/>
      </c>
      <c r="I172" s="238" t="str">
        <f>IF('Summary Clear'!AC161=0,"",'Summary Clear'!AC161)</f>
        <v/>
      </c>
      <c r="J172" s="238" t="str">
        <f>IF('Summary Clear'!AD161=0,"",'Summary Clear'!AD161)</f>
        <v/>
      </c>
      <c r="K172" s="238" t="str">
        <f>IF('Summary Clear'!AE161=0,"",'Summary Clear'!AE161)</f>
        <v/>
      </c>
      <c r="L172" s="238" t="str">
        <f>IF('Summary Clear'!AF161=0,"",'Summary Clear'!AF161)</f>
        <v/>
      </c>
      <c r="M172" s="238" t="str">
        <f>IF('Summary Clear'!AG161=0,"",'Summary Clear'!AG161)</f>
        <v/>
      </c>
      <c r="N172" s="238" t="str">
        <f>IF('Summary Clear'!AH161=0,"",'Summary Clear'!AH161)</f>
        <v/>
      </c>
      <c r="O172" s="238" t="str">
        <f>IF('Summary Clear'!AI161=0,"",'Summary Clear'!AI161)</f>
        <v/>
      </c>
      <c r="P172" s="238" t="str">
        <f>IF('Summary Clear'!AJ161=0,"",'Summary Clear'!AJ161)</f>
        <v/>
      </c>
      <c r="Q172" s="238" t="str">
        <f>IF('Summary Clear'!AK161=0,"",'Summary Clear'!AK161)</f>
        <v/>
      </c>
      <c r="R172" s="238" t="str">
        <f>IF('Summary Clear'!AL161=0,"",'Summary Clear'!AL161)</f>
        <v/>
      </c>
      <c r="S172" s="238" t="str">
        <f>IF('Summary Clear'!AM161=0,"",'Summary Clear'!AM161)</f>
        <v/>
      </c>
      <c r="T172" s="179" t="str">
        <f>IF('Summary Clear'!AN161=0,"",'Summary Clear'!AN161)</f>
        <v/>
      </c>
    </row>
    <row r="173" spans="3:20" ht="14" x14ac:dyDescent="0.3">
      <c r="C173" s="178" t="str">
        <f>IF('Summary Clear'!B162=0,"",'Summary Clear'!B162)</f>
        <v/>
      </c>
      <c r="D173" s="172" t="str">
        <f>IF('Summary Clear'!D162=0,"",'Summary Clear'!D162)</f>
        <v/>
      </c>
      <c r="E173" s="230" t="str">
        <f>IF('Summary Clear'!E162=0,"",(VLOOKUP('Summary Clear'!E162,Lists!$E$15:$G$21,3,FALSE)))</f>
        <v/>
      </c>
      <c r="F173" s="238" t="str">
        <f>IF('Summary Clear'!S162=0,"",'Summary Clear'!S162)</f>
        <v/>
      </c>
      <c r="G173" s="238" t="str">
        <f>IF('Summary Clear'!T162=0,"",'Summary Clear'!T162)</f>
        <v/>
      </c>
      <c r="H173" s="238" t="str">
        <f>IF('Summary Clear'!AB162=0,"",'Summary Clear'!AB162)</f>
        <v/>
      </c>
      <c r="I173" s="238" t="str">
        <f>IF('Summary Clear'!AC162=0,"",'Summary Clear'!AC162)</f>
        <v/>
      </c>
      <c r="J173" s="238" t="str">
        <f>IF('Summary Clear'!AD162=0,"",'Summary Clear'!AD162)</f>
        <v/>
      </c>
      <c r="K173" s="238" t="str">
        <f>IF('Summary Clear'!AE162=0,"",'Summary Clear'!AE162)</f>
        <v/>
      </c>
      <c r="L173" s="238" t="str">
        <f>IF('Summary Clear'!AF162=0,"",'Summary Clear'!AF162)</f>
        <v/>
      </c>
      <c r="M173" s="238" t="str">
        <f>IF('Summary Clear'!AG162=0,"",'Summary Clear'!AG162)</f>
        <v/>
      </c>
      <c r="N173" s="238" t="str">
        <f>IF('Summary Clear'!AH162=0,"",'Summary Clear'!AH162)</f>
        <v/>
      </c>
      <c r="O173" s="238" t="str">
        <f>IF('Summary Clear'!AI162=0,"",'Summary Clear'!AI162)</f>
        <v/>
      </c>
      <c r="P173" s="238" t="str">
        <f>IF('Summary Clear'!AJ162=0,"",'Summary Clear'!AJ162)</f>
        <v/>
      </c>
      <c r="Q173" s="238" t="str">
        <f>IF('Summary Clear'!AK162=0,"",'Summary Clear'!AK162)</f>
        <v/>
      </c>
      <c r="R173" s="238" t="str">
        <f>IF('Summary Clear'!AL162=0,"",'Summary Clear'!AL162)</f>
        <v/>
      </c>
      <c r="S173" s="238" t="str">
        <f>IF('Summary Clear'!AM162=0,"",'Summary Clear'!AM162)</f>
        <v/>
      </c>
      <c r="T173" s="179" t="str">
        <f>IF('Summary Clear'!AN162=0,"",'Summary Clear'!AN162)</f>
        <v/>
      </c>
    </row>
    <row r="174" spans="3:20" ht="14" x14ac:dyDescent="0.3">
      <c r="C174" s="178" t="str">
        <f>IF('Summary Clear'!B163=0,"",'Summary Clear'!B163)</f>
        <v/>
      </c>
      <c r="D174" s="172" t="str">
        <f>IF('Summary Clear'!D163=0,"",'Summary Clear'!D163)</f>
        <v/>
      </c>
      <c r="E174" s="230" t="str">
        <f>IF('Summary Clear'!E163=0,"",(VLOOKUP('Summary Clear'!E163,Lists!$E$15:$G$21,3,FALSE)))</f>
        <v/>
      </c>
      <c r="F174" s="238" t="str">
        <f>IF('Summary Clear'!S163=0,"",'Summary Clear'!S163)</f>
        <v/>
      </c>
      <c r="G174" s="238" t="str">
        <f>IF('Summary Clear'!T163=0,"",'Summary Clear'!T163)</f>
        <v/>
      </c>
      <c r="H174" s="238" t="str">
        <f>IF('Summary Clear'!AB163=0,"",'Summary Clear'!AB163)</f>
        <v/>
      </c>
      <c r="I174" s="238" t="str">
        <f>IF('Summary Clear'!AC163=0,"",'Summary Clear'!AC163)</f>
        <v/>
      </c>
      <c r="J174" s="238" t="str">
        <f>IF('Summary Clear'!AD163=0,"",'Summary Clear'!AD163)</f>
        <v/>
      </c>
      <c r="K174" s="238" t="str">
        <f>IF('Summary Clear'!AE163=0,"",'Summary Clear'!AE163)</f>
        <v/>
      </c>
      <c r="L174" s="238" t="str">
        <f>IF('Summary Clear'!AF163=0,"",'Summary Clear'!AF163)</f>
        <v/>
      </c>
      <c r="M174" s="238" t="str">
        <f>IF('Summary Clear'!AG163=0,"",'Summary Clear'!AG163)</f>
        <v/>
      </c>
      <c r="N174" s="238" t="str">
        <f>IF('Summary Clear'!AH163=0,"",'Summary Clear'!AH163)</f>
        <v/>
      </c>
      <c r="O174" s="238" t="str">
        <f>IF('Summary Clear'!AI163=0,"",'Summary Clear'!AI163)</f>
        <v/>
      </c>
      <c r="P174" s="238" t="str">
        <f>IF('Summary Clear'!AJ163=0,"",'Summary Clear'!AJ163)</f>
        <v/>
      </c>
      <c r="Q174" s="238" t="str">
        <f>IF('Summary Clear'!AK163=0,"",'Summary Clear'!AK163)</f>
        <v/>
      </c>
      <c r="R174" s="238" t="str">
        <f>IF('Summary Clear'!AL163=0,"",'Summary Clear'!AL163)</f>
        <v/>
      </c>
      <c r="S174" s="238" t="str">
        <f>IF('Summary Clear'!AM163=0,"",'Summary Clear'!AM163)</f>
        <v/>
      </c>
      <c r="T174" s="179" t="str">
        <f>IF('Summary Clear'!AN163=0,"",'Summary Clear'!AN163)</f>
        <v/>
      </c>
    </row>
    <row r="175" spans="3:20" ht="14" x14ac:dyDescent="0.3">
      <c r="C175" s="178" t="str">
        <f>IF('Summary Clear'!B164=0,"",'Summary Clear'!B164)</f>
        <v/>
      </c>
      <c r="D175" s="172" t="str">
        <f>IF('Summary Clear'!D164=0,"",'Summary Clear'!D164)</f>
        <v/>
      </c>
      <c r="E175" s="230" t="str">
        <f>IF('Summary Clear'!E164=0,"",(VLOOKUP('Summary Clear'!E164,Lists!$E$15:$G$21,3,FALSE)))</f>
        <v/>
      </c>
      <c r="F175" s="238" t="str">
        <f>IF('Summary Clear'!S164=0,"",'Summary Clear'!S164)</f>
        <v/>
      </c>
      <c r="G175" s="238" t="str">
        <f>IF('Summary Clear'!T164=0,"",'Summary Clear'!T164)</f>
        <v/>
      </c>
      <c r="H175" s="238" t="str">
        <f>IF('Summary Clear'!AB164=0,"",'Summary Clear'!AB164)</f>
        <v/>
      </c>
      <c r="I175" s="238" t="str">
        <f>IF('Summary Clear'!AC164=0,"",'Summary Clear'!AC164)</f>
        <v/>
      </c>
      <c r="J175" s="238" t="str">
        <f>IF('Summary Clear'!AD164=0,"",'Summary Clear'!AD164)</f>
        <v/>
      </c>
      <c r="K175" s="238" t="str">
        <f>IF('Summary Clear'!AE164=0,"",'Summary Clear'!AE164)</f>
        <v/>
      </c>
      <c r="L175" s="238" t="str">
        <f>IF('Summary Clear'!AF164=0,"",'Summary Clear'!AF164)</f>
        <v/>
      </c>
      <c r="M175" s="238" t="str">
        <f>IF('Summary Clear'!AG164=0,"",'Summary Clear'!AG164)</f>
        <v/>
      </c>
      <c r="N175" s="238" t="str">
        <f>IF('Summary Clear'!AH164=0,"",'Summary Clear'!AH164)</f>
        <v/>
      </c>
      <c r="O175" s="238" t="str">
        <f>IF('Summary Clear'!AI164=0,"",'Summary Clear'!AI164)</f>
        <v/>
      </c>
      <c r="P175" s="238" t="str">
        <f>IF('Summary Clear'!AJ164=0,"",'Summary Clear'!AJ164)</f>
        <v/>
      </c>
      <c r="Q175" s="238" t="str">
        <f>IF('Summary Clear'!AK164=0,"",'Summary Clear'!AK164)</f>
        <v/>
      </c>
      <c r="R175" s="238" t="str">
        <f>IF('Summary Clear'!AL164=0,"",'Summary Clear'!AL164)</f>
        <v/>
      </c>
      <c r="S175" s="238" t="str">
        <f>IF('Summary Clear'!AM164=0,"",'Summary Clear'!AM164)</f>
        <v/>
      </c>
      <c r="T175" s="179" t="str">
        <f>IF('Summary Clear'!AN164=0,"",'Summary Clear'!AN164)</f>
        <v/>
      </c>
    </row>
    <row r="176" spans="3:20" ht="14" x14ac:dyDescent="0.3">
      <c r="C176" s="178" t="str">
        <f>IF('Summary Clear'!B165=0,"",'Summary Clear'!B165)</f>
        <v/>
      </c>
      <c r="D176" s="172" t="str">
        <f>IF('Summary Clear'!D165=0,"",'Summary Clear'!D165)</f>
        <v/>
      </c>
      <c r="E176" s="230" t="str">
        <f>IF('Summary Clear'!E165=0,"",(VLOOKUP('Summary Clear'!E165,Lists!$E$15:$G$21,3,FALSE)))</f>
        <v/>
      </c>
      <c r="F176" s="238" t="str">
        <f>IF('Summary Clear'!S165=0,"",'Summary Clear'!S165)</f>
        <v/>
      </c>
      <c r="G176" s="238" t="str">
        <f>IF('Summary Clear'!T165=0,"",'Summary Clear'!T165)</f>
        <v/>
      </c>
      <c r="H176" s="238" t="str">
        <f>IF('Summary Clear'!AB165=0,"",'Summary Clear'!AB165)</f>
        <v/>
      </c>
      <c r="I176" s="238" t="str">
        <f>IF('Summary Clear'!AC165=0,"",'Summary Clear'!AC165)</f>
        <v/>
      </c>
      <c r="J176" s="238" t="str">
        <f>IF('Summary Clear'!AD165=0,"",'Summary Clear'!AD165)</f>
        <v/>
      </c>
      <c r="K176" s="238" t="str">
        <f>IF('Summary Clear'!AE165=0,"",'Summary Clear'!AE165)</f>
        <v/>
      </c>
      <c r="L176" s="238" t="str">
        <f>IF('Summary Clear'!AF165=0,"",'Summary Clear'!AF165)</f>
        <v/>
      </c>
      <c r="M176" s="238" t="str">
        <f>IF('Summary Clear'!AG165=0,"",'Summary Clear'!AG165)</f>
        <v/>
      </c>
      <c r="N176" s="238" t="str">
        <f>IF('Summary Clear'!AH165=0,"",'Summary Clear'!AH165)</f>
        <v/>
      </c>
      <c r="O176" s="238" t="str">
        <f>IF('Summary Clear'!AI165=0,"",'Summary Clear'!AI165)</f>
        <v/>
      </c>
      <c r="P176" s="238" t="str">
        <f>IF('Summary Clear'!AJ165=0,"",'Summary Clear'!AJ165)</f>
        <v/>
      </c>
      <c r="Q176" s="238" t="str">
        <f>IF('Summary Clear'!AK165=0,"",'Summary Clear'!AK165)</f>
        <v/>
      </c>
      <c r="R176" s="238" t="str">
        <f>IF('Summary Clear'!AL165=0,"",'Summary Clear'!AL165)</f>
        <v/>
      </c>
      <c r="S176" s="238" t="str">
        <f>IF('Summary Clear'!AM165=0,"",'Summary Clear'!AM165)</f>
        <v/>
      </c>
      <c r="T176" s="179" t="str">
        <f>IF('Summary Clear'!AN165=0,"",'Summary Clear'!AN165)</f>
        <v/>
      </c>
    </row>
    <row r="177" spans="3:20" ht="14" x14ac:dyDescent="0.3">
      <c r="C177" s="178" t="str">
        <f>IF('Summary Clear'!B166=0,"",'Summary Clear'!B166)</f>
        <v/>
      </c>
      <c r="D177" s="172" t="str">
        <f>IF('Summary Clear'!D166=0,"",'Summary Clear'!D166)</f>
        <v/>
      </c>
      <c r="E177" s="230" t="str">
        <f>IF('Summary Clear'!E166=0,"",(VLOOKUP('Summary Clear'!E166,Lists!$E$15:$G$21,3,FALSE)))</f>
        <v/>
      </c>
      <c r="F177" s="238" t="str">
        <f>IF('Summary Clear'!S166=0,"",'Summary Clear'!S166)</f>
        <v/>
      </c>
      <c r="G177" s="238" t="str">
        <f>IF('Summary Clear'!T166=0,"",'Summary Clear'!T166)</f>
        <v/>
      </c>
      <c r="H177" s="238" t="str">
        <f>IF('Summary Clear'!AB166=0,"",'Summary Clear'!AB166)</f>
        <v/>
      </c>
      <c r="I177" s="238" t="str">
        <f>IF('Summary Clear'!AC166=0,"",'Summary Clear'!AC166)</f>
        <v/>
      </c>
      <c r="J177" s="238" t="str">
        <f>IF('Summary Clear'!AD166=0,"",'Summary Clear'!AD166)</f>
        <v/>
      </c>
      <c r="K177" s="238" t="str">
        <f>IF('Summary Clear'!AE166=0,"",'Summary Clear'!AE166)</f>
        <v/>
      </c>
      <c r="L177" s="238" t="str">
        <f>IF('Summary Clear'!AF166=0,"",'Summary Clear'!AF166)</f>
        <v/>
      </c>
      <c r="M177" s="238" t="str">
        <f>IF('Summary Clear'!AG166=0,"",'Summary Clear'!AG166)</f>
        <v/>
      </c>
      <c r="N177" s="238" t="str">
        <f>IF('Summary Clear'!AH166=0,"",'Summary Clear'!AH166)</f>
        <v/>
      </c>
      <c r="O177" s="238" t="str">
        <f>IF('Summary Clear'!AI166=0,"",'Summary Clear'!AI166)</f>
        <v/>
      </c>
      <c r="P177" s="238" t="str">
        <f>IF('Summary Clear'!AJ166=0,"",'Summary Clear'!AJ166)</f>
        <v/>
      </c>
      <c r="Q177" s="238" t="str">
        <f>IF('Summary Clear'!AK166=0,"",'Summary Clear'!AK166)</f>
        <v/>
      </c>
      <c r="R177" s="238" t="str">
        <f>IF('Summary Clear'!AL166=0,"",'Summary Clear'!AL166)</f>
        <v/>
      </c>
      <c r="S177" s="238" t="str">
        <f>IF('Summary Clear'!AM166=0,"",'Summary Clear'!AM166)</f>
        <v/>
      </c>
      <c r="T177" s="179" t="str">
        <f>IF('Summary Clear'!AN166=0,"",'Summary Clear'!AN166)</f>
        <v/>
      </c>
    </row>
    <row r="178" spans="3:20" ht="14" x14ac:dyDescent="0.3">
      <c r="C178" s="178" t="str">
        <f>IF('Summary Clear'!B167=0,"",'Summary Clear'!B167)</f>
        <v/>
      </c>
      <c r="D178" s="172" t="str">
        <f>IF('Summary Clear'!D167=0,"",'Summary Clear'!D167)</f>
        <v/>
      </c>
      <c r="E178" s="230" t="str">
        <f>IF('Summary Clear'!E167=0,"",(VLOOKUP('Summary Clear'!E167,Lists!$E$15:$G$21,3,FALSE)))</f>
        <v/>
      </c>
      <c r="F178" s="238" t="str">
        <f>IF('Summary Clear'!S167=0,"",'Summary Clear'!S167)</f>
        <v/>
      </c>
      <c r="G178" s="238" t="str">
        <f>IF('Summary Clear'!T167=0,"",'Summary Clear'!T167)</f>
        <v/>
      </c>
      <c r="H178" s="238" t="str">
        <f>IF('Summary Clear'!AB167=0,"",'Summary Clear'!AB167)</f>
        <v/>
      </c>
      <c r="I178" s="238" t="str">
        <f>IF('Summary Clear'!AC167=0,"",'Summary Clear'!AC167)</f>
        <v/>
      </c>
      <c r="J178" s="238" t="str">
        <f>IF('Summary Clear'!AD167=0,"",'Summary Clear'!AD167)</f>
        <v/>
      </c>
      <c r="K178" s="238" t="str">
        <f>IF('Summary Clear'!AE167=0,"",'Summary Clear'!AE167)</f>
        <v/>
      </c>
      <c r="L178" s="238" t="str">
        <f>IF('Summary Clear'!AF167=0,"",'Summary Clear'!AF167)</f>
        <v/>
      </c>
      <c r="M178" s="238" t="str">
        <f>IF('Summary Clear'!AG167=0,"",'Summary Clear'!AG167)</f>
        <v/>
      </c>
      <c r="N178" s="238" t="str">
        <f>IF('Summary Clear'!AH167=0,"",'Summary Clear'!AH167)</f>
        <v/>
      </c>
      <c r="O178" s="238" t="str">
        <f>IF('Summary Clear'!AI167=0,"",'Summary Clear'!AI167)</f>
        <v/>
      </c>
      <c r="P178" s="238" t="str">
        <f>IF('Summary Clear'!AJ167=0,"",'Summary Clear'!AJ167)</f>
        <v/>
      </c>
      <c r="Q178" s="238" t="str">
        <f>IF('Summary Clear'!AK167=0,"",'Summary Clear'!AK167)</f>
        <v/>
      </c>
      <c r="R178" s="238" t="str">
        <f>IF('Summary Clear'!AL167=0,"",'Summary Clear'!AL167)</f>
        <v/>
      </c>
      <c r="S178" s="238" t="str">
        <f>IF('Summary Clear'!AM167=0,"",'Summary Clear'!AM167)</f>
        <v/>
      </c>
      <c r="T178" s="179" t="str">
        <f>IF('Summary Clear'!AN167=0,"",'Summary Clear'!AN167)</f>
        <v/>
      </c>
    </row>
    <row r="179" spans="3:20" ht="14" x14ac:dyDescent="0.3">
      <c r="C179" s="178" t="str">
        <f>IF('Summary Clear'!B168=0,"",'Summary Clear'!B168)</f>
        <v/>
      </c>
      <c r="D179" s="172" t="str">
        <f>IF('Summary Clear'!D168=0,"",'Summary Clear'!D168)</f>
        <v/>
      </c>
      <c r="E179" s="230" t="str">
        <f>IF('Summary Clear'!E168=0,"",(VLOOKUP('Summary Clear'!E168,Lists!$E$15:$G$21,3,FALSE)))</f>
        <v/>
      </c>
      <c r="F179" s="238" t="str">
        <f>IF('Summary Clear'!S168=0,"",'Summary Clear'!S168)</f>
        <v/>
      </c>
      <c r="G179" s="238" t="str">
        <f>IF('Summary Clear'!T168=0,"",'Summary Clear'!T168)</f>
        <v/>
      </c>
      <c r="H179" s="238" t="str">
        <f>IF('Summary Clear'!AB168=0,"",'Summary Clear'!AB168)</f>
        <v/>
      </c>
      <c r="I179" s="238" t="str">
        <f>IF('Summary Clear'!AC168=0,"",'Summary Clear'!AC168)</f>
        <v/>
      </c>
      <c r="J179" s="238" t="str">
        <f>IF('Summary Clear'!AD168=0,"",'Summary Clear'!AD168)</f>
        <v/>
      </c>
      <c r="K179" s="238" t="str">
        <f>IF('Summary Clear'!AE168=0,"",'Summary Clear'!AE168)</f>
        <v/>
      </c>
      <c r="L179" s="238" t="str">
        <f>IF('Summary Clear'!AF168=0,"",'Summary Clear'!AF168)</f>
        <v/>
      </c>
      <c r="M179" s="238" t="str">
        <f>IF('Summary Clear'!AG168=0,"",'Summary Clear'!AG168)</f>
        <v/>
      </c>
      <c r="N179" s="238" t="str">
        <f>IF('Summary Clear'!AH168=0,"",'Summary Clear'!AH168)</f>
        <v/>
      </c>
      <c r="O179" s="238" t="str">
        <f>IF('Summary Clear'!AI168=0,"",'Summary Clear'!AI168)</f>
        <v/>
      </c>
      <c r="P179" s="238" t="str">
        <f>IF('Summary Clear'!AJ168=0,"",'Summary Clear'!AJ168)</f>
        <v/>
      </c>
      <c r="Q179" s="238" t="str">
        <f>IF('Summary Clear'!AK168=0,"",'Summary Clear'!AK168)</f>
        <v/>
      </c>
      <c r="R179" s="238" t="str">
        <f>IF('Summary Clear'!AL168=0,"",'Summary Clear'!AL168)</f>
        <v/>
      </c>
      <c r="S179" s="238" t="str">
        <f>IF('Summary Clear'!AM168=0,"",'Summary Clear'!AM168)</f>
        <v/>
      </c>
      <c r="T179" s="179" t="str">
        <f>IF('Summary Clear'!AN168=0,"",'Summary Clear'!AN168)</f>
        <v/>
      </c>
    </row>
    <row r="180" spans="3:20" ht="14" x14ac:dyDescent="0.3">
      <c r="C180" s="178" t="str">
        <f>IF('Summary Clear'!B169=0,"",'Summary Clear'!B169)</f>
        <v/>
      </c>
      <c r="D180" s="172" t="str">
        <f>IF('Summary Clear'!D169=0,"",'Summary Clear'!D169)</f>
        <v/>
      </c>
      <c r="E180" s="230" t="str">
        <f>IF('Summary Clear'!E169=0,"",(VLOOKUP('Summary Clear'!E169,Lists!$E$15:$G$21,3,FALSE)))</f>
        <v/>
      </c>
      <c r="F180" s="238" t="str">
        <f>IF('Summary Clear'!S169=0,"",'Summary Clear'!S169)</f>
        <v/>
      </c>
      <c r="G180" s="238" t="str">
        <f>IF('Summary Clear'!T169=0,"",'Summary Clear'!T169)</f>
        <v/>
      </c>
      <c r="H180" s="238" t="str">
        <f>IF('Summary Clear'!AB169=0,"",'Summary Clear'!AB169)</f>
        <v/>
      </c>
      <c r="I180" s="238" t="str">
        <f>IF('Summary Clear'!AC169=0,"",'Summary Clear'!AC169)</f>
        <v/>
      </c>
      <c r="J180" s="238" t="str">
        <f>IF('Summary Clear'!AD169=0,"",'Summary Clear'!AD169)</f>
        <v/>
      </c>
      <c r="K180" s="238" t="str">
        <f>IF('Summary Clear'!AE169=0,"",'Summary Clear'!AE169)</f>
        <v/>
      </c>
      <c r="L180" s="238" t="str">
        <f>IF('Summary Clear'!AF169=0,"",'Summary Clear'!AF169)</f>
        <v/>
      </c>
      <c r="M180" s="238" t="str">
        <f>IF('Summary Clear'!AG169=0,"",'Summary Clear'!AG169)</f>
        <v/>
      </c>
      <c r="N180" s="238" t="str">
        <f>IF('Summary Clear'!AH169=0,"",'Summary Clear'!AH169)</f>
        <v/>
      </c>
      <c r="O180" s="238" t="str">
        <f>IF('Summary Clear'!AI169=0,"",'Summary Clear'!AI169)</f>
        <v/>
      </c>
      <c r="P180" s="238" t="str">
        <f>IF('Summary Clear'!AJ169=0,"",'Summary Clear'!AJ169)</f>
        <v/>
      </c>
      <c r="Q180" s="238" t="str">
        <f>IF('Summary Clear'!AK169=0,"",'Summary Clear'!AK169)</f>
        <v/>
      </c>
      <c r="R180" s="238" t="str">
        <f>IF('Summary Clear'!AL169=0,"",'Summary Clear'!AL169)</f>
        <v/>
      </c>
      <c r="S180" s="238" t="str">
        <f>IF('Summary Clear'!AM169=0,"",'Summary Clear'!AM169)</f>
        <v/>
      </c>
      <c r="T180" s="179" t="str">
        <f>IF('Summary Clear'!AN169=0,"",'Summary Clear'!AN169)</f>
        <v/>
      </c>
    </row>
    <row r="181" spans="3:20" ht="14" x14ac:dyDescent="0.3">
      <c r="C181" s="178" t="str">
        <f>IF('Summary Clear'!B170=0,"",'Summary Clear'!B170)</f>
        <v/>
      </c>
      <c r="D181" s="172" t="str">
        <f>IF('Summary Clear'!D170=0,"",'Summary Clear'!D170)</f>
        <v/>
      </c>
      <c r="E181" s="230" t="str">
        <f>IF('Summary Clear'!E170=0,"",(VLOOKUP('Summary Clear'!E170,Lists!$E$15:$G$21,3,FALSE)))</f>
        <v/>
      </c>
      <c r="F181" s="238" t="str">
        <f>IF('Summary Clear'!S170=0,"",'Summary Clear'!S170)</f>
        <v/>
      </c>
      <c r="G181" s="238" t="str">
        <f>IF('Summary Clear'!T170=0,"",'Summary Clear'!T170)</f>
        <v/>
      </c>
      <c r="H181" s="238" t="str">
        <f>IF('Summary Clear'!AB170=0,"",'Summary Clear'!AB170)</f>
        <v/>
      </c>
      <c r="I181" s="238" t="str">
        <f>IF('Summary Clear'!AC170=0,"",'Summary Clear'!AC170)</f>
        <v/>
      </c>
      <c r="J181" s="238" t="str">
        <f>IF('Summary Clear'!AD170=0,"",'Summary Clear'!AD170)</f>
        <v/>
      </c>
      <c r="K181" s="238" t="str">
        <f>IF('Summary Clear'!AE170=0,"",'Summary Clear'!AE170)</f>
        <v/>
      </c>
      <c r="L181" s="238" t="str">
        <f>IF('Summary Clear'!AF170=0,"",'Summary Clear'!AF170)</f>
        <v/>
      </c>
      <c r="M181" s="238" t="str">
        <f>IF('Summary Clear'!AG170=0,"",'Summary Clear'!AG170)</f>
        <v/>
      </c>
      <c r="N181" s="238" t="str">
        <f>IF('Summary Clear'!AH170=0,"",'Summary Clear'!AH170)</f>
        <v/>
      </c>
      <c r="O181" s="238" t="str">
        <f>IF('Summary Clear'!AI170=0,"",'Summary Clear'!AI170)</f>
        <v/>
      </c>
      <c r="P181" s="238" t="str">
        <f>IF('Summary Clear'!AJ170=0,"",'Summary Clear'!AJ170)</f>
        <v/>
      </c>
      <c r="Q181" s="238" t="str">
        <f>IF('Summary Clear'!AK170=0,"",'Summary Clear'!AK170)</f>
        <v/>
      </c>
      <c r="R181" s="238" t="str">
        <f>IF('Summary Clear'!AL170=0,"",'Summary Clear'!AL170)</f>
        <v/>
      </c>
      <c r="S181" s="238" t="str">
        <f>IF('Summary Clear'!AM170=0,"",'Summary Clear'!AM170)</f>
        <v/>
      </c>
      <c r="T181" s="179" t="str">
        <f>IF('Summary Clear'!AN170=0,"",'Summary Clear'!AN170)</f>
        <v/>
      </c>
    </row>
    <row r="182" spans="3:20" ht="14" x14ac:dyDescent="0.3">
      <c r="C182" s="178" t="str">
        <f>IF('Summary Clear'!B171=0,"",'Summary Clear'!B171)</f>
        <v/>
      </c>
      <c r="D182" s="172" t="str">
        <f>IF('Summary Clear'!D171=0,"",'Summary Clear'!D171)</f>
        <v/>
      </c>
      <c r="E182" s="230" t="str">
        <f>IF('Summary Clear'!E171=0,"",(VLOOKUP('Summary Clear'!E171,Lists!$E$15:$G$21,3,FALSE)))</f>
        <v/>
      </c>
      <c r="F182" s="238" t="str">
        <f>IF('Summary Clear'!S171=0,"",'Summary Clear'!S171)</f>
        <v/>
      </c>
      <c r="G182" s="238" t="str">
        <f>IF('Summary Clear'!T171=0,"",'Summary Clear'!T171)</f>
        <v/>
      </c>
      <c r="H182" s="238" t="str">
        <f>IF('Summary Clear'!AB171=0,"",'Summary Clear'!AB171)</f>
        <v/>
      </c>
      <c r="I182" s="238" t="str">
        <f>IF('Summary Clear'!AC171=0,"",'Summary Clear'!AC171)</f>
        <v/>
      </c>
      <c r="J182" s="238" t="str">
        <f>IF('Summary Clear'!AD171=0,"",'Summary Clear'!AD171)</f>
        <v/>
      </c>
      <c r="K182" s="238" t="str">
        <f>IF('Summary Clear'!AE171=0,"",'Summary Clear'!AE171)</f>
        <v/>
      </c>
      <c r="L182" s="238" t="str">
        <f>IF('Summary Clear'!AF171=0,"",'Summary Clear'!AF171)</f>
        <v/>
      </c>
      <c r="M182" s="238" t="str">
        <f>IF('Summary Clear'!AG171=0,"",'Summary Clear'!AG171)</f>
        <v/>
      </c>
      <c r="N182" s="238" t="str">
        <f>IF('Summary Clear'!AH171=0,"",'Summary Clear'!AH171)</f>
        <v/>
      </c>
      <c r="O182" s="238" t="str">
        <f>IF('Summary Clear'!AI171=0,"",'Summary Clear'!AI171)</f>
        <v/>
      </c>
      <c r="P182" s="238" t="str">
        <f>IF('Summary Clear'!AJ171=0,"",'Summary Clear'!AJ171)</f>
        <v/>
      </c>
      <c r="Q182" s="238" t="str">
        <f>IF('Summary Clear'!AK171=0,"",'Summary Clear'!AK171)</f>
        <v/>
      </c>
      <c r="R182" s="238" t="str">
        <f>IF('Summary Clear'!AL171=0,"",'Summary Clear'!AL171)</f>
        <v/>
      </c>
      <c r="S182" s="238" t="str">
        <f>IF('Summary Clear'!AM171=0,"",'Summary Clear'!AM171)</f>
        <v/>
      </c>
      <c r="T182" s="179" t="str">
        <f>IF('Summary Clear'!AN171=0,"",'Summary Clear'!AN171)</f>
        <v/>
      </c>
    </row>
    <row r="183" spans="3:20" ht="14" x14ac:dyDescent="0.3">
      <c r="C183" s="178" t="str">
        <f>IF('Summary Clear'!B172=0,"",'Summary Clear'!B172)</f>
        <v/>
      </c>
      <c r="D183" s="172" t="str">
        <f>IF('Summary Clear'!D172=0,"",'Summary Clear'!D172)</f>
        <v/>
      </c>
      <c r="E183" s="230" t="str">
        <f>IF('Summary Clear'!E172=0,"",(VLOOKUP('Summary Clear'!E172,Lists!$E$15:$G$21,3,FALSE)))</f>
        <v/>
      </c>
      <c r="F183" s="238" t="str">
        <f>IF('Summary Clear'!S172=0,"",'Summary Clear'!S172)</f>
        <v/>
      </c>
      <c r="G183" s="238" t="str">
        <f>IF('Summary Clear'!T172=0,"",'Summary Clear'!T172)</f>
        <v/>
      </c>
      <c r="H183" s="238" t="str">
        <f>IF('Summary Clear'!AB172=0,"",'Summary Clear'!AB172)</f>
        <v/>
      </c>
      <c r="I183" s="238" t="str">
        <f>IF('Summary Clear'!AC172=0,"",'Summary Clear'!AC172)</f>
        <v/>
      </c>
      <c r="J183" s="238" t="str">
        <f>IF('Summary Clear'!AD172=0,"",'Summary Clear'!AD172)</f>
        <v/>
      </c>
      <c r="K183" s="238" t="str">
        <f>IF('Summary Clear'!AE172=0,"",'Summary Clear'!AE172)</f>
        <v/>
      </c>
      <c r="L183" s="238" t="str">
        <f>IF('Summary Clear'!AF172=0,"",'Summary Clear'!AF172)</f>
        <v/>
      </c>
      <c r="M183" s="238" t="str">
        <f>IF('Summary Clear'!AG172=0,"",'Summary Clear'!AG172)</f>
        <v/>
      </c>
      <c r="N183" s="238" t="str">
        <f>IF('Summary Clear'!AH172=0,"",'Summary Clear'!AH172)</f>
        <v/>
      </c>
      <c r="O183" s="238" t="str">
        <f>IF('Summary Clear'!AI172=0,"",'Summary Clear'!AI172)</f>
        <v/>
      </c>
      <c r="P183" s="238" t="str">
        <f>IF('Summary Clear'!AJ172=0,"",'Summary Clear'!AJ172)</f>
        <v/>
      </c>
      <c r="Q183" s="238" t="str">
        <f>IF('Summary Clear'!AK172=0,"",'Summary Clear'!AK172)</f>
        <v/>
      </c>
      <c r="R183" s="238" t="str">
        <f>IF('Summary Clear'!AL172=0,"",'Summary Clear'!AL172)</f>
        <v/>
      </c>
      <c r="S183" s="238" t="str">
        <f>IF('Summary Clear'!AM172=0,"",'Summary Clear'!AM172)</f>
        <v/>
      </c>
      <c r="T183" s="179" t="str">
        <f>IF('Summary Clear'!AN172=0,"",'Summary Clear'!AN172)</f>
        <v/>
      </c>
    </row>
    <row r="184" spans="3:20" ht="14" x14ac:dyDescent="0.3">
      <c r="C184" s="178" t="str">
        <f>IF('Summary Clear'!B173=0,"",'Summary Clear'!B173)</f>
        <v/>
      </c>
      <c r="D184" s="172" t="str">
        <f>IF('Summary Clear'!D173=0,"",'Summary Clear'!D173)</f>
        <v/>
      </c>
      <c r="E184" s="230" t="str">
        <f>IF('Summary Clear'!E173=0,"",(VLOOKUP('Summary Clear'!E173,Lists!$E$15:$G$21,3,FALSE)))</f>
        <v/>
      </c>
      <c r="F184" s="238" t="str">
        <f>IF('Summary Clear'!S173=0,"",'Summary Clear'!S173)</f>
        <v/>
      </c>
      <c r="G184" s="238" t="str">
        <f>IF('Summary Clear'!T173=0,"",'Summary Clear'!T173)</f>
        <v/>
      </c>
      <c r="H184" s="238" t="str">
        <f>IF('Summary Clear'!AB173=0,"",'Summary Clear'!AB173)</f>
        <v/>
      </c>
      <c r="I184" s="238" t="str">
        <f>IF('Summary Clear'!AC173=0,"",'Summary Clear'!AC173)</f>
        <v/>
      </c>
      <c r="J184" s="238" t="str">
        <f>IF('Summary Clear'!AD173=0,"",'Summary Clear'!AD173)</f>
        <v/>
      </c>
      <c r="K184" s="238" t="str">
        <f>IF('Summary Clear'!AE173=0,"",'Summary Clear'!AE173)</f>
        <v/>
      </c>
      <c r="L184" s="238" t="str">
        <f>IF('Summary Clear'!AF173=0,"",'Summary Clear'!AF173)</f>
        <v/>
      </c>
      <c r="M184" s="238" t="str">
        <f>IF('Summary Clear'!AG173=0,"",'Summary Clear'!AG173)</f>
        <v/>
      </c>
      <c r="N184" s="238" t="str">
        <f>IF('Summary Clear'!AH173=0,"",'Summary Clear'!AH173)</f>
        <v/>
      </c>
      <c r="O184" s="238" t="str">
        <f>IF('Summary Clear'!AI173=0,"",'Summary Clear'!AI173)</f>
        <v/>
      </c>
      <c r="P184" s="238" t="str">
        <f>IF('Summary Clear'!AJ173=0,"",'Summary Clear'!AJ173)</f>
        <v/>
      </c>
      <c r="Q184" s="238" t="str">
        <f>IF('Summary Clear'!AK173=0,"",'Summary Clear'!AK173)</f>
        <v/>
      </c>
      <c r="R184" s="238" t="str">
        <f>IF('Summary Clear'!AL173=0,"",'Summary Clear'!AL173)</f>
        <v/>
      </c>
      <c r="S184" s="238" t="str">
        <f>IF('Summary Clear'!AM173=0,"",'Summary Clear'!AM173)</f>
        <v/>
      </c>
      <c r="T184" s="179" t="str">
        <f>IF('Summary Clear'!AN173=0,"",'Summary Clear'!AN173)</f>
        <v/>
      </c>
    </row>
    <row r="185" spans="3:20" ht="14" x14ac:dyDescent="0.3">
      <c r="C185" s="178" t="str">
        <f>IF('Summary Clear'!B174=0,"",'Summary Clear'!B174)</f>
        <v/>
      </c>
      <c r="D185" s="172" t="str">
        <f>IF('Summary Clear'!D174=0,"",'Summary Clear'!D174)</f>
        <v/>
      </c>
      <c r="E185" s="230" t="str">
        <f>IF('Summary Clear'!E174=0,"",(VLOOKUP('Summary Clear'!E174,Lists!$E$15:$G$21,3,FALSE)))</f>
        <v/>
      </c>
      <c r="F185" s="238" t="str">
        <f>IF('Summary Clear'!S174=0,"",'Summary Clear'!S174)</f>
        <v/>
      </c>
      <c r="G185" s="238" t="str">
        <f>IF('Summary Clear'!T174=0,"",'Summary Clear'!T174)</f>
        <v/>
      </c>
      <c r="H185" s="238" t="str">
        <f>IF('Summary Clear'!AB174=0,"",'Summary Clear'!AB174)</f>
        <v/>
      </c>
      <c r="I185" s="238" t="str">
        <f>IF('Summary Clear'!AC174=0,"",'Summary Clear'!AC174)</f>
        <v/>
      </c>
      <c r="J185" s="238" t="str">
        <f>IF('Summary Clear'!AD174=0,"",'Summary Clear'!AD174)</f>
        <v/>
      </c>
      <c r="K185" s="238" t="str">
        <f>IF('Summary Clear'!AE174=0,"",'Summary Clear'!AE174)</f>
        <v/>
      </c>
      <c r="L185" s="238" t="str">
        <f>IF('Summary Clear'!AF174=0,"",'Summary Clear'!AF174)</f>
        <v/>
      </c>
      <c r="M185" s="238" t="str">
        <f>IF('Summary Clear'!AG174=0,"",'Summary Clear'!AG174)</f>
        <v/>
      </c>
      <c r="N185" s="238" t="str">
        <f>IF('Summary Clear'!AH174=0,"",'Summary Clear'!AH174)</f>
        <v/>
      </c>
      <c r="O185" s="238" t="str">
        <f>IF('Summary Clear'!AI174=0,"",'Summary Clear'!AI174)</f>
        <v/>
      </c>
      <c r="P185" s="238" t="str">
        <f>IF('Summary Clear'!AJ174=0,"",'Summary Clear'!AJ174)</f>
        <v/>
      </c>
      <c r="Q185" s="238" t="str">
        <f>IF('Summary Clear'!AK174=0,"",'Summary Clear'!AK174)</f>
        <v/>
      </c>
      <c r="R185" s="238" t="str">
        <f>IF('Summary Clear'!AL174=0,"",'Summary Clear'!AL174)</f>
        <v/>
      </c>
      <c r="S185" s="238" t="str">
        <f>IF('Summary Clear'!AM174=0,"",'Summary Clear'!AM174)</f>
        <v/>
      </c>
      <c r="T185" s="179" t="str">
        <f>IF('Summary Clear'!AN174=0,"",'Summary Clear'!AN174)</f>
        <v/>
      </c>
    </row>
    <row r="186" spans="3:20" ht="14" x14ac:dyDescent="0.3">
      <c r="C186" s="178" t="str">
        <f>IF('Summary Clear'!B175=0,"",'Summary Clear'!B175)</f>
        <v/>
      </c>
      <c r="D186" s="172" t="str">
        <f>IF('Summary Clear'!D175=0,"",'Summary Clear'!D175)</f>
        <v/>
      </c>
      <c r="E186" s="230" t="str">
        <f>IF('Summary Clear'!E175=0,"",(VLOOKUP('Summary Clear'!E175,Lists!$E$15:$G$21,3,FALSE)))</f>
        <v/>
      </c>
      <c r="F186" s="238" t="str">
        <f>IF('Summary Clear'!S175=0,"",'Summary Clear'!S175)</f>
        <v/>
      </c>
      <c r="G186" s="238" t="str">
        <f>IF('Summary Clear'!T175=0,"",'Summary Clear'!T175)</f>
        <v/>
      </c>
      <c r="H186" s="238" t="str">
        <f>IF('Summary Clear'!AB175=0,"",'Summary Clear'!AB175)</f>
        <v/>
      </c>
      <c r="I186" s="238" t="str">
        <f>IF('Summary Clear'!AC175=0,"",'Summary Clear'!AC175)</f>
        <v/>
      </c>
      <c r="J186" s="238" t="str">
        <f>IF('Summary Clear'!AD175=0,"",'Summary Clear'!AD175)</f>
        <v/>
      </c>
      <c r="K186" s="238" t="str">
        <f>IF('Summary Clear'!AE175=0,"",'Summary Clear'!AE175)</f>
        <v/>
      </c>
      <c r="L186" s="238" t="str">
        <f>IF('Summary Clear'!AF175=0,"",'Summary Clear'!AF175)</f>
        <v/>
      </c>
      <c r="M186" s="238" t="str">
        <f>IF('Summary Clear'!AG175=0,"",'Summary Clear'!AG175)</f>
        <v/>
      </c>
      <c r="N186" s="238" t="str">
        <f>IF('Summary Clear'!AH175=0,"",'Summary Clear'!AH175)</f>
        <v/>
      </c>
      <c r="O186" s="238" t="str">
        <f>IF('Summary Clear'!AI175=0,"",'Summary Clear'!AI175)</f>
        <v/>
      </c>
      <c r="P186" s="238" t="str">
        <f>IF('Summary Clear'!AJ175=0,"",'Summary Clear'!AJ175)</f>
        <v/>
      </c>
      <c r="Q186" s="238" t="str">
        <f>IF('Summary Clear'!AK175=0,"",'Summary Clear'!AK175)</f>
        <v/>
      </c>
      <c r="R186" s="238" t="str">
        <f>IF('Summary Clear'!AL175=0,"",'Summary Clear'!AL175)</f>
        <v/>
      </c>
      <c r="S186" s="238" t="str">
        <f>IF('Summary Clear'!AM175=0,"",'Summary Clear'!AM175)</f>
        <v/>
      </c>
      <c r="T186" s="179" t="str">
        <f>IF('Summary Clear'!AN175=0,"",'Summary Clear'!AN175)</f>
        <v/>
      </c>
    </row>
    <row r="187" spans="3:20" ht="14" x14ac:dyDescent="0.3">
      <c r="C187" s="178" t="str">
        <f>IF('Summary Clear'!B176=0,"",'Summary Clear'!B176)</f>
        <v/>
      </c>
      <c r="D187" s="172" t="str">
        <f>IF('Summary Clear'!D176=0,"",'Summary Clear'!D176)</f>
        <v/>
      </c>
      <c r="E187" s="230" t="str">
        <f>IF('Summary Clear'!E176=0,"",(VLOOKUP('Summary Clear'!E176,Lists!$E$15:$G$21,3,FALSE)))</f>
        <v/>
      </c>
      <c r="F187" s="238" t="str">
        <f>IF('Summary Clear'!S176=0,"",'Summary Clear'!S176)</f>
        <v/>
      </c>
      <c r="G187" s="238" t="str">
        <f>IF('Summary Clear'!T176=0,"",'Summary Clear'!T176)</f>
        <v/>
      </c>
      <c r="H187" s="238" t="str">
        <f>IF('Summary Clear'!AB176=0,"",'Summary Clear'!AB176)</f>
        <v/>
      </c>
      <c r="I187" s="238" t="str">
        <f>IF('Summary Clear'!AC176=0,"",'Summary Clear'!AC176)</f>
        <v/>
      </c>
      <c r="J187" s="238" t="str">
        <f>IF('Summary Clear'!AD176=0,"",'Summary Clear'!AD176)</f>
        <v/>
      </c>
      <c r="K187" s="238" t="str">
        <f>IF('Summary Clear'!AE176=0,"",'Summary Clear'!AE176)</f>
        <v/>
      </c>
      <c r="L187" s="238" t="str">
        <f>IF('Summary Clear'!AF176=0,"",'Summary Clear'!AF176)</f>
        <v/>
      </c>
      <c r="M187" s="238" t="str">
        <f>IF('Summary Clear'!AG176=0,"",'Summary Clear'!AG176)</f>
        <v/>
      </c>
      <c r="N187" s="238" t="str">
        <f>IF('Summary Clear'!AH176=0,"",'Summary Clear'!AH176)</f>
        <v/>
      </c>
      <c r="O187" s="238" t="str">
        <f>IF('Summary Clear'!AI176=0,"",'Summary Clear'!AI176)</f>
        <v/>
      </c>
      <c r="P187" s="238" t="str">
        <f>IF('Summary Clear'!AJ176=0,"",'Summary Clear'!AJ176)</f>
        <v/>
      </c>
      <c r="Q187" s="238" t="str">
        <f>IF('Summary Clear'!AK176=0,"",'Summary Clear'!AK176)</f>
        <v/>
      </c>
      <c r="R187" s="238" t="str">
        <f>IF('Summary Clear'!AL176=0,"",'Summary Clear'!AL176)</f>
        <v/>
      </c>
      <c r="S187" s="238" t="str">
        <f>IF('Summary Clear'!AM176=0,"",'Summary Clear'!AM176)</f>
        <v/>
      </c>
      <c r="T187" s="179" t="str">
        <f>IF('Summary Clear'!AN176=0,"",'Summary Clear'!AN176)</f>
        <v/>
      </c>
    </row>
    <row r="188" spans="3:20" ht="14" x14ac:dyDescent="0.3">
      <c r="C188" s="178" t="str">
        <f>IF('Summary Clear'!B177=0,"",'Summary Clear'!B177)</f>
        <v/>
      </c>
      <c r="D188" s="172" t="str">
        <f>IF('Summary Clear'!D177=0,"",'Summary Clear'!D177)</f>
        <v/>
      </c>
      <c r="E188" s="230" t="str">
        <f>IF('Summary Clear'!E177=0,"",(VLOOKUP('Summary Clear'!E177,Lists!$E$15:$G$21,3,FALSE)))</f>
        <v/>
      </c>
      <c r="F188" s="238" t="str">
        <f>IF('Summary Clear'!S177=0,"",'Summary Clear'!S177)</f>
        <v/>
      </c>
      <c r="G188" s="238" t="str">
        <f>IF('Summary Clear'!T177=0,"",'Summary Clear'!T177)</f>
        <v/>
      </c>
      <c r="H188" s="238" t="str">
        <f>IF('Summary Clear'!AB177=0,"",'Summary Clear'!AB177)</f>
        <v/>
      </c>
      <c r="I188" s="238" t="str">
        <f>IF('Summary Clear'!AC177=0,"",'Summary Clear'!AC177)</f>
        <v/>
      </c>
      <c r="J188" s="238" t="str">
        <f>IF('Summary Clear'!AD177=0,"",'Summary Clear'!AD177)</f>
        <v/>
      </c>
      <c r="K188" s="238" t="str">
        <f>IF('Summary Clear'!AE177=0,"",'Summary Clear'!AE177)</f>
        <v/>
      </c>
      <c r="L188" s="238" t="str">
        <f>IF('Summary Clear'!AF177=0,"",'Summary Clear'!AF177)</f>
        <v/>
      </c>
      <c r="M188" s="238" t="str">
        <f>IF('Summary Clear'!AG177=0,"",'Summary Clear'!AG177)</f>
        <v/>
      </c>
      <c r="N188" s="238" t="str">
        <f>IF('Summary Clear'!AH177=0,"",'Summary Clear'!AH177)</f>
        <v/>
      </c>
      <c r="O188" s="238" t="str">
        <f>IF('Summary Clear'!AI177=0,"",'Summary Clear'!AI177)</f>
        <v/>
      </c>
      <c r="P188" s="238" t="str">
        <f>IF('Summary Clear'!AJ177=0,"",'Summary Clear'!AJ177)</f>
        <v/>
      </c>
      <c r="Q188" s="238" t="str">
        <f>IF('Summary Clear'!AK177=0,"",'Summary Clear'!AK177)</f>
        <v/>
      </c>
      <c r="R188" s="238" t="str">
        <f>IF('Summary Clear'!AL177=0,"",'Summary Clear'!AL177)</f>
        <v/>
      </c>
      <c r="S188" s="238" t="str">
        <f>IF('Summary Clear'!AM177=0,"",'Summary Clear'!AM177)</f>
        <v/>
      </c>
      <c r="T188" s="179" t="str">
        <f>IF('Summary Clear'!AN177=0,"",'Summary Clear'!AN177)</f>
        <v/>
      </c>
    </row>
    <row r="189" spans="3:20" ht="14" x14ac:dyDescent="0.3">
      <c r="C189" s="178" t="str">
        <f>IF('Summary Clear'!B178=0,"",'Summary Clear'!B178)</f>
        <v/>
      </c>
      <c r="D189" s="172" t="str">
        <f>IF('Summary Clear'!D178=0,"",'Summary Clear'!D178)</f>
        <v/>
      </c>
      <c r="E189" s="230" t="str">
        <f>IF('Summary Clear'!E178=0,"",(VLOOKUP('Summary Clear'!E178,Lists!$E$15:$G$21,3,FALSE)))</f>
        <v/>
      </c>
      <c r="F189" s="238" t="str">
        <f>IF('Summary Clear'!S178=0,"",'Summary Clear'!S178)</f>
        <v/>
      </c>
      <c r="G189" s="238" t="str">
        <f>IF('Summary Clear'!T178=0,"",'Summary Clear'!T178)</f>
        <v/>
      </c>
      <c r="H189" s="238" t="str">
        <f>IF('Summary Clear'!AB178=0,"",'Summary Clear'!AB178)</f>
        <v/>
      </c>
      <c r="I189" s="238" t="str">
        <f>IF('Summary Clear'!AC178=0,"",'Summary Clear'!AC178)</f>
        <v/>
      </c>
      <c r="J189" s="238" t="str">
        <f>IF('Summary Clear'!AD178=0,"",'Summary Clear'!AD178)</f>
        <v/>
      </c>
      <c r="K189" s="238" t="str">
        <f>IF('Summary Clear'!AE178=0,"",'Summary Clear'!AE178)</f>
        <v/>
      </c>
      <c r="L189" s="238" t="str">
        <f>IF('Summary Clear'!AF178=0,"",'Summary Clear'!AF178)</f>
        <v/>
      </c>
      <c r="M189" s="238" t="str">
        <f>IF('Summary Clear'!AG178=0,"",'Summary Clear'!AG178)</f>
        <v/>
      </c>
      <c r="N189" s="238" t="str">
        <f>IF('Summary Clear'!AH178=0,"",'Summary Clear'!AH178)</f>
        <v/>
      </c>
      <c r="O189" s="238" t="str">
        <f>IF('Summary Clear'!AI178=0,"",'Summary Clear'!AI178)</f>
        <v/>
      </c>
      <c r="P189" s="238" t="str">
        <f>IF('Summary Clear'!AJ178=0,"",'Summary Clear'!AJ178)</f>
        <v/>
      </c>
      <c r="Q189" s="238" t="str">
        <f>IF('Summary Clear'!AK178=0,"",'Summary Clear'!AK178)</f>
        <v/>
      </c>
      <c r="R189" s="238" t="str">
        <f>IF('Summary Clear'!AL178=0,"",'Summary Clear'!AL178)</f>
        <v/>
      </c>
      <c r="S189" s="238" t="str">
        <f>IF('Summary Clear'!AM178=0,"",'Summary Clear'!AM178)</f>
        <v/>
      </c>
      <c r="T189" s="179" t="str">
        <f>IF('Summary Clear'!AN178=0,"",'Summary Clear'!AN178)</f>
        <v/>
      </c>
    </row>
    <row r="190" spans="3:20" ht="14" x14ac:dyDescent="0.3">
      <c r="C190" s="178" t="str">
        <f>IF('Summary Clear'!B179=0,"",'Summary Clear'!B179)</f>
        <v/>
      </c>
      <c r="D190" s="172" t="str">
        <f>IF('Summary Clear'!D179=0,"",'Summary Clear'!D179)</f>
        <v/>
      </c>
      <c r="E190" s="230" t="str">
        <f>IF('Summary Clear'!E179=0,"",(VLOOKUP('Summary Clear'!E179,Lists!$E$15:$G$21,3,FALSE)))</f>
        <v/>
      </c>
      <c r="F190" s="238" t="str">
        <f>IF('Summary Clear'!S179=0,"",'Summary Clear'!S179)</f>
        <v/>
      </c>
      <c r="G190" s="238" t="str">
        <f>IF('Summary Clear'!T179=0,"",'Summary Clear'!T179)</f>
        <v/>
      </c>
      <c r="H190" s="238" t="str">
        <f>IF('Summary Clear'!AB179=0,"",'Summary Clear'!AB179)</f>
        <v/>
      </c>
      <c r="I190" s="238" t="str">
        <f>IF('Summary Clear'!AC179=0,"",'Summary Clear'!AC179)</f>
        <v/>
      </c>
      <c r="J190" s="238" t="str">
        <f>IF('Summary Clear'!AD179=0,"",'Summary Clear'!AD179)</f>
        <v/>
      </c>
      <c r="K190" s="238" t="str">
        <f>IF('Summary Clear'!AE179=0,"",'Summary Clear'!AE179)</f>
        <v/>
      </c>
      <c r="L190" s="238" t="str">
        <f>IF('Summary Clear'!AF179=0,"",'Summary Clear'!AF179)</f>
        <v/>
      </c>
      <c r="M190" s="238" t="str">
        <f>IF('Summary Clear'!AG179=0,"",'Summary Clear'!AG179)</f>
        <v/>
      </c>
      <c r="N190" s="238" t="str">
        <f>IF('Summary Clear'!AH179=0,"",'Summary Clear'!AH179)</f>
        <v/>
      </c>
      <c r="O190" s="238" t="str">
        <f>IF('Summary Clear'!AI179=0,"",'Summary Clear'!AI179)</f>
        <v/>
      </c>
      <c r="P190" s="238" t="str">
        <f>IF('Summary Clear'!AJ179=0,"",'Summary Clear'!AJ179)</f>
        <v/>
      </c>
      <c r="Q190" s="238" t="str">
        <f>IF('Summary Clear'!AK179=0,"",'Summary Clear'!AK179)</f>
        <v/>
      </c>
      <c r="R190" s="238" t="str">
        <f>IF('Summary Clear'!AL179=0,"",'Summary Clear'!AL179)</f>
        <v/>
      </c>
      <c r="S190" s="238" t="str">
        <f>IF('Summary Clear'!AM179=0,"",'Summary Clear'!AM179)</f>
        <v/>
      </c>
      <c r="T190" s="179" t="str">
        <f>IF('Summary Clear'!AN179=0,"",'Summary Clear'!AN179)</f>
        <v/>
      </c>
    </row>
    <row r="191" spans="3:20" ht="14" x14ac:dyDescent="0.3">
      <c r="C191" s="178" t="str">
        <f>IF('Summary Clear'!B180=0,"",'Summary Clear'!B180)</f>
        <v/>
      </c>
      <c r="D191" s="172" t="str">
        <f>IF('Summary Clear'!D180=0,"",'Summary Clear'!D180)</f>
        <v/>
      </c>
      <c r="E191" s="230" t="str">
        <f>IF('Summary Clear'!E180=0,"",(VLOOKUP('Summary Clear'!E180,Lists!$E$15:$G$21,3,FALSE)))</f>
        <v/>
      </c>
      <c r="F191" s="238" t="str">
        <f>IF('Summary Clear'!S180=0,"",'Summary Clear'!S180)</f>
        <v/>
      </c>
      <c r="G191" s="238" t="str">
        <f>IF('Summary Clear'!T180=0,"",'Summary Clear'!T180)</f>
        <v/>
      </c>
      <c r="H191" s="238" t="str">
        <f>IF('Summary Clear'!AB180=0,"",'Summary Clear'!AB180)</f>
        <v/>
      </c>
      <c r="I191" s="238" t="str">
        <f>IF('Summary Clear'!AC180=0,"",'Summary Clear'!AC180)</f>
        <v/>
      </c>
      <c r="J191" s="238" t="str">
        <f>IF('Summary Clear'!AD180=0,"",'Summary Clear'!AD180)</f>
        <v/>
      </c>
      <c r="K191" s="238" t="str">
        <f>IF('Summary Clear'!AE180=0,"",'Summary Clear'!AE180)</f>
        <v/>
      </c>
      <c r="L191" s="238" t="str">
        <f>IF('Summary Clear'!AF180=0,"",'Summary Clear'!AF180)</f>
        <v/>
      </c>
      <c r="M191" s="238" t="str">
        <f>IF('Summary Clear'!AG180=0,"",'Summary Clear'!AG180)</f>
        <v/>
      </c>
      <c r="N191" s="238" t="str">
        <f>IF('Summary Clear'!AH180=0,"",'Summary Clear'!AH180)</f>
        <v/>
      </c>
      <c r="O191" s="238" t="str">
        <f>IF('Summary Clear'!AI180=0,"",'Summary Clear'!AI180)</f>
        <v/>
      </c>
      <c r="P191" s="238" t="str">
        <f>IF('Summary Clear'!AJ180=0,"",'Summary Clear'!AJ180)</f>
        <v/>
      </c>
      <c r="Q191" s="238" t="str">
        <f>IF('Summary Clear'!AK180=0,"",'Summary Clear'!AK180)</f>
        <v/>
      </c>
      <c r="R191" s="238" t="str">
        <f>IF('Summary Clear'!AL180=0,"",'Summary Clear'!AL180)</f>
        <v/>
      </c>
      <c r="S191" s="238" t="str">
        <f>IF('Summary Clear'!AM180=0,"",'Summary Clear'!AM180)</f>
        <v/>
      </c>
      <c r="T191" s="179" t="str">
        <f>IF('Summary Clear'!AN180=0,"",'Summary Clear'!AN180)</f>
        <v/>
      </c>
    </row>
    <row r="192" spans="3:20" ht="14" x14ac:dyDescent="0.3">
      <c r="C192" s="178" t="str">
        <f>IF('Summary Clear'!B181=0,"",'Summary Clear'!B181)</f>
        <v/>
      </c>
      <c r="D192" s="172" t="str">
        <f>IF('Summary Clear'!D181=0,"",'Summary Clear'!D181)</f>
        <v/>
      </c>
      <c r="E192" s="230" t="str">
        <f>IF('Summary Clear'!E181=0,"",(VLOOKUP('Summary Clear'!E181,Lists!$E$15:$G$21,3,FALSE)))</f>
        <v/>
      </c>
      <c r="F192" s="238" t="str">
        <f>IF('Summary Clear'!S181=0,"",'Summary Clear'!S181)</f>
        <v/>
      </c>
      <c r="G192" s="238" t="str">
        <f>IF('Summary Clear'!T181=0,"",'Summary Clear'!T181)</f>
        <v/>
      </c>
      <c r="H192" s="238" t="str">
        <f>IF('Summary Clear'!AB181=0,"",'Summary Clear'!AB181)</f>
        <v/>
      </c>
      <c r="I192" s="238" t="str">
        <f>IF('Summary Clear'!AC181=0,"",'Summary Clear'!AC181)</f>
        <v/>
      </c>
      <c r="J192" s="238" t="str">
        <f>IF('Summary Clear'!AD181=0,"",'Summary Clear'!AD181)</f>
        <v/>
      </c>
      <c r="K192" s="238" t="str">
        <f>IF('Summary Clear'!AE181=0,"",'Summary Clear'!AE181)</f>
        <v/>
      </c>
      <c r="L192" s="238" t="str">
        <f>IF('Summary Clear'!AF181=0,"",'Summary Clear'!AF181)</f>
        <v/>
      </c>
      <c r="M192" s="238" t="str">
        <f>IF('Summary Clear'!AG181=0,"",'Summary Clear'!AG181)</f>
        <v/>
      </c>
      <c r="N192" s="238" t="str">
        <f>IF('Summary Clear'!AH181=0,"",'Summary Clear'!AH181)</f>
        <v/>
      </c>
      <c r="O192" s="238" t="str">
        <f>IF('Summary Clear'!AI181=0,"",'Summary Clear'!AI181)</f>
        <v/>
      </c>
      <c r="P192" s="238" t="str">
        <f>IF('Summary Clear'!AJ181=0,"",'Summary Clear'!AJ181)</f>
        <v/>
      </c>
      <c r="Q192" s="238" t="str">
        <f>IF('Summary Clear'!AK181=0,"",'Summary Clear'!AK181)</f>
        <v/>
      </c>
      <c r="R192" s="238" t="str">
        <f>IF('Summary Clear'!AL181=0,"",'Summary Clear'!AL181)</f>
        <v/>
      </c>
      <c r="S192" s="238" t="str">
        <f>IF('Summary Clear'!AM181=0,"",'Summary Clear'!AM181)</f>
        <v/>
      </c>
      <c r="T192" s="179" t="str">
        <f>IF('Summary Clear'!AN181=0,"",'Summary Clear'!AN181)</f>
        <v/>
      </c>
    </row>
    <row r="193" spans="3:20" ht="14" x14ac:dyDescent="0.3">
      <c r="C193" s="178" t="str">
        <f>IF('Summary Clear'!B182=0,"",'Summary Clear'!B182)</f>
        <v/>
      </c>
      <c r="D193" s="172" t="str">
        <f>IF('Summary Clear'!D182=0,"",'Summary Clear'!D182)</f>
        <v/>
      </c>
      <c r="E193" s="230" t="str">
        <f>IF('Summary Clear'!E182=0,"",(VLOOKUP('Summary Clear'!E182,Lists!$E$15:$G$21,3,FALSE)))</f>
        <v/>
      </c>
      <c r="F193" s="238" t="str">
        <f>IF('Summary Clear'!S182=0,"",'Summary Clear'!S182)</f>
        <v/>
      </c>
      <c r="G193" s="238" t="str">
        <f>IF('Summary Clear'!T182=0,"",'Summary Clear'!T182)</f>
        <v/>
      </c>
      <c r="H193" s="238" t="str">
        <f>IF('Summary Clear'!AB182=0,"",'Summary Clear'!AB182)</f>
        <v/>
      </c>
      <c r="I193" s="238" t="str">
        <f>IF('Summary Clear'!AC182=0,"",'Summary Clear'!AC182)</f>
        <v/>
      </c>
      <c r="J193" s="238" t="str">
        <f>IF('Summary Clear'!AD182=0,"",'Summary Clear'!AD182)</f>
        <v/>
      </c>
      <c r="K193" s="238" t="str">
        <f>IF('Summary Clear'!AE182=0,"",'Summary Clear'!AE182)</f>
        <v/>
      </c>
      <c r="L193" s="238" t="str">
        <f>IF('Summary Clear'!AF182=0,"",'Summary Clear'!AF182)</f>
        <v/>
      </c>
      <c r="M193" s="238" t="str">
        <f>IF('Summary Clear'!AG182=0,"",'Summary Clear'!AG182)</f>
        <v/>
      </c>
      <c r="N193" s="238" t="str">
        <f>IF('Summary Clear'!AH182=0,"",'Summary Clear'!AH182)</f>
        <v/>
      </c>
      <c r="O193" s="238" t="str">
        <f>IF('Summary Clear'!AI182=0,"",'Summary Clear'!AI182)</f>
        <v/>
      </c>
      <c r="P193" s="238" t="str">
        <f>IF('Summary Clear'!AJ182=0,"",'Summary Clear'!AJ182)</f>
        <v/>
      </c>
      <c r="Q193" s="238" t="str">
        <f>IF('Summary Clear'!AK182=0,"",'Summary Clear'!AK182)</f>
        <v/>
      </c>
      <c r="R193" s="238" t="str">
        <f>IF('Summary Clear'!AL182=0,"",'Summary Clear'!AL182)</f>
        <v/>
      </c>
      <c r="S193" s="238" t="str">
        <f>IF('Summary Clear'!AM182=0,"",'Summary Clear'!AM182)</f>
        <v/>
      </c>
      <c r="T193" s="179" t="str">
        <f>IF('Summary Clear'!AN182=0,"",'Summary Clear'!AN182)</f>
        <v/>
      </c>
    </row>
    <row r="194" spans="3:20" ht="14" x14ac:dyDescent="0.3">
      <c r="C194" s="178" t="str">
        <f>IF('Summary Clear'!B183=0,"",'Summary Clear'!B183)</f>
        <v/>
      </c>
      <c r="D194" s="172" t="str">
        <f>IF('Summary Clear'!D183=0,"",'Summary Clear'!D183)</f>
        <v/>
      </c>
      <c r="E194" s="230" t="str">
        <f>IF('Summary Clear'!E183=0,"",(VLOOKUP('Summary Clear'!E183,Lists!$E$15:$G$21,3,FALSE)))</f>
        <v/>
      </c>
      <c r="F194" s="238" t="str">
        <f>IF('Summary Clear'!S183=0,"",'Summary Clear'!S183)</f>
        <v/>
      </c>
      <c r="G194" s="238" t="str">
        <f>IF('Summary Clear'!T183=0,"",'Summary Clear'!T183)</f>
        <v/>
      </c>
      <c r="H194" s="238" t="str">
        <f>IF('Summary Clear'!AB183=0,"",'Summary Clear'!AB183)</f>
        <v/>
      </c>
      <c r="I194" s="238" t="str">
        <f>IF('Summary Clear'!AC183=0,"",'Summary Clear'!AC183)</f>
        <v/>
      </c>
      <c r="J194" s="238" t="str">
        <f>IF('Summary Clear'!AD183=0,"",'Summary Clear'!AD183)</f>
        <v/>
      </c>
      <c r="K194" s="238" t="str">
        <f>IF('Summary Clear'!AE183=0,"",'Summary Clear'!AE183)</f>
        <v/>
      </c>
      <c r="L194" s="238" t="str">
        <f>IF('Summary Clear'!AF183=0,"",'Summary Clear'!AF183)</f>
        <v/>
      </c>
      <c r="M194" s="238" t="str">
        <f>IF('Summary Clear'!AG183=0,"",'Summary Clear'!AG183)</f>
        <v/>
      </c>
      <c r="N194" s="238" t="str">
        <f>IF('Summary Clear'!AH183=0,"",'Summary Clear'!AH183)</f>
        <v/>
      </c>
      <c r="O194" s="238" t="str">
        <f>IF('Summary Clear'!AI183=0,"",'Summary Clear'!AI183)</f>
        <v/>
      </c>
      <c r="P194" s="238" t="str">
        <f>IF('Summary Clear'!AJ183=0,"",'Summary Clear'!AJ183)</f>
        <v/>
      </c>
      <c r="Q194" s="238" t="str">
        <f>IF('Summary Clear'!AK183=0,"",'Summary Clear'!AK183)</f>
        <v/>
      </c>
      <c r="R194" s="238" t="str">
        <f>IF('Summary Clear'!AL183=0,"",'Summary Clear'!AL183)</f>
        <v/>
      </c>
      <c r="S194" s="238" t="str">
        <f>IF('Summary Clear'!AM183=0,"",'Summary Clear'!AM183)</f>
        <v/>
      </c>
      <c r="T194" s="179" t="str">
        <f>IF('Summary Clear'!AN183=0,"",'Summary Clear'!AN183)</f>
        <v/>
      </c>
    </row>
    <row r="195" spans="3:20" ht="14" x14ac:dyDescent="0.3">
      <c r="C195" s="178" t="str">
        <f>IF('Summary Clear'!B184=0,"",'Summary Clear'!B184)</f>
        <v/>
      </c>
      <c r="D195" s="172" t="str">
        <f>IF('Summary Clear'!D184=0,"",'Summary Clear'!D184)</f>
        <v/>
      </c>
      <c r="E195" s="230" t="str">
        <f>IF('Summary Clear'!E184=0,"",(VLOOKUP('Summary Clear'!E184,Lists!$E$15:$G$21,3,FALSE)))</f>
        <v/>
      </c>
      <c r="F195" s="238" t="str">
        <f>IF('Summary Clear'!S184=0,"",'Summary Clear'!S184)</f>
        <v/>
      </c>
      <c r="G195" s="238" t="str">
        <f>IF('Summary Clear'!T184=0,"",'Summary Clear'!T184)</f>
        <v/>
      </c>
      <c r="H195" s="238" t="str">
        <f>IF('Summary Clear'!AB184=0,"",'Summary Clear'!AB184)</f>
        <v/>
      </c>
      <c r="I195" s="238" t="str">
        <f>IF('Summary Clear'!AC184=0,"",'Summary Clear'!AC184)</f>
        <v/>
      </c>
      <c r="J195" s="238" t="str">
        <f>IF('Summary Clear'!AD184=0,"",'Summary Clear'!AD184)</f>
        <v/>
      </c>
      <c r="K195" s="238" t="str">
        <f>IF('Summary Clear'!AE184=0,"",'Summary Clear'!AE184)</f>
        <v/>
      </c>
      <c r="L195" s="238" t="str">
        <f>IF('Summary Clear'!AF184=0,"",'Summary Clear'!AF184)</f>
        <v/>
      </c>
      <c r="M195" s="238" t="str">
        <f>IF('Summary Clear'!AG184=0,"",'Summary Clear'!AG184)</f>
        <v/>
      </c>
      <c r="N195" s="238" t="str">
        <f>IF('Summary Clear'!AH184=0,"",'Summary Clear'!AH184)</f>
        <v/>
      </c>
      <c r="O195" s="238" t="str">
        <f>IF('Summary Clear'!AI184=0,"",'Summary Clear'!AI184)</f>
        <v/>
      </c>
      <c r="P195" s="238" t="str">
        <f>IF('Summary Clear'!AJ184=0,"",'Summary Clear'!AJ184)</f>
        <v/>
      </c>
      <c r="Q195" s="238" t="str">
        <f>IF('Summary Clear'!AK184=0,"",'Summary Clear'!AK184)</f>
        <v/>
      </c>
      <c r="R195" s="238" t="str">
        <f>IF('Summary Clear'!AL184=0,"",'Summary Clear'!AL184)</f>
        <v/>
      </c>
      <c r="S195" s="238" t="str">
        <f>IF('Summary Clear'!AM184=0,"",'Summary Clear'!AM184)</f>
        <v/>
      </c>
      <c r="T195" s="179" t="str">
        <f>IF('Summary Clear'!AN184=0,"",'Summary Clear'!AN184)</f>
        <v/>
      </c>
    </row>
    <row r="196" spans="3:20" ht="14" x14ac:dyDescent="0.3">
      <c r="C196" s="178" t="str">
        <f>IF('Summary Clear'!B185=0,"",'Summary Clear'!B185)</f>
        <v/>
      </c>
      <c r="D196" s="172" t="str">
        <f>IF('Summary Clear'!D185=0,"",'Summary Clear'!D185)</f>
        <v/>
      </c>
      <c r="E196" s="230" t="str">
        <f>IF('Summary Clear'!E185=0,"",(VLOOKUP('Summary Clear'!E185,Lists!$E$15:$G$21,3,FALSE)))</f>
        <v/>
      </c>
      <c r="F196" s="238" t="str">
        <f>IF('Summary Clear'!S185=0,"",'Summary Clear'!S185)</f>
        <v/>
      </c>
      <c r="G196" s="238" t="str">
        <f>IF('Summary Clear'!T185=0,"",'Summary Clear'!T185)</f>
        <v/>
      </c>
      <c r="H196" s="238" t="str">
        <f>IF('Summary Clear'!AB185=0,"",'Summary Clear'!AB185)</f>
        <v/>
      </c>
      <c r="I196" s="238" t="str">
        <f>IF('Summary Clear'!AC185=0,"",'Summary Clear'!AC185)</f>
        <v/>
      </c>
      <c r="J196" s="238" t="str">
        <f>IF('Summary Clear'!AD185=0,"",'Summary Clear'!AD185)</f>
        <v/>
      </c>
      <c r="K196" s="238" t="str">
        <f>IF('Summary Clear'!AE185=0,"",'Summary Clear'!AE185)</f>
        <v/>
      </c>
      <c r="L196" s="238" t="str">
        <f>IF('Summary Clear'!AF185=0,"",'Summary Clear'!AF185)</f>
        <v/>
      </c>
      <c r="M196" s="238" t="str">
        <f>IF('Summary Clear'!AG185=0,"",'Summary Clear'!AG185)</f>
        <v/>
      </c>
      <c r="N196" s="238" t="str">
        <f>IF('Summary Clear'!AH185=0,"",'Summary Clear'!AH185)</f>
        <v/>
      </c>
      <c r="O196" s="238" t="str">
        <f>IF('Summary Clear'!AI185=0,"",'Summary Clear'!AI185)</f>
        <v/>
      </c>
      <c r="P196" s="238" t="str">
        <f>IF('Summary Clear'!AJ185=0,"",'Summary Clear'!AJ185)</f>
        <v/>
      </c>
      <c r="Q196" s="238" t="str">
        <f>IF('Summary Clear'!AK185=0,"",'Summary Clear'!AK185)</f>
        <v/>
      </c>
      <c r="R196" s="238" t="str">
        <f>IF('Summary Clear'!AL185=0,"",'Summary Clear'!AL185)</f>
        <v/>
      </c>
      <c r="S196" s="238" t="str">
        <f>IF('Summary Clear'!AM185=0,"",'Summary Clear'!AM185)</f>
        <v/>
      </c>
      <c r="T196" s="179" t="str">
        <f>IF('Summary Clear'!AN185=0,"",'Summary Clear'!AN185)</f>
        <v/>
      </c>
    </row>
    <row r="197" spans="3:20" ht="14" x14ac:dyDescent="0.3">
      <c r="C197" s="178" t="str">
        <f>IF('Summary Clear'!B186=0,"",'Summary Clear'!B186)</f>
        <v/>
      </c>
      <c r="D197" s="172" t="str">
        <f>IF('Summary Clear'!D186=0,"",'Summary Clear'!D186)</f>
        <v/>
      </c>
      <c r="E197" s="230" t="str">
        <f>IF('Summary Clear'!E186=0,"",(VLOOKUP('Summary Clear'!E186,Lists!$E$15:$G$21,3,FALSE)))</f>
        <v/>
      </c>
      <c r="F197" s="238" t="str">
        <f>IF('Summary Clear'!S186=0,"",'Summary Clear'!S186)</f>
        <v/>
      </c>
      <c r="G197" s="238" t="str">
        <f>IF('Summary Clear'!T186=0,"",'Summary Clear'!T186)</f>
        <v/>
      </c>
      <c r="H197" s="238" t="str">
        <f>IF('Summary Clear'!AB186=0,"",'Summary Clear'!AB186)</f>
        <v/>
      </c>
      <c r="I197" s="238" t="str">
        <f>IF('Summary Clear'!AC186=0,"",'Summary Clear'!AC186)</f>
        <v/>
      </c>
      <c r="J197" s="238" t="str">
        <f>IF('Summary Clear'!AD186=0,"",'Summary Clear'!AD186)</f>
        <v/>
      </c>
      <c r="K197" s="238" t="str">
        <f>IF('Summary Clear'!AE186=0,"",'Summary Clear'!AE186)</f>
        <v/>
      </c>
      <c r="L197" s="238" t="str">
        <f>IF('Summary Clear'!AF186=0,"",'Summary Clear'!AF186)</f>
        <v/>
      </c>
      <c r="M197" s="238" t="str">
        <f>IF('Summary Clear'!AG186=0,"",'Summary Clear'!AG186)</f>
        <v/>
      </c>
      <c r="N197" s="238" t="str">
        <f>IF('Summary Clear'!AH186=0,"",'Summary Clear'!AH186)</f>
        <v/>
      </c>
      <c r="O197" s="238" t="str">
        <f>IF('Summary Clear'!AI186=0,"",'Summary Clear'!AI186)</f>
        <v/>
      </c>
      <c r="P197" s="238" t="str">
        <f>IF('Summary Clear'!AJ186=0,"",'Summary Clear'!AJ186)</f>
        <v/>
      </c>
      <c r="Q197" s="238" t="str">
        <f>IF('Summary Clear'!AK186=0,"",'Summary Clear'!AK186)</f>
        <v/>
      </c>
      <c r="R197" s="238" t="str">
        <f>IF('Summary Clear'!AL186=0,"",'Summary Clear'!AL186)</f>
        <v/>
      </c>
      <c r="S197" s="238" t="str">
        <f>IF('Summary Clear'!AM186=0,"",'Summary Clear'!AM186)</f>
        <v/>
      </c>
      <c r="T197" s="179" t="str">
        <f>IF('Summary Clear'!AN186=0,"",'Summary Clear'!AN186)</f>
        <v/>
      </c>
    </row>
    <row r="198" spans="3:20" ht="14" x14ac:dyDescent="0.3">
      <c r="C198" s="178" t="str">
        <f>IF('Summary Clear'!B187=0,"",'Summary Clear'!B187)</f>
        <v/>
      </c>
      <c r="D198" s="172" t="str">
        <f>IF('Summary Clear'!D187=0,"",'Summary Clear'!D187)</f>
        <v/>
      </c>
      <c r="E198" s="230" t="str">
        <f>IF('Summary Clear'!E187=0,"",(VLOOKUP('Summary Clear'!E187,Lists!$E$15:$G$21,3,FALSE)))</f>
        <v/>
      </c>
      <c r="F198" s="238" t="str">
        <f>IF('Summary Clear'!S187=0,"",'Summary Clear'!S187)</f>
        <v/>
      </c>
      <c r="G198" s="238" t="str">
        <f>IF('Summary Clear'!T187=0,"",'Summary Clear'!T187)</f>
        <v/>
      </c>
      <c r="H198" s="238" t="str">
        <f>IF('Summary Clear'!AB187=0,"",'Summary Clear'!AB187)</f>
        <v/>
      </c>
      <c r="I198" s="238" t="str">
        <f>IF('Summary Clear'!AC187=0,"",'Summary Clear'!AC187)</f>
        <v/>
      </c>
      <c r="J198" s="238" t="str">
        <f>IF('Summary Clear'!AD187=0,"",'Summary Clear'!AD187)</f>
        <v/>
      </c>
      <c r="K198" s="238" t="str">
        <f>IF('Summary Clear'!AE187=0,"",'Summary Clear'!AE187)</f>
        <v/>
      </c>
      <c r="L198" s="238" t="str">
        <f>IF('Summary Clear'!AF187=0,"",'Summary Clear'!AF187)</f>
        <v/>
      </c>
      <c r="M198" s="238" t="str">
        <f>IF('Summary Clear'!AG187=0,"",'Summary Clear'!AG187)</f>
        <v/>
      </c>
      <c r="N198" s="238" t="str">
        <f>IF('Summary Clear'!AH187=0,"",'Summary Clear'!AH187)</f>
        <v/>
      </c>
      <c r="O198" s="238" t="str">
        <f>IF('Summary Clear'!AI187=0,"",'Summary Clear'!AI187)</f>
        <v/>
      </c>
      <c r="P198" s="238" t="str">
        <f>IF('Summary Clear'!AJ187=0,"",'Summary Clear'!AJ187)</f>
        <v/>
      </c>
      <c r="Q198" s="238" t="str">
        <f>IF('Summary Clear'!AK187=0,"",'Summary Clear'!AK187)</f>
        <v/>
      </c>
      <c r="R198" s="238" t="str">
        <f>IF('Summary Clear'!AL187=0,"",'Summary Clear'!AL187)</f>
        <v/>
      </c>
      <c r="S198" s="238" t="str">
        <f>IF('Summary Clear'!AM187=0,"",'Summary Clear'!AM187)</f>
        <v/>
      </c>
      <c r="T198" s="179" t="str">
        <f>IF('Summary Clear'!AN187=0,"",'Summary Clear'!AN187)</f>
        <v/>
      </c>
    </row>
    <row r="199" spans="3:20" ht="14" x14ac:dyDescent="0.3">
      <c r="C199" s="178" t="str">
        <f>IF('Summary Clear'!B188=0,"",'Summary Clear'!B188)</f>
        <v/>
      </c>
      <c r="D199" s="172" t="str">
        <f>IF('Summary Clear'!D188=0,"",'Summary Clear'!D188)</f>
        <v/>
      </c>
      <c r="E199" s="230" t="str">
        <f>IF('Summary Clear'!E188=0,"",(VLOOKUP('Summary Clear'!E188,Lists!$E$15:$G$21,3,FALSE)))</f>
        <v/>
      </c>
      <c r="F199" s="238" t="str">
        <f>IF('Summary Clear'!S188=0,"",'Summary Clear'!S188)</f>
        <v/>
      </c>
      <c r="G199" s="238" t="str">
        <f>IF('Summary Clear'!T188=0,"",'Summary Clear'!T188)</f>
        <v/>
      </c>
      <c r="H199" s="238" t="str">
        <f>IF('Summary Clear'!AB188=0,"",'Summary Clear'!AB188)</f>
        <v/>
      </c>
      <c r="I199" s="238" t="str">
        <f>IF('Summary Clear'!AC188=0,"",'Summary Clear'!AC188)</f>
        <v/>
      </c>
      <c r="J199" s="238" t="str">
        <f>IF('Summary Clear'!AD188=0,"",'Summary Clear'!AD188)</f>
        <v/>
      </c>
      <c r="K199" s="238" t="str">
        <f>IF('Summary Clear'!AE188=0,"",'Summary Clear'!AE188)</f>
        <v/>
      </c>
      <c r="L199" s="238" t="str">
        <f>IF('Summary Clear'!AF188=0,"",'Summary Clear'!AF188)</f>
        <v/>
      </c>
      <c r="M199" s="238" t="str">
        <f>IF('Summary Clear'!AG188=0,"",'Summary Clear'!AG188)</f>
        <v/>
      </c>
      <c r="N199" s="238" t="str">
        <f>IF('Summary Clear'!AH188=0,"",'Summary Clear'!AH188)</f>
        <v/>
      </c>
      <c r="O199" s="238" t="str">
        <f>IF('Summary Clear'!AI188=0,"",'Summary Clear'!AI188)</f>
        <v/>
      </c>
      <c r="P199" s="238" t="str">
        <f>IF('Summary Clear'!AJ188=0,"",'Summary Clear'!AJ188)</f>
        <v/>
      </c>
      <c r="Q199" s="238" t="str">
        <f>IF('Summary Clear'!AK188=0,"",'Summary Clear'!AK188)</f>
        <v/>
      </c>
      <c r="R199" s="238" t="str">
        <f>IF('Summary Clear'!AL188=0,"",'Summary Clear'!AL188)</f>
        <v/>
      </c>
      <c r="S199" s="238" t="str">
        <f>IF('Summary Clear'!AM188=0,"",'Summary Clear'!AM188)</f>
        <v/>
      </c>
      <c r="T199" s="179" t="str">
        <f>IF('Summary Clear'!AN188=0,"",'Summary Clear'!AN188)</f>
        <v/>
      </c>
    </row>
    <row r="200" spans="3:20" ht="14" x14ac:dyDescent="0.3">
      <c r="C200" s="178" t="str">
        <f>IF('Summary Clear'!B189=0,"",'Summary Clear'!B189)</f>
        <v/>
      </c>
      <c r="D200" s="172" t="str">
        <f>IF('Summary Clear'!D189=0,"",'Summary Clear'!D189)</f>
        <v/>
      </c>
      <c r="E200" s="230" t="str">
        <f>IF('Summary Clear'!E189=0,"",(VLOOKUP('Summary Clear'!E189,Lists!$E$15:$G$21,3,FALSE)))</f>
        <v/>
      </c>
      <c r="F200" s="238" t="str">
        <f>IF('Summary Clear'!S189=0,"",'Summary Clear'!S189)</f>
        <v/>
      </c>
      <c r="G200" s="238" t="str">
        <f>IF('Summary Clear'!T189=0,"",'Summary Clear'!T189)</f>
        <v/>
      </c>
      <c r="H200" s="238" t="str">
        <f>IF('Summary Clear'!AB189=0,"",'Summary Clear'!AB189)</f>
        <v/>
      </c>
      <c r="I200" s="238" t="str">
        <f>IF('Summary Clear'!AC189=0,"",'Summary Clear'!AC189)</f>
        <v/>
      </c>
      <c r="J200" s="238" t="str">
        <f>IF('Summary Clear'!AD189=0,"",'Summary Clear'!AD189)</f>
        <v/>
      </c>
      <c r="K200" s="238" t="str">
        <f>IF('Summary Clear'!AE189=0,"",'Summary Clear'!AE189)</f>
        <v/>
      </c>
      <c r="L200" s="238" t="str">
        <f>IF('Summary Clear'!AF189=0,"",'Summary Clear'!AF189)</f>
        <v/>
      </c>
      <c r="M200" s="238" t="str">
        <f>IF('Summary Clear'!AG189=0,"",'Summary Clear'!AG189)</f>
        <v/>
      </c>
      <c r="N200" s="238" t="str">
        <f>IF('Summary Clear'!AH189=0,"",'Summary Clear'!AH189)</f>
        <v/>
      </c>
      <c r="O200" s="238" t="str">
        <f>IF('Summary Clear'!AI189=0,"",'Summary Clear'!AI189)</f>
        <v/>
      </c>
      <c r="P200" s="238" t="str">
        <f>IF('Summary Clear'!AJ189=0,"",'Summary Clear'!AJ189)</f>
        <v/>
      </c>
      <c r="Q200" s="238" t="str">
        <f>IF('Summary Clear'!AK189=0,"",'Summary Clear'!AK189)</f>
        <v/>
      </c>
      <c r="R200" s="238" t="str">
        <f>IF('Summary Clear'!AL189=0,"",'Summary Clear'!AL189)</f>
        <v/>
      </c>
      <c r="S200" s="238" t="str">
        <f>IF('Summary Clear'!AM189=0,"",'Summary Clear'!AM189)</f>
        <v/>
      </c>
      <c r="T200" s="179" t="str">
        <f>IF('Summary Clear'!AN189=0,"",'Summary Clear'!AN189)</f>
        <v/>
      </c>
    </row>
    <row r="201" spans="3:20" ht="14" x14ac:dyDescent="0.3">
      <c r="C201" s="178" t="str">
        <f>IF('Summary Clear'!B190=0,"",'Summary Clear'!B190)</f>
        <v/>
      </c>
      <c r="D201" s="172" t="str">
        <f>IF('Summary Clear'!D190=0,"",'Summary Clear'!D190)</f>
        <v/>
      </c>
      <c r="E201" s="230" t="str">
        <f>IF('Summary Clear'!E190=0,"",(VLOOKUP('Summary Clear'!E190,Lists!$E$15:$G$21,3,FALSE)))</f>
        <v/>
      </c>
      <c r="F201" s="238" t="str">
        <f>IF('Summary Clear'!S190=0,"",'Summary Clear'!S190)</f>
        <v/>
      </c>
      <c r="G201" s="238" t="str">
        <f>IF('Summary Clear'!T190=0,"",'Summary Clear'!T190)</f>
        <v/>
      </c>
      <c r="H201" s="238" t="str">
        <f>IF('Summary Clear'!AB190=0,"",'Summary Clear'!AB190)</f>
        <v/>
      </c>
      <c r="I201" s="238" t="str">
        <f>IF('Summary Clear'!AC190=0,"",'Summary Clear'!AC190)</f>
        <v/>
      </c>
      <c r="J201" s="238" t="str">
        <f>IF('Summary Clear'!AD190=0,"",'Summary Clear'!AD190)</f>
        <v/>
      </c>
      <c r="K201" s="238" t="str">
        <f>IF('Summary Clear'!AE190=0,"",'Summary Clear'!AE190)</f>
        <v/>
      </c>
      <c r="L201" s="238" t="str">
        <f>IF('Summary Clear'!AF190=0,"",'Summary Clear'!AF190)</f>
        <v/>
      </c>
      <c r="M201" s="238" t="str">
        <f>IF('Summary Clear'!AG190=0,"",'Summary Clear'!AG190)</f>
        <v/>
      </c>
      <c r="N201" s="238" t="str">
        <f>IF('Summary Clear'!AH190=0,"",'Summary Clear'!AH190)</f>
        <v/>
      </c>
      <c r="O201" s="238" t="str">
        <f>IF('Summary Clear'!AI190=0,"",'Summary Clear'!AI190)</f>
        <v/>
      </c>
      <c r="P201" s="238" t="str">
        <f>IF('Summary Clear'!AJ190=0,"",'Summary Clear'!AJ190)</f>
        <v/>
      </c>
      <c r="Q201" s="238" t="str">
        <f>IF('Summary Clear'!AK190=0,"",'Summary Clear'!AK190)</f>
        <v/>
      </c>
      <c r="R201" s="238" t="str">
        <f>IF('Summary Clear'!AL190=0,"",'Summary Clear'!AL190)</f>
        <v/>
      </c>
      <c r="S201" s="238" t="str">
        <f>IF('Summary Clear'!AM190=0,"",'Summary Clear'!AM190)</f>
        <v/>
      </c>
      <c r="T201" s="179" t="str">
        <f>IF('Summary Clear'!AN190=0,"",'Summary Clear'!AN190)</f>
        <v/>
      </c>
    </row>
    <row r="202" spans="3:20" ht="14" x14ac:dyDescent="0.3">
      <c r="C202" s="178" t="str">
        <f>IF('Summary Clear'!B191=0,"",'Summary Clear'!B191)</f>
        <v/>
      </c>
      <c r="D202" s="172" t="str">
        <f>IF('Summary Clear'!D191=0,"",'Summary Clear'!D191)</f>
        <v/>
      </c>
      <c r="E202" s="230" t="str">
        <f>IF('Summary Clear'!E191=0,"",(VLOOKUP('Summary Clear'!E191,Lists!$E$15:$G$21,3,FALSE)))</f>
        <v/>
      </c>
      <c r="F202" s="238" t="str">
        <f>IF('Summary Clear'!S191=0,"",'Summary Clear'!S191)</f>
        <v/>
      </c>
      <c r="G202" s="238" t="str">
        <f>IF('Summary Clear'!T191=0,"",'Summary Clear'!T191)</f>
        <v/>
      </c>
      <c r="H202" s="238" t="str">
        <f>IF('Summary Clear'!AB191=0,"",'Summary Clear'!AB191)</f>
        <v/>
      </c>
      <c r="I202" s="238" t="str">
        <f>IF('Summary Clear'!AC191=0,"",'Summary Clear'!AC191)</f>
        <v/>
      </c>
      <c r="J202" s="238" t="str">
        <f>IF('Summary Clear'!AD191=0,"",'Summary Clear'!AD191)</f>
        <v/>
      </c>
      <c r="K202" s="238" t="str">
        <f>IF('Summary Clear'!AE191=0,"",'Summary Clear'!AE191)</f>
        <v/>
      </c>
      <c r="L202" s="238" t="str">
        <f>IF('Summary Clear'!AF191=0,"",'Summary Clear'!AF191)</f>
        <v/>
      </c>
      <c r="M202" s="238" t="str">
        <f>IF('Summary Clear'!AG191=0,"",'Summary Clear'!AG191)</f>
        <v/>
      </c>
      <c r="N202" s="238" t="str">
        <f>IF('Summary Clear'!AH191=0,"",'Summary Clear'!AH191)</f>
        <v/>
      </c>
      <c r="O202" s="238" t="str">
        <f>IF('Summary Clear'!AI191=0,"",'Summary Clear'!AI191)</f>
        <v/>
      </c>
      <c r="P202" s="238" t="str">
        <f>IF('Summary Clear'!AJ191=0,"",'Summary Clear'!AJ191)</f>
        <v/>
      </c>
      <c r="Q202" s="238" t="str">
        <f>IF('Summary Clear'!AK191=0,"",'Summary Clear'!AK191)</f>
        <v/>
      </c>
      <c r="R202" s="238" t="str">
        <f>IF('Summary Clear'!AL191=0,"",'Summary Clear'!AL191)</f>
        <v/>
      </c>
      <c r="S202" s="238" t="str">
        <f>IF('Summary Clear'!AM191=0,"",'Summary Clear'!AM191)</f>
        <v/>
      </c>
      <c r="T202" s="179" t="str">
        <f>IF('Summary Clear'!AN191=0,"",'Summary Clear'!AN191)</f>
        <v/>
      </c>
    </row>
    <row r="203" spans="3:20" ht="14" x14ac:dyDescent="0.3">
      <c r="C203" s="178" t="str">
        <f>IF('Summary Clear'!B192=0,"",'Summary Clear'!B192)</f>
        <v/>
      </c>
      <c r="D203" s="172" t="str">
        <f>IF('Summary Clear'!D192=0,"",'Summary Clear'!D192)</f>
        <v/>
      </c>
      <c r="E203" s="230" t="str">
        <f>IF('Summary Clear'!E192=0,"",(VLOOKUP('Summary Clear'!E192,Lists!$E$15:$G$21,3,FALSE)))</f>
        <v/>
      </c>
      <c r="F203" s="238" t="str">
        <f>IF('Summary Clear'!S192=0,"",'Summary Clear'!S192)</f>
        <v/>
      </c>
      <c r="G203" s="238" t="str">
        <f>IF('Summary Clear'!T192=0,"",'Summary Clear'!T192)</f>
        <v/>
      </c>
      <c r="H203" s="238" t="str">
        <f>IF('Summary Clear'!AB192=0,"",'Summary Clear'!AB192)</f>
        <v/>
      </c>
      <c r="I203" s="238" t="str">
        <f>IF('Summary Clear'!AC192=0,"",'Summary Clear'!AC192)</f>
        <v/>
      </c>
      <c r="J203" s="238" t="str">
        <f>IF('Summary Clear'!AD192=0,"",'Summary Clear'!AD192)</f>
        <v/>
      </c>
      <c r="K203" s="238" t="str">
        <f>IF('Summary Clear'!AE192=0,"",'Summary Clear'!AE192)</f>
        <v/>
      </c>
      <c r="L203" s="238" t="str">
        <f>IF('Summary Clear'!AF192=0,"",'Summary Clear'!AF192)</f>
        <v/>
      </c>
      <c r="M203" s="238" t="str">
        <f>IF('Summary Clear'!AG192=0,"",'Summary Clear'!AG192)</f>
        <v/>
      </c>
      <c r="N203" s="238" t="str">
        <f>IF('Summary Clear'!AH192=0,"",'Summary Clear'!AH192)</f>
        <v/>
      </c>
      <c r="O203" s="238" t="str">
        <f>IF('Summary Clear'!AI192=0,"",'Summary Clear'!AI192)</f>
        <v/>
      </c>
      <c r="P203" s="238" t="str">
        <f>IF('Summary Clear'!AJ192=0,"",'Summary Clear'!AJ192)</f>
        <v/>
      </c>
      <c r="Q203" s="238" t="str">
        <f>IF('Summary Clear'!AK192=0,"",'Summary Clear'!AK192)</f>
        <v/>
      </c>
      <c r="R203" s="238" t="str">
        <f>IF('Summary Clear'!AL192=0,"",'Summary Clear'!AL192)</f>
        <v/>
      </c>
      <c r="S203" s="238" t="str">
        <f>IF('Summary Clear'!AM192=0,"",'Summary Clear'!AM192)</f>
        <v/>
      </c>
      <c r="T203" s="179" t="str">
        <f>IF('Summary Clear'!AN192=0,"",'Summary Clear'!AN192)</f>
        <v/>
      </c>
    </row>
    <row r="204" spans="3:20" ht="14" x14ac:dyDescent="0.3">
      <c r="C204" s="178" t="str">
        <f>IF('Summary Clear'!B193=0,"",'Summary Clear'!B193)</f>
        <v/>
      </c>
      <c r="D204" s="172" t="str">
        <f>IF('Summary Clear'!D193=0,"",'Summary Clear'!D193)</f>
        <v/>
      </c>
      <c r="E204" s="230" t="str">
        <f>IF('Summary Clear'!E193=0,"",(VLOOKUP('Summary Clear'!E193,Lists!$E$15:$G$21,3,FALSE)))</f>
        <v/>
      </c>
      <c r="F204" s="238" t="str">
        <f>IF('Summary Clear'!S193=0,"",'Summary Clear'!S193)</f>
        <v/>
      </c>
      <c r="G204" s="238" t="str">
        <f>IF('Summary Clear'!T193=0,"",'Summary Clear'!T193)</f>
        <v/>
      </c>
      <c r="H204" s="238" t="str">
        <f>IF('Summary Clear'!AB193=0,"",'Summary Clear'!AB193)</f>
        <v/>
      </c>
      <c r="I204" s="238" t="str">
        <f>IF('Summary Clear'!AC193=0,"",'Summary Clear'!AC193)</f>
        <v/>
      </c>
      <c r="J204" s="238" t="str">
        <f>IF('Summary Clear'!AD193=0,"",'Summary Clear'!AD193)</f>
        <v/>
      </c>
      <c r="K204" s="238" t="str">
        <f>IF('Summary Clear'!AE193=0,"",'Summary Clear'!AE193)</f>
        <v/>
      </c>
      <c r="L204" s="238" t="str">
        <f>IF('Summary Clear'!AF193=0,"",'Summary Clear'!AF193)</f>
        <v/>
      </c>
      <c r="M204" s="238" t="str">
        <f>IF('Summary Clear'!AG193=0,"",'Summary Clear'!AG193)</f>
        <v/>
      </c>
      <c r="N204" s="238" t="str">
        <f>IF('Summary Clear'!AH193=0,"",'Summary Clear'!AH193)</f>
        <v/>
      </c>
      <c r="O204" s="238" t="str">
        <f>IF('Summary Clear'!AI193=0,"",'Summary Clear'!AI193)</f>
        <v/>
      </c>
      <c r="P204" s="238" t="str">
        <f>IF('Summary Clear'!AJ193=0,"",'Summary Clear'!AJ193)</f>
        <v/>
      </c>
      <c r="Q204" s="238" t="str">
        <f>IF('Summary Clear'!AK193=0,"",'Summary Clear'!AK193)</f>
        <v/>
      </c>
      <c r="R204" s="238" t="str">
        <f>IF('Summary Clear'!AL193=0,"",'Summary Clear'!AL193)</f>
        <v/>
      </c>
      <c r="S204" s="238" t="str">
        <f>IF('Summary Clear'!AM193=0,"",'Summary Clear'!AM193)</f>
        <v/>
      </c>
      <c r="T204" s="179" t="str">
        <f>IF('Summary Clear'!AN193=0,"",'Summary Clear'!AN193)</f>
        <v/>
      </c>
    </row>
    <row r="205" spans="3:20" ht="14" x14ac:dyDescent="0.3">
      <c r="C205" s="178" t="str">
        <f>IF('Summary Clear'!B194=0,"",'Summary Clear'!B194)</f>
        <v/>
      </c>
      <c r="D205" s="172" t="str">
        <f>IF('Summary Clear'!D194=0,"",'Summary Clear'!D194)</f>
        <v/>
      </c>
      <c r="E205" s="230" t="str">
        <f>IF('Summary Clear'!E194=0,"",(VLOOKUP('Summary Clear'!E194,Lists!$E$15:$G$21,3,FALSE)))</f>
        <v/>
      </c>
      <c r="F205" s="238" t="str">
        <f>IF('Summary Clear'!S194=0,"",'Summary Clear'!S194)</f>
        <v/>
      </c>
      <c r="G205" s="238" t="str">
        <f>IF('Summary Clear'!T194=0,"",'Summary Clear'!T194)</f>
        <v/>
      </c>
      <c r="H205" s="238" t="str">
        <f>IF('Summary Clear'!AB194=0,"",'Summary Clear'!AB194)</f>
        <v/>
      </c>
      <c r="I205" s="238" t="str">
        <f>IF('Summary Clear'!AC194=0,"",'Summary Clear'!AC194)</f>
        <v/>
      </c>
      <c r="J205" s="238" t="str">
        <f>IF('Summary Clear'!AD194=0,"",'Summary Clear'!AD194)</f>
        <v/>
      </c>
      <c r="K205" s="238" t="str">
        <f>IF('Summary Clear'!AE194=0,"",'Summary Clear'!AE194)</f>
        <v/>
      </c>
      <c r="L205" s="238" t="str">
        <f>IF('Summary Clear'!AF194=0,"",'Summary Clear'!AF194)</f>
        <v/>
      </c>
      <c r="M205" s="238" t="str">
        <f>IF('Summary Clear'!AG194=0,"",'Summary Clear'!AG194)</f>
        <v/>
      </c>
      <c r="N205" s="238" t="str">
        <f>IF('Summary Clear'!AH194=0,"",'Summary Clear'!AH194)</f>
        <v/>
      </c>
      <c r="O205" s="238" t="str">
        <f>IF('Summary Clear'!AI194=0,"",'Summary Clear'!AI194)</f>
        <v/>
      </c>
      <c r="P205" s="238" t="str">
        <f>IF('Summary Clear'!AJ194=0,"",'Summary Clear'!AJ194)</f>
        <v/>
      </c>
      <c r="Q205" s="238" t="str">
        <f>IF('Summary Clear'!AK194=0,"",'Summary Clear'!AK194)</f>
        <v/>
      </c>
      <c r="R205" s="238" t="str">
        <f>IF('Summary Clear'!AL194=0,"",'Summary Clear'!AL194)</f>
        <v/>
      </c>
      <c r="S205" s="238" t="str">
        <f>IF('Summary Clear'!AM194=0,"",'Summary Clear'!AM194)</f>
        <v/>
      </c>
      <c r="T205" s="179" t="str">
        <f>IF('Summary Clear'!AN194=0,"",'Summary Clear'!AN194)</f>
        <v/>
      </c>
    </row>
    <row r="206" spans="3:20" ht="14" x14ac:dyDescent="0.3">
      <c r="C206" s="178" t="str">
        <f>IF('Summary Clear'!B195=0,"",'Summary Clear'!B195)</f>
        <v/>
      </c>
      <c r="D206" s="172" t="str">
        <f>IF('Summary Clear'!D195=0,"",'Summary Clear'!D195)</f>
        <v/>
      </c>
      <c r="E206" s="230" t="str">
        <f>IF('Summary Clear'!E195=0,"",(VLOOKUP('Summary Clear'!E195,Lists!$E$15:$G$21,3,FALSE)))</f>
        <v/>
      </c>
      <c r="F206" s="238" t="str">
        <f>IF('Summary Clear'!S195=0,"",'Summary Clear'!S195)</f>
        <v/>
      </c>
      <c r="G206" s="238" t="str">
        <f>IF('Summary Clear'!T195=0,"",'Summary Clear'!T195)</f>
        <v/>
      </c>
      <c r="H206" s="238" t="str">
        <f>IF('Summary Clear'!AB195=0,"",'Summary Clear'!AB195)</f>
        <v/>
      </c>
      <c r="I206" s="238" t="str">
        <f>IF('Summary Clear'!AC195=0,"",'Summary Clear'!AC195)</f>
        <v/>
      </c>
      <c r="J206" s="238" t="str">
        <f>IF('Summary Clear'!AD195=0,"",'Summary Clear'!AD195)</f>
        <v/>
      </c>
      <c r="K206" s="238" t="str">
        <f>IF('Summary Clear'!AE195=0,"",'Summary Clear'!AE195)</f>
        <v/>
      </c>
      <c r="L206" s="238" t="str">
        <f>IF('Summary Clear'!AF195=0,"",'Summary Clear'!AF195)</f>
        <v/>
      </c>
      <c r="M206" s="238" t="str">
        <f>IF('Summary Clear'!AG195=0,"",'Summary Clear'!AG195)</f>
        <v/>
      </c>
      <c r="N206" s="238" t="str">
        <f>IF('Summary Clear'!AH195=0,"",'Summary Clear'!AH195)</f>
        <v/>
      </c>
      <c r="O206" s="238" t="str">
        <f>IF('Summary Clear'!AI195=0,"",'Summary Clear'!AI195)</f>
        <v/>
      </c>
      <c r="P206" s="238" t="str">
        <f>IF('Summary Clear'!AJ195=0,"",'Summary Clear'!AJ195)</f>
        <v/>
      </c>
      <c r="Q206" s="238" t="str">
        <f>IF('Summary Clear'!AK195=0,"",'Summary Clear'!AK195)</f>
        <v/>
      </c>
      <c r="R206" s="238" t="str">
        <f>IF('Summary Clear'!AL195=0,"",'Summary Clear'!AL195)</f>
        <v/>
      </c>
      <c r="S206" s="238" t="str">
        <f>IF('Summary Clear'!AM195=0,"",'Summary Clear'!AM195)</f>
        <v/>
      </c>
      <c r="T206" s="179" t="str">
        <f>IF('Summary Clear'!AN195=0,"",'Summary Clear'!AN195)</f>
        <v/>
      </c>
    </row>
    <row r="207" spans="3:20" ht="14" x14ac:dyDescent="0.3">
      <c r="C207" s="178" t="str">
        <f>IF('Summary Clear'!B196=0,"",'Summary Clear'!B196)</f>
        <v/>
      </c>
      <c r="D207" s="172" t="str">
        <f>IF('Summary Clear'!D196=0,"",'Summary Clear'!D196)</f>
        <v/>
      </c>
      <c r="E207" s="230" t="str">
        <f>IF('Summary Clear'!E196=0,"",(VLOOKUP('Summary Clear'!E196,Lists!$E$15:$G$21,3,FALSE)))</f>
        <v/>
      </c>
      <c r="F207" s="238" t="str">
        <f>IF('Summary Clear'!S196=0,"",'Summary Clear'!S196)</f>
        <v/>
      </c>
      <c r="G207" s="238" t="str">
        <f>IF('Summary Clear'!T196=0,"",'Summary Clear'!T196)</f>
        <v/>
      </c>
      <c r="H207" s="238" t="str">
        <f>IF('Summary Clear'!AB196=0,"",'Summary Clear'!AB196)</f>
        <v/>
      </c>
      <c r="I207" s="238" t="str">
        <f>IF('Summary Clear'!AC196=0,"",'Summary Clear'!AC196)</f>
        <v/>
      </c>
      <c r="J207" s="238" t="str">
        <f>IF('Summary Clear'!AD196=0,"",'Summary Clear'!AD196)</f>
        <v/>
      </c>
      <c r="K207" s="238" t="str">
        <f>IF('Summary Clear'!AE196=0,"",'Summary Clear'!AE196)</f>
        <v/>
      </c>
      <c r="L207" s="238" t="str">
        <f>IF('Summary Clear'!AF196=0,"",'Summary Clear'!AF196)</f>
        <v/>
      </c>
      <c r="M207" s="238" t="str">
        <f>IF('Summary Clear'!AG196=0,"",'Summary Clear'!AG196)</f>
        <v/>
      </c>
      <c r="N207" s="238" t="str">
        <f>IF('Summary Clear'!AH196=0,"",'Summary Clear'!AH196)</f>
        <v/>
      </c>
      <c r="O207" s="238" t="str">
        <f>IF('Summary Clear'!AI196=0,"",'Summary Clear'!AI196)</f>
        <v/>
      </c>
      <c r="P207" s="238" t="str">
        <f>IF('Summary Clear'!AJ196=0,"",'Summary Clear'!AJ196)</f>
        <v/>
      </c>
      <c r="Q207" s="238" t="str">
        <f>IF('Summary Clear'!AK196=0,"",'Summary Clear'!AK196)</f>
        <v/>
      </c>
      <c r="R207" s="238" t="str">
        <f>IF('Summary Clear'!AL196=0,"",'Summary Clear'!AL196)</f>
        <v/>
      </c>
      <c r="S207" s="238" t="str">
        <f>IF('Summary Clear'!AM196=0,"",'Summary Clear'!AM196)</f>
        <v/>
      </c>
      <c r="T207" s="179" t="str">
        <f>IF('Summary Clear'!AN196=0,"",'Summary Clear'!AN196)</f>
        <v/>
      </c>
    </row>
    <row r="208" spans="3:20" ht="14" x14ac:dyDescent="0.3">
      <c r="C208" s="178" t="str">
        <f>IF('Summary Clear'!B197=0,"",'Summary Clear'!B197)</f>
        <v/>
      </c>
      <c r="D208" s="172" t="str">
        <f>IF('Summary Clear'!D197=0,"",'Summary Clear'!D197)</f>
        <v/>
      </c>
      <c r="E208" s="230" t="str">
        <f>IF('Summary Clear'!E197=0,"",(VLOOKUP('Summary Clear'!E197,Lists!$E$15:$G$21,3,FALSE)))</f>
        <v/>
      </c>
      <c r="F208" s="238" t="str">
        <f>IF('Summary Clear'!S197=0,"",'Summary Clear'!S197)</f>
        <v/>
      </c>
      <c r="G208" s="238" t="str">
        <f>IF('Summary Clear'!T197=0,"",'Summary Clear'!T197)</f>
        <v/>
      </c>
      <c r="H208" s="238" t="str">
        <f>IF('Summary Clear'!AB197=0,"",'Summary Clear'!AB197)</f>
        <v/>
      </c>
      <c r="I208" s="238" t="str">
        <f>IF('Summary Clear'!AC197=0,"",'Summary Clear'!AC197)</f>
        <v/>
      </c>
      <c r="J208" s="238" t="str">
        <f>IF('Summary Clear'!AD197=0,"",'Summary Clear'!AD197)</f>
        <v/>
      </c>
      <c r="K208" s="238" t="str">
        <f>IF('Summary Clear'!AE197=0,"",'Summary Clear'!AE197)</f>
        <v/>
      </c>
      <c r="L208" s="238" t="str">
        <f>IF('Summary Clear'!AF197=0,"",'Summary Clear'!AF197)</f>
        <v/>
      </c>
      <c r="M208" s="238" t="str">
        <f>IF('Summary Clear'!AG197=0,"",'Summary Clear'!AG197)</f>
        <v/>
      </c>
      <c r="N208" s="238" t="str">
        <f>IF('Summary Clear'!AH197=0,"",'Summary Clear'!AH197)</f>
        <v/>
      </c>
      <c r="O208" s="238" t="str">
        <f>IF('Summary Clear'!AI197=0,"",'Summary Clear'!AI197)</f>
        <v/>
      </c>
      <c r="P208" s="238" t="str">
        <f>IF('Summary Clear'!AJ197=0,"",'Summary Clear'!AJ197)</f>
        <v/>
      </c>
      <c r="Q208" s="238" t="str">
        <f>IF('Summary Clear'!AK197=0,"",'Summary Clear'!AK197)</f>
        <v/>
      </c>
      <c r="R208" s="238" t="str">
        <f>IF('Summary Clear'!AL197=0,"",'Summary Clear'!AL197)</f>
        <v/>
      </c>
      <c r="S208" s="238" t="str">
        <f>IF('Summary Clear'!AM197=0,"",'Summary Clear'!AM197)</f>
        <v/>
      </c>
      <c r="T208" s="179" t="str">
        <f>IF('Summary Clear'!AN197=0,"",'Summary Clear'!AN197)</f>
        <v/>
      </c>
    </row>
    <row r="209" spans="3:20" ht="14" x14ac:dyDescent="0.3">
      <c r="C209" s="178" t="str">
        <f>IF('Summary Clear'!B198=0,"",'Summary Clear'!B198)</f>
        <v/>
      </c>
      <c r="D209" s="172" t="str">
        <f>IF('Summary Clear'!D198=0,"",'Summary Clear'!D198)</f>
        <v/>
      </c>
      <c r="E209" s="230" t="str">
        <f>IF('Summary Clear'!E198=0,"",(VLOOKUP('Summary Clear'!E198,Lists!$E$15:$G$21,3,FALSE)))</f>
        <v/>
      </c>
      <c r="F209" s="238" t="str">
        <f>IF('Summary Clear'!S198=0,"",'Summary Clear'!S198)</f>
        <v/>
      </c>
      <c r="G209" s="238" t="str">
        <f>IF('Summary Clear'!T198=0,"",'Summary Clear'!T198)</f>
        <v/>
      </c>
      <c r="H209" s="238" t="str">
        <f>IF('Summary Clear'!AB198=0,"",'Summary Clear'!AB198)</f>
        <v/>
      </c>
      <c r="I209" s="238" t="str">
        <f>IF('Summary Clear'!AC198=0,"",'Summary Clear'!AC198)</f>
        <v/>
      </c>
      <c r="J209" s="238" t="str">
        <f>IF('Summary Clear'!AD198=0,"",'Summary Clear'!AD198)</f>
        <v/>
      </c>
      <c r="K209" s="238" t="str">
        <f>IF('Summary Clear'!AE198=0,"",'Summary Clear'!AE198)</f>
        <v/>
      </c>
      <c r="L209" s="238" t="str">
        <f>IF('Summary Clear'!AF198=0,"",'Summary Clear'!AF198)</f>
        <v/>
      </c>
      <c r="M209" s="238" t="str">
        <f>IF('Summary Clear'!AG198=0,"",'Summary Clear'!AG198)</f>
        <v/>
      </c>
      <c r="N209" s="238" t="str">
        <f>IF('Summary Clear'!AH198=0,"",'Summary Clear'!AH198)</f>
        <v/>
      </c>
      <c r="O209" s="238" t="str">
        <f>IF('Summary Clear'!AI198=0,"",'Summary Clear'!AI198)</f>
        <v/>
      </c>
      <c r="P209" s="238" t="str">
        <f>IF('Summary Clear'!AJ198=0,"",'Summary Clear'!AJ198)</f>
        <v/>
      </c>
      <c r="Q209" s="238" t="str">
        <f>IF('Summary Clear'!AK198=0,"",'Summary Clear'!AK198)</f>
        <v/>
      </c>
      <c r="R209" s="238" t="str">
        <f>IF('Summary Clear'!AL198=0,"",'Summary Clear'!AL198)</f>
        <v/>
      </c>
      <c r="S209" s="238" t="str">
        <f>IF('Summary Clear'!AM198=0,"",'Summary Clear'!AM198)</f>
        <v/>
      </c>
      <c r="T209" s="179" t="str">
        <f>IF('Summary Clear'!AN198=0,"",'Summary Clear'!AN198)</f>
        <v/>
      </c>
    </row>
    <row r="210" spans="3:20" ht="14" x14ac:dyDescent="0.3">
      <c r="C210" s="178" t="str">
        <f>IF('Summary Clear'!B199=0,"",'Summary Clear'!B199)</f>
        <v/>
      </c>
      <c r="D210" s="172" t="str">
        <f>IF('Summary Clear'!D199=0,"",'Summary Clear'!D199)</f>
        <v/>
      </c>
      <c r="E210" s="230" t="str">
        <f>IF('Summary Clear'!E199=0,"",(VLOOKUP('Summary Clear'!E199,Lists!$E$15:$G$21,3,FALSE)))</f>
        <v/>
      </c>
      <c r="F210" s="238" t="str">
        <f>IF('Summary Clear'!S199=0,"",'Summary Clear'!S199)</f>
        <v/>
      </c>
      <c r="G210" s="238" t="str">
        <f>IF('Summary Clear'!T199=0,"",'Summary Clear'!T199)</f>
        <v/>
      </c>
      <c r="H210" s="238" t="str">
        <f>IF('Summary Clear'!AB199=0,"",'Summary Clear'!AB199)</f>
        <v/>
      </c>
      <c r="I210" s="238" t="str">
        <f>IF('Summary Clear'!AC199=0,"",'Summary Clear'!AC199)</f>
        <v/>
      </c>
      <c r="J210" s="238" t="str">
        <f>IF('Summary Clear'!AD199=0,"",'Summary Clear'!AD199)</f>
        <v/>
      </c>
      <c r="K210" s="238" t="str">
        <f>IF('Summary Clear'!AE199=0,"",'Summary Clear'!AE199)</f>
        <v/>
      </c>
      <c r="L210" s="238" t="str">
        <f>IF('Summary Clear'!AF199=0,"",'Summary Clear'!AF199)</f>
        <v/>
      </c>
      <c r="M210" s="238" t="str">
        <f>IF('Summary Clear'!AG199=0,"",'Summary Clear'!AG199)</f>
        <v/>
      </c>
      <c r="N210" s="238" t="str">
        <f>IF('Summary Clear'!AH199=0,"",'Summary Clear'!AH199)</f>
        <v/>
      </c>
      <c r="O210" s="238" t="str">
        <f>IF('Summary Clear'!AI199=0,"",'Summary Clear'!AI199)</f>
        <v/>
      </c>
      <c r="P210" s="238" t="str">
        <f>IF('Summary Clear'!AJ199=0,"",'Summary Clear'!AJ199)</f>
        <v/>
      </c>
      <c r="Q210" s="238" t="str">
        <f>IF('Summary Clear'!AK199=0,"",'Summary Clear'!AK199)</f>
        <v/>
      </c>
      <c r="R210" s="238" t="str">
        <f>IF('Summary Clear'!AL199=0,"",'Summary Clear'!AL199)</f>
        <v/>
      </c>
      <c r="S210" s="238" t="str">
        <f>IF('Summary Clear'!AM199=0,"",'Summary Clear'!AM199)</f>
        <v/>
      </c>
      <c r="T210" s="179" t="str">
        <f>IF('Summary Clear'!AN199=0,"",'Summary Clear'!AN199)</f>
        <v/>
      </c>
    </row>
    <row r="211" spans="3:20" ht="14" x14ac:dyDescent="0.3">
      <c r="C211" s="178" t="str">
        <f>IF('Summary Clear'!B200=0,"",'Summary Clear'!B200)</f>
        <v/>
      </c>
      <c r="D211" s="172" t="str">
        <f>IF('Summary Clear'!D200=0,"",'Summary Clear'!D200)</f>
        <v/>
      </c>
      <c r="E211" s="230" t="str">
        <f>IF('Summary Clear'!E200=0,"",(VLOOKUP('Summary Clear'!E200,Lists!$E$15:$G$21,3,FALSE)))</f>
        <v/>
      </c>
      <c r="F211" s="238" t="str">
        <f>IF('Summary Clear'!S200=0,"",'Summary Clear'!S200)</f>
        <v/>
      </c>
      <c r="G211" s="238" t="str">
        <f>IF('Summary Clear'!T200=0,"",'Summary Clear'!T200)</f>
        <v/>
      </c>
      <c r="H211" s="238" t="str">
        <f>IF('Summary Clear'!AB200=0,"",'Summary Clear'!AB200)</f>
        <v/>
      </c>
      <c r="I211" s="238" t="str">
        <f>IF('Summary Clear'!AC200=0,"",'Summary Clear'!AC200)</f>
        <v/>
      </c>
      <c r="J211" s="238" t="str">
        <f>IF('Summary Clear'!AD200=0,"",'Summary Clear'!AD200)</f>
        <v/>
      </c>
      <c r="K211" s="238" t="str">
        <f>IF('Summary Clear'!AE200=0,"",'Summary Clear'!AE200)</f>
        <v/>
      </c>
      <c r="L211" s="238" t="str">
        <f>IF('Summary Clear'!AF200=0,"",'Summary Clear'!AF200)</f>
        <v/>
      </c>
      <c r="M211" s="238" t="str">
        <f>IF('Summary Clear'!AG200=0,"",'Summary Clear'!AG200)</f>
        <v/>
      </c>
      <c r="N211" s="238" t="str">
        <f>IF('Summary Clear'!AH200=0,"",'Summary Clear'!AH200)</f>
        <v/>
      </c>
      <c r="O211" s="238" t="str">
        <f>IF('Summary Clear'!AI200=0,"",'Summary Clear'!AI200)</f>
        <v/>
      </c>
      <c r="P211" s="238" t="str">
        <f>IF('Summary Clear'!AJ200=0,"",'Summary Clear'!AJ200)</f>
        <v/>
      </c>
      <c r="Q211" s="238" t="str">
        <f>IF('Summary Clear'!AK200=0,"",'Summary Clear'!AK200)</f>
        <v/>
      </c>
      <c r="R211" s="238" t="str">
        <f>IF('Summary Clear'!AL200=0,"",'Summary Clear'!AL200)</f>
        <v/>
      </c>
      <c r="S211" s="238" t="str">
        <f>IF('Summary Clear'!AM200=0,"",'Summary Clear'!AM200)</f>
        <v/>
      </c>
      <c r="T211" s="179" t="str">
        <f>IF('Summary Clear'!AN200=0,"",'Summary Clear'!AN200)</f>
        <v/>
      </c>
    </row>
    <row r="212" spans="3:20" ht="14" x14ac:dyDescent="0.3">
      <c r="C212" s="178" t="str">
        <f>IF('Summary Clear'!B201=0,"",'Summary Clear'!B201)</f>
        <v/>
      </c>
      <c r="D212" s="172" t="str">
        <f>IF('Summary Clear'!D201=0,"",'Summary Clear'!D201)</f>
        <v/>
      </c>
      <c r="E212" s="230" t="str">
        <f>IF('Summary Clear'!E201=0,"",(VLOOKUP('Summary Clear'!E201,Lists!$E$15:$G$21,3,FALSE)))</f>
        <v/>
      </c>
      <c r="F212" s="238" t="str">
        <f>IF('Summary Clear'!S201=0,"",'Summary Clear'!S201)</f>
        <v/>
      </c>
      <c r="G212" s="238" t="str">
        <f>IF('Summary Clear'!T201=0,"",'Summary Clear'!T201)</f>
        <v/>
      </c>
      <c r="H212" s="238" t="str">
        <f>IF('Summary Clear'!AB201=0,"",'Summary Clear'!AB201)</f>
        <v/>
      </c>
      <c r="I212" s="238" t="str">
        <f>IF('Summary Clear'!AC201=0,"",'Summary Clear'!AC201)</f>
        <v/>
      </c>
      <c r="J212" s="238" t="str">
        <f>IF('Summary Clear'!AD201=0,"",'Summary Clear'!AD201)</f>
        <v/>
      </c>
      <c r="K212" s="238" t="str">
        <f>IF('Summary Clear'!AE201=0,"",'Summary Clear'!AE201)</f>
        <v/>
      </c>
      <c r="L212" s="238" t="str">
        <f>IF('Summary Clear'!AF201=0,"",'Summary Clear'!AF201)</f>
        <v/>
      </c>
      <c r="M212" s="238" t="str">
        <f>IF('Summary Clear'!AG201=0,"",'Summary Clear'!AG201)</f>
        <v/>
      </c>
      <c r="N212" s="238" t="str">
        <f>IF('Summary Clear'!AH201=0,"",'Summary Clear'!AH201)</f>
        <v/>
      </c>
      <c r="O212" s="238" t="str">
        <f>IF('Summary Clear'!AI201=0,"",'Summary Clear'!AI201)</f>
        <v/>
      </c>
      <c r="P212" s="238" t="str">
        <f>IF('Summary Clear'!AJ201=0,"",'Summary Clear'!AJ201)</f>
        <v/>
      </c>
      <c r="Q212" s="238" t="str">
        <f>IF('Summary Clear'!AK201=0,"",'Summary Clear'!AK201)</f>
        <v/>
      </c>
      <c r="R212" s="238" t="str">
        <f>IF('Summary Clear'!AL201=0,"",'Summary Clear'!AL201)</f>
        <v/>
      </c>
      <c r="S212" s="238" t="str">
        <f>IF('Summary Clear'!AM201=0,"",'Summary Clear'!AM201)</f>
        <v/>
      </c>
      <c r="T212" s="179" t="str">
        <f>IF('Summary Clear'!AN201=0,"",'Summary Clear'!AN201)</f>
        <v/>
      </c>
    </row>
    <row r="213" spans="3:20" ht="14" x14ac:dyDescent="0.3">
      <c r="C213" s="178" t="str">
        <f>IF('Summary Clear'!B202=0,"",'Summary Clear'!B202)</f>
        <v/>
      </c>
      <c r="D213" s="172" t="str">
        <f>IF('Summary Clear'!D202=0,"",'Summary Clear'!D202)</f>
        <v/>
      </c>
      <c r="E213" s="230" t="str">
        <f>IF('Summary Clear'!E202=0,"",(VLOOKUP('Summary Clear'!E202,Lists!$E$15:$G$21,3,FALSE)))</f>
        <v/>
      </c>
      <c r="F213" s="238" t="str">
        <f>IF('Summary Clear'!S202=0,"",'Summary Clear'!S202)</f>
        <v/>
      </c>
      <c r="G213" s="238" t="str">
        <f>IF('Summary Clear'!T202=0,"",'Summary Clear'!T202)</f>
        <v/>
      </c>
      <c r="H213" s="238" t="str">
        <f>IF('Summary Clear'!AB202=0,"",'Summary Clear'!AB202)</f>
        <v/>
      </c>
      <c r="I213" s="238" t="str">
        <f>IF('Summary Clear'!AC202=0,"",'Summary Clear'!AC202)</f>
        <v/>
      </c>
      <c r="J213" s="238" t="str">
        <f>IF('Summary Clear'!AD202=0,"",'Summary Clear'!AD202)</f>
        <v/>
      </c>
      <c r="K213" s="238" t="str">
        <f>IF('Summary Clear'!AE202=0,"",'Summary Clear'!AE202)</f>
        <v/>
      </c>
      <c r="L213" s="238" t="str">
        <f>IF('Summary Clear'!AF202=0,"",'Summary Clear'!AF202)</f>
        <v/>
      </c>
      <c r="M213" s="238" t="str">
        <f>IF('Summary Clear'!AG202=0,"",'Summary Clear'!AG202)</f>
        <v/>
      </c>
      <c r="N213" s="238" t="str">
        <f>IF('Summary Clear'!AH202=0,"",'Summary Clear'!AH202)</f>
        <v/>
      </c>
      <c r="O213" s="238" t="str">
        <f>IF('Summary Clear'!AI202=0,"",'Summary Clear'!AI202)</f>
        <v/>
      </c>
      <c r="P213" s="238" t="str">
        <f>IF('Summary Clear'!AJ202=0,"",'Summary Clear'!AJ202)</f>
        <v/>
      </c>
      <c r="Q213" s="238" t="str">
        <f>IF('Summary Clear'!AK202=0,"",'Summary Clear'!AK202)</f>
        <v/>
      </c>
      <c r="R213" s="238" t="str">
        <f>IF('Summary Clear'!AL202=0,"",'Summary Clear'!AL202)</f>
        <v/>
      </c>
      <c r="S213" s="238" t="str">
        <f>IF('Summary Clear'!AM202=0,"",'Summary Clear'!AM202)</f>
        <v/>
      </c>
      <c r="T213" s="179" t="str">
        <f>IF('Summary Clear'!AN202=0,"",'Summary Clear'!AN202)</f>
        <v/>
      </c>
    </row>
    <row r="214" spans="3:20" ht="14" x14ac:dyDescent="0.3">
      <c r="C214" s="178" t="str">
        <f>IF('Summary Clear'!B203=0,"",'Summary Clear'!B203)</f>
        <v/>
      </c>
      <c r="D214" s="172" t="str">
        <f>IF('Summary Clear'!D203=0,"",'Summary Clear'!D203)</f>
        <v/>
      </c>
      <c r="E214" s="230" t="str">
        <f>IF('Summary Clear'!E203=0,"",(VLOOKUP('Summary Clear'!E203,Lists!$E$15:$G$21,3,FALSE)))</f>
        <v/>
      </c>
      <c r="F214" s="238" t="str">
        <f>IF('Summary Clear'!S203=0,"",'Summary Clear'!S203)</f>
        <v/>
      </c>
      <c r="G214" s="238" t="str">
        <f>IF('Summary Clear'!T203=0,"",'Summary Clear'!T203)</f>
        <v/>
      </c>
      <c r="H214" s="238" t="str">
        <f>IF('Summary Clear'!AB203=0,"",'Summary Clear'!AB203)</f>
        <v/>
      </c>
      <c r="I214" s="238" t="str">
        <f>IF('Summary Clear'!AC203=0,"",'Summary Clear'!AC203)</f>
        <v/>
      </c>
      <c r="J214" s="238" t="str">
        <f>IF('Summary Clear'!AD203=0,"",'Summary Clear'!AD203)</f>
        <v/>
      </c>
      <c r="K214" s="238" t="str">
        <f>IF('Summary Clear'!AE203=0,"",'Summary Clear'!AE203)</f>
        <v/>
      </c>
      <c r="L214" s="238" t="str">
        <f>IF('Summary Clear'!AF203=0,"",'Summary Clear'!AF203)</f>
        <v/>
      </c>
      <c r="M214" s="238" t="str">
        <f>IF('Summary Clear'!AG203=0,"",'Summary Clear'!AG203)</f>
        <v/>
      </c>
      <c r="N214" s="238" t="str">
        <f>IF('Summary Clear'!AH203=0,"",'Summary Clear'!AH203)</f>
        <v/>
      </c>
      <c r="O214" s="238" t="str">
        <f>IF('Summary Clear'!AI203=0,"",'Summary Clear'!AI203)</f>
        <v/>
      </c>
      <c r="P214" s="238" t="str">
        <f>IF('Summary Clear'!AJ203=0,"",'Summary Clear'!AJ203)</f>
        <v/>
      </c>
      <c r="Q214" s="238" t="str">
        <f>IF('Summary Clear'!AK203=0,"",'Summary Clear'!AK203)</f>
        <v/>
      </c>
      <c r="R214" s="238" t="str">
        <f>IF('Summary Clear'!AL203=0,"",'Summary Clear'!AL203)</f>
        <v/>
      </c>
      <c r="S214" s="238" t="str">
        <f>IF('Summary Clear'!AM203=0,"",'Summary Clear'!AM203)</f>
        <v/>
      </c>
      <c r="T214" s="179" t="str">
        <f>IF('Summary Clear'!AN203=0,"",'Summary Clear'!AN203)</f>
        <v/>
      </c>
    </row>
    <row r="215" spans="3:20" ht="14" x14ac:dyDescent="0.3">
      <c r="C215" s="178" t="str">
        <f>IF('Summary Clear'!B204=0,"",'Summary Clear'!B204)</f>
        <v/>
      </c>
      <c r="D215" s="172" t="str">
        <f>IF('Summary Clear'!D204=0,"",'Summary Clear'!D204)</f>
        <v/>
      </c>
      <c r="E215" s="230" t="str">
        <f>IF('Summary Clear'!E204=0,"",(VLOOKUP('Summary Clear'!E204,Lists!$E$15:$G$21,3,FALSE)))</f>
        <v/>
      </c>
      <c r="F215" s="238" t="str">
        <f>IF('Summary Clear'!S204=0,"",'Summary Clear'!S204)</f>
        <v/>
      </c>
      <c r="G215" s="238" t="str">
        <f>IF('Summary Clear'!T204=0,"",'Summary Clear'!T204)</f>
        <v/>
      </c>
      <c r="H215" s="238" t="str">
        <f>IF('Summary Clear'!AB204=0,"",'Summary Clear'!AB204)</f>
        <v/>
      </c>
      <c r="I215" s="238" t="str">
        <f>IF('Summary Clear'!AC204=0,"",'Summary Clear'!AC204)</f>
        <v/>
      </c>
      <c r="J215" s="238" t="str">
        <f>IF('Summary Clear'!AD204=0,"",'Summary Clear'!AD204)</f>
        <v/>
      </c>
      <c r="K215" s="238" t="str">
        <f>IF('Summary Clear'!AE204=0,"",'Summary Clear'!AE204)</f>
        <v/>
      </c>
      <c r="L215" s="238" t="str">
        <f>IF('Summary Clear'!AF204=0,"",'Summary Clear'!AF204)</f>
        <v/>
      </c>
      <c r="M215" s="238" t="str">
        <f>IF('Summary Clear'!AG204=0,"",'Summary Clear'!AG204)</f>
        <v/>
      </c>
      <c r="N215" s="238" t="str">
        <f>IF('Summary Clear'!AH204=0,"",'Summary Clear'!AH204)</f>
        <v/>
      </c>
      <c r="O215" s="238" t="str">
        <f>IF('Summary Clear'!AI204=0,"",'Summary Clear'!AI204)</f>
        <v/>
      </c>
      <c r="P215" s="238" t="str">
        <f>IF('Summary Clear'!AJ204=0,"",'Summary Clear'!AJ204)</f>
        <v/>
      </c>
      <c r="Q215" s="238" t="str">
        <f>IF('Summary Clear'!AK204=0,"",'Summary Clear'!AK204)</f>
        <v/>
      </c>
      <c r="R215" s="238" t="str">
        <f>IF('Summary Clear'!AL204=0,"",'Summary Clear'!AL204)</f>
        <v/>
      </c>
      <c r="S215" s="238" t="str">
        <f>IF('Summary Clear'!AM204=0,"",'Summary Clear'!AM204)</f>
        <v/>
      </c>
      <c r="T215" s="179" t="str">
        <f>IF('Summary Clear'!AN204=0,"",'Summary Clear'!AN204)</f>
        <v/>
      </c>
    </row>
    <row r="216" spans="3:20" ht="14" x14ac:dyDescent="0.3">
      <c r="C216" s="178" t="str">
        <f>IF('Summary Clear'!B205=0,"",'Summary Clear'!B205)</f>
        <v/>
      </c>
      <c r="D216" s="172" t="str">
        <f>IF('Summary Clear'!D205=0,"",'Summary Clear'!D205)</f>
        <v/>
      </c>
      <c r="E216" s="230" t="str">
        <f>IF('Summary Clear'!E205=0,"",(VLOOKUP('Summary Clear'!E205,Lists!$E$15:$G$21,3,FALSE)))</f>
        <v/>
      </c>
      <c r="F216" s="238" t="str">
        <f>IF('Summary Clear'!S205=0,"",'Summary Clear'!S205)</f>
        <v/>
      </c>
      <c r="G216" s="238" t="str">
        <f>IF('Summary Clear'!T205=0,"",'Summary Clear'!T205)</f>
        <v/>
      </c>
      <c r="H216" s="238" t="str">
        <f>IF('Summary Clear'!AB205=0,"",'Summary Clear'!AB205)</f>
        <v/>
      </c>
      <c r="I216" s="238" t="str">
        <f>IF('Summary Clear'!AC205=0,"",'Summary Clear'!AC205)</f>
        <v/>
      </c>
      <c r="J216" s="238" t="str">
        <f>IF('Summary Clear'!AD205=0,"",'Summary Clear'!AD205)</f>
        <v/>
      </c>
      <c r="K216" s="238" t="str">
        <f>IF('Summary Clear'!AE205=0,"",'Summary Clear'!AE205)</f>
        <v/>
      </c>
      <c r="L216" s="238" t="str">
        <f>IF('Summary Clear'!AF205=0,"",'Summary Clear'!AF205)</f>
        <v/>
      </c>
      <c r="M216" s="238" t="str">
        <f>IF('Summary Clear'!AG205=0,"",'Summary Clear'!AG205)</f>
        <v/>
      </c>
      <c r="N216" s="238" t="str">
        <f>IF('Summary Clear'!AH205=0,"",'Summary Clear'!AH205)</f>
        <v/>
      </c>
      <c r="O216" s="238" t="str">
        <f>IF('Summary Clear'!AI205=0,"",'Summary Clear'!AI205)</f>
        <v/>
      </c>
      <c r="P216" s="238" t="str">
        <f>IF('Summary Clear'!AJ205=0,"",'Summary Clear'!AJ205)</f>
        <v/>
      </c>
      <c r="Q216" s="238" t="str">
        <f>IF('Summary Clear'!AK205=0,"",'Summary Clear'!AK205)</f>
        <v/>
      </c>
      <c r="R216" s="238" t="str">
        <f>IF('Summary Clear'!AL205=0,"",'Summary Clear'!AL205)</f>
        <v/>
      </c>
      <c r="S216" s="238" t="str">
        <f>IF('Summary Clear'!AM205=0,"",'Summary Clear'!AM205)</f>
        <v/>
      </c>
      <c r="T216" s="179" t="str">
        <f>IF('Summary Clear'!AN205=0,"",'Summary Clear'!AN205)</f>
        <v/>
      </c>
    </row>
    <row r="217" spans="3:20" ht="14" x14ac:dyDescent="0.3">
      <c r="C217" s="178" t="str">
        <f>IF('Summary Clear'!B206=0,"",'Summary Clear'!B206)</f>
        <v/>
      </c>
      <c r="D217" s="172" t="str">
        <f>IF('Summary Clear'!D206=0,"",'Summary Clear'!D206)</f>
        <v/>
      </c>
      <c r="E217" s="230" t="str">
        <f>IF('Summary Clear'!E206=0,"",(VLOOKUP('Summary Clear'!E206,Lists!$E$15:$G$21,3,FALSE)))</f>
        <v/>
      </c>
      <c r="F217" s="238" t="str">
        <f>IF('Summary Clear'!S206=0,"",'Summary Clear'!S206)</f>
        <v/>
      </c>
      <c r="G217" s="238" t="str">
        <f>IF('Summary Clear'!T206=0,"",'Summary Clear'!T206)</f>
        <v/>
      </c>
      <c r="H217" s="238" t="str">
        <f>IF('Summary Clear'!AB206=0,"",'Summary Clear'!AB206)</f>
        <v/>
      </c>
      <c r="I217" s="238" t="str">
        <f>IF('Summary Clear'!AC206=0,"",'Summary Clear'!AC206)</f>
        <v/>
      </c>
      <c r="J217" s="238" t="str">
        <f>IF('Summary Clear'!AD206=0,"",'Summary Clear'!AD206)</f>
        <v/>
      </c>
      <c r="K217" s="238" t="str">
        <f>IF('Summary Clear'!AE206=0,"",'Summary Clear'!AE206)</f>
        <v/>
      </c>
      <c r="L217" s="238" t="str">
        <f>IF('Summary Clear'!AF206=0,"",'Summary Clear'!AF206)</f>
        <v/>
      </c>
      <c r="M217" s="238" t="str">
        <f>IF('Summary Clear'!AG206=0,"",'Summary Clear'!AG206)</f>
        <v/>
      </c>
      <c r="N217" s="238" t="str">
        <f>IF('Summary Clear'!AH206=0,"",'Summary Clear'!AH206)</f>
        <v/>
      </c>
      <c r="O217" s="238" t="str">
        <f>IF('Summary Clear'!AI206=0,"",'Summary Clear'!AI206)</f>
        <v/>
      </c>
      <c r="P217" s="238" t="str">
        <f>IF('Summary Clear'!AJ206=0,"",'Summary Clear'!AJ206)</f>
        <v/>
      </c>
      <c r="Q217" s="238" t="str">
        <f>IF('Summary Clear'!AK206=0,"",'Summary Clear'!AK206)</f>
        <v/>
      </c>
      <c r="R217" s="238" t="str">
        <f>IF('Summary Clear'!AL206=0,"",'Summary Clear'!AL206)</f>
        <v/>
      </c>
      <c r="S217" s="238" t="str">
        <f>IF('Summary Clear'!AM206=0,"",'Summary Clear'!AM206)</f>
        <v/>
      </c>
      <c r="T217" s="179" t="str">
        <f>IF('Summary Clear'!AN206=0,"",'Summary Clear'!AN206)</f>
        <v/>
      </c>
    </row>
    <row r="218" spans="3:20" ht="14" x14ac:dyDescent="0.3">
      <c r="C218" s="178" t="str">
        <f>IF('Summary Clear'!B207=0,"",'Summary Clear'!B207)</f>
        <v/>
      </c>
      <c r="D218" s="172" t="str">
        <f>IF('Summary Clear'!D207=0,"",'Summary Clear'!D207)</f>
        <v/>
      </c>
      <c r="E218" s="230" t="str">
        <f>IF('Summary Clear'!E207=0,"",(VLOOKUP('Summary Clear'!E207,Lists!$E$15:$G$21,3,FALSE)))</f>
        <v/>
      </c>
      <c r="F218" s="238" t="str">
        <f>IF('Summary Clear'!S207=0,"",'Summary Clear'!S207)</f>
        <v/>
      </c>
      <c r="G218" s="238" t="str">
        <f>IF('Summary Clear'!T207=0,"",'Summary Clear'!T207)</f>
        <v/>
      </c>
      <c r="H218" s="238" t="str">
        <f>IF('Summary Clear'!AB207=0,"",'Summary Clear'!AB207)</f>
        <v/>
      </c>
      <c r="I218" s="238" t="str">
        <f>IF('Summary Clear'!AC207=0,"",'Summary Clear'!AC207)</f>
        <v/>
      </c>
      <c r="J218" s="238" t="str">
        <f>IF('Summary Clear'!AD207=0,"",'Summary Clear'!AD207)</f>
        <v/>
      </c>
      <c r="K218" s="238" t="str">
        <f>IF('Summary Clear'!AE207=0,"",'Summary Clear'!AE207)</f>
        <v/>
      </c>
      <c r="L218" s="238" t="str">
        <f>IF('Summary Clear'!AF207=0,"",'Summary Clear'!AF207)</f>
        <v/>
      </c>
      <c r="M218" s="238" t="str">
        <f>IF('Summary Clear'!AG207=0,"",'Summary Clear'!AG207)</f>
        <v/>
      </c>
      <c r="N218" s="238" t="str">
        <f>IF('Summary Clear'!AH207=0,"",'Summary Clear'!AH207)</f>
        <v/>
      </c>
      <c r="O218" s="238" t="str">
        <f>IF('Summary Clear'!AI207=0,"",'Summary Clear'!AI207)</f>
        <v/>
      </c>
      <c r="P218" s="238" t="str">
        <f>IF('Summary Clear'!AJ207=0,"",'Summary Clear'!AJ207)</f>
        <v/>
      </c>
      <c r="Q218" s="238" t="str">
        <f>IF('Summary Clear'!AK207=0,"",'Summary Clear'!AK207)</f>
        <v/>
      </c>
      <c r="R218" s="238" t="str">
        <f>IF('Summary Clear'!AL207=0,"",'Summary Clear'!AL207)</f>
        <v/>
      </c>
      <c r="S218" s="238" t="str">
        <f>IF('Summary Clear'!AM207=0,"",'Summary Clear'!AM207)</f>
        <v/>
      </c>
      <c r="T218" s="179" t="str">
        <f>IF('Summary Clear'!AN207=0,"",'Summary Clear'!AN207)</f>
        <v/>
      </c>
    </row>
    <row r="219" spans="3:20" ht="14" x14ac:dyDescent="0.3">
      <c r="C219" s="178" t="str">
        <f>IF('Summary Clear'!B208=0,"",'Summary Clear'!B208)</f>
        <v/>
      </c>
      <c r="D219" s="172" t="str">
        <f>IF('Summary Clear'!D208=0,"",'Summary Clear'!D208)</f>
        <v/>
      </c>
      <c r="E219" s="230" t="str">
        <f>IF('Summary Clear'!E208=0,"",(VLOOKUP('Summary Clear'!E208,Lists!$E$15:$G$21,3,FALSE)))</f>
        <v/>
      </c>
      <c r="F219" s="238" t="str">
        <f>IF('Summary Clear'!S208=0,"",'Summary Clear'!S208)</f>
        <v/>
      </c>
      <c r="G219" s="238" t="str">
        <f>IF('Summary Clear'!T208=0,"",'Summary Clear'!T208)</f>
        <v/>
      </c>
      <c r="H219" s="238" t="str">
        <f>IF('Summary Clear'!AB208=0,"",'Summary Clear'!AB208)</f>
        <v/>
      </c>
      <c r="I219" s="238" t="str">
        <f>IF('Summary Clear'!AC208=0,"",'Summary Clear'!AC208)</f>
        <v/>
      </c>
      <c r="J219" s="238" t="str">
        <f>IF('Summary Clear'!AD208=0,"",'Summary Clear'!AD208)</f>
        <v/>
      </c>
      <c r="K219" s="238" t="str">
        <f>IF('Summary Clear'!AE208=0,"",'Summary Clear'!AE208)</f>
        <v/>
      </c>
      <c r="L219" s="238" t="str">
        <f>IF('Summary Clear'!AF208=0,"",'Summary Clear'!AF208)</f>
        <v/>
      </c>
      <c r="M219" s="238" t="str">
        <f>IF('Summary Clear'!AG208=0,"",'Summary Clear'!AG208)</f>
        <v/>
      </c>
      <c r="N219" s="238" t="str">
        <f>IF('Summary Clear'!AH208=0,"",'Summary Clear'!AH208)</f>
        <v/>
      </c>
      <c r="O219" s="238" t="str">
        <f>IF('Summary Clear'!AI208=0,"",'Summary Clear'!AI208)</f>
        <v/>
      </c>
      <c r="P219" s="238" t="str">
        <f>IF('Summary Clear'!AJ208=0,"",'Summary Clear'!AJ208)</f>
        <v/>
      </c>
      <c r="Q219" s="238" t="str">
        <f>IF('Summary Clear'!AK208=0,"",'Summary Clear'!AK208)</f>
        <v/>
      </c>
      <c r="R219" s="238" t="str">
        <f>IF('Summary Clear'!AL208=0,"",'Summary Clear'!AL208)</f>
        <v/>
      </c>
      <c r="S219" s="238" t="str">
        <f>IF('Summary Clear'!AM208=0,"",'Summary Clear'!AM208)</f>
        <v/>
      </c>
      <c r="T219" s="179" t="str">
        <f>IF('Summary Clear'!AN208=0,"",'Summary Clear'!AN208)</f>
        <v/>
      </c>
    </row>
    <row r="220" spans="3:20" ht="14" x14ac:dyDescent="0.3">
      <c r="C220" s="178" t="str">
        <f>IF('Summary Clear'!B209=0,"",'Summary Clear'!B209)</f>
        <v/>
      </c>
      <c r="D220" s="172" t="str">
        <f>IF('Summary Clear'!D209=0,"",'Summary Clear'!D209)</f>
        <v/>
      </c>
      <c r="E220" s="230" t="str">
        <f>IF('Summary Clear'!E209=0,"",(VLOOKUP('Summary Clear'!E209,Lists!$E$15:$G$21,3,FALSE)))</f>
        <v/>
      </c>
      <c r="F220" s="238" t="str">
        <f>IF('Summary Clear'!S209=0,"",'Summary Clear'!S209)</f>
        <v/>
      </c>
      <c r="G220" s="238" t="str">
        <f>IF('Summary Clear'!T209=0,"",'Summary Clear'!T209)</f>
        <v/>
      </c>
      <c r="H220" s="238" t="str">
        <f>IF('Summary Clear'!AB209=0,"",'Summary Clear'!AB209)</f>
        <v/>
      </c>
      <c r="I220" s="238" t="str">
        <f>IF('Summary Clear'!AC209=0,"",'Summary Clear'!AC209)</f>
        <v/>
      </c>
      <c r="J220" s="238" t="str">
        <f>IF('Summary Clear'!AD209=0,"",'Summary Clear'!AD209)</f>
        <v/>
      </c>
      <c r="K220" s="238" t="str">
        <f>IF('Summary Clear'!AE209=0,"",'Summary Clear'!AE209)</f>
        <v/>
      </c>
      <c r="L220" s="238" t="str">
        <f>IF('Summary Clear'!AF209=0,"",'Summary Clear'!AF209)</f>
        <v/>
      </c>
      <c r="M220" s="238" t="str">
        <f>IF('Summary Clear'!AG209=0,"",'Summary Clear'!AG209)</f>
        <v/>
      </c>
      <c r="N220" s="238" t="str">
        <f>IF('Summary Clear'!AH209=0,"",'Summary Clear'!AH209)</f>
        <v/>
      </c>
      <c r="O220" s="238" t="str">
        <f>IF('Summary Clear'!AI209=0,"",'Summary Clear'!AI209)</f>
        <v/>
      </c>
      <c r="P220" s="238" t="str">
        <f>IF('Summary Clear'!AJ209=0,"",'Summary Clear'!AJ209)</f>
        <v/>
      </c>
      <c r="Q220" s="238" t="str">
        <f>IF('Summary Clear'!AK209=0,"",'Summary Clear'!AK209)</f>
        <v/>
      </c>
      <c r="R220" s="238" t="str">
        <f>IF('Summary Clear'!AL209=0,"",'Summary Clear'!AL209)</f>
        <v/>
      </c>
      <c r="S220" s="238" t="str">
        <f>IF('Summary Clear'!AM209=0,"",'Summary Clear'!AM209)</f>
        <v/>
      </c>
      <c r="T220" s="179" t="str">
        <f>IF('Summary Clear'!AN209=0,"",'Summary Clear'!AN209)</f>
        <v/>
      </c>
    </row>
  </sheetData>
  <sheetProtection algorithmName="SHA-512" hashValue="L9DIgWPhXN5DogTo4Idn7fNwjTF7EBTPhq+IhOIMPd+UWZnwLAbuV/VgvJaMkgW3miQUcDnS7IBbGXgDjubA3g==" saltValue="TF3g7QiQNxdDjJU/PuVmYg==" spinCount="100000" sheet="1" objects="1" scenarios="1"/>
  <mergeCells count="3">
    <mergeCell ref="C1:D4"/>
    <mergeCell ref="C9:C10"/>
    <mergeCell ref="D9:D10"/>
  </mergeCells>
  <conditionalFormatting sqref="U13:XFD13 C13:S220">
    <cfRule type="expression" dxfId="9" priority="14">
      <formula>NOT(ISBLANK(C13))</formula>
    </cfRule>
    <cfRule type="expression" dxfId="8" priority="15">
      <formula>""</formula>
    </cfRule>
  </conditionalFormatting>
  <conditionalFormatting sqref="I6:I9">
    <cfRule type="cellIs" dxfId="7" priority="12" operator="lessThan">
      <formula>0</formula>
    </cfRule>
    <cfRule type="cellIs" dxfId="6" priority="13" operator="greaterThan">
      <formula>0</formula>
    </cfRule>
  </conditionalFormatting>
  <conditionalFormatting sqref="I10">
    <cfRule type="cellIs" dxfId="5" priority="1" operator="lessThan">
      <formula>0</formula>
    </cfRule>
    <cfRule type="cellIs" dxfId="4" priority="2" operator="greaterThan">
      <formula>0</formula>
    </cfRule>
  </conditionalFormatting>
  <pageMargins left="0.25" right="0.25" top="0.25" bottom="0.25" header="0" footer="0"/>
  <pageSetup scale="40" orientation="landscape"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173"/>
  <sheetViews>
    <sheetView zoomScale="50" zoomScaleNormal="50" zoomScaleSheetLayoutView="50" workbookViewId="0">
      <pane ySplit="3" topLeftCell="A106" activePane="bottomLeft" state="frozen"/>
      <selection pane="bottomLeft" activeCell="C56" sqref="C56"/>
    </sheetView>
  </sheetViews>
  <sheetFormatPr defaultColWidth="8.81640625" defaultRowHeight="14.5" x14ac:dyDescent="0.35"/>
  <cols>
    <col min="1" max="1" width="24.453125" bestFit="1" customWidth="1"/>
    <col min="2" max="2" width="26.26953125" customWidth="1"/>
    <col min="3" max="3" width="159.81640625" customWidth="1"/>
    <col min="4" max="4" width="21.54296875" customWidth="1"/>
    <col min="5" max="5" width="17.1796875" customWidth="1"/>
    <col min="6" max="6" width="30.54296875" customWidth="1"/>
    <col min="7" max="8" width="27.453125" customWidth="1"/>
    <col min="9" max="9" width="20" customWidth="1"/>
    <col min="10" max="10" width="23.81640625" customWidth="1"/>
    <col min="11" max="12" width="12.54296875" customWidth="1"/>
    <col min="13" max="13" width="13.7265625" customWidth="1"/>
    <col min="14" max="17" width="14.26953125" customWidth="1"/>
    <col min="18" max="18" width="23.1796875" customWidth="1"/>
    <col min="19" max="21" width="22.7265625" customWidth="1"/>
    <col min="22" max="22" width="24.54296875" customWidth="1"/>
    <col min="23" max="26" width="22.7265625" customWidth="1"/>
    <col min="27" max="38" width="19.81640625" customWidth="1"/>
    <col min="39" max="51" width="17.7265625" customWidth="1"/>
    <col min="52" max="52" width="23.81640625" customWidth="1"/>
    <col min="53" max="53" width="22" customWidth="1"/>
    <col min="54" max="54" width="25.453125" customWidth="1"/>
    <col min="55" max="55" width="20" customWidth="1"/>
    <col min="56" max="298" width="8.81640625" customWidth="1"/>
  </cols>
  <sheetData>
    <row r="1" spans="1:41" ht="15" thickBot="1" x14ac:dyDescent="0.4">
      <c r="A1" s="2"/>
      <c r="B1" s="2"/>
      <c r="C1" s="5"/>
      <c r="D1" s="2"/>
      <c r="E1" s="2"/>
      <c r="F1" s="2"/>
      <c r="G1" s="3"/>
      <c r="H1" s="3"/>
      <c r="I1" s="2"/>
      <c r="J1" s="2"/>
      <c r="K1" s="2"/>
      <c r="L1" s="2"/>
      <c r="M1" s="2"/>
      <c r="N1" s="4"/>
      <c r="O1" s="4"/>
      <c r="P1" s="4"/>
      <c r="Q1" s="4"/>
      <c r="R1" s="2"/>
      <c r="S1" s="1"/>
      <c r="T1" s="1"/>
      <c r="U1" s="1"/>
      <c r="V1" s="1"/>
      <c r="W1" s="1"/>
      <c r="X1" s="1"/>
      <c r="Y1" s="1"/>
      <c r="Z1" s="1"/>
      <c r="AA1" s="1"/>
    </row>
    <row r="2" spans="1:41" ht="254.25" customHeight="1" thickBot="1" x14ac:dyDescent="0.4">
      <c r="A2" s="12"/>
      <c r="B2" s="37"/>
      <c r="C2" s="29"/>
      <c r="D2" s="39" t="s">
        <v>357</v>
      </c>
      <c r="E2" s="30"/>
      <c r="F2" s="30"/>
      <c r="G2" s="30"/>
      <c r="H2" s="30"/>
      <c r="I2" s="30"/>
      <c r="J2" s="30"/>
      <c r="K2" s="30"/>
      <c r="L2" s="30"/>
      <c r="M2" s="30"/>
      <c r="N2" s="30"/>
      <c r="O2" s="31"/>
      <c r="P2" s="31"/>
      <c r="Q2" s="31"/>
      <c r="R2" s="32"/>
      <c r="S2" s="33"/>
      <c r="T2" s="33"/>
      <c r="U2" s="33"/>
      <c r="V2" s="32"/>
      <c r="W2" s="34"/>
      <c r="X2" s="34"/>
      <c r="Y2" s="34"/>
      <c r="Z2" s="34"/>
      <c r="AA2" s="1"/>
    </row>
    <row r="3" spans="1:41" ht="92" x14ac:dyDescent="0.35">
      <c r="A3" s="43" t="s">
        <v>1</v>
      </c>
      <c r="B3" s="44" t="s">
        <v>421</v>
      </c>
      <c r="C3" s="45" t="s">
        <v>2</v>
      </c>
      <c r="D3" s="46" t="s">
        <v>12</v>
      </c>
      <c r="E3" s="47" t="s">
        <v>211</v>
      </c>
      <c r="F3" s="47" t="s">
        <v>9</v>
      </c>
      <c r="G3" s="47" t="s">
        <v>20</v>
      </c>
      <c r="H3" s="47" t="s">
        <v>339</v>
      </c>
      <c r="I3" s="48" t="s">
        <v>3</v>
      </c>
      <c r="J3" s="48" t="s">
        <v>4</v>
      </c>
      <c r="K3" s="48" t="s">
        <v>5</v>
      </c>
      <c r="L3" s="48" t="s">
        <v>6</v>
      </c>
      <c r="M3" s="49" t="s">
        <v>7</v>
      </c>
      <c r="N3" s="50" t="s">
        <v>8</v>
      </c>
      <c r="O3" s="50" t="s">
        <v>102</v>
      </c>
      <c r="P3" s="50" t="s">
        <v>110</v>
      </c>
      <c r="Q3" s="50" t="s">
        <v>103</v>
      </c>
      <c r="R3" s="51" t="s">
        <v>13</v>
      </c>
      <c r="S3" s="51" t="s">
        <v>0</v>
      </c>
      <c r="T3" s="51" t="s">
        <v>205</v>
      </c>
      <c r="U3" s="51" t="s">
        <v>338</v>
      </c>
      <c r="V3" s="51" t="s">
        <v>105</v>
      </c>
      <c r="W3" s="51" t="s">
        <v>106</v>
      </c>
      <c r="X3" s="51" t="s">
        <v>104</v>
      </c>
      <c r="Y3" s="51" t="s">
        <v>293</v>
      </c>
      <c r="Z3" s="51" t="s">
        <v>107</v>
      </c>
      <c r="AA3" s="38" t="s">
        <v>215</v>
      </c>
      <c r="AB3" s="38" t="s">
        <v>216</v>
      </c>
      <c r="AC3" s="38" t="s">
        <v>217</v>
      </c>
      <c r="AD3" s="38" t="s">
        <v>218</v>
      </c>
      <c r="AE3" s="38" t="s">
        <v>219</v>
      </c>
      <c r="AF3" s="38" t="s">
        <v>220</v>
      </c>
      <c r="AG3" s="38" t="s">
        <v>221</v>
      </c>
      <c r="AH3" s="38" t="s">
        <v>222</v>
      </c>
      <c r="AI3" s="38" t="s">
        <v>223</v>
      </c>
      <c r="AJ3" s="38" t="s">
        <v>224</v>
      </c>
      <c r="AK3" s="38" t="s">
        <v>225</v>
      </c>
      <c r="AL3" s="38" t="s">
        <v>226</v>
      </c>
      <c r="AM3" s="57" t="s">
        <v>231</v>
      </c>
    </row>
    <row r="4" spans="1:41" ht="24.5" x14ac:dyDescent="0.55000000000000004">
      <c r="A4" s="40" t="s">
        <v>345</v>
      </c>
      <c r="B4" s="40"/>
      <c r="C4" s="41"/>
      <c r="D4" s="40"/>
      <c r="E4" s="40"/>
      <c r="F4" s="40"/>
      <c r="G4" s="40"/>
      <c r="H4" s="40"/>
      <c r="I4" s="40"/>
      <c r="J4" s="40"/>
      <c r="K4" s="40"/>
      <c r="L4" s="40"/>
      <c r="M4" s="40"/>
      <c r="N4" s="40"/>
      <c r="O4" s="40"/>
      <c r="P4" s="40"/>
      <c r="Q4" s="40"/>
      <c r="R4" s="42"/>
      <c r="S4" s="42"/>
      <c r="T4" s="42"/>
      <c r="U4" s="42"/>
      <c r="V4" s="42"/>
      <c r="W4" s="42"/>
      <c r="X4" s="42"/>
      <c r="Y4" s="42"/>
      <c r="Z4" s="42"/>
      <c r="AA4" s="42"/>
      <c r="AB4" s="42"/>
      <c r="AC4" s="42"/>
      <c r="AD4" s="42"/>
      <c r="AE4" s="42"/>
      <c r="AF4" s="42"/>
      <c r="AG4" s="42"/>
      <c r="AH4" s="42"/>
      <c r="AI4" s="42"/>
      <c r="AJ4" s="42"/>
      <c r="AK4" s="42"/>
      <c r="AL4" s="42"/>
      <c r="AM4" s="42"/>
      <c r="AO4" s="55"/>
    </row>
    <row r="5" spans="1:41" ht="24.5" x14ac:dyDescent="0.55000000000000004">
      <c r="A5" s="52">
        <v>10000001331</v>
      </c>
      <c r="B5" s="52" t="str">
        <f>INDEX('Data Sheet'!$A$1:$R$260,MATCH($A5,'Data Sheet'!$A$1:$A$260,0),MATCH(B$3,'Data Sheet'!$A$1:$R$1,0))</f>
        <v>ACT</v>
      </c>
      <c r="C5" s="53" t="str">
        <f>INDEX('Data Sheet'!$A$1:$R$260,MATCH($A5,'Data Sheet'!$A$1:$A$260,0),MATCH(C$3,'Data Sheet'!$A$1:$R$1,0))</f>
        <v>IW Pork Sausage Biscuit Sandwich, 3.1 oz.</v>
      </c>
      <c r="D5" s="52">
        <f>INDEX('Data Sheet'!$A$1:$R$260,MATCH($A5,'Data Sheet'!$A$1:$A$260,0),MATCH(D$3,'Data Sheet'!$A$1:$R$1,0))</f>
        <v>100193</v>
      </c>
      <c r="E5" s="52">
        <f>INDEX('Data Sheet'!$A$1:$R$260,MATCH($A5,'Data Sheet'!$A$1:$A$260,0),MATCH(E$3,'Data Sheet'!$A$1:$R$1,0))</f>
        <v>19.38</v>
      </c>
      <c r="F5" s="52">
        <f>INDEX('Data Sheet'!$A$1:$R$260,MATCH($A5,'Data Sheet'!$A$1:$A$260,0),MATCH(F$3,'Data Sheet'!$A$1:$R$1,0))</f>
        <v>100</v>
      </c>
      <c r="G5" s="52">
        <f>INDEX('Data Sheet'!$A$1:$R$260,MATCH($A5,'Data Sheet'!$A$1:$A$260,0),MATCH(G$3,'Data Sheet'!$A$1:$R$1,0))</f>
        <v>100</v>
      </c>
      <c r="H5" s="52" t="str">
        <f>INDEX('Data Sheet'!$A$1:$R$260,MATCH($A5,'Data Sheet'!$A$1:$A$260,0),MATCH(H$3,'Data Sheet'!$A$1:$R$1,0))</f>
        <v/>
      </c>
      <c r="I5" s="52">
        <f>INDEX('Data Sheet'!$A$1:$R$260,MATCH($A5,'Data Sheet'!$A$1:$A$260,0),MATCH(I$3,'Data Sheet'!$A$1:$R$1,0))</f>
        <v>3.1</v>
      </c>
      <c r="J5" s="52" t="str">
        <f>INDEX('Data Sheet'!$A$1:$R$260,MATCH($A5,'Data Sheet'!$A$1:$A$260,0),MATCH(J$3,'Data Sheet'!$A$1:$R$1,0))</f>
        <v>1 sandwich</v>
      </c>
      <c r="K5" s="52">
        <f>INDEX('Data Sheet'!$A$1:$R$260,MATCH($A5,'Data Sheet'!$A$1:$A$260,0),MATCH(K$3,'Data Sheet'!$A$1:$R$1,0))</f>
        <v>1</v>
      </c>
      <c r="L5" s="52">
        <f>INDEX('Data Sheet'!$A$1:$R$260,MATCH($A5,'Data Sheet'!$A$1:$A$260,0),MATCH(L$3,'Data Sheet'!$A$1:$R$1,0))</f>
        <v>1.75</v>
      </c>
      <c r="M5" s="52">
        <f>INDEX('Data Sheet'!$A$1:$R$260,MATCH($A5,'Data Sheet'!$A$1:$A$260,0),MATCH(M$3,'Data Sheet'!$A$1:$R$1,0))</f>
        <v>0</v>
      </c>
      <c r="N5" s="52">
        <f>INDEX('Data Sheet'!$A$1:$R$260,MATCH($A5,'Data Sheet'!$A$1:$A$260,0),MATCH(N$3,'Data Sheet'!$A$1:$R$1,0))</f>
        <v>0</v>
      </c>
      <c r="O5" s="52">
        <f>INDEX('Data Sheet'!$A$1:$R$260,MATCH($A5,'Data Sheet'!$A$1:$A$260,0),MATCH(O$3,'Data Sheet'!$A$1:$R$1,0))</f>
        <v>0</v>
      </c>
      <c r="P5" s="52">
        <f>INDEX('Data Sheet'!$A$1:$R$260,MATCH($A5,'Data Sheet'!$A$1:$A$260,0),MATCH(P$3,'Data Sheet'!$A$1:$R$1,0))</f>
        <v>0</v>
      </c>
      <c r="Q5" s="52">
        <f>INDEX('Data Sheet'!$A$1:$R$260,MATCH($A5,'Data Sheet'!$A$1:$A$260,0),MATCH(Q$3,'Data Sheet'!$A$1:$R$1,0))</f>
        <v>8.98</v>
      </c>
      <c r="R5" s="54" t="str">
        <f>VLOOKUP(A5,_xlfn.IFS(D5=Lists!$G$3,'Chicken Only Calculator'!$A$9:$U$114,D5=Lists!$G$4,'Chicken Only Calculator'!$A$9:$U$114,D5=Lists!$G$5,'Chicken Only Calculator'!$A$9:$U$114,D5=Lists!$G$6,'Cheese Only Calculator'!$A$9:$U$116,D5=Lists!$G$7,'Beef Only Calculator'!$A$9:$U$70,D5=Lists!$G$8,'Pork Only Calculator'!$A$9:$U$107),15,FALSE)</f>
        <v/>
      </c>
      <c r="S5" s="54" t="str">
        <f t="shared" ref="S5:S6" si="0">IFERROR(ROUNDUP(R5/G5,0),"")</f>
        <v/>
      </c>
      <c r="T5" s="54">
        <f>VLOOKUP(A5,_xlfn.IFS(D5=Lists!$G$3,'Chicken Only Calculator'!$A$9:$U$114,D5=Lists!$G$4,'Chicken Only Calculator'!$A$9:$U$114,D5=Lists!$G$5,'Chicken Only Calculator'!$A$9:$U$114,D5=Lists!$G$6,'Cheese Only Calculator'!$A$9:$U$116,D5=Lists!$G$7,'Beef Only Calculator'!$A$9:$U$70,D5=Lists!$G$8,'Pork Only Calculator'!$A$9:$U$107),17,FALSE)</f>
        <v>0</v>
      </c>
      <c r="U5" s="54" t="str">
        <f t="shared" ref="U5:U6" si="1">IFERROR($S5*H5,"")</f>
        <v/>
      </c>
      <c r="V5" s="54" t="str">
        <f t="shared" ref="V5:V6" si="2">IFERROR($S5*M5,"")</f>
        <v/>
      </c>
      <c r="W5" s="54" t="str">
        <f t="shared" ref="W5:W6" si="3">IFERROR($S5*N5,"")</f>
        <v/>
      </c>
      <c r="X5" s="54" t="str">
        <f t="shared" ref="X5:X6" si="4">IFERROR($S5*O5,"")</f>
        <v/>
      </c>
      <c r="Y5" s="54" t="str">
        <f t="shared" ref="Y5:Y6" si="5">IFERROR($S5*P5,"")</f>
        <v/>
      </c>
      <c r="Z5" s="54" t="str">
        <f t="shared" ref="Z5:Z6" si="6">IFERROR($S5*Q5,"")</f>
        <v/>
      </c>
      <c r="AA5" s="54">
        <f>VLOOKUP($A5,_xlfn.IFS($D5=Lists!$G$3,'Chicken Only Calculator'!$A$9:$AJ$114,$D5=Lists!$G$4,'Chicken Only Calculator'!$A$9:$AJ$114,$D5=Lists!$G$5,'Chicken Only Calculator'!$A$9:$AJ$114,$D5=Lists!$G$6,'Cheese Only Calculator'!$A$9:$AJ$116,$D5=Lists!$G$7,'Beef Only Calculator'!$A$9:$AJ$70,$D5=Lists!$G$8,'Pork Only Calculator'!$A$9:$AJ$107),24,FALSE)</f>
        <v>0</v>
      </c>
      <c r="AB5" s="54">
        <f>VLOOKUP($A5,_xlfn.IFS($D5=Lists!$G$3,'Chicken Only Calculator'!$A$9:$AJ$114,$D5=Lists!$G$4,'Chicken Only Calculator'!$A$9:$AJ$114,$D5=Lists!$G$5,'Chicken Only Calculator'!$A$9:$AJ$114,$D5=Lists!$G$6,'Cheese Only Calculator'!$A$9:$AJ$116,$D5=Lists!$G$7,'Beef Only Calculator'!$A$9:$AJ$70,$D5=Lists!$G$8,'Pork Only Calculator'!$A$9:$AJ$107),25,FALSE)</f>
        <v>0</v>
      </c>
      <c r="AC5" s="54">
        <f>VLOOKUP($A5,_xlfn.IFS($D5=Lists!$G$3,'Chicken Only Calculator'!$A$9:$AJ$114,$D5=Lists!$G$4,'Chicken Only Calculator'!$A$9:$AJ$114,$D5=Lists!$G$5,'Chicken Only Calculator'!$A$9:$AJ$114,$D5=Lists!$G$6,'Cheese Only Calculator'!$A$9:$AJ$116,$D5=Lists!$G$7,'Beef Only Calculator'!$A$9:$AJ$70,$D5=Lists!$G$8,'Pork Only Calculator'!$A$9:$AJ$107),26,FALSE)</f>
        <v>0</v>
      </c>
      <c r="AD5" s="54">
        <f>VLOOKUP($A5,_xlfn.IFS($D5=Lists!$G$3,'Chicken Only Calculator'!$A$9:$AJ$114,$D5=Lists!$G$4,'Chicken Only Calculator'!$A$9:$AJ$114,$D5=Lists!$G$5,'Chicken Only Calculator'!$A$9:$AJ$114,$D5=Lists!$G$6,'Cheese Only Calculator'!$A$9:$AJ$116,$D5=Lists!$G$7,'Beef Only Calculator'!$A$9:$AJ$70,$D5=Lists!$G$8,'Pork Only Calculator'!$A$9:$AJ$107),27,FALSE)</f>
        <v>0</v>
      </c>
      <c r="AE5" s="54">
        <f>VLOOKUP($A5,_xlfn.IFS($D5=Lists!$G$3,'Chicken Only Calculator'!$A$9:$AJ$114,$D5=Lists!$G$4,'Chicken Only Calculator'!$A$9:$AJ$114,$D5=Lists!$G$5,'Chicken Only Calculator'!$A$9:$AJ$114,$D5=Lists!$G$6,'Cheese Only Calculator'!$A$9:$AJ$116,$D5=Lists!$G$7,'Beef Only Calculator'!$A$9:$AJ$70,$D5=Lists!$G$8,'Pork Only Calculator'!$A$9:$AJ$107),28,FALSE)</f>
        <v>0</v>
      </c>
      <c r="AF5" s="54">
        <f>VLOOKUP($A5,_xlfn.IFS($D5=Lists!$G$3,'Chicken Only Calculator'!$A$9:$AJ$114,$D5=Lists!$G$4,'Chicken Only Calculator'!$A$9:$AJ$114,$D5=Lists!$G$5,'Chicken Only Calculator'!$A$9:$AJ$114,$D5=Lists!$G$6,'Cheese Only Calculator'!$A$9:$AJ$116,$D5=Lists!$G$7,'Beef Only Calculator'!$A$9:$AJ$70,$D5=Lists!$G$8,'Pork Only Calculator'!$A$9:$AJ$107),29,FALSE)</f>
        <v>0</v>
      </c>
      <c r="AG5" s="54">
        <f>VLOOKUP($A5,_xlfn.IFS($D5=Lists!$G$3,'Chicken Only Calculator'!$A$9:$AJ$114,$D5=Lists!$G$4,'Chicken Only Calculator'!$A$9:$AJ$114,$D5=Lists!$G$5,'Chicken Only Calculator'!$A$9:$AJ$114,$D5=Lists!$G$6,'Cheese Only Calculator'!$A$9:$AJ$116,$D5=Lists!$G$7,'Beef Only Calculator'!$A$9:$AJ$70,$D5=Lists!$G$8,'Pork Only Calculator'!$A$9:$AJ$107),30,FALSE)</f>
        <v>0</v>
      </c>
      <c r="AH5" s="54">
        <f>VLOOKUP($A5,_xlfn.IFS($D5=Lists!$G$3,'Chicken Only Calculator'!$A$9:$AJ$114,$D5=Lists!$G$4,'Chicken Only Calculator'!$A$9:$AJ$114,$D5=Lists!$G$5,'Chicken Only Calculator'!$A$9:$AJ$114,$D5=Lists!$G$6,'Cheese Only Calculator'!$A$9:$AJ$116,$D5=Lists!$G$7,'Beef Only Calculator'!$A$9:$AJ$70,$D5=Lists!$G$8,'Pork Only Calculator'!$A$9:$AJ$107),31,FALSE)</f>
        <v>0</v>
      </c>
      <c r="AI5" s="54">
        <f>VLOOKUP($A5,_xlfn.IFS($D5=Lists!$G$3,'Chicken Only Calculator'!$A$9:$AJ$114,$D5=Lists!$G$4,'Chicken Only Calculator'!$A$9:$AJ$114,$D5=Lists!$G$5,'Chicken Only Calculator'!$A$9:$AJ$114,$D5=Lists!$G$6,'Cheese Only Calculator'!$A$9:$AJ$116,$D5=Lists!$G$7,'Beef Only Calculator'!$A$9:$AJ$70,$D5=Lists!$G$8,'Pork Only Calculator'!$A$9:$AJ$107),32,FALSE)</f>
        <v>0</v>
      </c>
      <c r="AJ5" s="54">
        <f>VLOOKUP($A5,_xlfn.IFS($D5=Lists!$G$3,'Chicken Only Calculator'!$A$9:$AJ$114,$D5=Lists!$G$4,'Chicken Only Calculator'!$A$9:$AJ$114,$D5=Lists!$G$5,'Chicken Only Calculator'!$A$9:$AJ$114,$D5=Lists!$G$6,'Cheese Only Calculator'!$A$9:$AJ$116,$D5=Lists!$G$7,'Beef Only Calculator'!$A$9:$AJ$70,$D5=Lists!$G$8,'Pork Only Calculator'!$A$9:$AJ$107),33,FALSE)</f>
        <v>0</v>
      </c>
      <c r="AK5" s="54">
        <f>VLOOKUP($A5,_xlfn.IFS($D5=Lists!$G$3,'Chicken Only Calculator'!$A$9:$AJ$114,$D5=Lists!$G$4,'Chicken Only Calculator'!$A$9:$AJ$114,$D5=Lists!$G$5,'Chicken Only Calculator'!$A$9:$AJ$114,$D5=Lists!$G$6,'Cheese Only Calculator'!$A$9:$AJ$116,$D5=Lists!$G$7,'Beef Only Calculator'!$A$9:$AJ$70,$D5=Lists!$G$8,'Pork Only Calculator'!$A$9:$AJ$107),34,FALSE)</f>
        <v>0</v>
      </c>
      <c r="AL5" s="54">
        <f>VLOOKUP($A5,_xlfn.IFS($D5=Lists!$G$3,'Chicken Only Calculator'!$A$9:$AJ$114,$D5=Lists!$G$4,'Chicken Only Calculator'!$A$9:$AJ$114,$D5=Lists!$G$5,'Chicken Only Calculator'!$A$9:$AJ$114,$D5=Lists!$G$6,'Cheese Only Calculator'!$A$9:$AJ$116,$D5=Lists!$G$7,'Beef Only Calculator'!$A$9:$AJ$70,$D5=Lists!$G$8,'Pork Only Calculator'!$A$9:$AJ$107),35,FALSE)</f>
        <v>0</v>
      </c>
      <c r="AM5" s="54">
        <f>SUM(AA5:AL5)</f>
        <v>0</v>
      </c>
      <c r="AO5" s="55"/>
    </row>
    <row r="6" spans="1:41" ht="24.5" x14ac:dyDescent="0.55000000000000004">
      <c r="A6" s="40">
        <v>10000003543</v>
      </c>
      <c r="B6" s="40" t="str">
        <f>INDEX('Data Sheet'!$A$1:$R$260,MATCH($A6,'Data Sheet'!$A$1:$A$260,0),MATCH(B$3,'Data Sheet'!$A$1:$R$1,0))</f>
        <v>ACT</v>
      </c>
      <c r="C6" s="41" t="str">
        <f>INDEX('Data Sheet'!$A$1:$R$260,MATCH($A6,'Data Sheet'!$A$1:$A$260,0),MATCH(C$3,'Data Sheet'!$A$1:$R$1,0))</f>
        <v>IW BBQ Beef Rib Mini Twin Sandwiches, 5.4 oz.</v>
      </c>
      <c r="D6" s="40" t="str">
        <f>INDEX('Data Sheet'!$A$1:$R$260,MATCH($A6,'Data Sheet'!$A$1:$A$260,0),MATCH(D$3,'Data Sheet'!$A$1:$R$1,0))</f>
        <v>100154 / 100155</v>
      </c>
      <c r="E6" s="40">
        <f>INDEX('Data Sheet'!$A$1:$R$260,MATCH($A6,'Data Sheet'!$A$1:$A$260,0),MATCH(E$3,'Data Sheet'!$A$1:$R$1,0))</f>
        <v>27</v>
      </c>
      <c r="F6" s="40">
        <f>INDEX('Data Sheet'!$A$1:$R$260,MATCH($A6,'Data Sheet'!$A$1:$A$260,0),MATCH(F$3,'Data Sheet'!$A$1:$R$1,0))</f>
        <v>80</v>
      </c>
      <c r="G6" s="40">
        <f>INDEX('Data Sheet'!$A$1:$R$260,MATCH($A6,'Data Sheet'!$A$1:$A$260,0),MATCH(G$3,'Data Sheet'!$A$1:$R$1,0))</f>
        <v>80</v>
      </c>
      <c r="H6" s="40" t="str">
        <f>INDEX('Data Sheet'!$A$1:$R$260,MATCH($A6,'Data Sheet'!$A$1:$A$260,0),MATCH(H$3,'Data Sheet'!$A$1:$R$1,0))</f>
        <v/>
      </c>
      <c r="I6" s="40">
        <f>INDEX('Data Sheet'!$A$1:$R$260,MATCH($A6,'Data Sheet'!$A$1:$A$260,0),MATCH(I$3,'Data Sheet'!$A$1:$R$1,0))</f>
        <v>5.4</v>
      </c>
      <c r="J6" s="40" t="str">
        <f>INDEX('Data Sheet'!$A$1:$R$260,MATCH($A6,'Data Sheet'!$A$1:$A$260,0),MATCH(J$3,'Data Sheet'!$A$1:$R$1,0))</f>
        <v>2 Mini Sandwiches</v>
      </c>
      <c r="K6" s="40">
        <f>INDEX('Data Sheet'!$A$1:$R$260,MATCH($A6,'Data Sheet'!$A$1:$A$260,0),MATCH(K$3,'Data Sheet'!$A$1:$R$1,0))</f>
        <v>2</v>
      </c>
      <c r="L6" s="40">
        <f>INDEX('Data Sheet'!$A$1:$R$260,MATCH($A6,'Data Sheet'!$A$1:$A$260,0),MATCH(L$3,'Data Sheet'!$A$1:$R$1,0))</f>
        <v>2.5</v>
      </c>
      <c r="M6" s="40">
        <f>INDEX('Data Sheet'!$A$1:$R$260,MATCH($A6,'Data Sheet'!$A$1:$A$260,0),MATCH(M$3,'Data Sheet'!$A$1:$R$1,0))</f>
        <v>0</v>
      </c>
      <c r="N6" s="40">
        <f>INDEX('Data Sheet'!$A$1:$R$260,MATCH($A6,'Data Sheet'!$A$1:$A$260,0),MATCH(N$3,'Data Sheet'!$A$1:$R$1,0))</f>
        <v>0</v>
      </c>
      <c r="O6" s="40">
        <f>INDEX('Data Sheet'!$A$1:$R$260,MATCH($A6,'Data Sheet'!$A$1:$A$260,0),MATCH(O$3,'Data Sheet'!$A$1:$R$1,0))</f>
        <v>0</v>
      </c>
      <c r="P6" s="40">
        <f>INDEX('Data Sheet'!$A$1:$R$260,MATCH($A6,'Data Sheet'!$A$1:$A$260,0),MATCH(P$3,'Data Sheet'!$A$1:$R$1,0))</f>
        <v>9.5</v>
      </c>
      <c r="Q6" s="40">
        <f>INDEX('Data Sheet'!$A$1:$R$260,MATCH($A6,'Data Sheet'!$A$1:$A$260,0),MATCH(Q$3,'Data Sheet'!$A$1:$R$1,0))</f>
        <v>0</v>
      </c>
      <c r="R6" s="42" t="str">
        <f>VLOOKUP(A6,_xlfn.IFS(D6=Lists!$G$3,'Chicken Only Calculator'!$A$9:$U$114,D6=Lists!$G$4,'Chicken Only Calculator'!$A$9:$U$114,D6=Lists!$G$5,'Chicken Only Calculator'!$A$9:$U$114,D6=Lists!$G$6,'Cheese Only Calculator'!$A$9:$U$116,D6=Lists!$G$7,'Beef Only Calculator'!$A$9:$U$70,D6=Lists!$G$8,'Pork Only Calculator'!$A$9:$U$107),15,FALSE)</f>
        <v/>
      </c>
      <c r="S6" s="42" t="str">
        <f t="shared" si="0"/>
        <v/>
      </c>
      <c r="T6" s="42">
        <f>VLOOKUP(A6,_xlfn.IFS(D6=Lists!$G$3,'Chicken Only Calculator'!$A$9:$U$114,D6=Lists!$G$4,'Chicken Only Calculator'!$A$9:$U$114,D6=Lists!$G$5,'Chicken Only Calculator'!$A$9:$U$114,D6=Lists!$G$6,'Cheese Only Calculator'!$A$9:$U$116,D6=Lists!$G$7,'Beef Only Calculator'!$A$9:$U$70,D6=Lists!$G$8,'Pork Only Calculator'!$A$9:$U$107),17,FALSE)</f>
        <v>0</v>
      </c>
      <c r="U6" s="42" t="str">
        <f t="shared" si="1"/>
        <v/>
      </c>
      <c r="V6" s="42" t="str">
        <f t="shared" si="2"/>
        <v/>
      </c>
      <c r="W6" s="42" t="str">
        <f t="shared" si="3"/>
        <v/>
      </c>
      <c r="X6" s="42" t="str">
        <f t="shared" si="4"/>
        <v/>
      </c>
      <c r="Y6" s="42" t="str">
        <f t="shared" si="5"/>
        <v/>
      </c>
      <c r="Z6" s="42" t="str">
        <f t="shared" si="6"/>
        <v/>
      </c>
      <c r="AA6" s="42">
        <f>VLOOKUP($A6,_xlfn.IFS($D6=Lists!$G$3,'Chicken Only Calculator'!$A$9:$AJ$114,$D6=Lists!$G$4,'Chicken Only Calculator'!$A$9:$AJ$114,$D6=Lists!$G$5,'Chicken Only Calculator'!$A$9:$AJ$114,$D6=Lists!$G$6,'Cheese Only Calculator'!$A$9:$AJ$116,$D6=Lists!$G$7,'Beef Only Calculator'!$A$9:$AJ$70,$D6=Lists!$G$8,'Pork Only Calculator'!$A$9:$AJ$107),24,FALSE)</f>
        <v>0</v>
      </c>
      <c r="AB6" s="42">
        <f>VLOOKUP($A6,_xlfn.IFS($D6=Lists!$G$3,'Chicken Only Calculator'!$A$9:$AJ$114,$D6=Lists!$G$4,'Chicken Only Calculator'!$A$9:$AJ$114,$D6=Lists!$G$5,'Chicken Only Calculator'!$A$9:$AJ$114,$D6=Lists!$G$6,'Cheese Only Calculator'!$A$9:$AJ$116,$D6=Lists!$G$7,'Beef Only Calculator'!$A$9:$AJ$70,$D6=Lists!$G$8,'Pork Only Calculator'!$A$9:$AJ$107),25,FALSE)</f>
        <v>0</v>
      </c>
      <c r="AC6" s="42">
        <f>VLOOKUP($A6,_xlfn.IFS($D6=Lists!$G$3,'Chicken Only Calculator'!$A$9:$AJ$114,$D6=Lists!$G$4,'Chicken Only Calculator'!$A$9:$AJ$114,$D6=Lists!$G$5,'Chicken Only Calculator'!$A$9:$AJ$114,$D6=Lists!$G$6,'Cheese Only Calculator'!$A$9:$AJ$116,$D6=Lists!$G$7,'Beef Only Calculator'!$A$9:$AJ$70,$D6=Lists!$G$8,'Pork Only Calculator'!$A$9:$AJ$107),26,FALSE)</f>
        <v>0</v>
      </c>
      <c r="AD6" s="42">
        <f>VLOOKUP($A6,_xlfn.IFS($D6=Lists!$G$3,'Chicken Only Calculator'!$A$9:$AJ$114,$D6=Lists!$G$4,'Chicken Only Calculator'!$A$9:$AJ$114,$D6=Lists!$G$5,'Chicken Only Calculator'!$A$9:$AJ$114,$D6=Lists!$G$6,'Cheese Only Calculator'!$A$9:$AJ$116,$D6=Lists!$G$7,'Beef Only Calculator'!$A$9:$AJ$70,$D6=Lists!$G$8,'Pork Only Calculator'!$A$9:$AJ$107),27,FALSE)</f>
        <v>0</v>
      </c>
      <c r="AE6" s="42">
        <f>VLOOKUP($A6,_xlfn.IFS($D6=Lists!$G$3,'Chicken Only Calculator'!$A$9:$AJ$114,$D6=Lists!$G$4,'Chicken Only Calculator'!$A$9:$AJ$114,$D6=Lists!$G$5,'Chicken Only Calculator'!$A$9:$AJ$114,$D6=Lists!$G$6,'Cheese Only Calculator'!$A$9:$AJ$116,$D6=Lists!$G$7,'Beef Only Calculator'!$A$9:$AJ$70,$D6=Lists!$G$8,'Pork Only Calculator'!$A$9:$AJ$107),28,FALSE)</f>
        <v>0</v>
      </c>
      <c r="AF6" s="42">
        <f>VLOOKUP($A6,_xlfn.IFS($D6=Lists!$G$3,'Chicken Only Calculator'!$A$9:$AJ$114,$D6=Lists!$G$4,'Chicken Only Calculator'!$A$9:$AJ$114,$D6=Lists!$G$5,'Chicken Only Calculator'!$A$9:$AJ$114,$D6=Lists!$G$6,'Cheese Only Calculator'!$A$9:$AJ$116,$D6=Lists!$G$7,'Beef Only Calculator'!$A$9:$AJ$70,$D6=Lists!$G$8,'Pork Only Calculator'!$A$9:$AJ$107),29,FALSE)</f>
        <v>0</v>
      </c>
      <c r="AG6" s="42">
        <f>VLOOKUP($A6,_xlfn.IFS($D6=Lists!$G$3,'Chicken Only Calculator'!$A$9:$AJ$114,$D6=Lists!$G$4,'Chicken Only Calculator'!$A$9:$AJ$114,$D6=Lists!$G$5,'Chicken Only Calculator'!$A$9:$AJ$114,$D6=Lists!$G$6,'Cheese Only Calculator'!$A$9:$AJ$116,$D6=Lists!$G$7,'Beef Only Calculator'!$A$9:$AJ$70,$D6=Lists!$G$8,'Pork Only Calculator'!$A$9:$AJ$107),30,FALSE)</f>
        <v>0</v>
      </c>
      <c r="AH6" s="42">
        <f>VLOOKUP($A6,_xlfn.IFS($D6=Lists!$G$3,'Chicken Only Calculator'!$A$9:$AJ$114,$D6=Lists!$G$4,'Chicken Only Calculator'!$A$9:$AJ$114,$D6=Lists!$G$5,'Chicken Only Calculator'!$A$9:$AJ$114,$D6=Lists!$G$6,'Cheese Only Calculator'!$A$9:$AJ$116,$D6=Lists!$G$7,'Beef Only Calculator'!$A$9:$AJ$70,$D6=Lists!$G$8,'Pork Only Calculator'!$A$9:$AJ$107),31,FALSE)</f>
        <v>0</v>
      </c>
      <c r="AI6" s="42">
        <f>VLOOKUP($A6,_xlfn.IFS($D6=Lists!$G$3,'Chicken Only Calculator'!$A$9:$AJ$114,$D6=Lists!$G$4,'Chicken Only Calculator'!$A$9:$AJ$114,$D6=Lists!$G$5,'Chicken Only Calculator'!$A$9:$AJ$114,$D6=Lists!$G$6,'Cheese Only Calculator'!$A$9:$AJ$116,$D6=Lists!$G$7,'Beef Only Calculator'!$A$9:$AJ$70,$D6=Lists!$G$8,'Pork Only Calculator'!$A$9:$AJ$107),32,FALSE)</f>
        <v>0</v>
      </c>
      <c r="AJ6" s="42">
        <f>VLOOKUP($A6,_xlfn.IFS($D6=Lists!$G$3,'Chicken Only Calculator'!$A$9:$AJ$114,$D6=Lists!$G$4,'Chicken Only Calculator'!$A$9:$AJ$114,$D6=Lists!$G$5,'Chicken Only Calculator'!$A$9:$AJ$114,$D6=Lists!$G$6,'Cheese Only Calculator'!$A$9:$AJ$116,$D6=Lists!$G$7,'Beef Only Calculator'!$A$9:$AJ$70,$D6=Lists!$G$8,'Pork Only Calculator'!$A$9:$AJ$107),33,FALSE)</f>
        <v>0</v>
      </c>
      <c r="AK6" s="42">
        <f>VLOOKUP($A6,_xlfn.IFS($D6=Lists!$G$3,'Chicken Only Calculator'!$A$9:$AJ$114,$D6=Lists!$G$4,'Chicken Only Calculator'!$A$9:$AJ$114,$D6=Lists!$G$5,'Chicken Only Calculator'!$A$9:$AJ$114,$D6=Lists!$G$6,'Cheese Only Calculator'!$A$9:$AJ$116,$D6=Lists!$G$7,'Beef Only Calculator'!$A$9:$AJ$70,$D6=Lists!$G$8,'Pork Only Calculator'!$A$9:$AJ$107),34,FALSE)</f>
        <v>0</v>
      </c>
      <c r="AL6" s="42">
        <f>VLOOKUP($A6,_xlfn.IFS($D6=Lists!$G$3,'Chicken Only Calculator'!$A$9:$AJ$114,$D6=Lists!$G$4,'Chicken Only Calculator'!$A$9:$AJ$114,$D6=Lists!$G$5,'Chicken Only Calculator'!$A$9:$AJ$114,$D6=Lists!$G$6,'Cheese Only Calculator'!$A$9:$AJ$116,$D6=Lists!$G$7,'Beef Only Calculator'!$A$9:$AJ$70,$D6=Lists!$G$8,'Pork Only Calculator'!$A$9:$AJ$107),35,FALSE)</f>
        <v>0</v>
      </c>
      <c r="AM6" s="42">
        <f t="shared" ref="AM6:AM7" si="7">SUM(AA6:AL6)</f>
        <v>0</v>
      </c>
      <c r="AO6" s="55"/>
    </row>
    <row r="7" spans="1:41" ht="24.5" x14ac:dyDescent="0.55000000000000004">
      <c r="A7" s="52">
        <v>10000003725</v>
      </c>
      <c r="B7" s="52" t="str">
        <f>INDEX('Data Sheet'!$A$1:$R$260,MATCH($A7,'Data Sheet'!$A$1:$A$260,0),MATCH(B$3,'Data Sheet'!$A$1:$R$1,0))</f>
        <v>ACT</v>
      </c>
      <c r="C7" s="53" t="str">
        <f>INDEX('Data Sheet'!$A$1:$R$260,MATCH($A7,'Data Sheet'!$A$1:$A$260,0),MATCH(C$3,'Data Sheet'!$A$1:$R$1,0))</f>
        <v>Flame Grilled Beef Pattie, 2.5 oz.</v>
      </c>
      <c r="D7" s="52" t="str">
        <f>INDEX('Data Sheet'!$A$1:$R$260,MATCH($A7,'Data Sheet'!$A$1:$A$260,0),MATCH(D$3,'Data Sheet'!$A$1:$R$1,0))</f>
        <v>100154 / 100155</v>
      </c>
      <c r="E7" s="52">
        <f>INDEX('Data Sheet'!$A$1:$R$260,MATCH($A7,'Data Sheet'!$A$1:$A$260,0),MATCH(E$3,'Data Sheet'!$A$1:$R$1,0))</f>
        <v>31.25</v>
      </c>
      <c r="F7" s="52">
        <f>INDEX('Data Sheet'!$A$1:$R$260,MATCH($A7,'Data Sheet'!$A$1:$A$260,0),MATCH(F$3,'Data Sheet'!$A$1:$R$1,0))</f>
        <v>200</v>
      </c>
      <c r="G7" s="52">
        <f>INDEX('Data Sheet'!$A$1:$R$260,MATCH($A7,'Data Sheet'!$A$1:$A$260,0),MATCH(G$3,'Data Sheet'!$A$1:$R$1,0))</f>
        <v>200</v>
      </c>
      <c r="H7" s="52" t="str">
        <f>INDEX('Data Sheet'!$A$1:$R$260,MATCH($A7,'Data Sheet'!$A$1:$A$260,0),MATCH(H$3,'Data Sheet'!$A$1:$R$1,0))</f>
        <v/>
      </c>
      <c r="I7" s="52">
        <f>INDEX('Data Sheet'!$A$1:$R$260,MATCH($A7,'Data Sheet'!$A$1:$A$260,0),MATCH(I$3,'Data Sheet'!$A$1:$R$1,0))</f>
        <v>2.5</v>
      </c>
      <c r="J7" s="52" t="str">
        <f>INDEX('Data Sheet'!$A$1:$R$260,MATCH($A7,'Data Sheet'!$A$1:$A$260,0),MATCH(J$3,'Data Sheet'!$A$1:$R$1,0))</f>
        <v>1 piece</v>
      </c>
      <c r="K7" s="52">
        <f>INDEX('Data Sheet'!$A$1:$R$260,MATCH($A7,'Data Sheet'!$A$1:$A$260,0),MATCH(K$3,'Data Sheet'!$A$1:$R$1,0))</f>
        <v>2</v>
      </c>
      <c r="L7" s="52" t="str">
        <f>INDEX('Data Sheet'!$A$1:$R$260,MATCH($A7,'Data Sheet'!$A$1:$A$260,0),MATCH(L$3,'Data Sheet'!$A$1:$R$1,0))</f>
        <v>-</v>
      </c>
      <c r="M7" s="52">
        <f>INDEX('Data Sheet'!$A$1:$R$260,MATCH($A7,'Data Sheet'!$A$1:$A$260,0),MATCH(M$3,'Data Sheet'!$A$1:$R$1,0))</f>
        <v>0</v>
      </c>
      <c r="N7" s="52">
        <f>INDEX('Data Sheet'!$A$1:$R$260,MATCH($A7,'Data Sheet'!$A$1:$A$260,0),MATCH(N$3,'Data Sheet'!$A$1:$R$1,0))</f>
        <v>0</v>
      </c>
      <c r="O7" s="52">
        <f>INDEX('Data Sheet'!$A$1:$R$260,MATCH($A7,'Data Sheet'!$A$1:$A$260,0),MATCH(O$3,'Data Sheet'!$A$1:$R$1,0))</f>
        <v>0</v>
      </c>
      <c r="P7" s="52">
        <f>INDEX('Data Sheet'!$A$1:$R$260,MATCH($A7,'Data Sheet'!$A$1:$A$260,0),MATCH(P$3,'Data Sheet'!$A$1:$R$1,0))</f>
        <v>25.44</v>
      </c>
      <c r="Q7" s="52">
        <f>INDEX('Data Sheet'!$A$1:$R$260,MATCH($A7,'Data Sheet'!$A$1:$A$260,0),MATCH(Q$3,'Data Sheet'!$A$1:$R$1,0))</f>
        <v>0</v>
      </c>
      <c r="R7" s="54" t="str">
        <f>VLOOKUP(A7,_xlfn.IFS(D7=Lists!$G$3,'Chicken Only Calculator'!$A$9:$U$114,D7=Lists!$G$4,'Chicken Only Calculator'!$A$9:$U$114,D7=Lists!$G$5,'Chicken Only Calculator'!$A$9:$U$114,D7=Lists!$G$6,'Cheese Only Calculator'!$A$9:$U$116,D7=Lists!$G$7,'Beef Only Calculator'!$A$9:$U$70,D7=Lists!$G$8,'Pork Only Calculator'!$A$9:$U$107),15,FALSE)</f>
        <v/>
      </c>
      <c r="S7" s="54" t="str">
        <f t="shared" ref="S7:S70" si="8">IFERROR(ROUNDUP(R7/G7,0),"")</f>
        <v/>
      </c>
      <c r="T7" s="54">
        <f>VLOOKUP(A7,_xlfn.IFS(D7=Lists!$G$3,'Chicken Only Calculator'!$A$9:$U$114,D7=Lists!$G$4,'Chicken Only Calculator'!$A$9:$U$114,D7=Lists!$G$5,'Chicken Only Calculator'!$A$9:$U$114,D7=Lists!$G$6,'Cheese Only Calculator'!$A$9:$U$116,D7=Lists!$G$7,'Beef Only Calculator'!$A$9:$U$70,D7=Lists!$G$8,'Pork Only Calculator'!$A$9:$U$107),17,FALSE)</f>
        <v>0</v>
      </c>
      <c r="U7" s="54" t="str">
        <f t="shared" ref="U7:U70" si="9">IFERROR($S7*H7,"")</f>
        <v/>
      </c>
      <c r="V7" s="54" t="str">
        <f t="shared" ref="V7:V70" si="10">IFERROR($S7*M7,"")</f>
        <v/>
      </c>
      <c r="W7" s="54" t="str">
        <f t="shared" ref="W7:W70" si="11">IFERROR($S7*N7,"")</f>
        <v/>
      </c>
      <c r="X7" s="54" t="str">
        <f t="shared" ref="X7:X70" si="12">IFERROR($S7*O7,"")</f>
        <v/>
      </c>
      <c r="Y7" s="54" t="str">
        <f t="shared" ref="Y7:Y70" si="13">IFERROR($S7*P7,"")</f>
        <v/>
      </c>
      <c r="Z7" s="54" t="str">
        <f t="shared" ref="Z7:Z70" si="14">IFERROR($S7*Q7,"")</f>
        <v/>
      </c>
      <c r="AA7" s="54">
        <f>VLOOKUP($A7,_xlfn.IFS($D7=Lists!$G$3,'Chicken Only Calculator'!$A$9:$AJ$114,$D7=Lists!$G$4,'Chicken Only Calculator'!$A$9:$AJ$114,$D7=Lists!$G$5,'Chicken Only Calculator'!$A$9:$AJ$114,$D7=Lists!$G$6,'Cheese Only Calculator'!$A$9:$AJ$116,$D7=Lists!$G$7,'Beef Only Calculator'!$A$9:$AJ$70,$D7=Lists!$G$8,'Pork Only Calculator'!$A$9:$AJ$107),24,FALSE)</f>
        <v>0</v>
      </c>
      <c r="AB7" s="54">
        <f>VLOOKUP($A7,_xlfn.IFS($D7=Lists!$G$3,'Chicken Only Calculator'!$A$9:$AJ$114,$D7=Lists!$G$4,'Chicken Only Calculator'!$A$9:$AJ$114,$D7=Lists!$G$5,'Chicken Only Calculator'!$A$9:$AJ$114,$D7=Lists!$G$6,'Cheese Only Calculator'!$A$9:$AJ$116,$D7=Lists!$G$7,'Beef Only Calculator'!$A$9:$AJ$70,$D7=Lists!$G$8,'Pork Only Calculator'!$A$9:$AJ$107),25,FALSE)</f>
        <v>0</v>
      </c>
      <c r="AC7" s="54">
        <f>VLOOKUP($A7,_xlfn.IFS($D7=Lists!$G$3,'Chicken Only Calculator'!$A$9:$AJ$114,$D7=Lists!$G$4,'Chicken Only Calculator'!$A$9:$AJ$114,$D7=Lists!$G$5,'Chicken Only Calculator'!$A$9:$AJ$114,$D7=Lists!$G$6,'Cheese Only Calculator'!$A$9:$AJ$116,$D7=Lists!$G$7,'Beef Only Calculator'!$A$9:$AJ$70,$D7=Lists!$G$8,'Pork Only Calculator'!$A$9:$AJ$107),26,FALSE)</f>
        <v>0</v>
      </c>
      <c r="AD7" s="54">
        <f>VLOOKUP($A7,_xlfn.IFS($D7=Lists!$G$3,'Chicken Only Calculator'!$A$9:$AJ$114,$D7=Lists!$G$4,'Chicken Only Calculator'!$A$9:$AJ$114,$D7=Lists!$G$5,'Chicken Only Calculator'!$A$9:$AJ$114,$D7=Lists!$G$6,'Cheese Only Calculator'!$A$9:$AJ$116,$D7=Lists!$G$7,'Beef Only Calculator'!$A$9:$AJ$70,$D7=Lists!$G$8,'Pork Only Calculator'!$A$9:$AJ$107),27,FALSE)</f>
        <v>0</v>
      </c>
      <c r="AE7" s="54">
        <f>VLOOKUP($A7,_xlfn.IFS($D7=Lists!$G$3,'Chicken Only Calculator'!$A$9:$AJ$114,$D7=Lists!$G$4,'Chicken Only Calculator'!$A$9:$AJ$114,$D7=Lists!$G$5,'Chicken Only Calculator'!$A$9:$AJ$114,$D7=Lists!$G$6,'Cheese Only Calculator'!$A$9:$AJ$116,$D7=Lists!$G$7,'Beef Only Calculator'!$A$9:$AJ$70,$D7=Lists!$G$8,'Pork Only Calculator'!$A$9:$AJ$107),28,FALSE)</f>
        <v>0</v>
      </c>
      <c r="AF7" s="54">
        <f>VLOOKUP($A7,_xlfn.IFS($D7=Lists!$G$3,'Chicken Only Calculator'!$A$9:$AJ$114,$D7=Lists!$G$4,'Chicken Only Calculator'!$A$9:$AJ$114,$D7=Lists!$G$5,'Chicken Only Calculator'!$A$9:$AJ$114,$D7=Lists!$G$6,'Cheese Only Calculator'!$A$9:$AJ$116,$D7=Lists!$G$7,'Beef Only Calculator'!$A$9:$AJ$70,$D7=Lists!$G$8,'Pork Only Calculator'!$A$9:$AJ$107),29,FALSE)</f>
        <v>0</v>
      </c>
      <c r="AG7" s="54">
        <f>VLOOKUP($A7,_xlfn.IFS($D7=Lists!$G$3,'Chicken Only Calculator'!$A$9:$AJ$114,$D7=Lists!$G$4,'Chicken Only Calculator'!$A$9:$AJ$114,$D7=Lists!$G$5,'Chicken Only Calculator'!$A$9:$AJ$114,$D7=Lists!$G$6,'Cheese Only Calculator'!$A$9:$AJ$116,$D7=Lists!$G$7,'Beef Only Calculator'!$A$9:$AJ$70,$D7=Lists!$G$8,'Pork Only Calculator'!$A$9:$AJ$107),30,FALSE)</f>
        <v>0</v>
      </c>
      <c r="AH7" s="54">
        <f>VLOOKUP($A7,_xlfn.IFS($D7=Lists!$G$3,'Chicken Only Calculator'!$A$9:$AJ$114,$D7=Lists!$G$4,'Chicken Only Calculator'!$A$9:$AJ$114,$D7=Lists!$G$5,'Chicken Only Calculator'!$A$9:$AJ$114,$D7=Lists!$G$6,'Cheese Only Calculator'!$A$9:$AJ$116,$D7=Lists!$G$7,'Beef Only Calculator'!$A$9:$AJ$70,$D7=Lists!$G$8,'Pork Only Calculator'!$A$9:$AJ$107),31,FALSE)</f>
        <v>0</v>
      </c>
      <c r="AI7" s="54">
        <f>VLOOKUP($A7,_xlfn.IFS($D7=Lists!$G$3,'Chicken Only Calculator'!$A$9:$AJ$114,$D7=Lists!$G$4,'Chicken Only Calculator'!$A$9:$AJ$114,$D7=Lists!$G$5,'Chicken Only Calculator'!$A$9:$AJ$114,$D7=Lists!$G$6,'Cheese Only Calculator'!$A$9:$AJ$116,$D7=Lists!$G$7,'Beef Only Calculator'!$A$9:$AJ$70,$D7=Lists!$G$8,'Pork Only Calculator'!$A$9:$AJ$107),32,FALSE)</f>
        <v>0</v>
      </c>
      <c r="AJ7" s="54">
        <f>VLOOKUP($A7,_xlfn.IFS($D7=Lists!$G$3,'Chicken Only Calculator'!$A$9:$AJ$114,$D7=Lists!$G$4,'Chicken Only Calculator'!$A$9:$AJ$114,$D7=Lists!$G$5,'Chicken Only Calculator'!$A$9:$AJ$114,$D7=Lists!$G$6,'Cheese Only Calculator'!$A$9:$AJ$116,$D7=Lists!$G$7,'Beef Only Calculator'!$A$9:$AJ$70,$D7=Lists!$G$8,'Pork Only Calculator'!$A$9:$AJ$107),33,FALSE)</f>
        <v>0</v>
      </c>
      <c r="AK7" s="54">
        <f>VLOOKUP($A7,_xlfn.IFS($D7=Lists!$G$3,'Chicken Only Calculator'!$A$9:$AJ$114,$D7=Lists!$G$4,'Chicken Only Calculator'!$A$9:$AJ$114,$D7=Lists!$G$5,'Chicken Only Calculator'!$A$9:$AJ$114,$D7=Lists!$G$6,'Cheese Only Calculator'!$A$9:$AJ$116,$D7=Lists!$G$7,'Beef Only Calculator'!$A$9:$AJ$70,$D7=Lists!$G$8,'Pork Only Calculator'!$A$9:$AJ$107),34,FALSE)</f>
        <v>0</v>
      </c>
      <c r="AL7" s="54">
        <f>VLOOKUP($A7,_xlfn.IFS($D7=Lists!$G$3,'Chicken Only Calculator'!$A$9:$AJ$114,$D7=Lists!$G$4,'Chicken Only Calculator'!$A$9:$AJ$114,$D7=Lists!$G$5,'Chicken Only Calculator'!$A$9:$AJ$114,$D7=Lists!$G$6,'Cheese Only Calculator'!$A$9:$AJ$116,$D7=Lists!$G$7,'Beef Only Calculator'!$A$9:$AJ$70,$D7=Lists!$G$8,'Pork Only Calculator'!$A$9:$AJ$107),35,FALSE)</f>
        <v>0</v>
      </c>
      <c r="AM7" s="54">
        <f t="shared" si="7"/>
        <v>0</v>
      </c>
      <c r="AO7" s="55"/>
    </row>
    <row r="8" spans="1:41" ht="24.5" x14ac:dyDescent="0.55000000000000004">
      <c r="A8" s="40">
        <v>10000006750</v>
      </c>
      <c r="B8" s="40" t="str">
        <f>INDEX('Data Sheet'!$A$1:$R$260,MATCH($A8,'Data Sheet'!$A$1:$A$260,0),MATCH(B$3,'Data Sheet'!$A$1:$R$1,0))</f>
        <v>ACT</v>
      </c>
      <c r="C8" s="41" t="str">
        <f>INDEX('Data Sheet'!$A$1:$R$260,MATCH($A8,'Data Sheet'!$A$1:$A$260,0),MATCH(C$3,'Data Sheet'!$A$1:$R$1,0))</f>
        <v>Pork Sausage Pattie, 1.2 oz.</v>
      </c>
      <c r="D8" s="40">
        <f>INDEX('Data Sheet'!$A$1:$R$260,MATCH($A8,'Data Sheet'!$A$1:$A$260,0),MATCH(D$3,'Data Sheet'!$A$1:$R$1,0))</f>
        <v>100193</v>
      </c>
      <c r="E8" s="40">
        <f>INDEX('Data Sheet'!$A$1:$R$260,MATCH($A8,'Data Sheet'!$A$1:$A$260,0),MATCH(E$3,'Data Sheet'!$A$1:$R$1,0))</f>
        <v>18.75</v>
      </c>
      <c r="F8" s="40">
        <f>INDEX('Data Sheet'!$A$1:$R$260,MATCH($A8,'Data Sheet'!$A$1:$A$260,0),MATCH(F$3,'Data Sheet'!$A$1:$R$1,0))</f>
        <v>250</v>
      </c>
      <c r="G8" s="40">
        <f>INDEX('Data Sheet'!$A$1:$R$260,MATCH($A8,'Data Sheet'!$A$1:$A$260,0),MATCH(G$3,'Data Sheet'!$A$1:$R$1,0))</f>
        <v>250</v>
      </c>
      <c r="H8" s="40" t="str">
        <f>INDEX('Data Sheet'!$A$1:$R$260,MATCH($A8,'Data Sheet'!$A$1:$A$260,0),MATCH(H$3,'Data Sheet'!$A$1:$R$1,0))</f>
        <v/>
      </c>
      <c r="I8" s="40">
        <f>INDEX('Data Sheet'!$A$1:$R$260,MATCH($A8,'Data Sheet'!$A$1:$A$260,0),MATCH(I$3,'Data Sheet'!$A$1:$R$1,0))</f>
        <v>1.2</v>
      </c>
      <c r="J8" s="40" t="str">
        <f>INDEX('Data Sheet'!$A$1:$R$260,MATCH($A8,'Data Sheet'!$A$1:$A$260,0),MATCH(J$3,'Data Sheet'!$A$1:$R$1,0))</f>
        <v>1 piece</v>
      </c>
      <c r="K8" s="40">
        <f>INDEX('Data Sheet'!$A$1:$R$260,MATCH($A8,'Data Sheet'!$A$1:$A$260,0),MATCH(K$3,'Data Sheet'!$A$1:$R$1,0))</f>
        <v>1</v>
      </c>
      <c r="L8" s="40" t="str">
        <f>INDEX('Data Sheet'!$A$1:$R$260,MATCH($A8,'Data Sheet'!$A$1:$A$260,0),MATCH(L$3,'Data Sheet'!$A$1:$R$1,0))</f>
        <v>-</v>
      </c>
      <c r="M8" s="40">
        <f>INDEX('Data Sheet'!$A$1:$R$260,MATCH($A8,'Data Sheet'!$A$1:$A$260,0),MATCH(M$3,'Data Sheet'!$A$1:$R$1,0))</f>
        <v>0</v>
      </c>
      <c r="N8" s="40">
        <f>INDEX('Data Sheet'!$A$1:$R$260,MATCH($A8,'Data Sheet'!$A$1:$A$260,0),MATCH(N$3,'Data Sheet'!$A$1:$R$1,0))</f>
        <v>0</v>
      </c>
      <c r="O8" s="40">
        <f>INDEX('Data Sheet'!$A$1:$R$260,MATCH($A8,'Data Sheet'!$A$1:$A$260,0),MATCH(O$3,'Data Sheet'!$A$1:$R$1,0))</f>
        <v>0</v>
      </c>
      <c r="P8" s="40">
        <f>INDEX('Data Sheet'!$A$1:$R$260,MATCH($A8,'Data Sheet'!$A$1:$A$260,0),MATCH(P$3,'Data Sheet'!$A$1:$R$1,0))</f>
        <v>0</v>
      </c>
      <c r="Q8" s="40">
        <f>INDEX('Data Sheet'!$A$1:$R$260,MATCH($A8,'Data Sheet'!$A$1:$A$260,0),MATCH(Q$3,'Data Sheet'!$A$1:$R$1,0))</f>
        <v>22.45</v>
      </c>
      <c r="R8" s="42" t="str">
        <f>VLOOKUP(A8,_xlfn.IFS(D8=Lists!$G$3,'Chicken Only Calculator'!$A$9:$U$114,D8=Lists!$G$4,'Chicken Only Calculator'!$A$9:$U$114,D8=Lists!$G$5,'Chicken Only Calculator'!$A$9:$U$114,D8=Lists!$G$6,'Cheese Only Calculator'!$A$9:$U$116,D8=Lists!$G$7,'Beef Only Calculator'!$A$9:$U$70,D8=Lists!$G$8,'Pork Only Calculator'!$A$9:$U$107),15,FALSE)</f>
        <v/>
      </c>
      <c r="S8" s="42" t="str">
        <f t="shared" si="8"/>
        <v/>
      </c>
      <c r="T8" s="42">
        <f>VLOOKUP(A8,_xlfn.IFS(D8=Lists!$G$3,'Chicken Only Calculator'!$A$9:$U$114,D8=Lists!$G$4,'Chicken Only Calculator'!$A$9:$U$114,D8=Lists!$G$5,'Chicken Only Calculator'!$A$9:$U$114,D8=Lists!$G$6,'Cheese Only Calculator'!$A$9:$U$116,D8=Lists!$G$7,'Beef Only Calculator'!$A$9:$U$70,D8=Lists!$G$8,'Pork Only Calculator'!$A$9:$U$107),17,FALSE)</f>
        <v>0</v>
      </c>
      <c r="U8" s="42" t="str">
        <f t="shared" si="9"/>
        <v/>
      </c>
      <c r="V8" s="42" t="str">
        <f t="shared" si="10"/>
        <v/>
      </c>
      <c r="W8" s="42" t="str">
        <f t="shared" si="11"/>
        <v/>
      </c>
      <c r="X8" s="42" t="str">
        <f t="shared" si="12"/>
        <v/>
      </c>
      <c r="Y8" s="42" t="str">
        <f t="shared" si="13"/>
        <v/>
      </c>
      <c r="Z8" s="42" t="str">
        <f t="shared" si="14"/>
        <v/>
      </c>
      <c r="AA8" s="42">
        <f>VLOOKUP($A8,_xlfn.IFS($D8=Lists!$G$3,'Chicken Only Calculator'!$A$9:$AJ$114,$D8=Lists!$G$4,'Chicken Only Calculator'!$A$9:$AJ$114,$D8=Lists!$G$5,'Chicken Only Calculator'!$A$9:$AJ$114,$D8=Lists!$G$6,'Cheese Only Calculator'!$A$9:$AJ$116,$D8=Lists!$G$7,'Beef Only Calculator'!$A$9:$AJ$70,$D8=Lists!$G$8,'Pork Only Calculator'!$A$9:$AJ$107),24,FALSE)</f>
        <v>0</v>
      </c>
      <c r="AB8" s="42">
        <f>VLOOKUP($A8,_xlfn.IFS($D8=Lists!$G$3,'Chicken Only Calculator'!$A$9:$AJ$114,$D8=Lists!$G$4,'Chicken Only Calculator'!$A$9:$AJ$114,$D8=Lists!$G$5,'Chicken Only Calculator'!$A$9:$AJ$114,$D8=Lists!$G$6,'Cheese Only Calculator'!$A$9:$AJ$116,$D8=Lists!$G$7,'Beef Only Calculator'!$A$9:$AJ$70,$D8=Lists!$G$8,'Pork Only Calculator'!$A$9:$AJ$107),25,FALSE)</f>
        <v>0</v>
      </c>
      <c r="AC8" s="42">
        <f>VLOOKUP($A8,_xlfn.IFS($D8=Lists!$G$3,'Chicken Only Calculator'!$A$9:$AJ$114,$D8=Lists!$G$4,'Chicken Only Calculator'!$A$9:$AJ$114,$D8=Lists!$G$5,'Chicken Only Calculator'!$A$9:$AJ$114,$D8=Lists!$G$6,'Cheese Only Calculator'!$A$9:$AJ$116,$D8=Lists!$G$7,'Beef Only Calculator'!$A$9:$AJ$70,$D8=Lists!$G$8,'Pork Only Calculator'!$A$9:$AJ$107),26,FALSE)</f>
        <v>0</v>
      </c>
      <c r="AD8" s="42">
        <f>VLOOKUP($A8,_xlfn.IFS($D8=Lists!$G$3,'Chicken Only Calculator'!$A$9:$AJ$114,$D8=Lists!$G$4,'Chicken Only Calculator'!$A$9:$AJ$114,$D8=Lists!$G$5,'Chicken Only Calculator'!$A$9:$AJ$114,$D8=Lists!$G$6,'Cheese Only Calculator'!$A$9:$AJ$116,$D8=Lists!$G$7,'Beef Only Calculator'!$A$9:$AJ$70,$D8=Lists!$G$8,'Pork Only Calculator'!$A$9:$AJ$107),27,FALSE)</f>
        <v>0</v>
      </c>
      <c r="AE8" s="42">
        <f>VLOOKUP($A8,_xlfn.IFS($D8=Lists!$G$3,'Chicken Only Calculator'!$A$9:$AJ$114,$D8=Lists!$G$4,'Chicken Only Calculator'!$A$9:$AJ$114,$D8=Lists!$G$5,'Chicken Only Calculator'!$A$9:$AJ$114,$D8=Lists!$G$6,'Cheese Only Calculator'!$A$9:$AJ$116,$D8=Lists!$G$7,'Beef Only Calculator'!$A$9:$AJ$70,$D8=Lists!$G$8,'Pork Only Calculator'!$A$9:$AJ$107),28,FALSE)</f>
        <v>0</v>
      </c>
      <c r="AF8" s="42">
        <f>VLOOKUP($A8,_xlfn.IFS($D8=Lists!$G$3,'Chicken Only Calculator'!$A$9:$AJ$114,$D8=Lists!$G$4,'Chicken Only Calculator'!$A$9:$AJ$114,$D8=Lists!$G$5,'Chicken Only Calculator'!$A$9:$AJ$114,$D8=Lists!$G$6,'Cheese Only Calculator'!$A$9:$AJ$116,$D8=Lists!$G$7,'Beef Only Calculator'!$A$9:$AJ$70,$D8=Lists!$G$8,'Pork Only Calculator'!$A$9:$AJ$107),29,FALSE)</f>
        <v>0</v>
      </c>
      <c r="AG8" s="42">
        <f>VLOOKUP($A8,_xlfn.IFS($D8=Lists!$G$3,'Chicken Only Calculator'!$A$9:$AJ$114,$D8=Lists!$G$4,'Chicken Only Calculator'!$A$9:$AJ$114,$D8=Lists!$G$5,'Chicken Only Calculator'!$A$9:$AJ$114,$D8=Lists!$G$6,'Cheese Only Calculator'!$A$9:$AJ$116,$D8=Lists!$G$7,'Beef Only Calculator'!$A$9:$AJ$70,$D8=Lists!$G$8,'Pork Only Calculator'!$A$9:$AJ$107),30,FALSE)</f>
        <v>0</v>
      </c>
      <c r="AH8" s="42">
        <f>VLOOKUP($A8,_xlfn.IFS($D8=Lists!$G$3,'Chicken Only Calculator'!$A$9:$AJ$114,$D8=Lists!$G$4,'Chicken Only Calculator'!$A$9:$AJ$114,$D8=Lists!$G$5,'Chicken Only Calculator'!$A$9:$AJ$114,$D8=Lists!$G$6,'Cheese Only Calculator'!$A$9:$AJ$116,$D8=Lists!$G$7,'Beef Only Calculator'!$A$9:$AJ$70,$D8=Lists!$G$8,'Pork Only Calculator'!$A$9:$AJ$107),31,FALSE)</f>
        <v>0</v>
      </c>
      <c r="AI8" s="42">
        <f>VLOOKUP($A8,_xlfn.IFS($D8=Lists!$G$3,'Chicken Only Calculator'!$A$9:$AJ$114,$D8=Lists!$G$4,'Chicken Only Calculator'!$A$9:$AJ$114,$D8=Lists!$G$5,'Chicken Only Calculator'!$A$9:$AJ$114,$D8=Lists!$G$6,'Cheese Only Calculator'!$A$9:$AJ$116,$D8=Lists!$G$7,'Beef Only Calculator'!$A$9:$AJ$70,$D8=Lists!$G$8,'Pork Only Calculator'!$A$9:$AJ$107),32,FALSE)</f>
        <v>0</v>
      </c>
      <c r="AJ8" s="42">
        <f>VLOOKUP($A8,_xlfn.IFS($D8=Lists!$G$3,'Chicken Only Calculator'!$A$9:$AJ$114,$D8=Lists!$G$4,'Chicken Only Calculator'!$A$9:$AJ$114,$D8=Lists!$G$5,'Chicken Only Calculator'!$A$9:$AJ$114,$D8=Lists!$G$6,'Cheese Only Calculator'!$A$9:$AJ$116,$D8=Lists!$G$7,'Beef Only Calculator'!$A$9:$AJ$70,$D8=Lists!$G$8,'Pork Only Calculator'!$A$9:$AJ$107),33,FALSE)</f>
        <v>0</v>
      </c>
      <c r="AK8" s="42">
        <f>VLOOKUP($A8,_xlfn.IFS($D8=Lists!$G$3,'Chicken Only Calculator'!$A$9:$AJ$114,$D8=Lists!$G$4,'Chicken Only Calculator'!$A$9:$AJ$114,$D8=Lists!$G$5,'Chicken Only Calculator'!$A$9:$AJ$114,$D8=Lists!$G$6,'Cheese Only Calculator'!$A$9:$AJ$116,$D8=Lists!$G$7,'Beef Only Calculator'!$A$9:$AJ$70,$D8=Lists!$G$8,'Pork Only Calculator'!$A$9:$AJ$107),34,FALSE)</f>
        <v>0</v>
      </c>
      <c r="AL8" s="42">
        <f>VLOOKUP($A8,_xlfn.IFS($D8=Lists!$G$3,'Chicken Only Calculator'!$A$9:$AJ$114,$D8=Lists!$G$4,'Chicken Only Calculator'!$A$9:$AJ$114,$D8=Lists!$G$5,'Chicken Only Calculator'!$A$9:$AJ$114,$D8=Lists!$G$6,'Cheese Only Calculator'!$A$9:$AJ$116,$D8=Lists!$G$7,'Beef Only Calculator'!$A$9:$AJ$70,$D8=Lists!$G$8,'Pork Only Calculator'!$A$9:$AJ$107),35,FALSE)</f>
        <v>0</v>
      </c>
      <c r="AM8" s="42">
        <f t="shared" ref="AM8:AM71" si="15">SUM(AA8:AL8)</f>
        <v>0</v>
      </c>
      <c r="AO8" s="55"/>
    </row>
    <row r="9" spans="1:41" ht="24.5" x14ac:dyDescent="0.55000000000000004">
      <c r="A9" s="52">
        <v>10000006919</v>
      </c>
      <c r="B9" s="52" t="str">
        <f>INDEX('Data Sheet'!$A$1:$R$260,MATCH($A9,'Data Sheet'!$A$1:$A$260,0),MATCH(B$3,'Data Sheet'!$A$1:$R$1,0))</f>
        <v>ACT</v>
      </c>
      <c r="C9" s="53" t="str">
        <f>INDEX('Data Sheet'!$A$1:$R$260,MATCH($A9,'Data Sheet'!$A$1:$A$260,0),MATCH(C$3,'Data Sheet'!$A$1:$R$1,0))</f>
        <v>Cheeseburger Meatloaf, 2.9 oz.</v>
      </c>
      <c r="D9" s="52" t="str">
        <f>INDEX('Data Sheet'!$A$1:$R$260,MATCH($A9,'Data Sheet'!$A$1:$A$260,0),MATCH(D$3,'Data Sheet'!$A$1:$R$1,0))</f>
        <v>100154 / 100155</v>
      </c>
      <c r="E9" s="52">
        <f>INDEX('Data Sheet'!$A$1:$R$260,MATCH($A9,'Data Sheet'!$A$1:$A$260,0),MATCH(E$3,'Data Sheet'!$A$1:$R$1,0))</f>
        <v>18.13</v>
      </c>
      <c r="F9" s="52">
        <f>INDEX('Data Sheet'!$A$1:$R$260,MATCH($A9,'Data Sheet'!$A$1:$A$260,0),MATCH(F$3,'Data Sheet'!$A$1:$R$1,0))</f>
        <v>100</v>
      </c>
      <c r="G9" s="52">
        <f>INDEX('Data Sheet'!$A$1:$R$260,MATCH($A9,'Data Sheet'!$A$1:$A$260,0),MATCH(G$3,'Data Sheet'!$A$1:$R$1,0))</f>
        <v>100</v>
      </c>
      <c r="H9" s="52" t="str">
        <f>INDEX('Data Sheet'!$A$1:$R$260,MATCH($A9,'Data Sheet'!$A$1:$A$260,0),MATCH(H$3,'Data Sheet'!$A$1:$R$1,0))</f>
        <v/>
      </c>
      <c r="I9" s="52">
        <f>INDEX('Data Sheet'!$A$1:$R$260,MATCH($A9,'Data Sheet'!$A$1:$A$260,0),MATCH(I$3,'Data Sheet'!$A$1:$R$1,0))</f>
        <v>2.9</v>
      </c>
      <c r="J9" s="52" t="str">
        <f>INDEX('Data Sheet'!$A$1:$R$260,MATCH($A9,'Data Sheet'!$A$1:$A$260,0),MATCH(J$3,'Data Sheet'!$A$1:$R$1,0))</f>
        <v>1 piece</v>
      </c>
      <c r="K9" s="52">
        <f>INDEX('Data Sheet'!$A$1:$R$260,MATCH($A9,'Data Sheet'!$A$1:$A$260,0),MATCH(K$3,'Data Sheet'!$A$1:$R$1,0))</f>
        <v>2</v>
      </c>
      <c r="L9" s="52" t="str">
        <f>INDEX('Data Sheet'!$A$1:$R$260,MATCH($A9,'Data Sheet'!$A$1:$A$260,0),MATCH(L$3,'Data Sheet'!$A$1:$R$1,0))</f>
        <v>-</v>
      </c>
      <c r="M9" s="52">
        <f>INDEX('Data Sheet'!$A$1:$R$260,MATCH($A9,'Data Sheet'!$A$1:$A$260,0),MATCH(M$3,'Data Sheet'!$A$1:$R$1,0))</f>
        <v>0</v>
      </c>
      <c r="N9" s="52">
        <f>INDEX('Data Sheet'!$A$1:$R$260,MATCH($A9,'Data Sheet'!$A$1:$A$260,0),MATCH(N$3,'Data Sheet'!$A$1:$R$1,0))</f>
        <v>0</v>
      </c>
      <c r="O9" s="52">
        <f>INDEX('Data Sheet'!$A$1:$R$260,MATCH($A9,'Data Sheet'!$A$1:$A$260,0),MATCH(O$3,'Data Sheet'!$A$1:$R$1,0))</f>
        <v>0</v>
      </c>
      <c r="P9" s="52">
        <f>INDEX('Data Sheet'!$A$1:$R$260,MATCH($A9,'Data Sheet'!$A$1:$A$260,0),MATCH(P$3,'Data Sheet'!$A$1:$R$1,0))</f>
        <v>15.62</v>
      </c>
      <c r="Q9" s="52">
        <f>INDEX('Data Sheet'!$A$1:$R$260,MATCH($A9,'Data Sheet'!$A$1:$A$260,0),MATCH(Q$3,'Data Sheet'!$A$1:$R$1,0))</f>
        <v>0</v>
      </c>
      <c r="R9" s="54" t="str">
        <f>VLOOKUP(A9,_xlfn.IFS(D9=Lists!$G$3,'Chicken Only Calculator'!$A$9:$U$114,D9=Lists!$G$4,'Chicken Only Calculator'!$A$9:$U$114,D9=Lists!$G$5,'Chicken Only Calculator'!$A$9:$U$114,D9=Lists!$G$6,'Cheese Only Calculator'!$A$9:$U$116,D9=Lists!$G$7,'Beef Only Calculator'!$A$9:$U$70,D9=Lists!$G$8,'Pork Only Calculator'!$A$9:$U$107),15,FALSE)</f>
        <v/>
      </c>
      <c r="S9" s="54" t="str">
        <f t="shared" si="8"/>
        <v/>
      </c>
      <c r="T9" s="54">
        <f>VLOOKUP(A9,_xlfn.IFS(D9=Lists!$G$3,'Chicken Only Calculator'!$A$9:$U$114,D9=Lists!$G$4,'Chicken Only Calculator'!$A$9:$U$114,D9=Lists!$G$5,'Chicken Only Calculator'!$A$9:$U$114,D9=Lists!$G$6,'Cheese Only Calculator'!$A$9:$U$116,D9=Lists!$G$7,'Beef Only Calculator'!$A$9:$U$70,D9=Lists!$G$8,'Pork Only Calculator'!$A$9:$U$107),17,FALSE)</f>
        <v>0</v>
      </c>
      <c r="U9" s="54" t="str">
        <f t="shared" si="9"/>
        <v/>
      </c>
      <c r="V9" s="54" t="str">
        <f t="shared" si="10"/>
        <v/>
      </c>
      <c r="W9" s="54" t="str">
        <f t="shared" si="11"/>
        <v/>
      </c>
      <c r="X9" s="54" t="str">
        <f t="shared" si="12"/>
        <v/>
      </c>
      <c r="Y9" s="54" t="str">
        <f t="shared" si="13"/>
        <v/>
      </c>
      <c r="Z9" s="54" t="str">
        <f t="shared" si="14"/>
        <v/>
      </c>
      <c r="AA9" s="54">
        <f>VLOOKUP($A9,_xlfn.IFS($D9=Lists!$G$3,'Chicken Only Calculator'!$A$9:$AJ$114,$D9=Lists!$G$4,'Chicken Only Calculator'!$A$9:$AJ$114,$D9=Lists!$G$5,'Chicken Only Calculator'!$A$9:$AJ$114,$D9=Lists!$G$6,'Cheese Only Calculator'!$A$9:$AJ$116,$D9=Lists!$G$7,'Beef Only Calculator'!$A$9:$AJ$70,$D9=Lists!$G$8,'Pork Only Calculator'!$A$9:$AJ$107),24,FALSE)</f>
        <v>0</v>
      </c>
      <c r="AB9" s="54">
        <f>VLOOKUP($A9,_xlfn.IFS($D9=Lists!$G$3,'Chicken Only Calculator'!$A$9:$AJ$114,$D9=Lists!$G$4,'Chicken Only Calculator'!$A$9:$AJ$114,$D9=Lists!$G$5,'Chicken Only Calculator'!$A$9:$AJ$114,$D9=Lists!$G$6,'Cheese Only Calculator'!$A$9:$AJ$116,$D9=Lists!$G$7,'Beef Only Calculator'!$A$9:$AJ$70,$D9=Lists!$G$8,'Pork Only Calculator'!$A$9:$AJ$107),25,FALSE)</f>
        <v>0</v>
      </c>
      <c r="AC9" s="54">
        <f>VLOOKUP($A9,_xlfn.IFS($D9=Lists!$G$3,'Chicken Only Calculator'!$A$9:$AJ$114,$D9=Lists!$G$4,'Chicken Only Calculator'!$A$9:$AJ$114,$D9=Lists!$G$5,'Chicken Only Calculator'!$A$9:$AJ$114,$D9=Lists!$G$6,'Cheese Only Calculator'!$A$9:$AJ$116,$D9=Lists!$G$7,'Beef Only Calculator'!$A$9:$AJ$70,$D9=Lists!$G$8,'Pork Only Calculator'!$A$9:$AJ$107),26,FALSE)</f>
        <v>0</v>
      </c>
      <c r="AD9" s="54">
        <f>VLOOKUP($A9,_xlfn.IFS($D9=Lists!$G$3,'Chicken Only Calculator'!$A$9:$AJ$114,$D9=Lists!$G$4,'Chicken Only Calculator'!$A$9:$AJ$114,$D9=Lists!$G$5,'Chicken Only Calculator'!$A$9:$AJ$114,$D9=Lists!$G$6,'Cheese Only Calculator'!$A$9:$AJ$116,$D9=Lists!$G$7,'Beef Only Calculator'!$A$9:$AJ$70,$D9=Lists!$G$8,'Pork Only Calculator'!$A$9:$AJ$107),27,FALSE)</f>
        <v>0</v>
      </c>
      <c r="AE9" s="54">
        <f>VLOOKUP($A9,_xlfn.IFS($D9=Lists!$G$3,'Chicken Only Calculator'!$A$9:$AJ$114,$D9=Lists!$G$4,'Chicken Only Calculator'!$A$9:$AJ$114,$D9=Lists!$G$5,'Chicken Only Calculator'!$A$9:$AJ$114,$D9=Lists!$G$6,'Cheese Only Calculator'!$A$9:$AJ$116,$D9=Lists!$G$7,'Beef Only Calculator'!$A$9:$AJ$70,$D9=Lists!$G$8,'Pork Only Calculator'!$A$9:$AJ$107),28,FALSE)</f>
        <v>0</v>
      </c>
      <c r="AF9" s="54">
        <f>VLOOKUP($A9,_xlfn.IFS($D9=Lists!$G$3,'Chicken Only Calculator'!$A$9:$AJ$114,$D9=Lists!$G$4,'Chicken Only Calculator'!$A$9:$AJ$114,$D9=Lists!$G$5,'Chicken Only Calculator'!$A$9:$AJ$114,$D9=Lists!$G$6,'Cheese Only Calculator'!$A$9:$AJ$116,$D9=Lists!$G$7,'Beef Only Calculator'!$A$9:$AJ$70,$D9=Lists!$G$8,'Pork Only Calculator'!$A$9:$AJ$107),29,FALSE)</f>
        <v>0</v>
      </c>
      <c r="AG9" s="54">
        <f>VLOOKUP($A9,_xlfn.IFS($D9=Lists!$G$3,'Chicken Only Calculator'!$A$9:$AJ$114,$D9=Lists!$G$4,'Chicken Only Calculator'!$A$9:$AJ$114,$D9=Lists!$G$5,'Chicken Only Calculator'!$A$9:$AJ$114,$D9=Lists!$G$6,'Cheese Only Calculator'!$A$9:$AJ$116,$D9=Lists!$G$7,'Beef Only Calculator'!$A$9:$AJ$70,$D9=Lists!$G$8,'Pork Only Calculator'!$A$9:$AJ$107),30,FALSE)</f>
        <v>0</v>
      </c>
      <c r="AH9" s="54">
        <f>VLOOKUP($A9,_xlfn.IFS($D9=Lists!$G$3,'Chicken Only Calculator'!$A$9:$AJ$114,$D9=Lists!$G$4,'Chicken Only Calculator'!$A$9:$AJ$114,$D9=Lists!$G$5,'Chicken Only Calculator'!$A$9:$AJ$114,$D9=Lists!$G$6,'Cheese Only Calculator'!$A$9:$AJ$116,$D9=Lists!$G$7,'Beef Only Calculator'!$A$9:$AJ$70,$D9=Lists!$G$8,'Pork Only Calculator'!$A$9:$AJ$107),31,FALSE)</f>
        <v>0</v>
      </c>
      <c r="AI9" s="54">
        <f>VLOOKUP($A9,_xlfn.IFS($D9=Lists!$G$3,'Chicken Only Calculator'!$A$9:$AJ$114,$D9=Lists!$G$4,'Chicken Only Calculator'!$A$9:$AJ$114,$D9=Lists!$G$5,'Chicken Only Calculator'!$A$9:$AJ$114,$D9=Lists!$G$6,'Cheese Only Calculator'!$A$9:$AJ$116,$D9=Lists!$G$7,'Beef Only Calculator'!$A$9:$AJ$70,$D9=Lists!$G$8,'Pork Only Calculator'!$A$9:$AJ$107),32,FALSE)</f>
        <v>0</v>
      </c>
      <c r="AJ9" s="54">
        <f>VLOOKUP($A9,_xlfn.IFS($D9=Lists!$G$3,'Chicken Only Calculator'!$A$9:$AJ$114,$D9=Lists!$G$4,'Chicken Only Calculator'!$A$9:$AJ$114,$D9=Lists!$G$5,'Chicken Only Calculator'!$A$9:$AJ$114,$D9=Lists!$G$6,'Cheese Only Calculator'!$A$9:$AJ$116,$D9=Lists!$G$7,'Beef Only Calculator'!$A$9:$AJ$70,$D9=Lists!$G$8,'Pork Only Calculator'!$A$9:$AJ$107),33,FALSE)</f>
        <v>0</v>
      </c>
      <c r="AK9" s="54">
        <f>VLOOKUP($A9,_xlfn.IFS($D9=Lists!$G$3,'Chicken Only Calculator'!$A$9:$AJ$114,$D9=Lists!$G$4,'Chicken Only Calculator'!$A$9:$AJ$114,$D9=Lists!$G$5,'Chicken Only Calculator'!$A$9:$AJ$114,$D9=Lists!$G$6,'Cheese Only Calculator'!$A$9:$AJ$116,$D9=Lists!$G$7,'Beef Only Calculator'!$A$9:$AJ$70,$D9=Lists!$G$8,'Pork Only Calculator'!$A$9:$AJ$107),34,FALSE)</f>
        <v>0</v>
      </c>
      <c r="AL9" s="54">
        <f>VLOOKUP($A9,_xlfn.IFS($D9=Lists!$G$3,'Chicken Only Calculator'!$A$9:$AJ$114,$D9=Lists!$G$4,'Chicken Only Calculator'!$A$9:$AJ$114,$D9=Lists!$G$5,'Chicken Only Calculator'!$A$9:$AJ$114,$D9=Lists!$G$6,'Cheese Only Calculator'!$A$9:$AJ$116,$D9=Lists!$G$7,'Beef Only Calculator'!$A$9:$AJ$70,$D9=Lists!$G$8,'Pork Only Calculator'!$A$9:$AJ$107),35,FALSE)</f>
        <v>0</v>
      </c>
      <c r="AM9" s="54">
        <f t="shared" si="15"/>
        <v>0</v>
      </c>
      <c r="AO9" s="55"/>
    </row>
    <row r="10" spans="1:41" ht="24.5" x14ac:dyDescent="0.55000000000000004">
      <c r="A10" s="40">
        <v>10000008443</v>
      </c>
      <c r="B10" s="40" t="str">
        <f>INDEX('Data Sheet'!$A$1:$R$260,MATCH($A10,'Data Sheet'!$A$1:$A$260,0),MATCH(B$3,'Data Sheet'!$A$1:$R$1,0))</f>
        <v>ACT</v>
      </c>
      <c r="C10" s="41" t="str">
        <f>INDEX('Data Sheet'!$A$1:$R$260,MATCH($A10,'Data Sheet'!$A$1:$A$260,0),MATCH(C$3,'Data Sheet'!$A$1:$R$1,0))</f>
        <v>Down Home Beef Salisbury Steak, 3 oz.</v>
      </c>
      <c r="D10" s="40" t="str">
        <f>INDEX('Data Sheet'!$A$1:$R$260,MATCH($A10,'Data Sheet'!$A$1:$A$260,0),MATCH(D$3,'Data Sheet'!$A$1:$R$1,0))</f>
        <v>100154 / 100155</v>
      </c>
      <c r="E10" s="40">
        <f>INDEX('Data Sheet'!$A$1:$R$260,MATCH($A10,'Data Sheet'!$A$1:$A$260,0),MATCH(E$3,'Data Sheet'!$A$1:$R$1,0))</f>
        <v>31.88</v>
      </c>
      <c r="F10" s="40">
        <f>INDEX('Data Sheet'!$A$1:$R$260,MATCH($A10,'Data Sheet'!$A$1:$A$260,0),MATCH(F$3,'Data Sheet'!$A$1:$R$1,0))</f>
        <v>170</v>
      </c>
      <c r="G10" s="40">
        <f>INDEX('Data Sheet'!$A$1:$R$260,MATCH($A10,'Data Sheet'!$A$1:$A$260,0),MATCH(G$3,'Data Sheet'!$A$1:$R$1,0))</f>
        <v>170</v>
      </c>
      <c r="H10" s="40" t="str">
        <f>INDEX('Data Sheet'!$A$1:$R$260,MATCH($A10,'Data Sheet'!$A$1:$A$260,0),MATCH(H$3,'Data Sheet'!$A$1:$R$1,0))</f>
        <v/>
      </c>
      <c r="I10" s="40">
        <f>INDEX('Data Sheet'!$A$1:$R$260,MATCH($A10,'Data Sheet'!$A$1:$A$260,0),MATCH(I$3,'Data Sheet'!$A$1:$R$1,0))</f>
        <v>3</v>
      </c>
      <c r="J10" s="40" t="str">
        <f>INDEX('Data Sheet'!$A$1:$R$260,MATCH($A10,'Data Sheet'!$A$1:$A$260,0),MATCH(J$3,'Data Sheet'!$A$1:$R$1,0))</f>
        <v xml:space="preserve">1 piece </v>
      </c>
      <c r="K10" s="40">
        <f>INDEX('Data Sheet'!$A$1:$R$260,MATCH($A10,'Data Sheet'!$A$1:$A$260,0),MATCH(K$3,'Data Sheet'!$A$1:$R$1,0))</f>
        <v>2</v>
      </c>
      <c r="L10" s="40" t="str">
        <f>INDEX('Data Sheet'!$A$1:$R$260,MATCH($A10,'Data Sheet'!$A$1:$A$260,0),MATCH(L$3,'Data Sheet'!$A$1:$R$1,0))</f>
        <v>-</v>
      </c>
      <c r="M10" s="40">
        <f>INDEX('Data Sheet'!$A$1:$R$260,MATCH($A10,'Data Sheet'!$A$1:$A$260,0),MATCH(M$3,'Data Sheet'!$A$1:$R$1,0))</f>
        <v>0</v>
      </c>
      <c r="N10" s="40">
        <f>INDEX('Data Sheet'!$A$1:$R$260,MATCH($A10,'Data Sheet'!$A$1:$A$260,0),MATCH(N$3,'Data Sheet'!$A$1:$R$1,0))</f>
        <v>0</v>
      </c>
      <c r="O10" s="40">
        <f>INDEX('Data Sheet'!$A$1:$R$260,MATCH($A10,'Data Sheet'!$A$1:$A$260,0),MATCH(O$3,'Data Sheet'!$A$1:$R$1,0))</f>
        <v>0</v>
      </c>
      <c r="P10" s="40">
        <f>INDEX('Data Sheet'!$A$1:$R$260,MATCH($A10,'Data Sheet'!$A$1:$A$260,0),MATCH(P$3,'Data Sheet'!$A$1:$R$1,0))</f>
        <v>24.25</v>
      </c>
      <c r="Q10" s="40">
        <f>INDEX('Data Sheet'!$A$1:$R$260,MATCH($A10,'Data Sheet'!$A$1:$A$260,0),MATCH(Q$3,'Data Sheet'!$A$1:$R$1,0))</f>
        <v>0</v>
      </c>
      <c r="R10" s="42" t="str">
        <f>VLOOKUP(A10,_xlfn.IFS(D10=Lists!$G$3,'Chicken Only Calculator'!$A$9:$U$114,D10=Lists!$G$4,'Chicken Only Calculator'!$A$9:$U$114,D10=Lists!$G$5,'Chicken Only Calculator'!$A$9:$U$114,D10=Lists!$G$6,'Cheese Only Calculator'!$A$9:$U$116,D10=Lists!$G$7,'Beef Only Calculator'!$A$9:$U$70,D10=Lists!$G$8,'Pork Only Calculator'!$A$9:$U$107),15,FALSE)</f>
        <v/>
      </c>
      <c r="S10" s="42" t="str">
        <f t="shared" si="8"/>
        <v/>
      </c>
      <c r="T10" s="42">
        <f>VLOOKUP(A10,_xlfn.IFS(D10=Lists!$G$3,'Chicken Only Calculator'!$A$9:$U$114,D10=Lists!$G$4,'Chicken Only Calculator'!$A$9:$U$114,D10=Lists!$G$5,'Chicken Only Calculator'!$A$9:$U$114,D10=Lists!$G$6,'Cheese Only Calculator'!$A$9:$U$116,D10=Lists!$G$7,'Beef Only Calculator'!$A$9:$U$70,D10=Lists!$G$8,'Pork Only Calculator'!$A$9:$U$107),17,FALSE)</f>
        <v>0</v>
      </c>
      <c r="U10" s="42" t="str">
        <f t="shared" si="9"/>
        <v/>
      </c>
      <c r="V10" s="42" t="str">
        <f t="shared" si="10"/>
        <v/>
      </c>
      <c r="W10" s="42" t="str">
        <f t="shared" si="11"/>
        <v/>
      </c>
      <c r="X10" s="42" t="str">
        <f t="shared" si="12"/>
        <v/>
      </c>
      <c r="Y10" s="42" t="str">
        <f t="shared" si="13"/>
        <v/>
      </c>
      <c r="Z10" s="42" t="str">
        <f t="shared" si="14"/>
        <v/>
      </c>
      <c r="AA10" s="42">
        <f>VLOOKUP($A10,_xlfn.IFS($D10=Lists!$G$3,'Chicken Only Calculator'!$A$9:$AJ$114,$D10=Lists!$G$4,'Chicken Only Calculator'!$A$9:$AJ$114,$D10=Lists!$G$5,'Chicken Only Calculator'!$A$9:$AJ$114,$D10=Lists!$G$6,'Cheese Only Calculator'!$A$9:$AJ$116,$D10=Lists!$G$7,'Beef Only Calculator'!$A$9:$AJ$70,$D10=Lists!$G$8,'Pork Only Calculator'!$A$9:$AJ$107),24,FALSE)</f>
        <v>0</v>
      </c>
      <c r="AB10" s="42">
        <f>VLOOKUP($A10,_xlfn.IFS($D10=Lists!$G$3,'Chicken Only Calculator'!$A$9:$AJ$114,$D10=Lists!$G$4,'Chicken Only Calculator'!$A$9:$AJ$114,$D10=Lists!$G$5,'Chicken Only Calculator'!$A$9:$AJ$114,$D10=Lists!$G$6,'Cheese Only Calculator'!$A$9:$AJ$116,$D10=Lists!$G$7,'Beef Only Calculator'!$A$9:$AJ$70,$D10=Lists!$G$8,'Pork Only Calculator'!$A$9:$AJ$107),25,FALSE)</f>
        <v>0</v>
      </c>
      <c r="AC10" s="42">
        <f>VLOOKUP($A10,_xlfn.IFS($D10=Lists!$G$3,'Chicken Only Calculator'!$A$9:$AJ$114,$D10=Lists!$G$4,'Chicken Only Calculator'!$A$9:$AJ$114,$D10=Lists!$G$5,'Chicken Only Calculator'!$A$9:$AJ$114,$D10=Lists!$G$6,'Cheese Only Calculator'!$A$9:$AJ$116,$D10=Lists!$G$7,'Beef Only Calculator'!$A$9:$AJ$70,$D10=Lists!$G$8,'Pork Only Calculator'!$A$9:$AJ$107),26,FALSE)</f>
        <v>0</v>
      </c>
      <c r="AD10" s="42">
        <f>VLOOKUP($A10,_xlfn.IFS($D10=Lists!$G$3,'Chicken Only Calculator'!$A$9:$AJ$114,$D10=Lists!$G$4,'Chicken Only Calculator'!$A$9:$AJ$114,$D10=Lists!$G$5,'Chicken Only Calculator'!$A$9:$AJ$114,$D10=Lists!$G$6,'Cheese Only Calculator'!$A$9:$AJ$116,$D10=Lists!$G$7,'Beef Only Calculator'!$A$9:$AJ$70,$D10=Lists!$G$8,'Pork Only Calculator'!$A$9:$AJ$107),27,FALSE)</f>
        <v>0</v>
      </c>
      <c r="AE10" s="42">
        <f>VLOOKUP($A10,_xlfn.IFS($D10=Lists!$G$3,'Chicken Only Calculator'!$A$9:$AJ$114,$D10=Lists!$G$4,'Chicken Only Calculator'!$A$9:$AJ$114,$D10=Lists!$G$5,'Chicken Only Calculator'!$A$9:$AJ$114,$D10=Lists!$G$6,'Cheese Only Calculator'!$A$9:$AJ$116,$D10=Lists!$G$7,'Beef Only Calculator'!$A$9:$AJ$70,$D10=Lists!$G$8,'Pork Only Calculator'!$A$9:$AJ$107),28,FALSE)</f>
        <v>0</v>
      </c>
      <c r="AF10" s="42">
        <f>VLOOKUP($A10,_xlfn.IFS($D10=Lists!$G$3,'Chicken Only Calculator'!$A$9:$AJ$114,$D10=Lists!$G$4,'Chicken Only Calculator'!$A$9:$AJ$114,$D10=Lists!$G$5,'Chicken Only Calculator'!$A$9:$AJ$114,$D10=Lists!$G$6,'Cheese Only Calculator'!$A$9:$AJ$116,$D10=Lists!$G$7,'Beef Only Calculator'!$A$9:$AJ$70,$D10=Lists!$G$8,'Pork Only Calculator'!$A$9:$AJ$107),29,FALSE)</f>
        <v>0</v>
      </c>
      <c r="AG10" s="42">
        <f>VLOOKUP($A10,_xlfn.IFS($D10=Lists!$G$3,'Chicken Only Calculator'!$A$9:$AJ$114,$D10=Lists!$G$4,'Chicken Only Calculator'!$A$9:$AJ$114,$D10=Lists!$G$5,'Chicken Only Calculator'!$A$9:$AJ$114,$D10=Lists!$G$6,'Cheese Only Calculator'!$A$9:$AJ$116,$D10=Lists!$G$7,'Beef Only Calculator'!$A$9:$AJ$70,$D10=Lists!$G$8,'Pork Only Calculator'!$A$9:$AJ$107),30,FALSE)</f>
        <v>0</v>
      </c>
      <c r="AH10" s="42">
        <f>VLOOKUP($A10,_xlfn.IFS($D10=Lists!$G$3,'Chicken Only Calculator'!$A$9:$AJ$114,$D10=Lists!$G$4,'Chicken Only Calculator'!$A$9:$AJ$114,$D10=Lists!$G$5,'Chicken Only Calculator'!$A$9:$AJ$114,$D10=Lists!$G$6,'Cheese Only Calculator'!$A$9:$AJ$116,$D10=Lists!$G$7,'Beef Only Calculator'!$A$9:$AJ$70,$D10=Lists!$G$8,'Pork Only Calculator'!$A$9:$AJ$107),31,FALSE)</f>
        <v>0</v>
      </c>
      <c r="AI10" s="42">
        <f>VLOOKUP($A10,_xlfn.IFS($D10=Lists!$G$3,'Chicken Only Calculator'!$A$9:$AJ$114,$D10=Lists!$G$4,'Chicken Only Calculator'!$A$9:$AJ$114,$D10=Lists!$G$5,'Chicken Only Calculator'!$A$9:$AJ$114,$D10=Lists!$G$6,'Cheese Only Calculator'!$A$9:$AJ$116,$D10=Lists!$G$7,'Beef Only Calculator'!$A$9:$AJ$70,$D10=Lists!$G$8,'Pork Only Calculator'!$A$9:$AJ$107),32,FALSE)</f>
        <v>0</v>
      </c>
      <c r="AJ10" s="42">
        <f>VLOOKUP($A10,_xlfn.IFS($D10=Lists!$G$3,'Chicken Only Calculator'!$A$9:$AJ$114,$D10=Lists!$G$4,'Chicken Only Calculator'!$A$9:$AJ$114,$D10=Lists!$G$5,'Chicken Only Calculator'!$A$9:$AJ$114,$D10=Lists!$G$6,'Cheese Only Calculator'!$A$9:$AJ$116,$D10=Lists!$G$7,'Beef Only Calculator'!$A$9:$AJ$70,$D10=Lists!$G$8,'Pork Only Calculator'!$A$9:$AJ$107),33,FALSE)</f>
        <v>0</v>
      </c>
      <c r="AK10" s="42">
        <f>VLOOKUP($A10,_xlfn.IFS($D10=Lists!$G$3,'Chicken Only Calculator'!$A$9:$AJ$114,$D10=Lists!$G$4,'Chicken Only Calculator'!$A$9:$AJ$114,$D10=Lists!$G$5,'Chicken Only Calculator'!$A$9:$AJ$114,$D10=Lists!$G$6,'Cheese Only Calculator'!$A$9:$AJ$116,$D10=Lists!$G$7,'Beef Only Calculator'!$A$9:$AJ$70,$D10=Lists!$G$8,'Pork Only Calculator'!$A$9:$AJ$107),34,FALSE)</f>
        <v>0</v>
      </c>
      <c r="AL10" s="42">
        <f>VLOOKUP($A10,_xlfn.IFS($D10=Lists!$G$3,'Chicken Only Calculator'!$A$9:$AJ$114,$D10=Lists!$G$4,'Chicken Only Calculator'!$A$9:$AJ$114,$D10=Lists!$G$5,'Chicken Only Calculator'!$A$9:$AJ$114,$D10=Lists!$G$6,'Cheese Only Calculator'!$A$9:$AJ$116,$D10=Lists!$G$7,'Beef Only Calculator'!$A$9:$AJ$70,$D10=Lists!$G$8,'Pork Only Calculator'!$A$9:$AJ$107),35,FALSE)</f>
        <v>0</v>
      </c>
      <c r="AM10" s="42">
        <f t="shared" si="15"/>
        <v>0</v>
      </c>
      <c r="AO10" s="55"/>
    </row>
    <row r="11" spans="1:41" ht="24.5" x14ac:dyDescent="0.55000000000000004">
      <c r="A11" s="52">
        <v>10000008737</v>
      </c>
      <c r="B11" s="52" t="str">
        <f>INDEX('Data Sheet'!$A$1:$R$260,MATCH($A11,'Data Sheet'!$A$1:$A$260,0),MATCH(B$3,'Data Sheet'!$A$1:$R$1,0))</f>
        <v>ACT</v>
      </c>
      <c r="C11" s="53" t="str">
        <f>INDEX('Data Sheet'!$A$1:$R$260,MATCH($A11,'Data Sheet'!$A$1:$A$260,0),MATCH(C$3,'Data Sheet'!$A$1:$R$1,0))</f>
        <v>Beef Crumbles, 2.4 oz.</v>
      </c>
      <c r="D11" s="52" t="str">
        <f>INDEX('Data Sheet'!$A$1:$R$260,MATCH($A11,'Data Sheet'!$A$1:$A$260,0),MATCH(D$3,'Data Sheet'!$A$1:$R$1,0))</f>
        <v>100154 / 100155</v>
      </c>
      <c r="E11" s="52">
        <f>INDEX('Data Sheet'!$A$1:$R$260,MATCH($A11,'Data Sheet'!$A$1:$A$260,0),MATCH(E$3,'Data Sheet'!$A$1:$R$1,0))</f>
        <v>40</v>
      </c>
      <c r="F11" s="52">
        <f>INDEX('Data Sheet'!$A$1:$R$260,MATCH($A11,'Data Sheet'!$A$1:$A$260,0),MATCH(F$3,'Data Sheet'!$A$1:$R$1,0))</f>
        <v>266.67</v>
      </c>
      <c r="G11" s="52">
        <f>INDEX('Data Sheet'!$A$1:$R$260,MATCH($A11,'Data Sheet'!$A$1:$A$260,0),MATCH(G$3,'Data Sheet'!$A$1:$R$1,0))</f>
        <v>266</v>
      </c>
      <c r="H11" s="52" t="str">
        <f>INDEX('Data Sheet'!$A$1:$R$260,MATCH($A11,'Data Sheet'!$A$1:$A$260,0),MATCH(H$3,'Data Sheet'!$A$1:$R$1,0))</f>
        <v/>
      </c>
      <c r="I11" s="52">
        <f>INDEX('Data Sheet'!$A$1:$R$260,MATCH($A11,'Data Sheet'!$A$1:$A$260,0),MATCH(I$3,'Data Sheet'!$A$1:$R$1,0))</f>
        <v>2.4</v>
      </c>
      <c r="J11" s="52" t="str">
        <f>INDEX('Data Sheet'!$A$1:$R$260,MATCH($A11,'Data Sheet'!$A$1:$A$260,0),MATCH(J$3,'Data Sheet'!$A$1:$R$1,0))</f>
        <v>2.4 oz.</v>
      </c>
      <c r="K11" s="52">
        <f>INDEX('Data Sheet'!$A$1:$R$260,MATCH($A11,'Data Sheet'!$A$1:$A$260,0),MATCH(K$3,'Data Sheet'!$A$1:$R$1,0))</f>
        <v>2</v>
      </c>
      <c r="L11" s="52" t="str">
        <f>INDEX('Data Sheet'!$A$1:$R$260,MATCH($A11,'Data Sheet'!$A$1:$A$260,0),MATCH(L$3,'Data Sheet'!$A$1:$R$1,0))</f>
        <v>-</v>
      </c>
      <c r="M11" s="52">
        <f>INDEX('Data Sheet'!$A$1:$R$260,MATCH($A11,'Data Sheet'!$A$1:$A$260,0),MATCH(M$3,'Data Sheet'!$A$1:$R$1,0))</f>
        <v>0</v>
      </c>
      <c r="N11" s="52">
        <f>INDEX('Data Sheet'!$A$1:$R$260,MATCH($A11,'Data Sheet'!$A$1:$A$260,0),MATCH(N$3,'Data Sheet'!$A$1:$R$1,0))</f>
        <v>0</v>
      </c>
      <c r="O11" s="52">
        <f>INDEX('Data Sheet'!$A$1:$R$260,MATCH($A11,'Data Sheet'!$A$1:$A$260,0),MATCH(O$3,'Data Sheet'!$A$1:$R$1,0))</f>
        <v>0</v>
      </c>
      <c r="P11" s="52">
        <f>INDEX('Data Sheet'!$A$1:$R$260,MATCH($A11,'Data Sheet'!$A$1:$A$260,0),MATCH(P$3,'Data Sheet'!$A$1:$R$1,0))</f>
        <v>32.28</v>
      </c>
      <c r="Q11" s="52">
        <f>INDEX('Data Sheet'!$A$1:$R$260,MATCH($A11,'Data Sheet'!$A$1:$A$260,0),MATCH(Q$3,'Data Sheet'!$A$1:$R$1,0))</f>
        <v>0</v>
      </c>
      <c r="R11" s="54" t="str">
        <f>VLOOKUP(A11,_xlfn.IFS(D11=Lists!$G$3,'Chicken Only Calculator'!$A$9:$U$114,D11=Lists!$G$4,'Chicken Only Calculator'!$A$9:$U$114,D11=Lists!$G$5,'Chicken Only Calculator'!$A$9:$U$114,D11=Lists!$G$6,'Cheese Only Calculator'!$A$9:$U$116,D11=Lists!$G$7,'Beef Only Calculator'!$A$9:$U$70,D11=Lists!$G$8,'Pork Only Calculator'!$A$9:$U$107),15,FALSE)</f>
        <v/>
      </c>
      <c r="S11" s="54" t="str">
        <f t="shared" si="8"/>
        <v/>
      </c>
      <c r="T11" s="54">
        <f>VLOOKUP(A11,_xlfn.IFS(D11=Lists!$G$3,'Chicken Only Calculator'!$A$9:$U$114,D11=Lists!$G$4,'Chicken Only Calculator'!$A$9:$U$114,D11=Lists!$G$5,'Chicken Only Calculator'!$A$9:$U$114,D11=Lists!$G$6,'Cheese Only Calculator'!$A$9:$U$116,D11=Lists!$G$7,'Beef Only Calculator'!$A$9:$U$70,D11=Lists!$G$8,'Pork Only Calculator'!$A$9:$U$107),17,FALSE)</f>
        <v>0</v>
      </c>
      <c r="U11" s="54" t="str">
        <f t="shared" si="9"/>
        <v/>
      </c>
      <c r="V11" s="54" t="str">
        <f t="shared" si="10"/>
        <v/>
      </c>
      <c r="W11" s="54" t="str">
        <f t="shared" si="11"/>
        <v/>
      </c>
      <c r="X11" s="54" t="str">
        <f t="shared" si="12"/>
        <v/>
      </c>
      <c r="Y11" s="54" t="str">
        <f t="shared" si="13"/>
        <v/>
      </c>
      <c r="Z11" s="54" t="str">
        <f t="shared" si="14"/>
        <v/>
      </c>
      <c r="AA11" s="54">
        <f>VLOOKUP($A11,_xlfn.IFS($D11=Lists!$G$3,'Chicken Only Calculator'!$A$9:$AJ$114,$D11=Lists!$G$4,'Chicken Only Calculator'!$A$9:$AJ$114,$D11=Lists!$G$5,'Chicken Only Calculator'!$A$9:$AJ$114,$D11=Lists!$G$6,'Cheese Only Calculator'!$A$9:$AJ$116,$D11=Lists!$G$7,'Beef Only Calculator'!$A$9:$AJ$70,$D11=Lists!$G$8,'Pork Only Calculator'!$A$9:$AJ$107),24,FALSE)</f>
        <v>0</v>
      </c>
      <c r="AB11" s="54">
        <f>VLOOKUP($A11,_xlfn.IFS($D11=Lists!$G$3,'Chicken Only Calculator'!$A$9:$AJ$114,$D11=Lists!$G$4,'Chicken Only Calculator'!$A$9:$AJ$114,$D11=Lists!$G$5,'Chicken Only Calculator'!$A$9:$AJ$114,$D11=Lists!$G$6,'Cheese Only Calculator'!$A$9:$AJ$116,$D11=Lists!$G$7,'Beef Only Calculator'!$A$9:$AJ$70,$D11=Lists!$G$8,'Pork Only Calculator'!$A$9:$AJ$107),25,FALSE)</f>
        <v>0</v>
      </c>
      <c r="AC11" s="54">
        <f>VLOOKUP($A11,_xlfn.IFS($D11=Lists!$G$3,'Chicken Only Calculator'!$A$9:$AJ$114,$D11=Lists!$G$4,'Chicken Only Calculator'!$A$9:$AJ$114,$D11=Lists!$G$5,'Chicken Only Calculator'!$A$9:$AJ$114,$D11=Lists!$G$6,'Cheese Only Calculator'!$A$9:$AJ$116,$D11=Lists!$G$7,'Beef Only Calculator'!$A$9:$AJ$70,$D11=Lists!$G$8,'Pork Only Calculator'!$A$9:$AJ$107),26,FALSE)</f>
        <v>0</v>
      </c>
      <c r="AD11" s="54">
        <f>VLOOKUP($A11,_xlfn.IFS($D11=Lists!$G$3,'Chicken Only Calculator'!$A$9:$AJ$114,$D11=Lists!$G$4,'Chicken Only Calculator'!$A$9:$AJ$114,$D11=Lists!$G$5,'Chicken Only Calculator'!$A$9:$AJ$114,$D11=Lists!$G$6,'Cheese Only Calculator'!$A$9:$AJ$116,$D11=Lists!$G$7,'Beef Only Calculator'!$A$9:$AJ$70,$D11=Lists!$G$8,'Pork Only Calculator'!$A$9:$AJ$107),27,FALSE)</f>
        <v>0</v>
      </c>
      <c r="AE11" s="54">
        <f>VLOOKUP($A11,_xlfn.IFS($D11=Lists!$G$3,'Chicken Only Calculator'!$A$9:$AJ$114,$D11=Lists!$G$4,'Chicken Only Calculator'!$A$9:$AJ$114,$D11=Lists!$G$5,'Chicken Only Calculator'!$A$9:$AJ$114,$D11=Lists!$G$6,'Cheese Only Calculator'!$A$9:$AJ$116,$D11=Lists!$G$7,'Beef Only Calculator'!$A$9:$AJ$70,$D11=Lists!$G$8,'Pork Only Calculator'!$A$9:$AJ$107),28,FALSE)</f>
        <v>0</v>
      </c>
      <c r="AF11" s="54">
        <f>VLOOKUP($A11,_xlfn.IFS($D11=Lists!$G$3,'Chicken Only Calculator'!$A$9:$AJ$114,$D11=Lists!$G$4,'Chicken Only Calculator'!$A$9:$AJ$114,$D11=Lists!$G$5,'Chicken Only Calculator'!$A$9:$AJ$114,$D11=Lists!$G$6,'Cheese Only Calculator'!$A$9:$AJ$116,$D11=Lists!$G$7,'Beef Only Calculator'!$A$9:$AJ$70,$D11=Lists!$G$8,'Pork Only Calculator'!$A$9:$AJ$107),29,FALSE)</f>
        <v>0</v>
      </c>
      <c r="AG11" s="54">
        <f>VLOOKUP($A11,_xlfn.IFS($D11=Lists!$G$3,'Chicken Only Calculator'!$A$9:$AJ$114,$D11=Lists!$G$4,'Chicken Only Calculator'!$A$9:$AJ$114,$D11=Lists!$G$5,'Chicken Only Calculator'!$A$9:$AJ$114,$D11=Lists!$G$6,'Cheese Only Calculator'!$A$9:$AJ$116,$D11=Lists!$G$7,'Beef Only Calculator'!$A$9:$AJ$70,$D11=Lists!$G$8,'Pork Only Calculator'!$A$9:$AJ$107),30,FALSE)</f>
        <v>0</v>
      </c>
      <c r="AH11" s="54">
        <f>VLOOKUP($A11,_xlfn.IFS($D11=Lists!$G$3,'Chicken Only Calculator'!$A$9:$AJ$114,$D11=Lists!$G$4,'Chicken Only Calculator'!$A$9:$AJ$114,$D11=Lists!$G$5,'Chicken Only Calculator'!$A$9:$AJ$114,$D11=Lists!$G$6,'Cheese Only Calculator'!$A$9:$AJ$116,$D11=Lists!$G$7,'Beef Only Calculator'!$A$9:$AJ$70,$D11=Lists!$G$8,'Pork Only Calculator'!$A$9:$AJ$107),31,FALSE)</f>
        <v>0</v>
      </c>
      <c r="AI11" s="54">
        <f>VLOOKUP($A11,_xlfn.IFS($D11=Lists!$G$3,'Chicken Only Calculator'!$A$9:$AJ$114,$D11=Lists!$G$4,'Chicken Only Calculator'!$A$9:$AJ$114,$D11=Lists!$G$5,'Chicken Only Calculator'!$A$9:$AJ$114,$D11=Lists!$G$6,'Cheese Only Calculator'!$A$9:$AJ$116,$D11=Lists!$G$7,'Beef Only Calculator'!$A$9:$AJ$70,$D11=Lists!$G$8,'Pork Only Calculator'!$A$9:$AJ$107),32,FALSE)</f>
        <v>0</v>
      </c>
      <c r="AJ11" s="54">
        <f>VLOOKUP($A11,_xlfn.IFS($D11=Lists!$G$3,'Chicken Only Calculator'!$A$9:$AJ$114,$D11=Lists!$G$4,'Chicken Only Calculator'!$A$9:$AJ$114,$D11=Lists!$G$5,'Chicken Only Calculator'!$A$9:$AJ$114,$D11=Lists!$G$6,'Cheese Only Calculator'!$A$9:$AJ$116,$D11=Lists!$G$7,'Beef Only Calculator'!$A$9:$AJ$70,$D11=Lists!$G$8,'Pork Only Calculator'!$A$9:$AJ$107),33,FALSE)</f>
        <v>0</v>
      </c>
      <c r="AK11" s="54">
        <f>VLOOKUP($A11,_xlfn.IFS($D11=Lists!$G$3,'Chicken Only Calculator'!$A$9:$AJ$114,$D11=Lists!$G$4,'Chicken Only Calculator'!$A$9:$AJ$114,$D11=Lists!$G$5,'Chicken Only Calculator'!$A$9:$AJ$114,$D11=Lists!$G$6,'Cheese Only Calculator'!$A$9:$AJ$116,$D11=Lists!$G$7,'Beef Only Calculator'!$A$9:$AJ$70,$D11=Lists!$G$8,'Pork Only Calculator'!$A$9:$AJ$107),34,FALSE)</f>
        <v>0</v>
      </c>
      <c r="AL11" s="54">
        <f>VLOOKUP($A11,_xlfn.IFS($D11=Lists!$G$3,'Chicken Only Calculator'!$A$9:$AJ$114,$D11=Lists!$G$4,'Chicken Only Calculator'!$A$9:$AJ$114,$D11=Lists!$G$5,'Chicken Only Calculator'!$A$9:$AJ$114,$D11=Lists!$G$6,'Cheese Only Calculator'!$A$9:$AJ$116,$D11=Lists!$G$7,'Beef Only Calculator'!$A$9:$AJ$70,$D11=Lists!$G$8,'Pork Only Calculator'!$A$9:$AJ$107),35,FALSE)</f>
        <v>0</v>
      </c>
      <c r="AM11" s="54">
        <f t="shared" si="15"/>
        <v>0</v>
      </c>
      <c r="AO11" s="55"/>
    </row>
    <row r="12" spans="1:41" ht="24.5" x14ac:dyDescent="0.55000000000000004">
      <c r="A12" s="40">
        <v>10000009685</v>
      </c>
      <c r="B12" s="40" t="str">
        <f>INDEX('Data Sheet'!$A$1:$R$260,MATCH($A12,'Data Sheet'!$A$1:$A$260,0),MATCH(B$3,'Data Sheet'!$A$1:$R$1,0))</f>
        <v>ACT</v>
      </c>
      <c r="C12" s="41" t="str">
        <f>INDEX('Data Sheet'!$A$1:$R$260,MATCH($A12,'Data Sheet'!$A$1:$A$260,0),MATCH(C$3,'Data Sheet'!$A$1:$R$1,0))</f>
        <v>Beef Sausage Pattie, 1.2 oz.</v>
      </c>
      <c r="D12" s="40" t="str">
        <f>INDEX('Data Sheet'!$A$1:$R$260,MATCH($A12,'Data Sheet'!$A$1:$A$260,0),MATCH(D$3,'Data Sheet'!$A$1:$R$1,0))</f>
        <v>100154 / 100155</v>
      </c>
      <c r="E12" s="40">
        <f>INDEX('Data Sheet'!$A$1:$R$260,MATCH($A12,'Data Sheet'!$A$1:$A$260,0),MATCH(E$3,'Data Sheet'!$A$1:$R$1,0))</f>
        <v>18.75</v>
      </c>
      <c r="F12" s="40">
        <f>INDEX('Data Sheet'!$A$1:$R$260,MATCH($A12,'Data Sheet'!$A$1:$A$260,0),MATCH(F$3,'Data Sheet'!$A$1:$R$1,0))</f>
        <v>250</v>
      </c>
      <c r="G12" s="40">
        <f>INDEX('Data Sheet'!$A$1:$R$260,MATCH($A12,'Data Sheet'!$A$1:$A$260,0),MATCH(G$3,'Data Sheet'!$A$1:$R$1,0))</f>
        <v>250</v>
      </c>
      <c r="H12" s="40" t="str">
        <f>INDEX('Data Sheet'!$A$1:$R$260,MATCH($A12,'Data Sheet'!$A$1:$A$260,0),MATCH(H$3,'Data Sheet'!$A$1:$R$1,0))</f>
        <v/>
      </c>
      <c r="I12" s="40">
        <f>INDEX('Data Sheet'!$A$1:$R$260,MATCH($A12,'Data Sheet'!$A$1:$A$260,0),MATCH(I$3,'Data Sheet'!$A$1:$R$1,0))</f>
        <v>1.2</v>
      </c>
      <c r="J12" s="40" t="str">
        <f>INDEX('Data Sheet'!$A$1:$R$260,MATCH($A12,'Data Sheet'!$A$1:$A$260,0),MATCH(J$3,'Data Sheet'!$A$1:$R$1,0))</f>
        <v>1 piece</v>
      </c>
      <c r="K12" s="40">
        <f>INDEX('Data Sheet'!$A$1:$R$260,MATCH($A12,'Data Sheet'!$A$1:$A$260,0),MATCH(K$3,'Data Sheet'!$A$1:$R$1,0))</f>
        <v>1</v>
      </c>
      <c r="L12" s="40" t="str">
        <f>INDEX('Data Sheet'!$A$1:$R$260,MATCH($A12,'Data Sheet'!$A$1:$A$260,0),MATCH(L$3,'Data Sheet'!$A$1:$R$1,0))</f>
        <v>-</v>
      </c>
      <c r="M12" s="40">
        <f>INDEX('Data Sheet'!$A$1:$R$260,MATCH($A12,'Data Sheet'!$A$1:$A$260,0),MATCH(M$3,'Data Sheet'!$A$1:$R$1,0))</f>
        <v>0</v>
      </c>
      <c r="N12" s="40">
        <f>INDEX('Data Sheet'!$A$1:$R$260,MATCH($A12,'Data Sheet'!$A$1:$A$260,0),MATCH(N$3,'Data Sheet'!$A$1:$R$1,0))</f>
        <v>0</v>
      </c>
      <c r="O12" s="40">
        <f>INDEX('Data Sheet'!$A$1:$R$260,MATCH($A12,'Data Sheet'!$A$1:$A$260,0),MATCH(O$3,'Data Sheet'!$A$1:$R$1,0))</f>
        <v>0</v>
      </c>
      <c r="P12" s="40">
        <f>INDEX('Data Sheet'!$A$1:$R$260,MATCH($A12,'Data Sheet'!$A$1:$A$260,0),MATCH(P$3,'Data Sheet'!$A$1:$R$1,0))</f>
        <v>23.68</v>
      </c>
      <c r="Q12" s="40">
        <f>INDEX('Data Sheet'!$A$1:$R$260,MATCH($A12,'Data Sheet'!$A$1:$A$260,0),MATCH(Q$3,'Data Sheet'!$A$1:$R$1,0))</f>
        <v>0</v>
      </c>
      <c r="R12" s="42" t="str">
        <f>VLOOKUP(A12,_xlfn.IFS(D12=Lists!$G$3,'Chicken Only Calculator'!$A$9:$U$114,D12=Lists!$G$4,'Chicken Only Calculator'!$A$9:$U$114,D12=Lists!$G$5,'Chicken Only Calculator'!$A$9:$U$114,D12=Lists!$G$6,'Cheese Only Calculator'!$A$9:$U$116,D12=Lists!$G$7,'Beef Only Calculator'!$A$9:$U$70,D12=Lists!$G$8,'Pork Only Calculator'!$A$9:$U$107),15,FALSE)</f>
        <v/>
      </c>
      <c r="S12" s="42" t="str">
        <f t="shared" si="8"/>
        <v/>
      </c>
      <c r="T12" s="42">
        <f>VLOOKUP(A12,_xlfn.IFS(D12=Lists!$G$3,'Chicken Only Calculator'!$A$9:$U$114,D12=Lists!$G$4,'Chicken Only Calculator'!$A$9:$U$114,D12=Lists!$G$5,'Chicken Only Calculator'!$A$9:$U$114,D12=Lists!$G$6,'Cheese Only Calculator'!$A$9:$U$116,D12=Lists!$G$7,'Beef Only Calculator'!$A$9:$U$70,D12=Lists!$G$8,'Pork Only Calculator'!$A$9:$U$107),17,FALSE)</f>
        <v>0</v>
      </c>
      <c r="U12" s="42" t="str">
        <f t="shared" si="9"/>
        <v/>
      </c>
      <c r="V12" s="42" t="str">
        <f t="shared" si="10"/>
        <v/>
      </c>
      <c r="W12" s="42" t="str">
        <f t="shared" si="11"/>
        <v/>
      </c>
      <c r="X12" s="42" t="str">
        <f t="shared" si="12"/>
        <v/>
      </c>
      <c r="Y12" s="42" t="str">
        <f t="shared" si="13"/>
        <v/>
      </c>
      <c r="Z12" s="42" t="str">
        <f t="shared" si="14"/>
        <v/>
      </c>
      <c r="AA12" s="42">
        <f>VLOOKUP($A12,_xlfn.IFS($D12=Lists!$G$3,'Chicken Only Calculator'!$A$9:$AJ$114,$D12=Lists!$G$4,'Chicken Only Calculator'!$A$9:$AJ$114,$D12=Lists!$G$5,'Chicken Only Calculator'!$A$9:$AJ$114,$D12=Lists!$G$6,'Cheese Only Calculator'!$A$9:$AJ$116,$D12=Lists!$G$7,'Beef Only Calculator'!$A$9:$AJ$70,$D12=Lists!$G$8,'Pork Only Calculator'!$A$9:$AJ$107),24,FALSE)</f>
        <v>0</v>
      </c>
      <c r="AB12" s="42">
        <f>VLOOKUP($A12,_xlfn.IFS($D12=Lists!$G$3,'Chicken Only Calculator'!$A$9:$AJ$114,$D12=Lists!$G$4,'Chicken Only Calculator'!$A$9:$AJ$114,$D12=Lists!$G$5,'Chicken Only Calculator'!$A$9:$AJ$114,$D12=Lists!$G$6,'Cheese Only Calculator'!$A$9:$AJ$116,$D12=Lists!$G$7,'Beef Only Calculator'!$A$9:$AJ$70,$D12=Lists!$G$8,'Pork Only Calculator'!$A$9:$AJ$107),25,FALSE)</f>
        <v>0</v>
      </c>
      <c r="AC12" s="42">
        <f>VLOOKUP($A12,_xlfn.IFS($D12=Lists!$G$3,'Chicken Only Calculator'!$A$9:$AJ$114,$D12=Lists!$G$4,'Chicken Only Calculator'!$A$9:$AJ$114,$D12=Lists!$G$5,'Chicken Only Calculator'!$A$9:$AJ$114,$D12=Lists!$G$6,'Cheese Only Calculator'!$A$9:$AJ$116,$D12=Lists!$G$7,'Beef Only Calculator'!$A$9:$AJ$70,$D12=Lists!$G$8,'Pork Only Calculator'!$A$9:$AJ$107),26,FALSE)</f>
        <v>0</v>
      </c>
      <c r="AD12" s="42">
        <f>VLOOKUP($A12,_xlfn.IFS($D12=Lists!$G$3,'Chicken Only Calculator'!$A$9:$AJ$114,$D12=Lists!$G$4,'Chicken Only Calculator'!$A$9:$AJ$114,$D12=Lists!$G$5,'Chicken Only Calculator'!$A$9:$AJ$114,$D12=Lists!$G$6,'Cheese Only Calculator'!$A$9:$AJ$116,$D12=Lists!$G$7,'Beef Only Calculator'!$A$9:$AJ$70,$D12=Lists!$G$8,'Pork Only Calculator'!$A$9:$AJ$107),27,FALSE)</f>
        <v>0</v>
      </c>
      <c r="AE12" s="42">
        <f>VLOOKUP($A12,_xlfn.IFS($D12=Lists!$G$3,'Chicken Only Calculator'!$A$9:$AJ$114,$D12=Lists!$G$4,'Chicken Only Calculator'!$A$9:$AJ$114,$D12=Lists!$G$5,'Chicken Only Calculator'!$A$9:$AJ$114,$D12=Lists!$G$6,'Cheese Only Calculator'!$A$9:$AJ$116,$D12=Lists!$G$7,'Beef Only Calculator'!$A$9:$AJ$70,$D12=Lists!$G$8,'Pork Only Calculator'!$A$9:$AJ$107),28,FALSE)</f>
        <v>0</v>
      </c>
      <c r="AF12" s="42">
        <f>VLOOKUP($A12,_xlfn.IFS($D12=Lists!$G$3,'Chicken Only Calculator'!$A$9:$AJ$114,$D12=Lists!$G$4,'Chicken Only Calculator'!$A$9:$AJ$114,$D12=Lists!$G$5,'Chicken Only Calculator'!$A$9:$AJ$114,$D12=Lists!$G$6,'Cheese Only Calculator'!$A$9:$AJ$116,$D12=Lists!$G$7,'Beef Only Calculator'!$A$9:$AJ$70,$D12=Lists!$G$8,'Pork Only Calculator'!$A$9:$AJ$107),29,FALSE)</f>
        <v>0</v>
      </c>
      <c r="AG12" s="42">
        <f>VLOOKUP($A12,_xlfn.IFS($D12=Lists!$G$3,'Chicken Only Calculator'!$A$9:$AJ$114,$D12=Lists!$G$4,'Chicken Only Calculator'!$A$9:$AJ$114,$D12=Lists!$G$5,'Chicken Only Calculator'!$A$9:$AJ$114,$D12=Lists!$G$6,'Cheese Only Calculator'!$A$9:$AJ$116,$D12=Lists!$G$7,'Beef Only Calculator'!$A$9:$AJ$70,$D12=Lists!$G$8,'Pork Only Calculator'!$A$9:$AJ$107),30,FALSE)</f>
        <v>0</v>
      </c>
      <c r="AH12" s="42">
        <f>VLOOKUP($A12,_xlfn.IFS($D12=Lists!$G$3,'Chicken Only Calculator'!$A$9:$AJ$114,$D12=Lists!$G$4,'Chicken Only Calculator'!$A$9:$AJ$114,$D12=Lists!$G$5,'Chicken Only Calculator'!$A$9:$AJ$114,$D12=Lists!$G$6,'Cheese Only Calculator'!$A$9:$AJ$116,$D12=Lists!$G$7,'Beef Only Calculator'!$A$9:$AJ$70,$D12=Lists!$G$8,'Pork Only Calculator'!$A$9:$AJ$107),31,FALSE)</f>
        <v>0</v>
      </c>
      <c r="AI12" s="42">
        <f>VLOOKUP($A12,_xlfn.IFS($D12=Lists!$G$3,'Chicken Only Calculator'!$A$9:$AJ$114,$D12=Lists!$G$4,'Chicken Only Calculator'!$A$9:$AJ$114,$D12=Lists!$G$5,'Chicken Only Calculator'!$A$9:$AJ$114,$D12=Lists!$G$6,'Cheese Only Calculator'!$A$9:$AJ$116,$D12=Lists!$G$7,'Beef Only Calculator'!$A$9:$AJ$70,$D12=Lists!$G$8,'Pork Only Calculator'!$A$9:$AJ$107),32,FALSE)</f>
        <v>0</v>
      </c>
      <c r="AJ12" s="42">
        <f>VLOOKUP($A12,_xlfn.IFS($D12=Lists!$G$3,'Chicken Only Calculator'!$A$9:$AJ$114,$D12=Lists!$G$4,'Chicken Only Calculator'!$A$9:$AJ$114,$D12=Lists!$G$5,'Chicken Only Calculator'!$A$9:$AJ$114,$D12=Lists!$G$6,'Cheese Only Calculator'!$A$9:$AJ$116,$D12=Lists!$G$7,'Beef Only Calculator'!$A$9:$AJ$70,$D12=Lists!$G$8,'Pork Only Calculator'!$A$9:$AJ$107),33,FALSE)</f>
        <v>0</v>
      </c>
      <c r="AK12" s="42">
        <f>VLOOKUP($A12,_xlfn.IFS($D12=Lists!$G$3,'Chicken Only Calculator'!$A$9:$AJ$114,$D12=Lists!$G$4,'Chicken Only Calculator'!$A$9:$AJ$114,$D12=Lists!$G$5,'Chicken Only Calculator'!$A$9:$AJ$114,$D12=Lists!$G$6,'Cheese Only Calculator'!$A$9:$AJ$116,$D12=Lists!$G$7,'Beef Only Calculator'!$A$9:$AJ$70,$D12=Lists!$G$8,'Pork Only Calculator'!$A$9:$AJ$107),34,FALSE)</f>
        <v>0</v>
      </c>
      <c r="AL12" s="42">
        <f>VLOOKUP($A12,_xlfn.IFS($D12=Lists!$G$3,'Chicken Only Calculator'!$A$9:$AJ$114,$D12=Lists!$G$4,'Chicken Only Calculator'!$A$9:$AJ$114,$D12=Lists!$G$5,'Chicken Only Calculator'!$A$9:$AJ$114,$D12=Lists!$G$6,'Cheese Only Calculator'!$A$9:$AJ$116,$D12=Lists!$G$7,'Beef Only Calculator'!$A$9:$AJ$70,$D12=Lists!$G$8,'Pork Only Calculator'!$A$9:$AJ$107),35,FALSE)</f>
        <v>0</v>
      </c>
      <c r="AM12" s="42">
        <f t="shared" si="15"/>
        <v>0</v>
      </c>
      <c r="AO12" s="55"/>
    </row>
    <row r="13" spans="1:41" ht="24.5" x14ac:dyDescent="0.55000000000000004">
      <c r="A13" s="52">
        <v>10000009860</v>
      </c>
      <c r="B13" s="52" t="str">
        <f>INDEX('Data Sheet'!$A$1:$R$260,MATCH($A13,'Data Sheet'!$A$1:$A$260,0),MATCH(B$3,'Data Sheet'!$A$1:$R$1,0))</f>
        <v>ACT</v>
      </c>
      <c r="C13" s="53" t="str">
        <f>INDEX('Data Sheet'!$A$1:$R$260,MATCH($A13,'Data Sheet'!$A$1:$A$260,0),MATCH(C$3,'Data Sheet'!$A$1:$R$1,0))</f>
        <v>Breaded Beef Patties, 3.35 oz.</v>
      </c>
      <c r="D13" s="52" t="str">
        <f>INDEX('Data Sheet'!$A$1:$R$260,MATCH($A13,'Data Sheet'!$A$1:$A$260,0),MATCH(D$3,'Data Sheet'!$A$1:$R$1,0))</f>
        <v>100154 / 100155</v>
      </c>
      <c r="E13" s="52">
        <f>INDEX('Data Sheet'!$A$1:$R$260,MATCH($A13,'Data Sheet'!$A$1:$A$260,0),MATCH(E$3,'Data Sheet'!$A$1:$R$1,0))</f>
        <v>29.94</v>
      </c>
      <c r="F13" s="52">
        <f>INDEX('Data Sheet'!$A$1:$R$260,MATCH($A13,'Data Sheet'!$A$1:$A$260,0),MATCH(F$3,'Data Sheet'!$A$1:$R$1,0))</f>
        <v>143</v>
      </c>
      <c r="G13" s="52">
        <f>INDEX('Data Sheet'!$A$1:$R$260,MATCH($A13,'Data Sheet'!$A$1:$A$260,0),MATCH(G$3,'Data Sheet'!$A$1:$R$1,0))</f>
        <v>143</v>
      </c>
      <c r="H13" s="52" t="str">
        <f>INDEX('Data Sheet'!$A$1:$R$260,MATCH($A13,'Data Sheet'!$A$1:$A$260,0),MATCH(H$3,'Data Sheet'!$A$1:$R$1,0))</f>
        <v/>
      </c>
      <c r="I13" s="52">
        <f>INDEX('Data Sheet'!$A$1:$R$260,MATCH($A13,'Data Sheet'!$A$1:$A$260,0),MATCH(I$3,'Data Sheet'!$A$1:$R$1,0))</f>
        <v>3.35</v>
      </c>
      <c r="J13" s="52" t="str">
        <f>INDEX('Data Sheet'!$A$1:$R$260,MATCH($A13,'Data Sheet'!$A$1:$A$260,0),MATCH(J$3,'Data Sheet'!$A$1:$R$1,0))</f>
        <v xml:space="preserve">1 Piece </v>
      </c>
      <c r="K13" s="52">
        <f>INDEX('Data Sheet'!$A$1:$R$260,MATCH($A13,'Data Sheet'!$A$1:$A$260,0),MATCH(K$3,'Data Sheet'!$A$1:$R$1,0))</f>
        <v>2</v>
      </c>
      <c r="L13" s="52">
        <f>INDEX('Data Sheet'!$A$1:$R$260,MATCH($A13,'Data Sheet'!$A$1:$A$260,0),MATCH(L$3,'Data Sheet'!$A$1:$R$1,0))</f>
        <v>1</v>
      </c>
      <c r="M13" s="52">
        <f>INDEX('Data Sheet'!$A$1:$R$260,MATCH($A13,'Data Sheet'!$A$1:$A$260,0),MATCH(M$3,'Data Sheet'!$A$1:$R$1,0))</f>
        <v>0</v>
      </c>
      <c r="N13" s="52">
        <f>INDEX('Data Sheet'!$A$1:$R$260,MATCH($A13,'Data Sheet'!$A$1:$A$260,0),MATCH(N$3,'Data Sheet'!$A$1:$R$1,0))</f>
        <v>0</v>
      </c>
      <c r="O13" s="52">
        <f>INDEX('Data Sheet'!$A$1:$R$260,MATCH($A13,'Data Sheet'!$A$1:$A$260,0),MATCH(O$3,'Data Sheet'!$A$1:$R$1,0))</f>
        <v>0</v>
      </c>
      <c r="P13" s="52">
        <f>INDEX('Data Sheet'!$A$1:$R$260,MATCH($A13,'Data Sheet'!$A$1:$A$260,0),MATCH(P$3,'Data Sheet'!$A$1:$R$1,0))</f>
        <v>25.97</v>
      </c>
      <c r="Q13" s="52">
        <f>INDEX('Data Sheet'!$A$1:$R$260,MATCH($A13,'Data Sheet'!$A$1:$A$260,0),MATCH(Q$3,'Data Sheet'!$A$1:$R$1,0))</f>
        <v>0</v>
      </c>
      <c r="R13" s="54" t="str">
        <f>VLOOKUP(A13,_xlfn.IFS(D13=Lists!$G$3,'Chicken Only Calculator'!$A$9:$U$114,D13=Lists!$G$4,'Chicken Only Calculator'!$A$9:$U$114,D13=Lists!$G$5,'Chicken Only Calculator'!$A$9:$U$114,D13=Lists!$G$6,'Cheese Only Calculator'!$A$9:$U$116,D13=Lists!$G$7,'Beef Only Calculator'!$A$9:$U$70,D13=Lists!$G$8,'Pork Only Calculator'!$A$9:$U$107),15,FALSE)</f>
        <v/>
      </c>
      <c r="S13" s="54" t="str">
        <f t="shared" si="8"/>
        <v/>
      </c>
      <c r="T13" s="54">
        <f>VLOOKUP(A13,_xlfn.IFS(D13=Lists!$G$3,'Chicken Only Calculator'!$A$9:$U$114,D13=Lists!$G$4,'Chicken Only Calculator'!$A$9:$U$114,D13=Lists!$G$5,'Chicken Only Calculator'!$A$9:$U$114,D13=Lists!$G$6,'Cheese Only Calculator'!$A$9:$U$116,D13=Lists!$G$7,'Beef Only Calculator'!$A$9:$U$70,D13=Lists!$G$8,'Pork Only Calculator'!$A$9:$U$107),17,FALSE)</f>
        <v>0</v>
      </c>
      <c r="U13" s="54" t="str">
        <f t="shared" si="9"/>
        <v/>
      </c>
      <c r="V13" s="54" t="str">
        <f t="shared" si="10"/>
        <v/>
      </c>
      <c r="W13" s="54" t="str">
        <f t="shared" si="11"/>
        <v/>
      </c>
      <c r="X13" s="54" t="str">
        <f t="shared" si="12"/>
        <v/>
      </c>
      <c r="Y13" s="54" t="str">
        <f t="shared" si="13"/>
        <v/>
      </c>
      <c r="Z13" s="54" t="str">
        <f t="shared" si="14"/>
        <v/>
      </c>
      <c r="AA13" s="54">
        <f>VLOOKUP($A13,_xlfn.IFS($D13=Lists!$G$3,'Chicken Only Calculator'!$A$9:$AJ$114,$D13=Lists!$G$4,'Chicken Only Calculator'!$A$9:$AJ$114,$D13=Lists!$G$5,'Chicken Only Calculator'!$A$9:$AJ$114,$D13=Lists!$G$6,'Cheese Only Calculator'!$A$9:$AJ$116,$D13=Lists!$G$7,'Beef Only Calculator'!$A$9:$AJ$70,$D13=Lists!$G$8,'Pork Only Calculator'!$A$9:$AJ$107),24,FALSE)</f>
        <v>0</v>
      </c>
      <c r="AB13" s="54">
        <f>VLOOKUP($A13,_xlfn.IFS($D13=Lists!$G$3,'Chicken Only Calculator'!$A$9:$AJ$114,$D13=Lists!$G$4,'Chicken Only Calculator'!$A$9:$AJ$114,$D13=Lists!$G$5,'Chicken Only Calculator'!$A$9:$AJ$114,$D13=Lists!$G$6,'Cheese Only Calculator'!$A$9:$AJ$116,$D13=Lists!$G$7,'Beef Only Calculator'!$A$9:$AJ$70,$D13=Lists!$G$8,'Pork Only Calculator'!$A$9:$AJ$107),25,FALSE)</f>
        <v>0</v>
      </c>
      <c r="AC13" s="54">
        <f>VLOOKUP($A13,_xlfn.IFS($D13=Lists!$G$3,'Chicken Only Calculator'!$A$9:$AJ$114,$D13=Lists!$G$4,'Chicken Only Calculator'!$A$9:$AJ$114,$D13=Lists!$G$5,'Chicken Only Calculator'!$A$9:$AJ$114,$D13=Lists!$G$6,'Cheese Only Calculator'!$A$9:$AJ$116,$D13=Lists!$G$7,'Beef Only Calculator'!$A$9:$AJ$70,$D13=Lists!$G$8,'Pork Only Calculator'!$A$9:$AJ$107),26,FALSE)</f>
        <v>0</v>
      </c>
      <c r="AD13" s="54">
        <f>VLOOKUP($A13,_xlfn.IFS($D13=Lists!$G$3,'Chicken Only Calculator'!$A$9:$AJ$114,$D13=Lists!$G$4,'Chicken Only Calculator'!$A$9:$AJ$114,$D13=Lists!$G$5,'Chicken Only Calculator'!$A$9:$AJ$114,$D13=Lists!$G$6,'Cheese Only Calculator'!$A$9:$AJ$116,$D13=Lists!$G$7,'Beef Only Calculator'!$A$9:$AJ$70,$D13=Lists!$G$8,'Pork Only Calculator'!$A$9:$AJ$107),27,FALSE)</f>
        <v>0</v>
      </c>
      <c r="AE13" s="54">
        <f>VLOOKUP($A13,_xlfn.IFS($D13=Lists!$G$3,'Chicken Only Calculator'!$A$9:$AJ$114,$D13=Lists!$G$4,'Chicken Only Calculator'!$A$9:$AJ$114,$D13=Lists!$G$5,'Chicken Only Calculator'!$A$9:$AJ$114,$D13=Lists!$G$6,'Cheese Only Calculator'!$A$9:$AJ$116,$D13=Lists!$G$7,'Beef Only Calculator'!$A$9:$AJ$70,$D13=Lists!$G$8,'Pork Only Calculator'!$A$9:$AJ$107),28,FALSE)</f>
        <v>0</v>
      </c>
      <c r="AF13" s="54">
        <f>VLOOKUP($A13,_xlfn.IFS($D13=Lists!$G$3,'Chicken Only Calculator'!$A$9:$AJ$114,$D13=Lists!$G$4,'Chicken Only Calculator'!$A$9:$AJ$114,$D13=Lists!$G$5,'Chicken Only Calculator'!$A$9:$AJ$114,$D13=Lists!$G$6,'Cheese Only Calculator'!$A$9:$AJ$116,$D13=Lists!$G$7,'Beef Only Calculator'!$A$9:$AJ$70,$D13=Lists!$G$8,'Pork Only Calculator'!$A$9:$AJ$107),29,FALSE)</f>
        <v>0</v>
      </c>
      <c r="AG13" s="54">
        <f>VLOOKUP($A13,_xlfn.IFS($D13=Lists!$G$3,'Chicken Only Calculator'!$A$9:$AJ$114,$D13=Lists!$G$4,'Chicken Only Calculator'!$A$9:$AJ$114,$D13=Lists!$G$5,'Chicken Only Calculator'!$A$9:$AJ$114,$D13=Lists!$G$6,'Cheese Only Calculator'!$A$9:$AJ$116,$D13=Lists!$G$7,'Beef Only Calculator'!$A$9:$AJ$70,$D13=Lists!$G$8,'Pork Only Calculator'!$A$9:$AJ$107),30,FALSE)</f>
        <v>0</v>
      </c>
      <c r="AH13" s="54">
        <f>VLOOKUP($A13,_xlfn.IFS($D13=Lists!$G$3,'Chicken Only Calculator'!$A$9:$AJ$114,$D13=Lists!$G$4,'Chicken Only Calculator'!$A$9:$AJ$114,$D13=Lists!$G$5,'Chicken Only Calculator'!$A$9:$AJ$114,$D13=Lists!$G$6,'Cheese Only Calculator'!$A$9:$AJ$116,$D13=Lists!$G$7,'Beef Only Calculator'!$A$9:$AJ$70,$D13=Lists!$G$8,'Pork Only Calculator'!$A$9:$AJ$107),31,FALSE)</f>
        <v>0</v>
      </c>
      <c r="AI13" s="54">
        <f>VLOOKUP($A13,_xlfn.IFS($D13=Lists!$G$3,'Chicken Only Calculator'!$A$9:$AJ$114,$D13=Lists!$G$4,'Chicken Only Calculator'!$A$9:$AJ$114,$D13=Lists!$G$5,'Chicken Only Calculator'!$A$9:$AJ$114,$D13=Lists!$G$6,'Cheese Only Calculator'!$A$9:$AJ$116,$D13=Lists!$G$7,'Beef Only Calculator'!$A$9:$AJ$70,$D13=Lists!$G$8,'Pork Only Calculator'!$A$9:$AJ$107),32,FALSE)</f>
        <v>0</v>
      </c>
      <c r="AJ13" s="54">
        <f>VLOOKUP($A13,_xlfn.IFS($D13=Lists!$G$3,'Chicken Only Calculator'!$A$9:$AJ$114,$D13=Lists!$G$4,'Chicken Only Calculator'!$A$9:$AJ$114,$D13=Lists!$G$5,'Chicken Only Calculator'!$A$9:$AJ$114,$D13=Lists!$G$6,'Cheese Only Calculator'!$A$9:$AJ$116,$D13=Lists!$G$7,'Beef Only Calculator'!$A$9:$AJ$70,$D13=Lists!$G$8,'Pork Only Calculator'!$A$9:$AJ$107),33,FALSE)</f>
        <v>0</v>
      </c>
      <c r="AK13" s="54">
        <f>VLOOKUP($A13,_xlfn.IFS($D13=Lists!$G$3,'Chicken Only Calculator'!$A$9:$AJ$114,$D13=Lists!$G$4,'Chicken Only Calculator'!$A$9:$AJ$114,$D13=Lists!$G$5,'Chicken Only Calculator'!$A$9:$AJ$114,$D13=Lists!$G$6,'Cheese Only Calculator'!$A$9:$AJ$116,$D13=Lists!$G$7,'Beef Only Calculator'!$A$9:$AJ$70,$D13=Lists!$G$8,'Pork Only Calculator'!$A$9:$AJ$107),34,FALSE)</f>
        <v>0</v>
      </c>
      <c r="AL13" s="54">
        <f>VLOOKUP($A13,_xlfn.IFS($D13=Lists!$G$3,'Chicken Only Calculator'!$A$9:$AJ$114,$D13=Lists!$G$4,'Chicken Only Calculator'!$A$9:$AJ$114,$D13=Lists!$G$5,'Chicken Only Calculator'!$A$9:$AJ$114,$D13=Lists!$G$6,'Cheese Only Calculator'!$A$9:$AJ$116,$D13=Lists!$G$7,'Beef Only Calculator'!$A$9:$AJ$70,$D13=Lists!$G$8,'Pork Only Calculator'!$A$9:$AJ$107),35,FALSE)</f>
        <v>0</v>
      </c>
      <c r="AM13" s="54">
        <f t="shared" si="15"/>
        <v>0</v>
      </c>
      <c r="AO13" s="55"/>
    </row>
    <row r="14" spans="1:41" ht="24.5" x14ac:dyDescent="0.55000000000000004">
      <c r="A14" s="40">
        <v>10000010577</v>
      </c>
      <c r="B14" s="40" t="str">
        <f>INDEX('Data Sheet'!$A$1:$R$260,MATCH($A14,'Data Sheet'!$A$1:$A$260,0),MATCH(B$3,'Data Sheet'!$A$1:$R$1,0))</f>
        <v>ACT</v>
      </c>
      <c r="C14" s="41" t="str">
        <f>INDEX('Data Sheet'!$A$1:$R$260,MATCH($A14,'Data Sheet'!$A$1:$A$260,0),MATCH(C$3,'Data Sheet'!$A$1:$R$1,0))</f>
        <v>IW Beef Sausage Biscuit Sandwich, 3.1 oz.</v>
      </c>
      <c r="D14" s="40" t="str">
        <f>INDEX('Data Sheet'!$A$1:$R$260,MATCH($A14,'Data Sheet'!$A$1:$A$260,0),MATCH(D$3,'Data Sheet'!$A$1:$R$1,0))</f>
        <v>100154 / 100155</v>
      </c>
      <c r="E14" s="40">
        <f>INDEX('Data Sheet'!$A$1:$R$260,MATCH($A14,'Data Sheet'!$A$1:$A$260,0),MATCH(E$3,'Data Sheet'!$A$1:$R$1,0))</f>
        <v>19.38</v>
      </c>
      <c r="F14" s="40">
        <f>INDEX('Data Sheet'!$A$1:$R$260,MATCH($A14,'Data Sheet'!$A$1:$A$260,0),MATCH(F$3,'Data Sheet'!$A$1:$R$1,0))</f>
        <v>100</v>
      </c>
      <c r="G14" s="40">
        <f>INDEX('Data Sheet'!$A$1:$R$260,MATCH($A14,'Data Sheet'!$A$1:$A$260,0),MATCH(G$3,'Data Sheet'!$A$1:$R$1,0))</f>
        <v>100</v>
      </c>
      <c r="H14" s="40" t="str">
        <f>INDEX('Data Sheet'!$A$1:$R$260,MATCH($A14,'Data Sheet'!$A$1:$A$260,0),MATCH(H$3,'Data Sheet'!$A$1:$R$1,0))</f>
        <v/>
      </c>
      <c r="I14" s="40">
        <f>INDEX('Data Sheet'!$A$1:$R$260,MATCH($A14,'Data Sheet'!$A$1:$A$260,0),MATCH(I$3,'Data Sheet'!$A$1:$R$1,0))</f>
        <v>3.1</v>
      </c>
      <c r="J14" s="40" t="str">
        <f>INDEX('Data Sheet'!$A$1:$R$260,MATCH($A14,'Data Sheet'!$A$1:$A$260,0),MATCH(J$3,'Data Sheet'!$A$1:$R$1,0))</f>
        <v>1 sandwich</v>
      </c>
      <c r="K14" s="40">
        <f>INDEX('Data Sheet'!$A$1:$R$260,MATCH($A14,'Data Sheet'!$A$1:$A$260,0),MATCH(K$3,'Data Sheet'!$A$1:$R$1,0))</f>
        <v>1</v>
      </c>
      <c r="L14" s="40">
        <f>INDEX('Data Sheet'!$A$1:$R$260,MATCH($A14,'Data Sheet'!$A$1:$A$260,0),MATCH(L$3,'Data Sheet'!$A$1:$R$1,0))</f>
        <v>1.75</v>
      </c>
      <c r="M14" s="40">
        <f>INDEX('Data Sheet'!$A$1:$R$260,MATCH($A14,'Data Sheet'!$A$1:$A$260,0),MATCH(M$3,'Data Sheet'!$A$1:$R$1,0))</f>
        <v>0</v>
      </c>
      <c r="N14" s="40">
        <f>INDEX('Data Sheet'!$A$1:$R$260,MATCH($A14,'Data Sheet'!$A$1:$A$260,0),MATCH(N$3,'Data Sheet'!$A$1:$R$1,0))</f>
        <v>0</v>
      </c>
      <c r="O14" s="40">
        <f>INDEX('Data Sheet'!$A$1:$R$260,MATCH($A14,'Data Sheet'!$A$1:$A$260,0),MATCH(O$3,'Data Sheet'!$A$1:$R$1,0))</f>
        <v>0</v>
      </c>
      <c r="P14" s="40">
        <f>INDEX('Data Sheet'!$A$1:$R$260,MATCH($A14,'Data Sheet'!$A$1:$A$260,0),MATCH(P$3,'Data Sheet'!$A$1:$R$1,0))</f>
        <v>9.4700000000000006</v>
      </c>
      <c r="Q14" s="40">
        <f>INDEX('Data Sheet'!$A$1:$R$260,MATCH($A14,'Data Sheet'!$A$1:$A$260,0),MATCH(Q$3,'Data Sheet'!$A$1:$R$1,0))</f>
        <v>0</v>
      </c>
      <c r="R14" s="42" t="str">
        <f>VLOOKUP(A14,_xlfn.IFS(D14=Lists!$G$3,'Chicken Only Calculator'!$A$9:$U$114,D14=Lists!$G$4,'Chicken Only Calculator'!$A$9:$U$114,D14=Lists!$G$5,'Chicken Only Calculator'!$A$9:$U$114,D14=Lists!$G$6,'Cheese Only Calculator'!$A$9:$U$116,D14=Lists!$G$7,'Beef Only Calculator'!$A$9:$U$70,D14=Lists!$G$8,'Pork Only Calculator'!$A$9:$U$107),15,FALSE)</f>
        <v/>
      </c>
      <c r="S14" s="42" t="str">
        <f t="shared" si="8"/>
        <v/>
      </c>
      <c r="T14" s="42">
        <f>VLOOKUP(A14,_xlfn.IFS(D14=Lists!$G$3,'Chicken Only Calculator'!$A$9:$U$114,D14=Lists!$G$4,'Chicken Only Calculator'!$A$9:$U$114,D14=Lists!$G$5,'Chicken Only Calculator'!$A$9:$U$114,D14=Lists!$G$6,'Cheese Only Calculator'!$A$9:$U$116,D14=Lists!$G$7,'Beef Only Calculator'!$A$9:$U$70,D14=Lists!$G$8,'Pork Only Calculator'!$A$9:$U$107),17,FALSE)</f>
        <v>0</v>
      </c>
      <c r="U14" s="42" t="str">
        <f t="shared" si="9"/>
        <v/>
      </c>
      <c r="V14" s="42" t="str">
        <f t="shared" si="10"/>
        <v/>
      </c>
      <c r="W14" s="42" t="str">
        <f t="shared" si="11"/>
        <v/>
      </c>
      <c r="X14" s="42" t="str">
        <f t="shared" si="12"/>
        <v/>
      </c>
      <c r="Y14" s="42" t="str">
        <f t="shared" si="13"/>
        <v/>
      </c>
      <c r="Z14" s="42" t="str">
        <f t="shared" si="14"/>
        <v/>
      </c>
      <c r="AA14" s="42">
        <f>VLOOKUP($A14,_xlfn.IFS($D14=Lists!$G$3,'Chicken Only Calculator'!$A$9:$AJ$114,$D14=Lists!$G$4,'Chicken Only Calculator'!$A$9:$AJ$114,$D14=Lists!$G$5,'Chicken Only Calculator'!$A$9:$AJ$114,$D14=Lists!$G$6,'Cheese Only Calculator'!$A$9:$AJ$116,$D14=Lists!$G$7,'Beef Only Calculator'!$A$9:$AJ$70,$D14=Lists!$G$8,'Pork Only Calculator'!$A$9:$AJ$107),24,FALSE)</f>
        <v>0</v>
      </c>
      <c r="AB14" s="42">
        <f>VLOOKUP($A14,_xlfn.IFS($D14=Lists!$G$3,'Chicken Only Calculator'!$A$9:$AJ$114,$D14=Lists!$G$4,'Chicken Only Calculator'!$A$9:$AJ$114,$D14=Lists!$G$5,'Chicken Only Calculator'!$A$9:$AJ$114,$D14=Lists!$G$6,'Cheese Only Calculator'!$A$9:$AJ$116,$D14=Lists!$G$7,'Beef Only Calculator'!$A$9:$AJ$70,$D14=Lists!$G$8,'Pork Only Calculator'!$A$9:$AJ$107),25,FALSE)</f>
        <v>0</v>
      </c>
      <c r="AC14" s="42">
        <f>VLOOKUP($A14,_xlfn.IFS($D14=Lists!$G$3,'Chicken Only Calculator'!$A$9:$AJ$114,$D14=Lists!$G$4,'Chicken Only Calculator'!$A$9:$AJ$114,$D14=Lists!$G$5,'Chicken Only Calculator'!$A$9:$AJ$114,$D14=Lists!$G$6,'Cheese Only Calculator'!$A$9:$AJ$116,$D14=Lists!$G$7,'Beef Only Calculator'!$A$9:$AJ$70,$D14=Lists!$G$8,'Pork Only Calculator'!$A$9:$AJ$107),26,FALSE)</f>
        <v>0</v>
      </c>
      <c r="AD14" s="42">
        <f>VLOOKUP($A14,_xlfn.IFS($D14=Lists!$G$3,'Chicken Only Calculator'!$A$9:$AJ$114,$D14=Lists!$G$4,'Chicken Only Calculator'!$A$9:$AJ$114,$D14=Lists!$G$5,'Chicken Only Calculator'!$A$9:$AJ$114,$D14=Lists!$G$6,'Cheese Only Calculator'!$A$9:$AJ$116,$D14=Lists!$G$7,'Beef Only Calculator'!$A$9:$AJ$70,$D14=Lists!$G$8,'Pork Only Calculator'!$A$9:$AJ$107),27,FALSE)</f>
        <v>0</v>
      </c>
      <c r="AE14" s="42">
        <f>VLOOKUP($A14,_xlfn.IFS($D14=Lists!$G$3,'Chicken Only Calculator'!$A$9:$AJ$114,$D14=Lists!$G$4,'Chicken Only Calculator'!$A$9:$AJ$114,$D14=Lists!$G$5,'Chicken Only Calculator'!$A$9:$AJ$114,$D14=Lists!$G$6,'Cheese Only Calculator'!$A$9:$AJ$116,$D14=Lists!$G$7,'Beef Only Calculator'!$A$9:$AJ$70,$D14=Lists!$G$8,'Pork Only Calculator'!$A$9:$AJ$107),28,FALSE)</f>
        <v>0</v>
      </c>
      <c r="AF14" s="42">
        <f>VLOOKUP($A14,_xlfn.IFS($D14=Lists!$G$3,'Chicken Only Calculator'!$A$9:$AJ$114,$D14=Lists!$G$4,'Chicken Only Calculator'!$A$9:$AJ$114,$D14=Lists!$G$5,'Chicken Only Calculator'!$A$9:$AJ$114,$D14=Lists!$G$6,'Cheese Only Calculator'!$A$9:$AJ$116,$D14=Lists!$G$7,'Beef Only Calculator'!$A$9:$AJ$70,$D14=Lists!$G$8,'Pork Only Calculator'!$A$9:$AJ$107),29,FALSE)</f>
        <v>0</v>
      </c>
      <c r="AG14" s="42">
        <f>VLOOKUP($A14,_xlfn.IFS($D14=Lists!$G$3,'Chicken Only Calculator'!$A$9:$AJ$114,$D14=Lists!$G$4,'Chicken Only Calculator'!$A$9:$AJ$114,$D14=Lists!$G$5,'Chicken Only Calculator'!$A$9:$AJ$114,$D14=Lists!$G$6,'Cheese Only Calculator'!$A$9:$AJ$116,$D14=Lists!$G$7,'Beef Only Calculator'!$A$9:$AJ$70,$D14=Lists!$G$8,'Pork Only Calculator'!$A$9:$AJ$107),30,FALSE)</f>
        <v>0</v>
      </c>
      <c r="AH14" s="42">
        <f>VLOOKUP($A14,_xlfn.IFS($D14=Lists!$G$3,'Chicken Only Calculator'!$A$9:$AJ$114,$D14=Lists!$G$4,'Chicken Only Calculator'!$A$9:$AJ$114,$D14=Lists!$G$5,'Chicken Only Calculator'!$A$9:$AJ$114,$D14=Lists!$G$6,'Cheese Only Calculator'!$A$9:$AJ$116,$D14=Lists!$G$7,'Beef Only Calculator'!$A$9:$AJ$70,$D14=Lists!$G$8,'Pork Only Calculator'!$A$9:$AJ$107),31,FALSE)</f>
        <v>0</v>
      </c>
      <c r="AI14" s="42">
        <f>VLOOKUP($A14,_xlfn.IFS($D14=Lists!$G$3,'Chicken Only Calculator'!$A$9:$AJ$114,$D14=Lists!$G$4,'Chicken Only Calculator'!$A$9:$AJ$114,$D14=Lists!$G$5,'Chicken Only Calculator'!$A$9:$AJ$114,$D14=Lists!$G$6,'Cheese Only Calculator'!$A$9:$AJ$116,$D14=Lists!$G$7,'Beef Only Calculator'!$A$9:$AJ$70,$D14=Lists!$G$8,'Pork Only Calculator'!$A$9:$AJ$107),32,FALSE)</f>
        <v>0</v>
      </c>
      <c r="AJ14" s="42">
        <f>VLOOKUP($A14,_xlfn.IFS($D14=Lists!$G$3,'Chicken Only Calculator'!$A$9:$AJ$114,$D14=Lists!$G$4,'Chicken Only Calculator'!$A$9:$AJ$114,$D14=Lists!$G$5,'Chicken Only Calculator'!$A$9:$AJ$114,$D14=Lists!$G$6,'Cheese Only Calculator'!$A$9:$AJ$116,$D14=Lists!$G$7,'Beef Only Calculator'!$A$9:$AJ$70,$D14=Lists!$G$8,'Pork Only Calculator'!$A$9:$AJ$107),33,FALSE)</f>
        <v>0</v>
      </c>
      <c r="AK14" s="42">
        <f>VLOOKUP($A14,_xlfn.IFS($D14=Lists!$G$3,'Chicken Only Calculator'!$A$9:$AJ$114,$D14=Lists!$G$4,'Chicken Only Calculator'!$A$9:$AJ$114,$D14=Lists!$G$5,'Chicken Only Calculator'!$A$9:$AJ$114,$D14=Lists!$G$6,'Cheese Only Calculator'!$A$9:$AJ$116,$D14=Lists!$G$7,'Beef Only Calculator'!$A$9:$AJ$70,$D14=Lists!$G$8,'Pork Only Calculator'!$A$9:$AJ$107),34,FALSE)</f>
        <v>0</v>
      </c>
      <c r="AL14" s="42">
        <f>VLOOKUP($A14,_xlfn.IFS($D14=Lists!$G$3,'Chicken Only Calculator'!$A$9:$AJ$114,$D14=Lists!$G$4,'Chicken Only Calculator'!$A$9:$AJ$114,$D14=Lists!$G$5,'Chicken Only Calculator'!$A$9:$AJ$114,$D14=Lists!$G$6,'Cheese Only Calculator'!$A$9:$AJ$116,$D14=Lists!$G$7,'Beef Only Calculator'!$A$9:$AJ$70,$D14=Lists!$G$8,'Pork Only Calculator'!$A$9:$AJ$107),35,FALSE)</f>
        <v>0</v>
      </c>
      <c r="AM14" s="42">
        <f t="shared" si="15"/>
        <v>0</v>
      </c>
      <c r="AO14" s="55"/>
    </row>
    <row r="15" spans="1:41" ht="24.5" x14ac:dyDescent="0.55000000000000004">
      <c r="A15" s="52">
        <v>10000011151</v>
      </c>
      <c r="B15" s="52" t="str">
        <f>INDEX('Data Sheet'!$A$1:$R$260,MATCH($A15,'Data Sheet'!$A$1:$A$260,0),MATCH(B$3,'Data Sheet'!$A$1:$R$1,0))</f>
        <v>ACT</v>
      </c>
      <c r="C15" s="53" t="str">
        <f>INDEX('Data Sheet'!$A$1:$R$260,MATCH($A15,'Data Sheet'!$A$1:$A$260,0),MATCH(C$3,'Data Sheet'!$A$1:$R$1,0))</f>
        <v>IW Cheeseburger Mini Twin Sandwiches, 5.5 oz.</v>
      </c>
      <c r="D15" s="52" t="str">
        <f>INDEX('Data Sheet'!$A$1:$R$260,MATCH($A15,'Data Sheet'!$A$1:$A$260,0),MATCH(D$3,'Data Sheet'!$A$1:$R$1,0))</f>
        <v>100154 / 100155</v>
      </c>
      <c r="E15" s="52">
        <f>INDEX('Data Sheet'!$A$1:$R$260,MATCH($A15,'Data Sheet'!$A$1:$A$260,0),MATCH(E$3,'Data Sheet'!$A$1:$R$1,0))</f>
        <v>27.5</v>
      </c>
      <c r="F15" s="52">
        <f>INDEX('Data Sheet'!$A$1:$R$260,MATCH($A15,'Data Sheet'!$A$1:$A$260,0),MATCH(F$3,'Data Sheet'!$A$1:$R$1,0))</f>
        <v>80</v>
      </c>
      <c r="G15" s="52">
        <f>INDEX('Data Sheet'!$A$1:$R$260,MATCH($A15,'Data Sheet'!$A$1:$A$260,0),MATCH(G$3,'Data Sheet'!$A$1:$R$1,0))</f>
        <v>80</v>
      </c>
      <c r="H15" s="52" t="str">
        <f>INDEX('Data Sheet'!$A$1:$R$260,MATCH($A15,'Data Sheet'!$A$1:$A$260,0),MATCH(H$3,'Data Sheet'!$A$1:$R$1,0))</f>
        <v/>
      </c>
      <c r="I15" s="52">
        <f>INDEX('Data Sheet'!$A$1:$R$260,MATCH($A15,'Data Sheet'!$A$1:$A$260,0),MATCH(I$3,'Data Sheet'!$A$1:$R$1,0))</f>
        <v>5.5</v>
      </c>
      <c r="J15" s="52" t="str">
        <f>INDEX('Data Sheet'!$A$1:$R$260,MATCH($A15,'Data Sheet'!$A$1:$A$260,0),MATCH(J$3,'Data Sheet'!$A$1:$R$1,0))</f>
        <v>2 Mini Sandwiches</v>
      </c>
      <c r="K15" s="52">
        <f>INDEX('Data Sheet'!$A$1:$R$260,MATCH($A15,'Data Sheet'!$A$1:$A$260,0),MATCH(K$3,'Data Sheet'!$A$1:$R$1,0))</f>
        <v>2</v>
      </c>
      <c r="L15" s="52">
        <f>INDEX('Data Sheet'!$A$1:$R$260,MATCH($A15,'Data Sheet'!$A$1:$A$260,0),MATCH(L$3,'Data Sheet'!$A$1:$R$1,0))</f>
        <v>2.5</v>
      </c>
      <c r="M15" s="52">
        <f>INDEX('Data Sheet'!$A$1:$R$260,MATCH($A15,'Data Sheet'!$A$1:$A$260,0),MATCH(M$3,'Data Sheet'!$A$1:$R$1,0))</f>
        <v>0</v>
      </c>
      <c r="N15" s="52">
        <f>INDEX('Data Sheet'!$A$1:$R$260,MATCH($A15,'Data Sheet'!$A$1:$A$260,0),MATCH(N$3,'Data Sheet'!$A$1:$R$1,0))</f>
        <v>0</v>
      </c>
      <c r="O15" s="52">
        <f>INDEX('Data Sheet'!$A$1:$R$260,MATCH($A15,'Data Sheet'!$A$1:$A$260,0),MATCH(O$3,'Data Sheet'!$A$1:$R$1,0))</f>
        <v>0</v>
      </c>
      <c r="P15" s="52">
        <f>INDEX('Data Sheet'!$A$1:$R$260,MATCH($A15,'Data Sheet'!$A$1:$A$260,0),MATCH(P$3,'Data Sheet'!$A$1:$R$1,0))</f>
        <v>11.44</v>
      </c>
      <c r="Q15" s="52">
        <f>INDEX('Data Sheet'!$A$1:$R$260,MATCH($A15,'Data Sheet'!$A$1:$A$260,0),MATCH(Q$3,'Data Sheet'!$A$1:$R$1,0))</f>
        <v>0</v>
      </c>
      <c r="R15" s="54" t="str">
        <f>VLOOKUP(A15,_xlfn.IFS(D15=Lists!$G$3,'Chicken Only Calculator'!$A$9:$U$114,D15=Lists!$G$4,'Chicken Only Calculator'!$A$9:$U$114,D15=Lists!$G$5,'Chicken Only Calculator'!$A$9:$U$114,D15=Lists!$G$6,'Cheese Only Calculator'!$A$9:$U$116,D15=Lists!$G$7,'Beef Only Calculator'!$A$9:$U$70,D15=Lists!$G$8,'Pork Only Calculator'!$A$9:$U$107),15,FALSE)</f>
        <v/>
      </c>
      <c r="S15" s="54" t="str">
        <f t="shared" si="8"/>
        <v/>
      </c>
      <c r="T15" s="54">
        <f>VLOOKUP(A15,_xlfn.IFS(D15=Lists!$G$3,'Chicken Only Calculator'!$A$9:$U$114,D15=Lists!$G$4,'Chicken Only Calculator'!$A$9:$U$114,D15=Lists!$G$5,'Chicken Only Calculator'!$A$9:$U$114,D15=Lists!$G$6,'Cheese Only Calculator'!$A$9:$U$116,D15=Lists!$G$7,'Beef Only Calculator'!$A$9:$U$70,D15=Lists!$G$8,'Pork Only Calculator'!$A$9:$U$107),17,FALSE)</f>
        <v>0</v>
      </c>
      <c r="U15" s="54" t="str">
        <f t="shared" si="9"/>
        <v/>
      </c>
      <c r="V15" s="54" t="str">
        <f t="shared" si="10"/>
        <v/>
      </c>
      <c r="W15" s="54" t="str">
        <f t="shared" si="11"/>
        <v/>
      </c>
      <c r="X15" s="54" t="str">
        <f t="shared" si="12"/>
        <v/>
      </c>
      <c r="Y15" s="54" t="str">
        <f t="shared" si="13"/>
        <v/>
      </c>
      <c r="Z15" s="54" t="str">
        <f t="shared" si="14"/>
        <v/>
      </c>
      <c r="AA15" s="54">
        <f>VLOOKUP($A15,_xlfn.IFS($D15=Lists!$G$3,'Chicken Only Calculator'!$A$9:$AJ$114,$D15=Lists!$G$4,'Chicken Only Calculator'!$A$9:$AJ$114,$D15=Lists!$G$5,'Chicken Only Calculator'!$A$9:$AJ$114,$D15=Lists!$G$6,'Cheese Only Calculator'!$A$9:$AJ$116,$D15=Lists!$G$7,'Beef Only Calculator'!$A$9:$AJ$70,$D15=Lists!$G$8,'Pork Only Calculator'!$A$9:$AJ$107),24,FALSE)</f>
        <v>0</v>
      </c>
      <c r="AB15" s="54">
        <f>VLOOKUP($A15,_xlfn.IFS($D15=Lists!$G$3,'Chicken Only Calculator'!$A$9:$AJ$114,$D15=Lists!$G$4,'Chicken Only Calculator'!$A$9:$AJ$114,$D15=Lists!$G$5,'Chicken Only Calculator'!$A$9:$AJ$114,$D15=Lists!$G$6,'Cheese Only Calculator'!$A$9:$AJ$116,$D15=Lists!$G$7,'Beef Only Calculator'!$A$9:$AJ$70,$D15=Lists!$G$8,'Pork Only Calculator'!$A$9:$AJ$107),25,FALSE)</f>
        <v>0</v>
      </c>
      <c r="AC15" s="54">
        <f>VLOOKUP($A15,_xlfn.IFS($D15=Lists!$G$3,'Chicken Only Calculator'!$A$9:$AJ$114,$D15=Lists!$G$4,'Chicken Only Calculator'!$A$9:$AJ$114,$D15=Lists!$G$5,'Chicken Only Calculator'!$A$9:$AJ$114,$D15=Lists!$G$6,'Cheese Only Calculator'!$A$9:$AJ$116,$D15=Lists!$G$7,'Beef Only Calculator'!$A$9:$AJ$70,$D15=Lists!$G$8,'Pork Only Calculator'!$A$9:$AJ$107),26,FALSE)</f>
        <v>0</v>
      </c>
      <c r="AD15" s="54">
        <f>VLOOKUP($A15,_xlfn.IFS($D15=Lists!$G$3,'Chicken Only Calculator'!$A$9:$AJ$114,$D15=Lists!$G$4,'Chicken Only Calculator'!$A$9:$AJ$114,$D15=Lists!$G$5,'Chicken Only Calculator'!$A$9:$AJ$114,$D15=Lists!$G$6,'Cheese Only Calculator'!$A$9:$AJ$116,$D15=Lists!$G$7,'Beef Only Calculator'!$A$9:$AJ$70,$D15=Lists!$G$8,'Pork Only Calculator'!$A$9:$AJ$107),27,FALSE)</f>
        <v>0</v>
      </c>
      <c r="AE15" s="54">
        <f>VLOOKUP($A15,_xlfn.IFS($D15=Lists!$G$3,'Chicken Only Calculator'!$A$9:$AJ$114,$D15=Lists!$G$4,'Chicken Only Calculator'!$A$9:$AJ$114,$D15=Lists!$G$5,'Chicken Only Calculator'!$A$9:$AJ$114,$D15=Lists!$G$6,'Cheese Only Calculator'!$A$9:$AJ$116,$D15=Lists!$G$7,'Beef Only Calculator'!$A$9:$AJ$70,$D15=Lists!$G$8,'Pork Only Calculator'!$A$9:$AJ$107),28,FALSE)</f>
        <v>0</v>
      </c>
      <c r="AF15" s="54">
        <f>VLOOKUP($A15,_xlfn.IFS($D15=Lists!$G$3,'Chicken Only Calculator'!$A$9:$AJ$114,$D15=Lists!$G$4,'Chicken Only Calculator'!$A$9:$AJ$114,$D15=Lists!$G$5,'Chicken Only Calculator'!$A$9:$AJ$114,$D15=Lists!$G$6,'Cheese Only Calculator'!$A$9:$AJ$116,$D15=Lists!$G$7,'Beef Only Calculator'!$A$9:$AJ$70,$D15=Lists!$G$8,'Pork Only Calculator'!$A$9:$AJ$107),29,FALSE)</f>
        <v>0</v>
      </c>
      <c r="AG15" s="54">
        <f>VLOOKUP($A15,_xlfn.IFS($D15=Lists!$G$3,'Chicken Only Calculator'!$A$9:$AJ$114,$D15=Lists!$G$4,'Chicken Only Calculator'!$A$9:$AJ$114,$D15=Lists!$G$5,'Chicken Only Calculator'!$A$9:$AJ$114,$D15=Lists!$G$6,'Cheese Only Calculator'!$A$9:$AJ$116,$D15=Lists!$G$7,'Beef Only Calculator'!$A$9:$AJ$70,$D15=Lists!$G$8,'Pork Only Calculator'!$A$9:$AJ$107),30,FALSE)</f>
        <v>0</v>
      </c>
      <c r="AH15" s="54">
        <f>VLOOKUP($A15,_xlfn.IFS($D15=Lists!$G$3,'Chicken Only Calculator'!$A$9:$AJ$114,$D15=Lists!$G$4,'Chicken Only Calculator'!$A$9:$AJ$114,$D15=Lists!$G$5,'Chicken Only Calculator'!$A$9:$AJ$114,$D15=Lists!$G$6,'Cheese Only Calculator'!$A$9:$AJ$116,$D15=Lists!$G$7,'Beef Only Calculator'!$A$9:$AJ$70,$D15=Lists!$G$8,'Pork Only Calculator'!$A$9:$AJ$107),31,FALSE)</f>
        <v>0</v>
      </c>
      <c r="AI15" s="54">
        <f>VLOOKUP($A15,_xlfn.IFS($D15=Lists!$G$3,'Chicken Only Calculator'!$A$9:$AJ$114,$D15=Lists!$G$4,'Chicken Only Calculator'!$A$9:$AJ$114,$D15=Lists!$G$5,'Chicken Only Calculator'!$A$9:$AJ$114,$D15=Lists!$G$6,'Cheese Only Calculator'!$A$9:$AJ$116,$D15=Lists!$G$7,'Beef Only Calculator'!$A$9:$AJ$70,$D15=Lists!$G$8,'Pork Only Calculator'!$A$9:$AJ$107),32,FALSE)</f>
        <v>0</v>
      </c>
      <c r="AJ15" s="54">
        <f>VLOOKUP($A15,_xlfn.IFS($D15=Lists!$G$3,'Chicken Only Calculator'!$A$9:$AJ$114,$D15=Lists!$G$4,'Chicken Only Calculator'!$A$9:$AJ$114,$D15=Lists!$G$5,'Chicken Only Calculator'!$A$9:$AJ$114,$D15=Lists!$G$6,'Cheese Only Calculator'!$A$9:$AJ$116,$D15=Lists!$G$7,'Beef Only Calculator'!$A$9:$AJ$70,$D15=Lists!$G$8,'Pork Only Calculator'!$A$9:$AJ$107),33,FALSE)</f>
        <v>0</v>
      </c>
      <c r="AK15" s="54">
        <f>VLOOKUP($A15,_xlfn.IFS($D15=Lists!$G$3,'Chicken Only Calculator'!$A$9:$AJ$114,$D15=Lists!$G$4,'Chicken Only Calculator'!$A$9:$AJ$114,$D15=Lists!$G$5,'Chicken Only Calculator'!$A$9:$AJ$114,$D15=Lists!$G$6,'Cheese Only Calculator'!$A$9:$AJ$116,$D15=Lists!$G$7,'Beef Only Calculator'!$A$9:$AJ$70,$D15=Lists!$G$8,'Pork Only Calculator'!$A$9:$AJ$107),34,FALSE)</f>
        <v>0</v>
      </c>
      <c r="AL15" s="54">
        <f>VLOOKUP($A15,_xlfn.IFS($D15=Lists!$G$3,'Chicken Only Calculator'!$A$9:$AJ$114,$D15=Lists!$G$4,'Chicken Only Calculator'!$A$9:$AJ$114,$D15=Lists!$G$5,'Chicken Only Calculator'!$A$9:$AJ$114,$D15=Lists!$G$6,'Cheese Only Calculator'!$A$9:$AJ$116,$D15=Lists!$G$7,'Beef Only Calculator'!$A$9:$AJ$70,$D15=Lists!$G$8,'Pork Only Calculator'!$A$9:$AJ$107),35,FALSE)</f>
        <v>0</v>
      </c>
      <c r="AM15" s="54">
        <f t="shared" si="15"/>
        <v>0</v>
      </c>
      <c r="AO15" s="55"/>
    </row>
    <row r="16" spans="1:41" ht="24.5" x14ac:dyDescent="0.55000000000000004">
      <c r="A16" s="40">
        <v>10000011710</v>
      </c>
      <c r="B16" s="40" t="str">
        <f>INDEX('Data Sheet'!$A$1:$R$260,MATCH($A16,'Data Sheet'!$A$1:$A$260,0),MATCH(B$3,'Data Sheet'!$A$1:$R$1,0))</f>
        <v>ACT</v>
      </c>
      <c r="C16" s="41" t="str">
        <f>INDEX('Data Sheet'!$A$1:$R$260,MATCH($A16,'Data Sheet'!$A$1:$A$260,0),MATCH(C$3,'Data Sheet'!$A$1:$R$1,0))</f>
        <v>IW Cheeseburger Mini Twin Sandwiches, 4.7 oz.</v>
      </c>
      <c r="D16" s="40" t="str">
        <f>INDEX('Data Sheet'!$A$1:$R$260,MATCH($A16,'Data Sheet'!$A$1:$A$260,0),MATCH(D$3,'Data Sheet'!$A$1:$R$1,0))</f>
        <v>100154 / 100155</v>
      </c>
      <c r="E16" s="40">
        <f>INDEX('Data Sheet'!$A$1:$R$260,MATCH($A16,'Data Sheet'!$A$1:$A$260,0),MATCH(E$3,'Data Sheet'!$A$1:$R$1,0))</f>
        <v>28.2</v>
      </c>
      <c r="F16" s="40">
        <f>INDEX('Data Sheet'!$A$1:$R$260,MATCH($A16,'Data Sheet'!$A$1:$A$260,0),MATCH(F$3,'Data Sheet'!$A$1:$R$1,0))</f>
        <v>96</v>
      </c>
      <c r="G16" s="40">
        <f>INDEX('Data Sheet'!$A$1:$R$260,MATCH($A16,'Data Sheet'!$A$1:$A$260,0),MATCH(G$3,'Data Sheet'!$A$1:$R$1,0))</f>
        <v>96</v>
      </c>
      <c r="H16" s="40" t="str">
        <f>INDEX('Data Sheet'!$A$1:$R$260,MATCH($A16,'Data Sheet'!$A$1:$A$260,0),MATCH(H$3,'Data Sheet'!$A$1:$R$1,0))</f>
        <v/>
      </c>
      <c r="I16" s="40">
        <f>INDEX('Data Sheet'!$A$1:$R$260,MATCH($A16,'Data Sheet'!$A$1:$A$260,0),MATCH(I$3,'Data Sheet'!$A$1:$R$1,0))</f>
        <v>4.7</v>
      </c>
      <c r="J16" s="40" t="str">
        <f>INDEX('Data Sheet'!$A$1:$R$260,MATCH($A16,'Data Sheet'!$A$1:$A$260,0),MATCH(J$3,'Data Sheet'!$A$1:$R$1,0))</f>
        <v>2 Mini Sandwiches</v>
      </c>
      <c r="K16" s="40">
        <f>INDEX('Data Sheet'!$A$1:$R$260,MATCH($A16,'Data Sheet'!$A$1:$A$260,0),MATCH(K$3,'Data Sheet'!$A$1:$R$1,0))</f>
        <v>2</v>
      </c>
      <c r="L16" s="40">
        <f>INDEX('Data Sheet'!$A$1:$R$260,MATCH($A16,'Data Sheet'!$A$1:$A$260,0),MATCH(L$3,'Data Sheet'!$A$1:$R$1,0))</f>
        <v>2</v>
      </c>
      <c r="M16" s="40">
        <f>INDEX('Data Sheet'!$A$1:$R$260,MATCH($A16,'Data Sheet'!$A$1:$A$260,0),MATCH(M$3,'Data Sheet'!$A$1:$R$1,0))</f>
        <v>0</v>
      </c>
      <c r="N16" s="40">
        <f>INDEX('Data Sheet'!$A$1:$R$260,MATCH($A16,'Data Sheet'!$A$1:$A$260,0),MATCH(N$3,'Data Sheet'!$A$1:$R$1,0))</f>
        <v>0</v>
      </c>
      <c r="O16" s="40">
        <f>INDEX('Data Sheet'!$A$1:$R$260,MATCH($A16,'Data Sheet'!$A$1:$A$260,0),MATCH(O$3,'Data Sheet'!$A$1:$R$1,0))</f>
        <v>0</v>
      </c>
      <c r="P16" s="40">
        <f>INDEX('Data Sheet'!$A$1:$R$260,MATCH($A16,'Data Sheet'!$A$1:$A$260,0),MATCH(P$3,'Data Sheet'!$A$1:$R$1,0))</f>
        <v>10.36</v>
      </c>
      <c r="Q16" s="40">
        <f>INDEX('Data Sheet'!$A$1:$R$260,MATCH($A16,'Data Sheet'!$A$1:$A$260,0),MATCH(Q$3,'Data Sheet'!$A$1:$R$1,0))</f>
        <v>0</v>
      </c>
      <c r="R16" s="42" t="str">
        <f>VLOOKUP(A16,_xlfn.IFS(D16=Lists!$G$3,'Chicken Only Calculator'!$A$9:$U$114,D16=Lists!$G$4,'Chicken Only Calculator'!$A$9:$U$114,D16=Lists!$G$5,'Chicken Only Calculator'!$A$9:$U$114,D16=Lists!$G$6,'Cheese Only Calculator'!$A$9:$U$116,D16=Lists!$G$7,'Beef Only Calculator'!$A$9:$U$70,D16=Lists!$G$8,'Pork Only Calculator'!$A$9:$U$107),15,FALSE)</f>
        <v/>
      </c>
      <c r="S16" s="42" t="str">
        <f t="shared" si="8"/>
        <v/>
      </c>
      <c r="T16" s="42">
        <f>VLOOKUP(A16,_xlfn.IFS(D16=Lists!$G$3,'Chicken Only Calculator'!$A$9:$U$114,D16=Lists!$G$4,'Chicken Only Calculator'!$A$9:$U$114,D16=Lists!$G$5,'Chicken Only Calculator'!$A$9:$U$114,D16=Lists!$G$6,'Cheese Only Calculator'!$A$9:$U$116,D16=Lists!$G$7,'Beef Only Calculator'!$A$9:$U$70,D16=Lists!$G$8,'Pork Only Calculator'!$A$9:$U$107),17,FALSE)</f>
        <v>0</v>
      </c>
      <c r="U16" s="42" t="str">
        <f t="shared" si="9"/>
        <v/>
      </c>
      <c r="V16" s="42" t="str">
        <f t="shared" si="10"/>
        <v/>
      </c>
      <c r="W16" s="42" t="str">
        <f t="shared" si="11"/>
        <v/>
      </c>
      <c r="X16" s="42" t="str">
        <f t="shared" si="12"/>
        <v/>
      </c>
      <c r="Y16" s="42" t="str">
        <f t="shared" si="13"/>
        <v/>
      </c>
      <c r="Z16" s="42" t="str">
        <f t="shared" si="14"/>
        <v/>
      </c>
      <c r="AA16" s="42">
        <f>VLOOKUP($A16,_xlfn.IFS($D16=Lists!$G$3,'Chicken Only Calculator'!$A$9:$AJ$114,$D16=Lists!$G$4,'Chicken Only Calculator'!$A$9:$AJ$114,$D16=Lists!$G$5,'Chicken Only Calculator'!$A$9:$AJ$114,$D16=Lists!$G$6,'Cheese Only Calculator'!$A$9:$AJ$116,$D16=Lists!$G$7,'Beef Only Calculator'!$A$9:$AJ$70,$D16=Lists!$G$8,'Pork Only Calculator'!$A$9:$AJ$107),24,FALSE)</f>
        <v>0</v>
      </c>
      <c r="AB16" s="42">
        <f>VLOOKUP($A16,_xlfn.IFS($D16=Lists!$G$3,'Chicken Only Calculator'!$A$9:$AJ$114,$D16=Lists!$G$4,'Chicken Only Calculator'!$A$9:$AJ$114,$D16=Lists!$G$5,'Chicken Only Calculator'!$A$9:$AJ$114,$D16=Lists!$G$6,'Cheese Only Calculator'!$A$9:$AJ$116,$D16=Lists!$G$7,'Beef Only Calculator'!$A$9:$AJ$70,$D16=Lists!$G$8,'Pork Only Calculator'!$A$9:$AJ$107),25,FALSE)</f>
        <v>0</v>
      </c>
      <c r="AC16" s="42">
        <f>VLOOKUP($A16,_xlfn.IFS($D16=Lists!$G$3,'Chicken Only Calculator'!$A$9:$AJ$114,$D16=Lists!$G$4,'Chicken Only Calculator'!$A$9:$AJ$114,$D16=Lists!$G$5,'Chicken Only Calculator'!$A$9:$AJ$114,$D16=Lists!$G$6,'Cheese Only Calculator'!$A$9:$AJ$116,$D16=Lists!$G$7,'Beef Only Calculator'!$A$9:$AJ$70,$D16=Lists!$G$8,'Pork Only Calculator'!$A$9:$AJ$107),26,FALSE)</f>
        <v>0</v>
      </c>
      <c r="AD16" s="42">
        <f>VLOOKUP($A16,_xlfn.IFS($D16=Lists!$G$3,'Chicken Only Calculator'!$A$9:$AJ$114,$D16=Lists!$G$4,'Chicken Only Calculator'!$A$9:$AJ$114,$D16=Lists!$G$5,'Chicken Only Calculator'!$A$9:$AJ$114,$D16=Lists!$G$6,'Cheese Only Calculator'!$A$9:$AJ$116,$D16=Lists!$G$7,'Beef Only Calculator'!$A$9:$AJ$70,$D16=Lists!$G$8,'Pork Only Calculator'!$A$9:$AJ$107),27,FALSE)</f>
        <v>0</v>
      </c>
      <c r="AE16" s="42">
        <f>VLOOKUP($A16,_xlfn.IFS($D16=Lists!$G$3,'Chicken Only Calculator'!$A$9:$AJ$114,$D16=Lists!$G$4,'Chicken Only Calculator'!$A$9:$AJ$114,$D16=Lists!$G$5,'Chicken Only Calculator'!$A$9:$AJ$114,$D16=Lists!$G$6,'Cheese Only Calculator'!$A$9:$AJ$116,$D16=Lists!$G$7,'Beef Only Calculator'!$A$9:$AJ$70,$D16=Lists!$G$8,'Pork Only Calculator'!$A$9:$AJ$107),28,FALSE)</f>
        <v>0</v>
      </c>
      <c r="AF16" s="42">
        <f>VLOOKUP($A16,_xlfn.IFS($D16=Lists!$G$3,'Chicken Only Calculator'!$A$9:$AJ$114,$D16=Lists!$G$4,'Chicken Only Calculator'!$A$9:$AJ$114,$D16=Lists!$G$5,'Chicken Only Calculator'!$A$9:$AJ$114,$D16=Lists!$G$6,'Cheese Only Calculator'!$A$9:$AJ$116,$D16=Lists!$G$7,'Beef Only Calculator'!$A$9:$AJ$70,$D16=Lists!$G$8,'Pork Only Calculator'!$A$9:$AJ$107),29,FALSE)</f>
        <v>0</v>
      </c>
      <c r="AG16" s="42">
        <f>VLOOKUP($A16,_xlfn.IFS($D16=Lists!$G$3,'Chicken Only Calculator'!$A$9:$AJ$114,$D16=Lists!$G$4,'Chicken Only Calculator'!$A$9:$AJ$114,$D16=Lists!$G$5,'Chicken Only Calculator'!$A$9:$AJ$114,$D16=Lists!$G$6,'Cheese Only Calculator'!$A$9:$AJ$116,$D16=Lists!$G$7,'Beef Only Calculator'!$A$9:$AJ$70,$D16=Lists!$G$8,'Pork Only Calculator'!$A$9:$AJ$107),30,FALSE)</f>
        <v>0</v>
      </c>
      <c r="AH16" s="42">
        <f>VLOOKUP($A16,_xlfn.IFS($D16=Lists!$G$3,'Chicken Only Calculator'!$A$9:$AJ$114,$D16=Lists!$G$4,'Chicken Only Calculator'!$A$9:$AJ$114,$D16=Lists!$G$5,'Chicken Only Calculator'!$A$9:$AJ$114,$D16=Lists!$G$6,'Cheese Only Calculator'!$A$9:$AJ$116,$D16=Lists!$G$7,'Beef Only Calculator'!$A$9:$AJ$70,$D16=Lists!$G$8,'Pork Only Calculator'!$A$9:$AJ$107),31,FALSE)</f>
        <v>0</v>
      </c>
      <c r="AI16" s="42">
        <f>VLOOKUP($A16,_xlfn.IFS($D16=Lists!$G$3,'Chicken Only Calculator'!$A$9:$AJ$114,$D16=Lists!$G$4,'Chicken Only Calculator'!$A$9:$AJ$114,$D16=Lists!$G$5,'Chicken Only Calculator'!$A$9:$AJ$114,$D16=Lists!$G$6,'Cheese Only Calculator'!$A$9:$AJ$116,$D16=Lists!$G$7,'Beef Only Calculator'!$A$9:$AJ$70,$D16=Lists!$G$8,'Pork Only Calculator'!$A$9:$AJ$107),32,FALSE)</f>
        <v>0</v>
      </c>
      <c r="AJ16" s="42">
        <f>VLOOKUP($A16,_xlfn.IFS($D16=Lists!$G$3,'Chicken Only Calculator'!$A$9:$AJ$114,$D16=Lists!$G$4,'Chicken Only Calculator'!$A$9:$AJ$114,$D16=Lists!$G$5,'Chicken Only Calculator'!$A$9:$AJ$114,$D16=Lists!$G$6,'Cheese Only Calculator'!$A$9:$AJ$116,$D16=Lists!$G$7,'Beef Only Calculator'!$A$9:$AJ$70,$D16=Lists!$G$8,'Pork Only Calculator'!$A$9:$AJ$107),33,FALSE)</f>
        <v>0</v>
      </c>
      <c r="AK16" s="42">
        <f>VLOOKUP($A16,_xlfn.IFS($D16=Lists!$G$3,'Chicken Only Calculator'!$A$9:$AJ$114,$D16=Lists!$G$4,'Chicken Only Calculator'!$A$9:$AJ$114,$D16=Lists!$G$5,'Chicken Only Calculator'!$A$9:$AJ$114,$D16=Lists!$G$6,'Cheese Only Calculator'!$A$9:$AJ$116,$D16=Lists!$G$7,'Beef Only Calculator'!$A$9:$AJ$70,$D16=Lists!$G$8,'Pork Only Calculator'!$A$9:$AJ$107),34,FALSE)</f>
        <v>0</v>
      </c>
      <c r="AL16" s="42">
        <f>VLOOKUP($A16,_xlfn.IFS($D16=Lists!$G$3,'Chicken Only Calculator'!$A$9:$AJ$114,$D16=Lists!$G$4,'Chicken Only Calculator'!$A$9:$AJ$114,$D16=Lists!$G$5,'Chicken Only Calculator'!$A$9:$AJ$114,$D16=Lists!$G$6,'Cheese Only Calculator'!$A$9:$AJ$116,$D16=Lists!$G$7,'Beef Only Calculator'!$A$9:$AJ$70,$D16=Lists!$G$8,'Pork Only Calculator'!$A$9:$AJ$107),35,FALSE)</f>
        <v>0</v>
      </c>
      <c r="AM16" s="42">
        <f t="shared" si="15"/>
        <v>0</v>
      </c>
      <c r="AO16" s="55"/>
    </row>
    <row r="17" spans="1:41" ht="24.5" x14ac:dyDescent="0.55000000000000004">
      <c r="A17" s="52">
        <v>10000011750</v>
      </c>
      <c r="B17" s="52" t="str">
        <f>INDEX('Data Sheet'!$A$1:$R$260,MATCH($A17,'Data Sheet'!$A$1:$A$260,0),MATCH(B$3,'Data Sheet'!$A$1:$R$1,0))</f>
        <v>ACT</v>
      </c>
      <c r="C17" s="53" t="str">
        <f>INDEX('Data Sheet'!$A$1:$R$260,MATCH($A17,'Data Sheet'!$A$1:$A$260,0),MATCH(C$3,'Data Sheet'!$A$1:$R$1,0))</f>
        <v>Beef Meatballs, 0.5 oz.</v>
      </c>
      <c r="D17" s="52" t="str">
        <f>INDEX('Data Sheet'!$A$1:$R$260,MATCH($A17,'Data Sheet'!$A$1:$A$260,0),MATCH(D$3,'Data Sheet'!$A$1:$R$1,0))</f>
        <v>100154 / 100155</v>
      </c>
      <c r="E17" s="52">
        <f>INDEX('Data Sheet'!$A$1:$R$260,MATCH($A17,'Data Sheet'!$A$1:$A$260,0),MATCH(E$3,'Data Sheet'!$A$1:$R$1,0))</f>
        <v>30</v>
      </c>
      <c r="F17" s="52">
        <f>INDEX('Data Sheet'!$A$1:$R$260,MATCH($A17,'Data Sheet'!$A$1:$A$260,0),MATCH(F$3,'Data Sheet'!$A$1:$R$1,0))</f>
        <v>192</v>
      </c>
      <c r="G17" s="52">
        <f>INDEX('Data Sheet'!$A$1:$R$260,MATCH($A17,'Data Sheet'!$A$1:$A$260,0),MATCH(G$3,'Data Sheet'!$A$1:$R$1,0))</f>
        <v>192</v>
      </c>
      <c r="H17" s="52" t="str">
        <f>INDEX('Data Sheet'!$A$1:$R$260,MATCH($A17,'Data Sheet'!$A$1:$A$260,0),MATCH(H$3,'Data Sheet'!$A$1:$R$1,0))</f>
        <v/>
      </c>
      <c r="I17" s="52">
        <f>INDEX('Data Sheet'!$A$1:$R$260,MATCH($A17,'Data Sheet'!$A$1:$A$260,0),MATCH(I$3,'Data Sheet'!$A$1:$R$1,0))</f>
        <v>2.5</v>
      </c>
      <c r="J17" s="52" t="str">
        <f>INDEX('Data Sheet'!$A$1:$R$260,MATCH($A17,'Data Sheet'!$A$1:$A$260,0),MATCH(J$3,'Data Sheet'!$A$1:$R$1,0))</f>
        <v>5 pieces</v>
      </c>
      <c r="K17" s="52">
        <f>INDEX('Data Sheet'!$A$1:$R$260,MATCH($A17,'Data Sheet'!$A$1:$A$260,0),MATCH(K$3,'Data Sheet'!$A$1:$R$1,0))</f>
        <v>2</v>
      </c>
      <c r="L17" s="52" t="str">
        <f>INDEX('Data Sheet'!$A$1:$R$260,MATCH($A17,'Data Sheet'!$A$1:$A$260,0),MATCH(L$3,'Data Sheet'!$A$1:$R$1,0))</f>
        <v>-</v>
      </c>
      <c r="M17" s="52">
        <f>INDEX('Data Sheet'!$A$1:$R$260,MATCH($A17,'Data Sheet'!$A$1:$A$260,0),MATCH(M$3,'Data Sheet'!$A$1:$R$1,0))</f>
        <v>0</v>
      </c>
      <c r="N17" s="52">
        <f>INDEX('Data Sheet'!$A$1:$R$260,MATCH($A17,'Data Sheet'!$A$1:$A$260,0),MATCH(N$3,'Data Sheet'!$A$1:$R$1,0))</f>
        <v>0</v>
      </c>
      <c r="O17" s="52">
        <f>INDEX('Data Sheet'!$A$1:$R$260,MATCH($A17,'Data Sheet'!$A$1:$A$260,0),MATCH(O$3,'Data Sheet'!$A$1:$R$1,0))</f>
        <v>0</v>
      </c>
      <c r="P17" s="52">
        <f>INDEX('Data Sheet'!$A$1:$R$260,MATCH($A17,'Data Sheet'!$A$1:$A$260,0),MATCH(P$3,'Data Sheet'!$A$1:$R$1,0))</f>
        <v>23.4</v>
      </c>
      <c r="Q17" s="52">
        <f>INDEX('Data Sheet'!$A$1:$R$260,MATCH($A17,'Data Sheet'!$A$1:$A$260,0),MATCH(Q$3,'Data Sheet'!$A$1:$R$1,0))</f>
        <v>0</v>
      </c>
      <c r="R17" s="54" t="str">
        <f>VLOOKUP(A17,_xlfn.IFS(D17=Lists!$G$3,'Chicken Only Calculator'!$A$9:$U$114,D17=Lists!$G$4,'Chicken Only Calculator'!$A$9:$U$114,D17=Lists!$G$5,'Chicken Only Calculator'!$A$9:$U$114,D17=Lists!$G$6,'Cheese Only Calculator'!$A$9:$U$116,D17=Lists!$G$7,'Beef Only Calculator'!$A$9:$U$70,D17=Lists!$G$8,'Pork Only Calculator'!$A$9:$U$107),15,FALSE)</f>
        <v/>
      </c>
      <c r="S17" s="54" t="str">
        <f t="shared" si="8"/>
        <v/>
      </c>
      <c r="T17" s="54">
        <f>VLOOKUP(A17,_xlfn.IFS(D17=Lists!$G$3,'Chicken Only Calculator'!$A$9:$U$114,D17=Lists!$G$4,'Chicken Only Calculator'!$A$9:$U$114,D17=Lists!$G$5,'Chicken Only Calculator'!$A$9:$U$114,D17=Lists!$G$6,'Cheese Only Calculator'!$A$9:$U$116,D17=Lists!$G$7,'Beef Only Calculator'!$A$9:$U$70,D17=Lists!$G$8,'Pork Only Calculator'!$A$9:$U$107),17,FALSE)</f>
        <v>0</v>
      </c>
      <c r="U17" s="54" t="str">
        <f t="shared" si="9"/>
        <v/>
      </c>
      <c r="V17" s="54" t="str">
        <f t="shared" si="10"/>
        <v/>
      </c>
      <c r="W17" s="54" t="str">
        <f t="shared" si="11"/>
        <v/>
      </c>
      <c r="X17" s="54" t="str">
        <f t="shared" si="12"/>
        <v/>
      </c>
      <c r="Y17" s="54" t="str">
        <f t="shared" si="13"/>
        <v/>
      </c>
      <c r="Z17" s="54" t="str">
        <f t="shared" si="14"/>
        <v/>
      </c>
      <c r="AA17" s="54">
        <f>VLOOKUP($A17,_xlfn.IFS($D17=Lists!$G$3,'Chicken Only Calculator'!$A$9:$AJ$114,$D17=Lists!$G$4,'Chicken Only Calculator'!$A$9:$AJ$114,$D17=Lists!$G$5,'Chicken Only Calculator'!$A$9:$AJ$114,$D17=Lists!$G$6,'Cheese Only Calculator'!$A$9:$AJ$116,$D17=Lists!$G$7,'Beef Only Calculator'!$A$9:$AJ$70,$D17=Lists!$G$8,'Pork Only Calculator'!$A$9:$AJ$107),24,FALSE)</f>
        <v>0</v>
      </c>
      <c r="AB17" s="54">
        <f>VLOOKUP($A17,_xlfn.IFS($D17=Lists!$G$3,'Chicken Only Calculator'!$A$9:$AJ$114,$D17=Lists!$G$4,'Chicken Only Calculator'!$A$9:$AJ$114,$D17=Lists!$G$5,'Chicken Only Calculator'!$A$9:$AJ$114,$D17=Lists!$G$6,'Cheese Only Calculator'!$A$9:$AJ$116,$D17=Lists!$G$7,'Beef Only Calculator'!$A$9:$AJ$70,$D17=Lists!$G$8,'Pork Only Calculator'!$A$9:$AJ$107),25,FALSE)</f>
        <v>0</v>
      </c>
      <c r="AC17" s="54">
        <f>VLOOKUP($A17,_xlfn.IFS($D17=Lists!$G$3,'Chicken Only Calculator'!$A$9:$AJ$114,$D17=Lists!$G$4,'Chicken Only Calculator'!$A$9:$AJ$114,$D17=Lists!$G$5,'Chicken Only Calculator'!$A$9:$AJ$114,$D17=Lists!$G$6,'Cheese Only Calculator'!$A$9:$AJ$116,$D17=Lists!$G$7,'Beef Only Calculator'!$A$9:$AJ$70,$D17=Lists!$G$8,'Pork Only Calculator'!$A$9:$AJ$107),26,FALSE)</f>
        <v>0</v>
      </c>
      <c r="AD17" s="54">
        <f>VLOOKUP($A17,_xlfn.IFS($D17=Lists!$G$3,'Chicken Only Calculator'!$A$9:$AJ$114,$D17=Lists!$G$4,'Chicken Only Calculator'!$A$9:$AJ$114,$D17=Lists!$G$5,'Chicken Only Calculator'!$A$9:$AJ$114,$D17=Lists!$G$6,'Cheese Only Calculator'!$A$9:$AJ$116,$D17=Lists!$G$7,'Beef Only Calculator'!$A$9:$AJ$70,$D17=Lists!$G$8,'Pork Only Calculator'!$A$9:$AJ$107),27,FALSE)</f>
        <v>0</v>
      </c>
      <c r="AE17" s="54">
        <f>VLOOKUP($A17,_xlfn.IFS($D17=Lists!$G$3,'Chicken Only Calculator'!$A$9:$AJ$114,$D17=Lists!$G$4,'Chicken Only Calculator'!$A$9:$AJ$114,$D17=Lists!$G$5,'Chicken Only Calculator'!$A$9:$AJ$114,$D17=Lists!$G$6,'Cheese Only Calculator'!$A$9:$AJ$116,$D17=Lists!$G$7,'Beef Only Calculator'!$A$9:$AJ$70,$D17=Lists!$G$8,'Pork Only Calculator'!$A$9:$AJ$107),28,FALSE)</f>
        <v>0</v>
      </c>
      <c r="AF17" s="54">
        <f>VLOOKUP($A17,_xlfn.IFS($D17=Lists!$G$3,'Chicken Only Calculator'!$A$9:$AJ$114,$D17=Lists!$G$4,'Chicken Only Calculator'!$A$9:$AJ$114,$D17=Lists!$G$5,'Chicken Only Calculator'!$A$9:$AJ$114,$D17=Lists!$G$6,'Cheese Only Calculator'!$A$9:$AJ$116,$D17=Lists!$G$7,'Beef Only Calculator'!$A$9:$AJ$70,$D17=Lists!$G$8,'Pork Only Calculator'!$A$9:$AJ$107),29,FALSE)</f>
        <v>0</v>
      </c>
      <c r="AG17" s="54">
        <f>VLOOKUP($A17,_xlfn.IFS($D17=Lists!$G$3,'Chicken Only Calculator'!$A$9:$AJ$114,$D17=Lists!$G$4,'Chicken Only Calculator'!$A$9:$AJ$114,$D17=Lists!$G$5,'Chicken Only Calculator'!$A$9:$AJ$114,$D17=Lists!$G$6,'Cheese Only Calculator'!$A$9:$AJ$116,$D17=Lists!$G$7,'Beef Only Calculator'!$A$9:$AJ$70,$D17=Lists!$G$8,'Pork Only Calculator'!$A$9:$AJ$107),30,FALSE)</f>
        <v>0</v>
      </c>
      <c r="AH17" s="54">
        <f>VLOOKUP($A17,_xlfn.IFS($D17=Lists!$G$3,'Chicken Only Calculator'!$A$9:$AJ$114,$D17=Lists!$G$4,'Chicken Only Calculator'!$A$9:$AJ$114,$D17=Lists!$G$5,'Chicken Only Calculator'!$A$9:$AJ$114,$D17=Lists!$G$6,'Cheese Only Calculator'!$A$9:$AJ$116,$D17=Lists!$G$7,'Beef Only Calculator'!$A$9:$AJ$70,$D17=Lists!$G$8,'Pork Only Calculator'!$A$9:$AJ$107),31,FALSE)</f>
        <v>0</v>
      </c>
      <c r="AI17" s="54">
        <f>VLOOKUP($A17,_xlfn.IFS($D17=Lists!$G$3,'Chicken Only Calculator'!$A$9:$AJ$114,$D17=Lists!$G$4,'Chicken Only Calculator'!$A$9:$AJ$114,$D17=Lists!$G$5,'Chicken Only Calculator'!$A$9:$AJ$114,$D17=Lists!$G$6,'Cheese Only Calculator'!$A$9:$AJ$116,$D17=Lists!$G$7,'Beef Only Calculator'!$A$9:$AJ$70,$D17=Lists!$G$8,'Pork Only Calculator'!$A$9:$AJ$107),32,FALSE)</f>
        <v>0</v>
      </c>
      <c r="AJ17" s="54">
        <f>VLOOKUP($A17,_xlfn.IFS($D17=Lists!$G$3,'Chicken Only Calculator'!$A$9:$AJ$114,$D17=Lists!$G$4,'Chicken Only Calculator'!$A$9:$AJ$114,$D17=Lists!$G$5,'Chicken Only Calculator'!$A$9:$AJ$114,$D17=Lists!$G$6,'Cheese Only Calculator'!$A$9:$AJ$116,$D17=Lists!$G$7,'Beef Only Calculator'!$A$9:$AJ$70,$D17=Lists!$G$8,'Pork Only Calculator'!$A$9:$AJ$107),33,FALSE)</f>
        <v>0</v>
      </c>
      <c r="AK17" s="54">
        <f>VLOOKUP($A17,_xlfn.IFS($D17=Lists!$G$3,'Chicken Only Calculator'!$A$9:$AJ$114,$D17=Lists!$G$4,'Chicken Only Calculator'!$A$9:$AJ$114,$D17=Lists!$G$5,'Chicken Only Calculator'!$A$9:$AJ$114,$D17=Lists!$G$6,'Cheese Only Calculator'!$A$9:$AJ$116,$D17=Lists!$G$7,'Beef Only Calculator'!$A$9:$AJ$70,$D17=Lists!$G$8,'Pork Only Calculator'!$A$9:$AJ$107),34,FALSE)</f>
        <v>0</v>
      </c>
      <c r="AL17" s="54">
        <f>VLOOKUP($A17,_xlfn.IFS($D17=Lists!$G$3,'Chicken Only Calculator'!$A$9:$AJ$114,$D17=Lists!$G$4,'Chicken Only Calculator'!$A$9:$AJ$114,$D17=Lists!$G$5,'Chicken Only Calculator'!$A$9:$AJ$114,$D17=Lists!$G$6,'Cheese Only Calculator'!$A$9:$AJ$116,$D17=Lists!$G$7,'Beef Only Calculator'!$A$9:$AJ$70,$D17=Lists!$G$8,'Pork Only Calculator'!$A$9:$AJ$107),35,FALSE)</f>
        <v>0</v>
      </c>
      <c r="AM17" s="54">
        <f t="shared" si="15"/>
        <v>0</v>
      </c>
      <c r="AO17" s="55"/>
    </row>
    <row r="18" spans="1:41" ht="24.5" x14ac:dyDescent="0.55000000000000004">
      <c r="A18" s="40">
        <v>10000013716</v>
      </c>
      <c r="B18" s="40" t="str">
        <f>INDEX('Data Sheet'!$A$1:$R$260,MATCH($A18,'Data Sheet'!$A$1:$A$260,0),MATCH(B$3,'Data Sheet'!$A$1:$R$1,0))</f>
        <v>ACT</v>
      </c>
      <c r="C18" s="41" t="str">
        <f>INDEX('Data Sheet'!$A$1:$R$260,MATCH($A18,'Data Sheet'!$A$1:$A$260,0),MATCH(C$3,'Data Sheet'!$A$1:$R$1,0))</f>
        <v>Smokie Grill® Beef Rib Pattie with Honey BBQ Sauce, 3.25 oz.</v>
      </c>
      <c r="D18" s="40" t="str">
        <f>INDEX('Data Sheet'!$A$1:$R$260,MATCH($A18,'Data Sheet'!$A$1:$A$260,0),MATCH(D$3,'Data Sheet'!$A$1:$R$1,0))</f>
        <v>100154 / 100155</v>
      </c>
      <c r="E18" s="40">
        <f>INDEX('Data Sheet'!$A$1:$R$260,MATCH($A18,'Data Sheet'!$A$1:$A$260,0),MATCH(E$3,'Data Sheet'!$A$1:$R$1,0))</f>
        <v>20.309999999999999</v>
      </c>
      <c r="F18" s="40">
        <f>INDEX('Data Sheet'!$A$1:$R$260,MATCH($A18,'Data Sheet'!$A$1:$A$260,0),MATCH(F$3,'Data Sheet'!$A$1:$R$1,0))</f>
        <v>100</v>
      </c>
      <c r="G18" s="40">
        <f>INDEX('Data Sheet'!$A$1:$R$260,MATCH($A18,'Data Sheet'!$A$1:$A$260,0),MATCH(G$3,'Data Sheet'!$A$1:$R$1,0))</f>
        <v>100</v>
      </c>
      <c r="H18" s="40" t="str">
        <f>INDEX('Data Sheet'!$A$1:$R$260,MATCH($A18,'Data Sheet'!$A$1:$A$260,0),MATCH(H$3,'Data Sheet'!$A$1:$R$1,0))</f>
        <v/>
      </c>
      <c r="I18" s="40">
        <f>INDEX('Data Sheet'!$A$1:$R$260,MATCH($A18,'Data Sheet'!$A$1:$A$260,0),MATCH(I$3,'Data Sheet'!$A$1:$R$1,0))</f>
        <v>3.25</v>
      </c>
      <c r="J18" s="40" t="str">
        <f>INDEX('Data Sheet'!$A$1:$R$260,MATCH($A18,'Data Sheet'!$A$1:$A$260,0),MATCH(J$3,'Data Sheet'!$A$1:$R$1,0))</f>
        <v>1 piece</v>
      </c>
      <c r="K18" s="40">
        <f>INDEX('Data Sheet'!$A$1:$R$260,MATCH($A18,'Data Sheet'!$A$1:$A$260,0),MATCH(K$3,'Data Sheet'!$A$1:$R$1,0))</f>
        <v>2</v>
      </c>
      <c r="L18" s="40" t="str">
        <f>INDEX('Data Sheet'!$A$1:$R$260,MATCH($A18,'Data Sheet'!$A$1:$A$260,0),MATCH(L$3,'Data Sheet'!$A$1:$R$1,0))</f>
        <v>-</v>
      </c>
      <c r="M18" s="40">
        <f>INDEX('Data Sheet'!$A$1:$R$260,MATCH($A18,'Data Sheet'!$A$1:$A$260,0),MATCH(M$3,'Data Sheet'!$A$1:$R$1,0))</f>
        <v>0</v>
      </c>
      <c r="N18" s="40">
        <f>INDEX('Data Sheet'!$A$1:$R$260,MATCH($A18,'Data Sheet'!$A$1:$A$260,0),MATCH(N$3,'Data Sheet'!$A$1:$R$1,0))</f>
        <v>0</v>
      </c>
      <c r="O18" s="40">
        <f>INDEX('Data Sheet'!$A$1:$R$260,MATCH($A18,'Data Sheet'!$A$1:$A$260,0),MATCH(O$3,'Data Sheet'!$A$1:$R$1,0))</f>
        <v>0</v>
      </c>
      <c r="P18" s="40">
        <f>INDEX('Data Sheet'!$A$1:$R$260,MATCH($A18,'Data Sheet'!$A$1:$A$260,0),MATCH(P$3,'Data Sheet'!$A$1:$R$1,0))</f>
        <v>9.31</v>
      </c>
      <c r="Q18" s="40">
        <f>INDEX('Data Sheet'!$A$1:$R$260,MATCH($A18,'Data Sheet'!$A$1:$A$260,0),MATCH(Q$3,'Data Sheet'!$A$1:$R$1,0))</f>
        <v>0</v>
      </c>
      <c r="R18" s="42" t="str">
        <f>VLOOKUP(A18,_xlfn.IFS(D18=Lists!$G$3,'Chicken Only Calculator'!$A$9:$U$114,D18=Lists!$G$4,'Chicken Only Calculator'!$A$9:$U$114,D18=Lists!$G$5,'Chicken Only Calculator'!$A$9:$U$114,D18=Lists!$G$6,'Cheese Only Calculator'!$A$9:$U$116,D18=Lists!$G$7,'Beef Only Calculator'!$A$9:$U$70,D18=Lists!$G$8,'Pork Only Calculator'!$A$9:$U$107),15,FALSE)</f>
        <v/>
      </c>
      <c r="S18" s="42" t="str">
        <f t="shared" si="8"/>
        <v/>
      </c>
      <c r="T18" s="42">
        <f>VLOOKUP(A18,_xlfn.IFS(D18=Lists!$G$3,'Chicken Only Calculator'!$A$9:$U$114,D18=Lists!$G$4,'Chicken Only Calculator'!$A$9:$U$114,D18=Lists!$G$5,'Chicken Only Calculator'!$A$9:$U$114,D18=Lists!$G$6,'Cheese Only Calculator'!$A$9:$U$116,D18=Lists!$G$7,'Beef Only Calculator'!$A$9:$U$70,D18=Lists!$G$8,'Pork Only Calculator'!$A$9:$U$107),17,FALSE)</f>
        <v>0</v>
      </c>
      <c r="U18" s="42" t="str">
        <f t="shared" si="9"/>
        <v/>
      </c>
      <c r="V18" s="42" t="str">
        <f t="shared" si="10"/>
        <v/>
      </c>
      <c r="W18" s="42" t="str">
        <f t="shared" si="11"/>
        <v/>
      </c>
      <c r="X18" s="42" t="str">
        <f t="shared" si="12"/>
        <v/>
      </c>
      <c r="Y18" s="42" t="str">
        <f t="shared" si="13"/>
        <v/>
      </c>
      <c r="Z18" s="42" t="str">
        <f t="shared" si="14"/>
        <v/>
      </c>
      <c r="AA18" s="42">
        <f>VLOOKUP($A18,_xlfn.IFS($D18=Lists!$G$3,'Chicken Only Calculator'!$A$9:$AJ$114,$D18=Lists!$G$4,'Chicken Only Calculator'!$A$9:$AJ$114,$D18=Lists!$G$5,'Chicken Only Calculator'!$A$9:$AJ$114,$D18=Lists!$G$6,'Cheese Only Calculator'!$A$9:$AJ$116,$D18=Lists!$G$7,'Beef Only Calculator'!$A$9:$AJ$70,$D18=Lists!$G$8,'Pork Only Calculator'!$A$9:$AJ$107),24,FALSE)</f>
        <v>0</v>
      </c>
      <c r="AB18" s="42">
        <f>VLOOKUP($A18,_xlfn.IFS($D18=Lists!$G$3,'Chicken Only Calculator'!$A$9:$AJ$114,$D18=Lists!$G$4,'Chicken Only Calculator'!$A$9:$AJ$114,$D18=Lists!$G$5,'Chicken Only Calculator'!$A$9:$AJ$114,$D18=Lists!$G$6,'Cheese Only Calculator'!$A$9:$AJ$116,$D18=Lists!$G$7,'Beef Only Calculator'!$A$9:$AJ$70,$D18=Lists!$G$8,'Pork Only Calculator'!$A$9:$AJ$107),25,FALSE)</f>
        <v>0</v>
      </c>
      <c r="AC18" s="42">
        <f>VLOOKUP($A18,_xlfn.IFS($D18=Lists!$G$3,'Chicken Only Calculator'!$A$9:$AJ$114,$D18=Lists!$G$4,'Chicken Only Calculator'!$A$9:$AJ$114,$D18=Lists!$G$5,'Chicken Only Calculator'!$A$9:$AJ$114,$D18=Lists!$G$6,'Cheese Only Calculator'!$A$9:$AJ$116,$D18=Lists!$G$7,'Beef Only Calculator'!$A$9:$AJ$70,$D18=Lists!$G$8,'Pork Only Calculator'!$A$9:$AJ$107),26,FALSE)</f>
        <v>0</v>
      </c>
      <c r="AD18" s="42">
        <f>VLOOKUP($A18,_xlfn.IFS($D18=Lists!$G$3,'Chicken Only Calculator'!$A$9:$AJ$114,$D18=Lists!$G$4,'Chicken Only Calculator'!$A$9:$AJ$114,$D18=Lists!$G$5,'Chicken Only Calculator'!$A$9:$AJ$114,$D18=Lists!$G$6,'Cheese Only Calculator'!$A$9:$AJ$116,$D18=Lists!$G$7,'Beef Only Calculator'!$A$9:$AJ$70,$D18=Lists!$G$8,'Pork Only Calculator'!$A$9:$AJ$107),27,FALSE)</f>
        <v>0</v>
      </c>
      <c r="AE18" s="42">
        <f>VLOOKUP($A18,_xlfn.IFS($D18=Lists!$G$3,'Chicken Only Calculator'!$A$9:$AJ$114,$D18=Lists!$G$4,'Chicken Only Calculator'!$A$9:$AJ$114,$D18=Lists!$G$5,'Chicken Only Calculator'!$A$9:$AJ$114,$D18=Lists!$G$6,'Cheese Only Calculator'!$A$9:$AJ$116,$D18=Lists!$G$7,'Beef Only Calculator'!$A$9:$AJ$70,$D18=Lists!$G$8,'Pork Only Calculator'!$A$9:$AJ$107),28,FALSE)</f>
        <v>0</v>
      </c>
      <c r="AF18" s="42">
        <f>VLOOKUP($A18,_xlfn.IFS($D18=Lists!$G$3,'Chicken Only Calculator'!$A$9:$AJ$114,$D18=Lists!$G$4,'Chicken Only Calculator'!$A$9:$AJ$114,$D18=Lists!$G$5,'Chicken Only Calculator'!$A$9:$AJ$114,$D18=Lists!$G$6,'Cheese Only Calculator'!$A$9:$AJ$116,$D18=Lists!$G$7,'Beef Only Calculator'!$A$9:$AJ$70,$D18=Lists!$G$8,'Pork Only Calculator'!$A$9:$AJ$107),29,FALSE)</f>
        <v>0</v>
      </c>
      <c r="AG18" s="42">
        <f>VLOOKUP($A18,_xlfn.IFS($D18=Lists!$G$3,'Chicken Only Calculator'!$A$9:$AJ$114,$D18=Lists!$G$4,'Chicken Only Calculator'!$A$9:$AJ$114,$D18=Lists!$G$5,'Chicken Only Calculator'!$A$9:$AJ$114,$D18=Lists!$G$6,'Cheese Only Calculator'!$A$9:$AJ$116,$D18=Lists!$G$7,'Beef Only Calculator'!$A$9:$AJ$70,$D18=Lists!$G$8,'Pork Only Calculator'!$A$9:$AJ$107),30,FALSE)</f>
        <v>0</v>
      </c>
      <c r="AH18" s="42">
        <f>VLOOKUP($A18,_xlfn.IFS($D18=Lists!$G$3,'Chicken Only Calculator'!$A$9:$AJ$114,$D18=Lists!$G$4,'Chicken Only Calculator'!$A$9:$AJ$114,$D18=Lists!$G$5,'Chicken Only Calculator'!$A$9:$AJ$114,$D18=Lists!$G$6,'Cheese Only Calculator'!$A$9:$AJ$116,$D18=Lists!$G$7,'Beef Only Calculator'!$A$9:$AJ$70,$D18=Lists!$G$8,'Pork Only Calculator'!$A$9:$AJ$107),31,FALSE)</f>
        <v>0</v>
      </c>
      <c r="AI18" s="42">
        <f>VLOOKUP($A18,_xlfn.IFS($D18=Lists!$G$3,'Chicken Only Calculator'!$A$9:$AJ$114,$D18=Lists!$G$4,'Chicken Only Calculator'!$A$9:$AJ$114,$D18=Lists!$G$5,'Chicken Only Calculator'!$A$9:$AJ$114,$D18=Lists!$G$6,'Cheese Only Calculator'!$A$9:$AJ$116,$D18=Lists!$G$7,'Beef Only Calculator'!$A$9:$AJ$70,$D18=Lists!$G$8,'Pork Only Calculator'!$A$9:$AJ$107),32,FALSE)</f>
        <v>0</v>
      </c>
      <c r="AJ18" s="42">
        <f>VLOOKUP($A18,_xlfn.IFS($D18=Lists!$G$3,'Chicken Only Calculator'!$A$9:$AJ$114,$D18=Lists!$G$4,'Chicken Only Calculator'!$A$9:$AJ$114,$D18=Lists!$G$5,'Chicken Only Calculator'!$A$9:$AJ$114,$D18=Lists!$G$6,'Cheese Only Calculator'!$A$9:$AJ$116,$D18=Lists!$G$7,'Beef Only Calculator'!$A$9:$AJ$70,$D18=Lists!$G$8,'Pork Only Calculator'!$A$9:$AJ$107),33,FALSE)</f>
        <v>0</v>
      </c>
      <c r="AK18" s="42">
        <f>VLOOKUP($A18,_xlfn.IFS($D18=Lists!$G$3,'Chicken Only Calculator'!$A$9:$AJ$114,$D18=Lists!$G$4,'Chicken Only Calculator'!$A$9:$AJ$114,$D18=Lists!$G$5,'Chicken Only Calculator'!$A$9:$AJ$114,$D18=Lists!$G$6,'Cheese Only Calculator'!$A$9:$AJ$116,$D18=Lists!$G$7,'Beef Only Calculator'!$A$9:$AJ$70,$D18=Lists!$G$8,'Pork Only Calculator'!$A$9:$AJ$107),34,FALSE)</f>
        <v>0</v>
      </c>
      <c r="AL18" s="42">
        <f>VLOOKUP($A18,_xlfn.IFS($D18=Lists!$G$3,'Chicken Only Calculator'!$A$9:$AJ$114,$D18=Lists!$G$4,'Chicken Only Calculator'!$A$9:$AJ$114,$D18=Lists!$G$5,'Chicken Only Calculator'!$A$9:$AJ$114,$D18=Lists!$G$6,'Cheese Only Calculator'!$A$9:$AJ$116,$D18=Lists!$G$7,'Beef Only Calculator'!$A$9:$AJ$70,$D18=Lists!$G$8,'Pork Only Calculator'!$A$9:$AJ$107),35,FALSE)</f>
        <v>0</v>
      </c>
      <c r="AM18" s="42">
        <f t="shared" si="15"/>
        <v>0</v>
      </c>
      <c r="AO18" s="55"/>
    </row>
    <row r="19" spans="1:41" ht="24.5" x14ac:dyDescent="0.55000000000000004">
      <c r="A19" s="52">
        <v>10000013717</v>
      </c>
      <c r="B19" s="52" t="str">
        <f>INDEX('Data Sheet'!$A$1:$R$260,MATCH($A19,'Data Sheet'!$A$1:$A$260,0),MATCH(B$3,'Data Sheet'!$A$1:$R$1,0))</f>
        <v>ACT</v>
      </c>
      <c r="C19" s="53" t="str">
        <f>INDEX('Data Sheet'!$A$1:$R$260,MATCH($A19,'Data Sheet'!$A$1:$A$260,0),MATCH(C$3,'Data Sheet'!$A$1:$R$1,0))</f>
        <v>Smokie Grill® Pork Rib Pattie with Honey BBQ Sauce, 3.25 oz.</v>
      </c>
      <c r="D19" s="52">
        <f>INDEX('Data Sheet'!$A$1:$R$260,MATCH($A19,'Data Sheet'!$A$1:$A$260,0),MATCH(D$3,'Data Sheet'!$A$1:$R$1,0))</f>
        <v>100193</v>
      </c>
      <c r="E19" s="52">
        <f>INDEX('Data Sheet'!$A$1:$R$260,MATCH($A19,'Data Sheet'!$A$1:$A$260,0),MATCH(E$3,'Data Sheet'!$A$1:$R$1,0))</f>
        <v>20.309999999999999</v>
      </c>
      <c r="F19" s="52">
        <f>INDEX('Data Sheet'!$A$1:$R$260,MATCH($A19,'Data Sheet'!$A$1:$A$260,0),MATCH(F$3,'Data Sheet'!$A$1:$R$1,0))</f>
        <v>100</v>
      </c>
      <c r="G19" s="52">
        <f>INDEX('Data Sheet'!$A$1:$R$260,MATCH($A19,'Data Sheet'!$A$1:$A$260,0),MATCH(G$3,'Data Sheet'!$A$1:$R$1,0))</f>
        <v>100</v>
      </c>
      <c r="H19" s="52" t="str">
        <f>INDEX('Data Sheet'!$A$1:$R$260,MATCH($A19,'Data Sheet'!$A$1:$A$260,0),MATCH(H$3,'Data Sheet'!$A$1:$R$1,0))</f>
        <v/>
      </c>
      <c r="I19" s="52">
        <f>INDEX('Data Sheet'!$A$1:$R$260,MATCH($A19,'Data Sheet'!$A$1:$A$260,0),MATCH(I$3,'Data Sheet'!$A$1:$R$1,0))</f>
        <v>3.25</v>
      </c>
      <c r="J19" s="52" t="str">
        <f>INDEX('Data Sheet'!$A$1:$R$260,MATCH($A19,'Data Sheet'!$A$1:$A$260,0),MATCH(J$3,'Data Sheet'!$A$1:$R$1,0))</f>
        <v>1 piece</v>
      </c>
      <c r="K19" s="52">
        <f>INDEX('Data Sheet'!$A$1:$R$260,MATCH($A19,'Data Sheet'!$A$1:$A$260,0),MATCH(K$3,'Data Sheet'!$A$1:$R$1,0))</f>
        <v>2</v>
      </c>
      <c r="L19" s="52" t="str">
        <f>INDEX('Data Sheet'!$A$1:$R$260,MATCH($A19,'Data Sheet'!$A$1:$A$260,0),MATCH(L$3,'Data Sheet'!$A$1:$R$1,0))</f>
        <v>-</v>
      </c>
      <c r="M19" s="52">
        <f>INDEX('Data Sheet'!$A$1:$R$260,MATCH($A19,'Data Sheet'!$A$1:$A$260,0),MATCH(M$3,'Data Sheet'!$A$1:$R$1,0))</f>
        <v>0</v>
      </c>
      <c r="N19" s="52">
        <f>INDEX('Data Sheet'!$A$1:$R$260,MATCH($A19,'Data Sheet'!$A$1:$A$260,0),MATCH(N$3,'Data Sheet'!$A$1:$R$1,0))</f>
        <v>0</v>
      </c>
      <c r="O19" s="52">
        <f>INDEX('Data Sheet'!$A$1:$R$260,MATCH($A19,'Data Sheet'!$A$1:$A$260,0),MATCH(O$3,'Data Sheet'!$A$1:$R$1,0))</f>
        <v>0</v>
      </c>
      <c r="P19" s="52">
        <f>INDEX('Data Sheet'!$A$1:$R$260,MATCH($A19,'Data Sheet'!$A$1:$A$260,0),MATCH(P$3,'Data Sheet'!$A$1:$R$1,0))</f>
        <v>0</v>
      </c>
      <c r="Q19" s="52">
        <f>INDEX('Data Sheet'!$A$1:$R$260,MATCH($A19,'Data Sheet'!$A$1:$A$260,0),MATCH(Q$3,'Data Sheet'!$A$1:$R$1,0))</f>
        <v>11.47</v>
      </c>
      <c r="R19" s="54" t="str">
        <f>VLOOKUP(A19,_xlfn.IFS(D19=Lists!$G$3,'Chicken Only Calculator'!$A$9:$U$114,D19=Lists!$G$4,'Chicken Only Calculator'!$A$9:$U$114,D19=Lists!$G$5,'Chicken Only Calculator'!$A$9:$U$114,D19=Lists!$G$6,'Cheese Only Calculator'!$A$9:$U$116,D19=Lists!$G$7,'Beef Only Calculator'!$A$9:$U$70,D19=Lists!$G$8,'Pork Only Calculator'!$A$9:$U$107),15,FALSE)</f>
        <v/>
      </c>
      <c r="S19" s="54" t="str">
        <f t="shared" si="8"/>
        <v/>
      </c>
      <c r="T19" s="54">
        <f>VLOOKUP(A19,_xlfn.IFS(D19=Lists!$G$3,'Chicken Only Calculator'!$A$9:$U$114,D19=Lists!$G$4,'Chicken Only Calculator'!$A$9:$U$114,D19=Lists!$G$5,'Chicken Only Calculator'!$A$9:$U$114,D19=Lists!$G$6,'Cheese Only Calculator'!$A$9:$U$116,D19=Lists!$G$7,'Beef Only Calculator'!$A$9:$U$70,D19=Lists!$G$8,'Pork Only Calculator'!$A$9:$U$107),17,FALSE)</f>
        <v>0</v>
      </c>
      <c r="U19" s="54" t="str">
        <f t="shared" si="9"/>
        <v/>
      </c>
      <c r="V19" s="54" t="str">
        <f t="shared" si="10"/>
        <v/>
      </c>
      <c r="W19" s="54" t="str">
        <f t="shared" si="11"/>
        <v/>
      </c>
      <c r="X19" s="54" t="str">
        <f t="shared" si="12"/>
        <v/>
      </c>
      <c r="Y19" s="54" t="str">
        <f t="shared" si="13"/>
        <v/>
      </c>
      <c r="Z19" s="54" t="str">
        <f t="shared" si="14"/>
        <v/>
      </c>
      <c r="AA19" s="54">
        <f>VLOOKUP($A19,_xlfn.IFS($D19=Lists!$G$3,'Chicken Only Calculator'!$A$9:$AJ$114,$D19=Lists!$G$4,'Chicken Only Calculator'!$A$9:$AJ$114,$D19=Lists!$G$5,'Chicken Only Calculator'!$A$9:$AJ$114,$D19=Lists!$G$6,'Cheese Only Calculator'!$A$9:$AJ$116,$D19=Lists!$G$7,'Beef Only Calculator'!$A$9:$AJ$70,$D19=Lists!$G$8,'Pork Only Calculator'!$A$9:$AJ$107),24,FALSE)</f>
        <v>0</v>
      </c>
      <c r="AB19" s="54">
        <f>VLOOKUP($A19,_xlfn.IFS($D19=Lists!$G$3,'Chicken Only Calculator'!$A$9:$AJ$114,$D19=Lists!$G$4,'Chicken Only Calculator'!$A$9:$AJ$114,$D19=Lists!$G$5,'Chicken Only Calculator'!$A$9:$AJ$114,$D19=Lists!$G$6,'Cheese Only Calculator'!$A$9:$AJ$116,$D19=Lists!$G$7,'Beef Only Calculator'!$A$9:$AJ$70,$D19=Lists!$G$8,'Pork Only Calculator'!$A$9:$AJ$107),25,FALSE)</f>
        <v>0</v>
      </c>
      <c r="AC19" s="54">
        <f>VLOOKUP($A19,_xlfn.IFS($D19=Lists!$G$3,'Chicken Only Calculator'!$A$9:$AJ$114,$D19=Lists!$G$4,'Chicken Only Calculator'!$A$9:$AJ$114,$D19=Lists!$G$5,'Chicken Only Calculator'!$A$9:$AJ$114,$D19=Lists!$G$6,'Cheese Only Calculator'!$A$9:$AJ$116,$D19=Lists!$G$7,'Beef Only Calculator'!$A$9:$AJ$70,$D19=Lists!$G$8,'Pork Only Calculator'!$A$9:$AJ$107),26,FALSE)</f>
        <v>0</v>
      </c>
      <c r="AD19" s="54">
        <f>VLOOKUP($A19,_xlfn.IFS($D19=Lists!$G$3,'Chicken Only Calculator'!$A$9:$AJ$114,$D19=Lists!$G$4,'Chicken Only Calculator'!$A$9:$AJ$114,$D19=Lists!$G$5,'Chicken Only Calculator'!$A$9:$AJ$114,$D19=Lists!$G$6,'Cheese Only Calculator'!$A$9:$AJ$116,$D19=Lists!$G$7,'Beef Only Calculator'!$A$9:$AJ$70,$D19=Lists!$G$8,'Pork Only Calculator'!$A$9:$AJ$107),27,FALSE)</f>
        <v>0</v>
      </c>
      <c r="AE19" s="54">
        <f>VLOOKUP($A19,_xlfn.IFS($D19=Lists!$G$3,'Chicken Only Calculator'!$A$9:$AJ$114,$D19=Lists!$G$4,'Chicken Only Calculator'!$A$9:$AJ$114,$D19=Lists!$G$5,'Chicken Only Calculator'!$A$9:$AJ$114,$D19=Lists!$G$6,'Cheese Only Calculator'!$A$9:$AJ$116,$D19=Lists!$G$7,'Beef Only Calculator'!$A$9:$AJ$70,$D19=Lists!$G$8,'Pork Only Calculator'!$A$9:$AJ$107),28,FALSE)</f>
        <v>0</v>
      </c>
      <c r="AF19" s="54">
        <f>VLOOKUP($A19,_xlfn.IFS($D19=Lists!$G$3,'Chicken Only Calculator'!$A$9:$AJ$114,$D19=Lists!$G$4,'Chicken Only Calculator'!$A$9:$AJ$114,$D19=Lists!$G$5,'Chicken Only Calculator'!$A$9:$AJ$114,$D19=Lists!$G$6,'Cheese Only Calculator'!$A$9:$AJ$116,$D19=Lists!$G$7,'Beef Only Calculator'!$A$9:$AJ$70,$D19=Lists!$G$8,'Pork Only Calculator'!$A$9:$AJ$107),29,FALSE)</f>
        <v>0</v>
      </c>
      <c r="AG19" s="54">
        <f>VLOOKUP($A19,_xlfn.IFS($D19=Lists!$G$3,'Chicken Only Calculator'!$A$9:$AJ$114,$D19=Lists!$G$4,'Chicken Only Calculator'!$A$9:$AJ$114,$D19=Lists!$G$5,'Chicken Only Calculator'!$A$9:$AJ$114,$D19=Lists!$G$6,'Cheese Only Calculator'!$A$9:$AJ$116,$D19=Lists!$G$7,'Beef Only Calculator'!$A$9:$AJ$70,$D19=Lists!$G$8,'Pork Only Calculator'!$A$9:$AJ$107),30,FALSE)</f>
        <v>0</v>
      </c>
      <c r="AH19" s="54">
        <f>VLOOKUP($A19,_xlfn.IFS($D19=Lists!$G$3,'Chicken Only Calculator'!$A$9:$AJ$114,$D19=Lists!$G$4,'Chicken Only Calculator'!$A$9:$AJ$114,$D19=Lists!$G$5,'Chicken Only Calculator'!$A$9:$AJ$114,$D19=Lists!$G$6,'Cheese Only Calculator'!$A$9:$AJ$116,$D19=Lists!$G$7,'Beef Only Calculator'!$A$9:$AJ$70,$D19=Lists!$G$8,'Pork Only Calculator'!$A$9:$AJ$107),31,FALSE)</f>
        <v>0</v>
      </c>
      <c r="AI19" s="54">
        <f>VLOOKUP($A19,_xlfn.IFS($D19=Lists!$G$3,'Chicken Only Calculator'!$A$9:$AJ$114,$D19=Lists!$G$4,'Chicken Only Calculator'!$A$9:$AJ$114,$D19=Lists!$G$5,'Chicken Only Calculator'!$A$9:$AJ$114,$D19=Lists!$G$6,'Cheese Only Calculator'!$A$9:$AJ$116,$D19=Lists!$G$7,'Beef Only Calculator'!$A$9:$AJ$70,$D19=Lists!$G$8,'Pork Only Calculator'!$A$9:$AJ$107),32,FALSE)</f>
        <v>0</v>
      </c>
      <c r="AJ19" s="54">
        <f>VLOOKUP($A19,_xlfn.IFS($D19=Lists!$G$3,'Chicken Only Calculator'!$A$9:$AJ$114,$D19=Lists!$G$4,'Chicken Only Calculator'!$A$9:$AJ$114,$D19=Lists!$G$5,'Chicken Only Calculator'!$A$9:$AJ$114,$D19=Lists!$G$6,'Cheese Only Calculator'!$A$9:$AJ$116,$D19=Lists!$G$7,'Beef Only Calculator'!$A$9:$AJ$70,$D19=Lists!$G$8,'Pork Only Calculator'!$A$9:$AJ$107),33,FALSE)</f>
        <v>0</v>
      </c>
      <c r="AK19" s="54">
        <f>VLOOKUP($A19,_xlfn.IFS($D19=Lists!$G$3,'Chicken Only Calculator'!$A$9:$AJ$114,$D19=Lists!$G$4,'Chicken Only Calculator'!$A$9:$AJ$114,$D19=Lists!$G$5,'Chicken Only Calculator'!$A$9:$AJ$114,$D19=Lists!$G$6,'Cheese Only Calculator'!$A$9:$AJ$116,$D19=Lists!$G$7,'Beef Only Calculator'!$A$9:$AJ$70,$D19=Lists!$G$8,'Pork Only Calculator'!$A$9:$AJ$107),34,FALSE)</f>
        <v>0</v>
      </c>
      <c r="AL19" s="54">
        <f>VLOOKUP($A19,_xlfn.IFS($D19=Lists!$G$3,'Chicken Only Calculator'!$A$9:$AJ$114,$D19=Lists!$G$4,'Chicken Only Calculator'!$A$9:$AJ$114,$D19=Lists!$G$5,'Chicken Only Calculator'!$A$9:$AJ$114,$D19=Lists!$G$6,'Cheese Only Calculator'!$A$9:$AJ$116,$D19=Lists!$G$7,'Beef Only Calculator'!$A$9:$AJ$70,$D19=Lists!$G$8,'Pork Only Calculator'!$A$9:$AJ$107),35,FALSE)</f>
        <v>0</v>
      </c>
      <c r="AM19" s="54">
        <f t="shared" si="15"/>
        <v>0</v>
      </c>
      <c r="AO19" s="55"/>
    </row>
    <row r="20" spans="1:41" ht="24.5" x14ac:dyDescent="0.55000000000000004">
      <c r="A20" s="40">
        <v>10000013721</v>
      </c>
      <c r="B20" s="40" t="str">
        <f>INDEX('Data Sheet'!$A$1:$R$260,MATCH($A20,'Data Sheet'!$A$1:$A$260,0),MATCH(B$3,'Data Sheet'!$A$1:$R$1,0))</f>
        <v>ACT</v>
      </c>
      <c r="C20" s="41" t="str">
        <f>INDEX('Data Sheet'!$A$1:$R$260,MATCH($A20,'Data Sheet'!$A$1:$A$260,0),MATCH(C$3,'Data Sheet'!$A$1:$R$1,0))</f>
        <v>Delite Bites® Flame Broiled Salisbury Steak, 2.6 oz.</v>
      </c>
      <c r="D20" s="40" t="str">
        <f>INDEX('Data Sheet'!$A$1:$R$260,MATCH($A20,'Data Sheet'!$A$1:$A$260,0),MATCH(D$3,'Data Sheet'!$A$1:$R$1,0))</f>
        <v>100154 / 100155</v>
      </c>
      <c r="E20" s="40">
        <f>INDEX('Data Sheet'!$A$1:$R$260,MATCH($A20,'Data Sheet'!$A$1:$A$260,0),MATCH(E$3,'Data Sheet'!$A$1:$R$1,0))</f>
        <v>22.75</v>
      </c>
      <c r="F20" s="40">
        <f>INDEX('Data Sheet'!$A$1:$R$260,MATCH($A20,'Data Sheet'!$A$1:$A$260,0),MATCH(F$3,'Data Sheet'!$A$1:$R$1,0))</f>
        <v>140</v>
      </c>
      <c r="G20" s="40">
        <f>INDEX('Data Sheet'!$A$1:$R$260,MATCH($A20,'Data Sheet'!$A$1:$A$260,0),MATCH(G$3,'Data Sheet'!$A$1:$R$1,0))</f>
        <v>140</v>
      </c>
      <c r="H20" s="40" t="str">
        <f>INDEX('Data Sheet'!$A$1:$R$260,MATCH($A20,'Data Sheet'!$A$1:$A$260,0),MATCH(H$3,'Data Sheet'!$A$1:$R$1,0))</f>
        <v/>
      </c>
      <c r="I20" s="40">
        <f>INDEX('Data Sheet'!$A$1:$R$260,MATCH($A20,'Data Sheet'!$A$1:$A$260,0),MATCH(I$3,'Data Sheet'!$A$1:$R$1,0))</f>
        <v>2.6</v>
      </c>
      <c r="J20" s="40" t="str">
        <f>INDEX('Data Sheet'!$A$1:$R$260,MATCH($A20,'Data Sheet'!$A$1:$A$260,0),MATCH(J$3,'Data Sheet'!$A$1:$R$1,0))</f>
        <v>1 piece</v>
      </c>
      <c r="K20" s="40">
        <f>INDEX('Data Sheet'!$A$1:$R$260,MATCH($A20,'Data Sheet'!$A$1:$A$260,0),MATCH(K$3,'Data Sheet'!$A$1:$R$1,0))</f>
        <v>2</v>
      </c>
      <c r="L20" s="40" t="str">
        <f>INDEX('Data Sheet'!$A$1:$R$260,MATCH($A20,'Data Sheet'!$A$1:$A$260,0),MATCH(L$3,'Data Sheet'!$A$1:$R$1,0))</f>
        <v>-</v>
      </c>
      <c r="M20" s="40">
        <f>INDEX('Data Sheet'!$A$1:$R$260,MATCH($A20,'Data Sheet'!$A$1:$A$260,0),MATCH(M$3,'Data Sheet'!$A$1:$R$1,0))</f>
        <v>0</v>
      </c>
      <c r="N20" s="40">
        <f>INDEX('Data Sheet'!$A$1:$R$260,MATCH($A20,'Data Sheet'!$A$1:$A$260,0),MATCH(N$3,'Data Sheet'!$A$1:$R$1,0))</f>
        <v>0</v>
      </c>
      <c r="O20" s="40">
        <f>INDEX('Data Sheet'!$A$1:$R$260,MATCH($A20,'Data Sheet'!$A$1:$A$260,0),MATCH(O$3,'Data Sheet'!$A$1:$R$1,0))</f>
        <v>0</v>
      </c>
      <c r="P20" s="40">
        <f>INDEX('Data Sheet'!$A$1:$R$260,MATCH($A20,'Data Sheet'!$A$1:$A$260,0),MATCH(P$3,'Data Sheet'!$A$1:$R$1,0))</f>
        <v>17.5</v>
      </c>
      <c r="Q20" s="40">
        <f>INDEX('Data Sheet'!$A$1:$R$260,MATCH($A20,'Data Sheet'!$A$1:$A$260,0),MATCH(Q$3,'Data Sheet'!$A$1:$R$1,0))</f>
        <v>0</v>
      </c>
      <c r="R20" s="42" t="str">
        <f>VLOOKUP(A20,_xlfn.IFS(D20=Lists!$G$3,'Chicken Only Calculator'!$A$9:$U$114,D20=Lists!$G$4,'Chicken Only Calculator'!$A$9:$U$114,D20=Lists!$G$5,'Chicken Only Calculator'!$A$9:$U$114,D20=Lists!$G$6,'Cheese Only Calculator'!$A$9:$U$116,D20=Lists!$G$7,'Beef Only Calculator'!$A$9:$U$70,D20=Lists!$G$8,'Pork Only Calculator'!$A$9:$U$107),15,FALSE)</f>
        <v/>
      </c>
      <c r="S20" s="42" t="str">
        <f t="shared" si="8"/>
        <v/>
      </c>
      <c r="T20" s="42">
        <f>VLOOKUP(A20,_xlfn.IFS(D20=Lists!$G$3,'Chicken Only Calculator'!$A$9:$U$114,D20=Lists!$G$4,'Chicken Only Calculator'!$A$9:$U$114,D20=Lists!$G$5,'Chicken Only Calculator'!$A$9:$U$114,D20=Lists!$G$6,'Cheese Only Calculator'!$A$9:$U$116,D20=Lists!$G$7,'Beef Only Calculator'!$A$9:$U$70,D20=Lists!$G$8,'Pork Only Calculator'!$A$9:$U$107),17,FALSE)</f>
        <v>0</v>
      </c>
      <c r="U20" s="42" t="str">
        <f t="shared" si="9"/>
        <v/>
      </c>
      <c r="V20" s="42" t="str">
        <f t="shared" si="10"/>
        <v/>
      </c>
      <c r="W20" s="42" t="str">
        <f t="shared" si="11"/>
        <v/>
      </c>
      <c r="X20" s="42" t="str">
        <f t="shared" si="12"/>
        <v/>
      </c>
      <c r="Y20" s="42" t="str">
        <f t="shared" si="13"/>
        <v/>
      </c>
      <c r="Z20" s="42" t="str">
        <f t="shared" si="14"/>
        <v/>
      </c>
      <c r="AA20" s="42">
        <f>VLOOKUP($A20,_xlfn.IFS($D20=Lists!$G$3,'Chicken Only Calculator'!$A$9:$AJ$114,$D20=Lists!$G$4,'Chicken Only Calculator'!$A$9:$AJ$114,$D20=Lists!$G$5,'Chicken Only Calculator'!$A$9:$AJ$114,$D20=Lists!$G$6,'Cheese Only Calculator'!$A$9:$AJ$116,$D20=Lists!$G$7,'Beef Only Calculator'!$A$9:$AJ$70,$D20=Lists!$G$8,'Pork Only Calculator'!$A$9:$AJ$107),24,FALSE)</f>
        <v>0</v>
      </c>
      <c r="AB20" s="42">
        <f>VLOOKUP($A20,_xlfn.IFS($D20=Lists!$G$3,'Chicken Only Calculator'!$A$9:$AJ$114,$D20=Lists!$G$4,'Chicken Only Calculator'!$A$9:$AJ$114,$D20=Lists!$G$5,'Chicken Only Calculator'!$A$9:$AJ$114,$D20=Lists!$G$6,'Cheese Only Calculator'!$A$9:$AJ$116,$D20=Lists!$G$7,'Beef Only Calculator'!$A$9:$AJ$70,$D20=Lists!$G$8,'Pork Only Calculator'!$A$9:$AJ$107),25,FALSE)</f>
        <v>0</v>
      </c>
      <c r="AC20" s="42">
        <f>VLOOKUP($A20,_xlfn.IFS($D20=Lists!$G$3,'Chicken Only Calculator'!$A$9:$AJ$114,$D20=Lists!$G$4,'Chicken Only Calculator'!$A$9:$AJ$114,$D20=Lists!$G$5,'Chicken Only Calculator'!$A$9:$AJ$114,$D20=Lists!$G$6,'Cheese Only Calculator'!$A$9:$AJ$116,$D20=Lists!$G$7,'Beef Only Calculator'!$A$9:$AJ$70,$D20=Lists!$G$8,'Pork Only Calculator'!$A$9:$AJ$107),26,FALSE)</f>
        <v>0</v>
      </c>
      <c r="AD20" s="42">
        <f>VLOOKUP($A20,_xlfn.IFS($D20=Lists!$G$3,'Chicken Only Calculator'!$A$9:$AJ$114,$D20=Lists!$G$4,'Chicken Only Calculator'!$A$9:$AJ$114,$D20=Lists!$G$5,'Chicken Only Calculator'!$A$9:$AJ$114,$D20=Lists!$G$6,'Cheese Only Calculator'!$A$9:$AJ$116,$D20=Lists!$G$7,'Beef Only Calculator'!$A$9:$AJ$70,$D20=Lists!$G$8,'Pork Only Calculator'!$A$9:$AJ$107),27,FALSE)</f>
        <v>0</v>
      </c>
      <c r="AE20" s="42">
        <f>VLOOKUP($A20,_xlfn.IFS($D20=Lists!$G$3,'Chicken Only Calculator'!$A$9:$AJ$114,$D20=Lists!$G$4,'Chicken Only Calculator'!$A$9:$AJ$114,$D20=Lists!$G$5,'Chicken Only Calculator'!$A$9:$AJ$114,$D20=Lists!$G$6,'Cheese Only Calculator'!$A$9:$AJ$116,$D20=Lists!$G$7,'Beef Only Calculator'!$A$9:$AJ$70,$D20=Lists!$G$8,'Pork Only Calculator'!$A$9:$AJ$107),28,FALSE)</f>
        <v>0</v>
      </c>
      <c r="AF20" s="42">
        <f>VLOOKUP($A20,_xlfn.IFS($D20=Lists!$G$3,'Chicken Only Calculator'!$A$9:$AJ$114,$D20=Lists!$G$4,'Chicken Only Calculator'!$A$9:$AJ$114,$D20=Lists!$G$5,'Chicken Only Calculator'!$A$9:$AJ$114,$D20=Lists!$G$6,'Cheese Only Calculator'!$A$9:$AJ$116,$D20=Lists!$G$7,'Beef Only Calculator'!$A$9:$AJ$70,$D20=Lists!$G$8,'Pork Only Calculator'!$A$9:$AJ$107),29,FALSE)</f>
        <v>0</v>
      </c>
      <c r="AG20" s="42">
        <f>VLOOKUP($A20,_xlfn.IFS($D20=Lists!$G$3,'Chicken Only Calculator'!$A$9:$AJ$114,$D20=Lists!$G$4,'Chicken Only Calculator'!$A$9:$AJ$114,$D20=Lists!$G$5,'Chicken Only Calculator'!$A$9:$AJ$114,$D20=Lists!$G$6,'Cheese Only Calculator'!$A$9:$AJ$116,$D20=Lists!$G$7,'Beef Only Calculator'!$A$9:$AJ$70,$D20=Lists!$G$8,'Pork Only Calculator'!$A$9:$AJ$107),30,FALSE)</f>
        <v>0</v>
      </c>
      <c r="AH20" s="42">
        <f>VLOOKUP($A20,_xlfn.IFS($D20=Lists!$G$3,'Chicken Only Calculator'!$A$9:$AJ$114,$D20=Lists!$G$4,'Chicken Only Calculator'!$A$9:$AJ$114,$D20=Lists!$G$5,'Chicken Only Calculator'!$A$9:$AJ$114,$D20=Lists!$G$6,'Cheese Only Calculator'!$A$9:$AJ$116,$D20=Lists!$G$7,'Beef Only Calculator'!$A$9:$AJ$70,$D20=Lists!$G$8,'Pork Only Calculator'!$A$9:$AJ$107),31,FALSE)</f>
        <v>0</v>
      </c>
      <c r="AI20" s="42">
        <f>VLOOKUP($A20,_xlfn.IFS($D20=Lists!$G$3,'Chicken Only Calculator'!$A$9:$AJ$114,$D20=Lists!$G$4,'Chicken Only Calculator'!$A$9:$AJ$114,$D20=Lists!$G$5,'Chicken Only Calculator'!$A$9:$AJ$114,$D20=Lists!$G$6,'Cheese Only Calculator'!$A$9:$AJ$116,$D20=Lists!$G$7,'Beef Only Calculator'!$A$9:$AJ$70,$D20=Lists!$G$8,'Pork Only Calculator'!$A$9:$AJ$107),32,FALSE)</f>
        <v>0</v>
      </c>
      <c r="AJ20" s="42">
        <f>VLOOKUP($A20,_xlfn.IFS($D20=Lists!$G$3,'Chicken Only Calculator'!$A$9:$AJ$114,$D20=Lists!$G$4,'Chicken Only Calculator'!$A$9:$AJ$114,$D20=Lists!$G$5,'Chicken Only Calculator'!$A$9:$AJ$114,$D20=Lists!$G$6,'Cheese Only Calculator'!$A$9:$AJ$116,$D20=Lists!$G$7,'Beef Only Calculator'!$A$9:$AJ$70,$D20=Lists!$G$8,'Pork Only Calculator'!$A$9:$AJ$107),33,FALSE)</f>
        <v>0</v>
      </c>
      <c r="AK20" s="42">
        <f>VLOOKUP($A20,_xlfn.IFS($D20=Lists!$G$3,'Chicken Only Calculator'!$A$9:$AJ$114,$D20=Lists!$G$4,'Chicken Only Calculator'!$A$9:$AJ$114,$D20=Lists!$G$5,'Chicken Only Calculator'!$A$9:$AJ$114,$D20=Lists!$G$6,'Cheese Only Calculator'!$A$9:$AJ$116,$D20=Lists!$G$7,'Beef Only Calculator'!$A$9:$AJ$70,$D20=Lists!$G$8,'Pork Only Calculator'!$A$9:$AJ$107),34,FALSE)</f>
        <v>0</v>
      </c>
      <c r="AL20" s="42">
        <f>VLOOKUP($A20,_xlfn.IFS($D20=Lists!$G$3,'Chicken Only Calculator'!$A$9:$AJ$114,$D20=Lists!$G$4,'Chicken Only Calculator'!$A$9:$AJ$114,$D20=Lists!$G$5,'Chicken Only Calculator'!$A$9:$AJ$114,$D20=Lists!$G$6,'Cheese Only Calculator'!$A$9:$AJ$116,$D20=Lists!$G$7,'Beef Only Calculator'!$A$9:$AJ$70,$D20=Lists!$G$8,'Pork Only Calculator'!$A$9:$AJ$107),35,FALSE)</f>
        <v>0</v>
      </c>
      <c r="AM20" s="42">
        <f t="shared" si="15"/>
        <v>0</v>
      </c>
      <c r="AO20" s="55"/>
    </row>
    <row r="21" spans="1:41" ht="24.5" x14ac:dyDescent="0.55000000000000004">
      <c r="A21" s="52">
        <v>10000013740</v>
      </c>
      <c r="B21" s="52" t="str">
        <f>INDEX('Data Sheet'!$A$1:$R$260,MATCH($A21,'Data Sheet'!$A$1:$A$260,0),MATCH(B$3,'Data Sheet'!$A$1:$R$1,0))</f>
        <v>ACT</v>
      </c>
      <c r="C21" s="53" t="str">
        <f>INDEX('Data Sheet'!$A$1:$R$260,MATCH($A21,'Data Sheet'!$A$1:$A$260,0),MATCH(C$3,'Data Sheet'!$A$1:$R$1,0))</f>
        <v>Wonderbites® Beef Dipper with Teriyaki, 2.8 oz.</v>
      </c>
      <c r="D21" s="52" t="str">
        <f>INDEX('Data Sheet'!$A$1:$R$260,MATCH($A21,'Data Sheet'!$A$1:$A$260,0),MATCH(D$3,'Data Sheet'!$A$1:$R$1,0))</f>
        <v>100154 / 100155</v>
      </c>
      <c r="E21" s="52">
        <f>INDEX('Data Sheet'!$A$1:$R$260,MATCH($A21,'Data Sheet'!$A$1:$A$260,0),MATCH(E$3,'Data Sheet'!$A$1:$R$1,0))</f>
        <v>25</v>
      </c>
      <c r="F21" s="52">
        <f>INDEX('Data Sheet'!$A$1:$R$260,MATCH($A21,'Data Sheet'!$A$1:$A$260,0),MATCH(F$3,'Data Sheet'!$A$1:$R$1,0))</f>
        <v>143</v>
      </c>
      <c r="G21" s="52">
        <f>INDEX('Data Sheet'!$A$1:$R$260,MATCH($A21,'Data Sheet'!$A$1:$A$260,0),MATCH(G$3,'Data Sheet'!$A$1:$R$1,0))</f>
        <v>143</v>
      </c>
      <c r="H21" s="52" t="str">
        <f>INDEX('Data Sheet'!$A$1:$R$260,MATCH($A21,'Data Sheet'!$A$1:$A$260,0),MATCH(H$3,'Data Sheet'!$A$1:$R$1,0))</f>
        <v/>
      </c>
      <c r="I21" s="52">
        <f>INDEX('Data Sheet'!$A$1:$R$260,MATCH($A21,'Data Sheet'!$A$1:$A$260,0),MATCH(I$3,'Data Sheet'!$A$1:$R$1,0))</f>
        <v>2.8</v>
      </c>
      <c r="J21" s="52" t="str">
        <f>INDEX('Data Sheet'!$A$1:$R$260,MATCH($A21,'Data Sheet'!$A$1:$A$260,0),MATCH(J$3,'Data Sheet'!$A$1:$R$1,0))</f>
        <v>4 pieces</v>
      </c>
      <c r="K21" s="52">
        <f>INDEX('Data Sheet'!$A$1:$R$260,MATCH($A21,'Data Sheet'!$A$1:$A$260,0),MATCH(K$3,'Data Sheet'!$A$1:$R$1,0))</f>
        <v>2</v>
      </c>
      <c r="L21" s="52" t="str">
        <f>INDEX('Data Sheet'!$A$1:$R$260,MATCH($A21,'Data Sheet'!$A$1:$A$260,0),MATCH(L$3,'Data Sheet'!$A$1:$R$1,0))</f>
        <v>-</v>
      </c>
      <c r="M21" s="52">
        <f>INDEX('Data Sheet'!$A$1:$R$260,MATCH($A21,'Data Sheet'!$A$1:$A$260,0),MATCH(M$3,'Data Sheet'!$A$1:$R$1,0))</f>
        <v>0</v>
      </c>
      <c r="N21" s="52">
        <f>INDEX('Data Sheet'!$A$1:$R$260,MATCH($A21,'Data Sheet'!$A$1:$A$260,0),MATCH(N$3,'Data Sheet'!$A$1:$R$1,0))</f>
        <v>0</v>
      </c>
      <c r="O21" s="52">
        <f>INDEX('Data Sheet'!$A$1:$R$260,MATCH($A21,'Data Sheet'!$A$1:$A$260,0),MATCH(O$3,'Data Sheet'!$A$1:$R$1,0))</f>
        <v>0</v>
      </c>
      <c r="P21" s="52">
        <f>INDEX('Data Sheet'!$A$1:$R$260,MATCH($A21,'Data Sheet'!$A$1:$A$260,0),MATCH(P$3,'Data Sheet'!$A$1:$R$1,0))</f>
        <v>22.85</v>
      </c>
      <c r="Q21" s="52">
        <f>INDEX('Data Sheet'!$A$1:$R$260,MATCH($A21,'Data Sheet'!$A$1:$A$260,0),MATCH(Q$3,'Data Sheet'!$A$1:$R$1,0))</f>
        <v>0</v>
      </c>
      <c r="R21" s="54" t="str">
        <f>VLOOKUP(A21,_xlfn.IFS(D21=Lists!$G$3,'Chicken Only Calculator'!$A$9:$U$114,D21=Lists!$G$4,'Chicken Only Calculator'!$A$9:$U$114,D21=Lists!$G$5,'Chicken Only Calculator'!$A$9:$U$114,D21=Lists!$G$6,'Cheese Only Calculator'!$A$9:$U$116,D21=Lists!$G$7,'Beef Only Calculator'!$A$9:$U$70,D21=Lists!$G$8,'Pork Only Calculator'!$A$9:$U$107),15,FALSE)</f>
        <v/>
      </c>
      <c r="S21" s="54" t="str">
        <f t="shared" si="8"/>
        <v/>
      </c>
      <c r="T21" s="54">
        <f>VLOOKUP(A21,_xlfn.IFS(D21=Lists!$G$3,'Chicken Only Calculator'!$A$9:$U$114,D21=Lists!$G$4,'Chicken Only Calculator'!$A$9:$U$114,D21=Lists!$G$5,'Chicken Only Calculator'!$A$9:$U$114,D21=Lists!$G$6,'Cheese Only Calculator'!$A$9:$U$116,D21=Lists!$G$7,'Beef Only Calculator'!$A$9:$U$70,D21=Lists!$G$8,'Pork Only Calculator'!$A$9:$U$107),17,FALSE)</f>
        <v>0</v>
      </c>
      <c r="U21" s="54" t="str">
        <f t="shared" si="9"/>
        <v/>
      </c>
      <c r="V21" s="54" t="str">
        <f t="shared" si="10"/>
        <v/>
      </c>
      <c r="W21" s="54" t="str">
        <f t="shared" si="11"/>
        <v/>
      </c>
      <c r="X21" s="54" t="str">
        <f t="shared" si="12"/>
        <v/>
      </c>
      <c r="Y21" s="54" t="str">
        <f t="shared" si="13"/>
        <v/>
      </c>
      <c r="Z21" s="54" t="str">
        <f t="shared" si="14"/>
        <v/>
      </c>
      <c r="AA21" s="54">
        <f>VLOOKUP($A21,_xlfn.IFS($D21=Lists!$G$3,'Chicken Only Calculator'!$A$9:$AJ$114,$D21=Lists!$G$4,'Chicken Only Calculator'!$A$9:$AJ$114,$D21=Lists!$G$5,'Chicken Only Calculator'!$A$9:$AJ$114,$D21=Lists!$G$6,'Cheese Only Calculator'!$A$9:$AJ$116,$D21=Lists!$G$7,'Beef Only Calculator'!$A$9:$AJ$70,$D21=Lists!$G$8,'Pork Only Calculator'!$A$9:$AJ$107),24,FALSE)</f>
        <v>0</v>
      </c>
      <c r="AB21" s="54">
        <f>VLOOKUP($A21,_xlfn.IFS($D21=Lists!$G$3,'Chicken Only Calculator'!$A$9:$AJ$114,$D21=Lists!$G$4,'Chicken Only Calculator'!$A$9:$AJ$114,$D21=Lists!$G$5,'Chicken Only Calculator'!$A$9:$AJ$114,$D21=Lists!$G$6,'Cheese Only Calculator'!$A$9:$AJ$116,$D21=Lists!$G$7,'Beef Only Calculator'!$A$9:$AJ$70,$D21=Lists!$G$8,'Pork Only Calculator'!$A$9:$AJ$107),25,FALSE)</f>
        <v>0</v>
      </c>
      <c r="AC21" s="54">
        <f>VLOOKUP($A21,_xlfn.IFS($D21=Lists!$G$3,'Chicken Only Calculator'!$A$9:$AJ$114,$D21=Lists!$G$4,'Chicken Only Calculator'!$A$9:$AJ$114,$D21=Lists!$G$5,'Chicken Only Calculator'!$A$9:$AJ$114,$D21=Lists!$G$6,'Cheese Only Calculator'!$A$9:$AJ$116,$D21=Lists!$G$7,'Beef Only Calculator'!$A$9:$AJ$70,$D21=Lists!$G$8,'Pork Only Calculator'!$A$9:$AJ$107),26,FALSE)</f>
        <v>0</v>
      </c>
      <c r="AD21" s="54">
        <f>VLOOKUP($A21,_xlfn.IFS($D21=Lists!$G$3,'Chicken Only Calculator'!$A$9:$AJ$114,$D21=Lists!$G$4,'Chicken Only Calculator'!$A$9:$AJ$114,$D21=Lists!$G$5,'Chicken Only Calculator'!$A$9:$AJ$114,$D21=Lists!$G$6,'Cheese Only Calculator'!$A$9:$AJ$116,$D21=Lists!$G$7,'Beef Only Calculator'!$A$9:$AJ$70,$D21=Lists!$G$8,'Pork Only Calculator'!$A$9:$AJ$107),27,FALSE)</f>
        <v>0</v>
      </c>
      <c r="AE21" s="54">
        <f>VLOOKUP($A21,_xlfn.IFS($D21=Lists!$G$3,'Chicken Only Calculator'!$A$9:$AJ$114,$D21=Lists!$G$4,'Chicken Only Calculator'!$A$9:$AJ$114,$D21=Lists!$G$5,'Chicken Only Calculator'!$A$9:$AJ$114,$D21=Lists!$G$6,'Cheese Only Calculator'!$A$9:$AJ$116,$D21=Lists!$G$7,'Beef Only Calculator'!$A$9:$AJ$70,$D21=Lists!$G$8,'Pork Only Calculator'!$A$9:$AJ$107),28,FALSE)</f>
        <v>0</v>
      </c>
      <c r="AF21" s="54">
        <f>VLOOKUP($A21,_xlfn.IFS($D21=Lists!$G$3,'Chicken Only Calculator'!$A$9:$AJ$114,$D21=Lists!$G$4,'Chicken Only Calculator'!$A$9:$AJ$114,$D21=Lists!$G$5,'Chicken Only Calculator'!$A$9:$AJ$114,$D21=Lists!$G$6,'Cheese Only Calculator'!$A$9:$AJ$116,$D21=Lists!$G$7,'Beef Only Calculator'!$A$9:$AJ$70,$D21=Lists!$G$8,'Pork Only Calculator'!$A$9:$AJ$107),29,FALSE)</f>
        <v>0</v>
      </c>
      <c r="AG21" s="54">
        <f>VLOOKUP($A21,_xlfn.IFS($D21=Lists!$G$3,'Chicken Only Calculator'!$A$9:$AJ$114,$D21=Lists!$G$4,'Chicken Only Calculator'!$A$9:$AJ$114,$D21=Lists!$G$5,'Chicken Only Calculator'!$A$9:$AJ$114,$D21=Lists!$G$6,'Cheese Only Calculator'!$A$9:$AJ$116,$D21=Lists!$G$7,'Beef Only Calculator'!$A$9:$AJ$70,$D21=Lists!$G$8,'Pork Only Calculator'!$A$9:$AJ$107),30,FALSE)</f>
        <v>0</v>
      </c>
      <c r="AH21" s="54">
        <f>VLOOKUP($A21,_xlfn.IFS($D21=Lists!$G$3,'Chicken Only Calculator'!$A$9:$AJ$114,$D21=Lists!$G$4,'Chicken Only Calculator'!$A$9:$AJ$114,$D21=Lists!$G$5,'Chicken Only Calculator'!$A$9:$AJ$114,$D21=Lists!$G$6,'Cheese Only Calculator'!$A$9:$AJ$116,$D21=Lists!$G$7,'Beef Only Calculator'!$A$9:$AJ$70,$D21=Lists!$G$8,'Pork Only Calculator'!$A$9:$AJ$107),31,FALSE)</f>
        <v>0</v>
      </c>
      <c r="AI21" s="54">
        <f>VLOOKUP($A21,_xlfn.IFS($D21=Lists!$G$3,'Chicken Only Calculator'!$A$9:$AJ$114,$D21=Lists!$G$4,'Chicken Only Calculator'!$A$9:$AJ$114,$D21=Lists!$G$5,'Chicken Only Calculator'!$A$9:$AJ$114,$D21=Lists!$G$6,'Cheese Only Calculator'!$A$9:$AJ$116,$D21=Lists!$G$7,'Beef Only Calculator'!$A$9:$AJ$70,$D21=Lists!$G$8,'Pork Only Calculator'!$A$9:$AJ$107),32,FALSE)</f>
        <v>0</v>
      </c>
      <c r="AJ21" s="54">
        <f>VLOOKUP($A21,_xlfn.IFS($D21=Lists!$G$3,'Chicken Only Calculator'!$A$9:$AJ$114,$D21=Lists!$G$4,'Chicken Only Calculator'!$A$9:$AJ$114,$D21=Lists!$G$5,'Chicken Only Calculator'!$A$9:$AJ$114,$D21=Lists!$G$6,'Cheese Only Calculator'!$A$9:$AJ$116,$D21=Lists!$G$7,'Beef Only Calculator'!$A$9:$AJ$70,$D21=Lists!$G$8,'Pork Only Calculator'!$A$9:$AJ$107),33,FALSE)</f>
        <v>0</v>
      </c>
      <c r="AK21" s="54">
        <f>VLOOKUP($A21,_xlfn.IFS($D21=Lists!$G$3,'Chicken Only Calculator'!$A$9:$AJ$114,$D21=Lists!$G$4,'Chicken Only Calculator'!$A$9:$AJ$114,$D21=Lists!$G$5,'Chicken Only Calculator'!$A$9:$AJ$114,$D21=Lists!$G$6,'Cheese Only Calculator'!$A$9:$AJ$116,$D21=Lists!$G$7,'Beef Only Calculator'!$A$9:$AJ$70,$D21=Lists!$G$8,'Pork Only Calculator'!$A$9:$AJ$107),34,FALSE)</f>
        <v>0</v>
      </c>
      <c r="AL21" s="54">
        <f>VLOOKUP($A21,_xlfn.IFS($D21=Lists!$G$3,'Chicken Only Calculator'!$A$9:$AJ$114,$D21=Lists!$G$4,'Chicken Only Calculator'!$A$9:$AJ$114,$D21=Lists!$G$5,'Chicken Only Calculator'!$A$9:$AJ$114,$D21=Lists!$G$6,'Cheese Only Calculator'!$A$9:$AJ$116,$D21=Lists!$G$7,'Beef Only Calculator'!$A$9:$AJ$70,$D21=Lists!$G$8,'Pork Only Calculator'!$A$9:$AJ$107),35,FALSE)</f>
        <v>0</v>
      </c>
      <c r="AM21" s="54">
        <f t="shared" si="15"/>
        <v>0</v>
      </c>
      <c r="AO21" s="55"/>
    </row>
    <row r="22" spans="1:41" ht="24.5" x14ac:dyDescent="0.55000000000000004">
      <c r="A22" s="40">
        <v>10000013753</v>
      </c>
      <c r="B22" s="40" t="str">
        <f>INDEX('Data Sheet'!$A$1:$R$260,MATCH($A22,'Data Sheet'!$A$1:$A$260,0),MATCH(B$3,'Data Sheet'!$A$1:$R$1,0))</f>
        <v>ACT</v>
      </c>
      <c r="C22" s="41" t="str">
        <f>INDEX('Data Sheet'!$A$1:$R$260,MATCH($A22,'Data Sheet'!$A$1:$A$260,0),MATCH(C$3,'Data Sheet'!$A$1:$R$1,0))</f>
        <v>Beef Rib Pattie with BBQ Sauce, 3.0 oz.</v>
      </c>
      <c r="D22" s="40" t="str">
        <f>INDEX('Data Sheet'!$A$1:$R$260,MATCH($A22,'Data Sheet'!$A$1:$A$260,0),MATCH(D$3,'Data Sheet'!$A$1:$R$1,0))</f>
        <v>100154 / 100155</v>
      </c>
      <c r="E22" s="40">
        <f>INDEX('Data Sheet'!$A$1:$R$260,MATCH($A22,'Data Sheet'!$A$1:$A$260,0),MATCH(E$3,'Data Sheet'!$A$1:$R$1,0))</f>
        <v>18.75</v>
      </c>
      <c r="F22" s="40">
        <f>INDEX('Data Sheet'!$A$1:$R$260,MATCH($A22,'Data Sheet'!$A$1:$A$260,0),MATCH(F$3,'Data Sheet'!$A$1:$R$1,0))</f>
        <v>100</v>
      </c>
      <c r="G22" s="40">
        <f>INDEX('Data Sheet'!$A$1:$R$260,MATCH($A22,'Data Sheet'!$A$1:$A$260,0),MATCH(G$3,'Data Sheet'!$A$1:$R$1,0))</f>
        <v>100</v>
      </c>
      <c r="H22" s="40" t="str">
        <f>INDEX('Data Sheet'!$A$1:$R$260,MATCH($A22,'Data Sheet'!$A$1:$A$260,0),MATCH(H$3,'Data Sheet'!$A$1:$R$1,0))</f>
        <v/>
      </c>
      <c r="I22" s="40">
        <f>INDEX('Data Sheet'!$A$1:$R$260,MATCH($A22,'Data Sheet'!$A$1:$A$260,0),MATCH(I$3,'Data Sheet'!$A$1:$R$1,0))</f>
        <v>3</v>
      </c>
      <c r="J22" s="40" t="str">
        <f>INDEX('Data Sheet'!$A$1:$R$260,MATCH($A22,'Data Sheet'!$A$1:$A$260,0),MATCH(J$3,'Data Sheet'!$A$1:$R$1,0))</f>
        <v>1 piece</v>
      </c>
      <c r="K22" s="40">
        <f>INDEX('Data Sheet'!$A$1:$R$260,MATCH($A22,'Data Sheet'!$A$1:$A$260,0),MATCH(K$3,'Data Sheet'!$A$1:$R$1,0))</f>
        <v>2</v>
      </c>
      <c r="L22" s="40" t="str">
        <f>INDEX('Data Sheet'!$A$1:$R$260,MATCH($A22,'Data Sheet'!$A$1:$A$260,0),MATCH(L$3,'Data Sheet'!$A$1:$R$1,0))</f>
        <v>-</v>
      </c>
      <c r="M22" s="40">
        <f>INDEX('Data Sheet'!$A$1:$R$260,MATCH($A22,'Data Sheet'!$A$1:$A$260,0),MATCH(M$3,'Data Sheet'!$A$1:$R$1,0))</f>
        <v>0</v>
      </c>
      <c r="N22" s="40">
        <f>INDEX('Data Sheet'!$A$1:$R$260,MATCH($A22,'Data Sheet'!$A$1:$A$260,0),MATCH(N$3,'Data Sheet'!$A$1:$R$1,0))</f>
        <v>0</v>
      </c>
      <c r="O22" s="40">
        <f>INDEX('Data Sheet'!$A$1:$R$260,MATCH($A22,'Data Sheet'!$A$1:$A$260,0),MATCH(O$3,'Data Sheet'!$A$1:$R$1,0))</f>
        <v>0</v>
      </c>
      <c r="P22" s="40">
        <f>INDEX('Data Sheet'!$A$1:$R$260,MATCH($A22,'Data Sheet'!$A$1:$A$260,0),MATCH(P$3,'Data Sheet'!$A$1:$R$1,0))</f>
        <v>13.32</v>
      </c>
      <c r="Q22" s="40">
        <f>INDEX('Data Sheet'!$A$1:$R$260,MATCH($A22,'Data Sheet'!$A$1:$A$260,0),MATCH(Q$3,'Data Sheet'!$A$1:$R$1,0))</f>
        <v>0</v>
      </c>
      <c r="R22" s="42" t="str">
        <f>VLOOKUP(A22,_xlfn.IFS(D22=Lists!$G$3,'Chicken Only Calculator'!$A$9:$U$114,D22=Lists!$G$4,'Chicken Only Calculator'!$A$9:$U$114,D22=Lists!$G$5,'Chicken Only Calculator'!$A$9:$U$114,D22=Lists!$G$6,'Cheese Only Calculator'!$A$9:$U$116,D22=Lists!$G$7,'Beef Only Calculator'!$A$9:$U$70,D22=Lists!$G$8,'Pork Only Calculator'!$A$9:$U$107),15,FALSE)</f>
        <v/>
      </c>
      <c r="S22" s="42" t="str">
        <f t="shared" si="8"/>
        <v/>
      </c>
      <c r="T22" s="42">
        <f>VLOOKUP(A22,_xlfn.IFS(D22=Lists!$G$3,'Chicken Only Calculator'!$A$9:$U$114,D22=Lists!$G$4,'Chicken Only Calculator'!$A$9:$U$114,D22=Lists!$G$5,'Chicken Only Calculator'!$A$9:$U$114,D22=Lists!$G$6,'Cheese Only Calculator'!$A$9:$U$116,D22=Lists!$G$7,'Beef Only Calculator'!$A$9:$U$70,D22=Lists!$G$8,'Pork Only Calculator'!$A$9:$U$107),17,FALSE)</f>
        <v>0</v>
      </c>
      <c r="U22" s="42" t="str">
        <f t="shared" si="9"/>
        <v/>
      </c>
      <c r="V22" s="42" t="str">
        <f t="shared" si="10"/>
        <v/>
      </c>
      <c r="W22" s="42" t="str">
        <f t="shared" si="11"/>
        <v/>
      </c>
      <c r="X22" s="42" t="str">
        <f t="shared" si="12"/>
        <v/>
      </c>
      <c r="Y22" s="42" t="str">
        <f t="shared" si="13"/>
        <v/>
      </c>
      <c r="Z22" s="42" t="str">
        <f t="shared" si="14"/>
        <v/>
      </c>
      <c r="AA22" s="42">
        <f>VLOOKUP($A22,_xlfn.IFS($D22=Lists!$G$3,'Chicken Only Calculator'!$A$9:$AJ$114,$D22=Lists!$G$4,'Chicken Only Calculator'!$A$9:$AJ$114,$D22=Lists!$G$5,'Chicken Only Calculator'!$A$9:$AJ$114,$D22=Lists!$G$6,'Cheese Only Calculator'!$A$9:$AJ$116,$D22=Lists!$G$7,'Beef Only Calculator'!$A$9:$AJ$70,$D22=Lists!$G$8,'Pork Only Calculator'!$A$9:$AJ$107),24,FALSE)</f>
        <v>0</v>
      </c>
      <c r="AB22" s="42">
        <f>VLOOKUP($A22,_xlfn.IFS($D22=Lists!$G$3,'Chicken Only Calculator'!$A$9:$AJ$114,$D22=Lists!$G$4,'Chicken Only Calculator'!$A$9:$AJ$114,$D22=Lists!$G$5,'Chicken Only Calculator'!$A$9:$AJ$114,$D22=Lists!$G$6,'Cheese Only Calculator'!$A$9:$AJ$116,$D22=Lists!$G$7,'Beef Only Calculator'!$A$9:$AJ$70,$D22=Lists!$G$8,'Pork Only Calculator'!$A$9:$AJ$107),25,FALSE)</f>
        <v>0</v>
      </c>
      <c r="AC22" s="42">
        <f>VLOOKUP($A22,_xlfn.IFS($D22=Lists!$G$3,'Chicken Only Calculator'!$A$9:$AJ$114,$D22=Lists!$G$4,'Chicken Only Calculator'!$A$9:$AJ$114,$D22=Lists!$G$5,'Chicken Only Calculator'!$A$9:$AJ$114,$D22=Lists!$G$6,'Cheese Only Calculator'!$A$9:$AJ$116,$D22=Lists!$G$7,'Beef Only Calculator'!$A$9:$AJ$70,$D22=Lists!$G$8,'Pork Only Calculator'!$A$9:$AJ$107),26,FALSE)</f>
        <v>0</v>
      </c>
      <c r="AD22" s="42">
        <f>VLOOKUP($A22,_xlfn.IFS($D22=Lists!$G$3,'Chicken Only Calculator'!$A$9:$AJ$114,$D22=Lists!$G$4,'Chicken Only Calculator'!$A$9:$AJ$114,$D22=Lists!$G$5,'Chicken Only Calculator'!$A$9:$AJ$114,$D22=Lists!$G$6,'Cheese Only Calculator'!$A$9:$AJ$116,$D22=Lists!$G$7,'Beef Only Calculator'!$A$9:$AJ$70,$D22=Lists!$G$8,'Pork Only Calculator'!$A$9:$AJ$107),27,FALSE)</f>
        <v>0</v>
      </c>
      <c r="AE22" s="42">
        <f>VLOOKUP($A22,_xlfn.IFS($D22=Lists!$G$3,'Chicken Only Calculator'!$A$9:$AJ$114,$D22=Lists!$G$4,'Chicken Only Calculator'!$A$9:$AJ$114,$D22=Lists!$G$5,'Chicken Only Calculator'!$A$9:$AJ$114,$D22=Lists!$G$6,'Cheese Only Calculator'!$A$9:$AJ$116,$D22=Lists!$G$7,'Beef Only Calculator'!$A$9:$AJ$70,$D22=Lists!$G$8,'Pork Only Calculator'!$A$9:$AJ$107),28,FALSE)</f>
        <v>0</v>
      </c>
      <c r="AF22" s="42">
        <f>VLOOKUP($A22,_xlfn.IFS($D22=Lists!$G$3,'Chicken Only Calculator'!$A$9:$AJ$114,$D22=Lists!$G$4,'Chicken Only Calculator'!$A$9:$AJ$114,$D22=Lists!$G$5,'Chicken Only Calculator'!$A$9:$AJ$114,$D22=Lists!$G$6,'Cheese Only Calculator'!$A$9:$AJ$116,$D22=Lists!$G$7,'Beef Only Calculator'!$A$9:$AJ$70,$D22=Lists!$G$8,'Pork Only Calculator'!$A$9:$AJ$107),29,FALSE)</f>
        <v>0</v>
      </c>
      <c r="AG22" s="42">
        <f>VLOOKUP($A22,_xlfn.IFS($D22=Lists!$G$3,'Chicken Only Calculator'!$A$9:$AJ$114,$D22=Lists!$G$4,'Chicken Only Calculator'!$A$9:$AJ$114,$D22=Lists!$G$5,'Chicken Only Calculator'!$A$9:$AJ$114,$D22=Lists!$G$6,'Cheese Only Calculator'!$A$9:$AJ$116,$D22=Lists!$G$7,'Beef Only Calculator'!$A$9:$AJ$70,$D22=Lists!$G$8,'Pork Only Calculator'!$A$9:$AJ$107),30,FALSE)</f>
        <v>0</v>
      </c>
      <c r="AH22" s="42">
        <f>VLOOKUP($A22,_xlfn.IFS($D22=Lists!$G$3,'Chicken Only Calculator'!$A$9:$AJ$114,$D22=Lists!$G$4,'Chicken Only Calculator'!$A$9:$AJ$114,$D22=Lists!$G$5,'Chicken Only Calculator'!$A$9:$AJ$114,$D22=Lists!$G$6,'Cheese Only Calculator'!$A$9:$AJ$116,$D22=Lists!$G$7,'Beef Only Calculator'!$A$9:$AJ$70,$D22=Lists!$G$8,'Pork Only Calculator'!$A$9:$AJ$107),31,FALSE)</f>
        <v>0</v>
      </c>
      <c r="AI22" s="42">
        <f>VLOOKUP($A22,_xlfn.IFS($D22=Lists!$G$3,'Chicken Only Calculator'!$A$9:$AJ$114,$D22=Lists!$G$4,'Chicken Only Calculator'!$A$9:$AJ$114,$D22=Lists!$G$5,'Chicken Only Calculator'!$A$9:$AJ$114,$D22=Lists!$G$6,'Cheese Only Calculator'!$A$9:$AJ$116,$D22=Lists!$G$7,'Beef Only Calculator'!$A$9:$AJ$70,$D22=Lists!$G$8,'Pork Only Calculator'!$A$9:$AJ$107),32,FALSE)</f>
        <v>0</v>
      </c>
      <c r="AJ22" s="42">
        <f>VLOOKUP($A22,_xlfn.IFS($D22=Lists!$G$3,'Chicken Only Calculator'!$A$9:$AJ$114,$D22=Lists!$G$4,'Chicken Only Calculator'!$A$9:$AJ$114,$D22=Lists!$G$5,'Chicken Only Calculator'!$A$9:$AJ$114,$D22=Lists!$G$6,'Cheese Only Calculator'!$A$9:$AJ$116,$D22=Lists!$G$7,'Beef Only Calculator'!$A$9:$AJ$70,$D22=Lists!$G$8,'Pork Only Calculator'!$A$9:$AJ$107),33,FALSE)</f>
        <v>0</v>
      </c>
      <c r="AK22" s="42">
        <f>VLOOKUP($A22,_xlfn.IFS($D22=Lists!$G$3,'Chicken Only Calculator'!$A$9:$AJ$114,$D22=Lists!$G$4,'Chicken Only Calculator'!$A$9:$AJ$114,$D22=Lists!$G$5,'Chicken Only Calculator'!$A$9:$AJ$114,$D22=Lists!$G$6,'Cheese Only Calculator'!$A$9:$AJ$116,$D22=Lists!$G$7,'Beef Only Calculator'!$A$9:$AJ$70,$D22=Lists!$G$8,'Pork Only Calculator'!$A$9:$AJ$107),34,FALSE)</f>
        <v>0</v>
      </c>
      <c r="AL22" s="42">
        <f>VLOOKUP($A22,_xlfn.IFS($D22=Lists!$G$3,'Chicken Only Calculator'!$A$9:$AJ$114,$D22=Lists!$G$4,'Chicken Only Calculator'!$A$9:$AJ$114,$D22=Lists!$G$5,'Chicken Only Calculator'!$A$9:$AJ$114,$D22=Lists!$G$6,'Cheese Only Calculator'!$A$9:$AJ$116,$D22=Lists!$G$7,'Beef Only Calculator'!$A$9:$AJ$70,$D22=Lists!$G$8,'Pork Only Calculator'!$A$9:$AJ$107),35,FALSE)</f>
        <v>0</v>
      </c>
      <c r="AM22" s="42">
        <f t="shared" si="15"/>
        <v>0</v>
      </c>
      <c r="AO22" s="55"/>
    </row>
    <row r="23" spans="1:41" ht="24.5" x14ac:dyDescent="0.55000000000000004">
      <c r="A23" s="52">
        <v>10000013755</v>
      </c>
      <c r="B23" s="52" t="str">
        <f>INDEX('Data Sheet'!$A$1:$R$260,MATCH($A23,'Data Sheet'!$A$1:$A$260,0),MATCH(B$3,'Data Sheet'!$A$1:$R$1,0))</f>
        <v>ACT</v>
      </c>
      <c r="C23" s="53" t="str">
        <f>INDEX('Data Sheet'!$A$1:$R$260,MATCH($A23,'Data Sheet'!$A$1:$A$260,0),MATCH(C$3,'Data Sheet'!$A$1:$R$1,0))</f>
        <v>Pork Sausage Link, 1.2 oz.</v>
      </c>
      <c r="D23" s="52">
        <f>INDEX('Data Sheet'!$A$1:$R$260,MATCH($A23,'Data Sheet'!$A$1:$A$260,0),MATCH(D$3,'Data Sheet'!$A$1:$R$1,0))</f>
        <v>100193</v>
      </c>
      <c r="E23" s="52">
        <f>INDEX('Data Sheet'!$A$1:$R$260,MATCH($A23,'Data Sheet'!$A$1:$A$260,0),MATCH(E$3,'Data Sheet'!$A$1:$R$1,0))</f>
        <v>18.75</v>
      </c>
      <c r="F23" s="52">
        <f>INDEX('Data Sheet'!$A$1:$R$260,MATCH($A23,'Data Sheet'!$A$1:$A$260,0),MATCH(F$3,'Data Sheet'!$A$1:$R$1,0))</f>
        <v>250</v>
      </c>
      <c r="G23" s="52">
        <f>INDEX('Data Sheet'!$A$1:$R$260,MATCH($A23,'Data Sheet'!$A$1:$A$260,0),MATCH(G$3,'Data Sheet'!$A$1:$R$1,0))</f>
        <v>250</v>
      </c>
      <c r="H23" s="52" t="str">
        <f>INDEX('Data Sheet'!$A$1:$R$260,MATCH($A23,'Data Sheet'!$A$1:$A$260,0),MATCH(H$3,'Data Sheet'!$A$1:$R$1,0))</f>
        <v/>
      </c>
      <c r="I23" s="52">
        <f>INDEX('Data Sheet'!$A$1:$R$260,MATCH($A23,'Data Sheet'!$A$1:$A$260,0),MATCH(I$3,'Data Sheet'!$A$1:$R$1,0))</f>
        <v>1.2</v>
      </c>
      <c r="J23" s="52" t="str">
        <f>INDEX('Data Sheet'!$A$1:$R$260,MATCH($A23,'Data Sheet'!$A$1:$A$260,0),MATCH(J$3,'Data Sheet'!$A$1:$R$1,0))</f>
        <v>1 piece</v>
      </c>
      <c r="K23" s="52">
        <f>INDEX('Data Sheet'!$A$1:$R$260,MATCH($A23,'Data Sheet'!$A$1:$A$260,0),MATCH(K$3,'Data Sheet'!$A$1:$R$1,0))</f>
        <v>1</v>
      </c>
      <c r="L23" s="52" t="str">
        <f>INDEX('Data Sheet'!$A$1:$R$260,MATCH($A23,'Data Sheet'!$A$1:$A$260,0),MATCH(L$3,'Data Sheet'!$A$1:$R$1,0))</f>
        <v>-</v>
      </c>
      <c r="M23" s="52">
        <f>INDEX('Data Sheet'!$A$1:$R$260,MATCH($A23,'Data Sheet'!$A$1:$A$260,0),MATCH(M$3,'Data Sheet'!$A$1:$R$1,0))</f>
        <v>0</v>
      </c>
      <c r="N23" s="52">
        <f>INDEX('Data Sheet'!$A$1:$R$260,MATCH($A23,'Data Sheet'!$A$1:$A$260,0),MATCH(N$3,'Data Sheet'!$A$1:$R$1,0))</f>
        <v>0</v>
      </c>
      <c r="O23" s="52">
        <f>INDEX('Data Sheet'!$A$1:$R$260,MATCH($A23,'Data Sheet'!$A$1:$A$260,0),MATCH(O$3,'Data Sheet'!$A$1:$R$1,0))</f>
        <v>0</v>
      </c>
      <c r="P23" s="52">
        <f>INDEX('Data Sheet'!$A$1:$R$260,MATCH($A23,'Data Sheet'!$A$1:$A$260,0),MATCH(P$3,'Data Sheet'!$A$1:$R$1,0))</f>
        <v>0</v>
      </c>
      <c r="Q23" s="52">
        <f>INDEX('Data Sheet'!$A$1:$R$260,MATCH($A23,'Data Sheet'!$A$1:$A$260,0),MATCH(Q$3,'Data Sheet'!$A$1:$R$1,0))</f>
        <v>22</v>
      </c>
      <c r="R23" s="54" t="str">
        <f>VLOOKUP(A23,_xlfn.IFS(D23=Lists!$G$3,'Chicken Only Calculator'!$A$9:$U$114,D23=Lists!$G$4,'Chicken Only Calculator'!$A$9:$U$114,D23=Lists!$G$5,'Chicken Only Calculator'!$A$9:$U$114,D23=Lists!$G$6,'Cheese Only Calculator'!$A$9:$U$116,D23=Lists!$G$7,'Beef Only Calculator'!$A$9:$U$70,D23=Lists!$G$8,'Pork Only Calculator'!$A$9:$U$107),15,FALSE)</f>
        <v/>
      </c>
      <c r="S23" s="54" t="str">
        <f t="shared" si="8"/>
        <v/>
      </c>
      <c r="T23" s="54">
        <f>VLOOKUP(A23,_xlfn.IFS(D23=Lists!$G$3,'Chicken Only Calculator'!$A$9:$U$114,D23=Lists!$G$4,'Chicken Only Calculator'!$A$9:$U$114,D23=Lists!$G$5,'Chicken Only Calculator'!$A$9:$U$114,D23=Lists!$G$6,'Cheese Only Calculator'!$A$9:$U$116,D23=Lists!$G$7,'Beef Only Calculator'!$A$9:$U$70,D23=Lists!$G$8,'Pork Only Calculator'!$A$9:$U$107),17,FALSE)</f>
        <v>0</v>
      </c>
      <c r="U23" s="54" t="str">
        <f t="shared" si="9"/>
        <v/>
      </c>
      <c r="V23" s="54" t="str">
        <f t="shared" si="10"/>
        <v/>
      </c>
      <c r="W23" s="54" t="str">
        <f t="shared" si="11"/>
        <v/>
      </c>
      <c r="X23" s="54" t="str">
        <f t="shared" si="12"/>
        <v/>
      </c>
      <c r="Y23" s="54" t="str">
        <f t="shared" si="13"/>
        <v/>
      </c>
      <c r="Z23" s="54" t="str">
        <f t="shared" si="14"/>
        <v/>
      </c>
      <c r="AA23" s="54">
        <f>VLOOKUP($A23,_xlfn.IFS($D23=Lists!$G$3,'Chicken Only Calculator'!$A$9:$AJ$114,$D23=Lists!$G$4,'Chicken Only Calculator'!$A$9:$AJ$114,$D23=Lists!$G$5,'Chicken Only Calculator'!$A$9:$AJ$114,$D23=Lists!$G$6,'Cheese Only Calculator'!$A$9:$AJ$116,$D23=Lists!$G$7,'Beef Only Calculator'!$A$9:$AJ$70,$D23=Lists!$G$8,'Pork Only Calculator'!$A$9:$AJ$107),24,FALSE)</f>
        <v>0</v>
      </c>
      <c r="AB23" s="54">
        <f>VLOOKUP($A23,_xlfn.IFS($D23=Lists!$G$3,'Chicken Only Calculator'!$A$9:$AJ$114,$D23=Lists!$G$4,'Chicken Only Calculator'!$A$9:$AJ$114,$D23=Lists!$G$5,'Chicken Only Calculator'!$A$9:$AJ$114,$D23=Lists!$G$6,'Cheese Only Calculator'!$A$9:$AJ$116,$D23=Lists!$G$7,'Beef Only Calculator'!$A$9:$AJ$70,$D23=Lists!$G$8,'Pork Only Calculator'!$A$9:$AJ$107),25,FALSE)</f>
        <v>0</v>
      </c>
      <c r="AC23" s="54">
        <f>VLOOKUP($A23,_xlfn.IFS($D23=Lists!$G$3,'Chicken Only Calculator'!$A$9:$AJ$114,$D23=Lists!$G$4,'Chicken Only Calculator'!$A$9:$AJ$114,$D23=Lists!$G$5,'Chicken Only Calculator'!$A$9:$AJ$114,$D23=Lists!$G$6,'Cheese Only Calculator'!$A$9:$AJ$116,$D23=Lists!$G$7,'Beef Only Calculator'!$A$9:$AJ$70,$D23=Lists!$G$8,'Pork Only Calculator'!$A$9:$AJ$107),26,FALSE)</f>
        <v>0</v>
      </c>
      <c r="AD23" s="54">
        <f>VLOOKUP($A23,_xlfn.IFS($D23=Lists!$G$3,'Chicken Only Calculator'!$A$9:$AJ$114,$D23=Lists!$G$4,'Chicken Only Calculator'!$A$9:$AJ$114,$D23=Lists!$G$5,'Chicken Only Calculator'!$A$9:$AJ$114,$D23=Lists!$G$6,'Cheese Only Calculator'!$A$9:$AJ$116,$D23=Lists!$G$7,'Beef Only Calculator'!$A$9:$AJ$70,$D23=Lists!$G$8,'Pork Only Calculator'!$A$9:$AJ$107),27,FALSE)</f>
        <v>0</v>
      </c>
      <c r="AE23" s="54">
        <f>VLOOKUP($A23,_xlfn.IFS($D23=Lists!$G$3,'Chicken Only Calculator'!$A$9:$AJ$114,$D23=Lists!$G$4,'Chicken Only Calculator'!$A$9:$AJ$114,$D23=Lists!$G$5,'Chicken Only Calculator'!$A$9:$AJ$114,$D23=Lists!$G$6,'Cheese Only Calculator'!$A$9:$AJ$116,$D23=Lists!$G$7,'Beef Only Calculator'!$A$9:$AJ$70,$D23=Lists!$G$8,'Pork Only Calculator'!$A$9:$AJ$107),28,FALSE)</f>
        <v>0</v>
      </c>
      <c r="AF23" s="54">
        <f>VLOOKUP($A23,_xlfn.IFS($D23=Lists!$G$3,'Chicken Only Calculator'!$A$9:$AJ$114,$D23=Lists!$G$4,'Chicken Only Calculator'!$A$9:$AJ$114,$D23=Lists!$G$5,'Chicken Only Calculator'!$A$9:$AJ$114,$D23=Lists!$G$6,'Cheese Only Calculator'!$A$9:$AJ$116,$D23=Lists!$G$7,'Beef Only Calculator'!$A$9:$AJ$70,$D23=Lists!$G$8,'Pork Only Calculator'!$A$9:$AJ$107),29,FALSE)</f>
        <v>0</v>
      </c>
      <c r="AG23" s="54">
        <f>VLOOKUP($A23,_xlfn.IFS($D23=Lists!$G$3,'Chicken Only Calculator'!$A$9:$AJ$114,$D23=Lists!$G$4,'Chicken Only Calculator'!$A$9:$AJ$114,$D23=Lists!$G$5,'Chicken Only Calculator'!$A$9:$AJ$114,$D23=Lists!$G$6,'Cheese Only Calculator'!$A$9:$AJ$116,$D23=Lists!$G$7,'Beef Only Calculator'!$A$9:$AJ$70,$D23=Lists!$G$8,'Pork Only Calculator'!$A$9:$AJ$107),30,FALSE)</f>
        <v>0</v>
      </c>
      <c r="AH23" s="54">
        <f>VLOOKUP($A23,_xlfn.IFS($D23=Lists!$G$3,'Chicken Only Calculator'!$A$9:$AJ$114,$D23=Lists!$G$4,'Chicken Only Calculator'!$A$9:$AJ$114,$D23=Lists!$G$5,'Chicken Only Calculator'!$A$9:$AJ$114,$D23=Lists!$G$6,'Cheese Only Calculator'!$A$9:$AJ$116,$D23=Lists!$G$7,'Beef Only Calculator'!$A$9:$AJ$70,$D23=Lists!$G$8,'Pork Only Calculator'!$A$9:$AJ$107),31,FALSE)</f>
        <v>0</v>
      </c>
      <c r="AI23" s="54">
        <f>VLOOKUP($A23,_xlfn.IFS($D23=Lists!$G$3,'Chicken Only Calculator'!$A$9:$AJ$114,$D23=Lists!$G$4,'Chicken Only Calculator'!$A$9:$AJ$114,$D23=Lists!$G$5,'Chicken Only Calculator'!$A$9:$AJ$114,$D23=Lists!$G$6,'Cheese Only Calculator'!$A$9:$AJ$116,$D23=Lists!$G$7,'Beef Only Calculator'!$A$9:$AJ$70,$D23=Lists!$G$8,'Pork Only Calculator'!$A$9:$AJ$107),32,FALSE)</f>
        <v>0</v>
      </c>
      <c r="AJ23" s="54">
        <f>VLOOKUP($A23,_xlfn.IFS($D23=Lists!$G$3,'Chicken Only Calculator'!$A$9:$AJ$114,$D23=Lists!$G$4,'Chicken Only Calculator'!$A$9:$AJ$114,$D23=Lists!$G$5,'Chicken Only Calculator'!$A$9:$AJ$114,$D23=Lists!$G$6,'Cheese Only Calculator'!$A$9:$AJ$116,$D23=Lists!$G$7,'Beef Only Calculator'!$A$9:$AJ$70,$D23=Lists!$G$8,'Pork Only Calculator'!$A$9:$AJ$107),33,FALSE)</f>
        <v>0</v>
      </c>
      <c r="AK23" s="54">
        <f>VLOOKUP($A23,_xlfn.IFS($D23=Lists!$G$3,'Chicken Only Calculator'!$A$9:$AJ$114,$D23=Lists!$G$4,'Chicken Only Calculator'!$A$9:$AJ$114,$D23=Lists!$G$5,'Chicken Only Calculator'!$A$9:$AJ$114,$D23=Lists!$G$6,'Cheese Only Calculator'!$A$9:$AJ$116,$D23=Lists!$G$7,'Beef Only Calculator'!$A$9:$AJ$70,$D23=Lists!$G$8,'Pork Only Calculator'!$A$9:$AJ$107),34,FALSE)</f>
        <v>0</v>
      </c>
      <c r="AL23" s="54">
        <f>VLOOKUP($A23,_xlfn.IFS($D23=Lists!$G$3,'Chicken Only Calculator'!$A$9:$AJ$114,$D23=Lists!$G$4,'Chicken Only Calculator'!$A$9:$AJ$114,$D23=Lists!$G$5,'Chicken Only Calculator'!$A$9:$AJ$114,$D23=Lists!$G$6,'Cheese Only Calculator'!$A$9:$AJ$116,$D23=Lists!$G$7,'Beef Only Calculator'!$A$9:$AJ$70,$D23=Lists!$G$8,'Pork Only Calculator'!$A$9:$AJ$107),35,FALSE)</f>
        <v>0</v>
      </c>
      <c r="AM23" s="54">
        <f t="shared" si="15"/>
        <v>0</v>
      </c>
      <c r="AO23" s="55"/>
    </row>
    <row r="24" spans="1:41" ht="24.5" x14ac:dyDescent="0.55000000000000004">
      <c r="A24" s="40">
        <v>10000013770</v>
      </c>
      <c r="B24" s="40" t="str">
        <f>INDEX('Data Sheet'!$A$1:$R$260,MATCH($A24,'Data Sheet'!$A$1:$A$260,0),MATCH(B$3,'Data Sheet'!$A$1:$R$1,0))</f>
        <v>ACT</v>
      </c>
      <c r="C24" s="41" t="str">
        <f>INDEX('Data Sheet'!$A$1:$R$260,MATCH($A24,'Data Sheet'!$A$1:$A$260,0),MATCH(C$3,'Data Sheet'!$A$1:$R$1,0))</f>
        <v>Flame Grilled Mesquite Flavored Beef Pattie, 2.45 oz.</v>
      </c>
      <c r="D24" s="40" t="str">
        <f>INDEX('Data Sheet'!$A$1:$R$260,MATCH($A24,'Data Sheet'!$A$1:$A$260,0),MATCH(D$3,'Data Sheet'!$A$1:$R$1,0))</f>
        <v>100154 / 100155</v>
      </c>
      <c r="E24" s="40">
        <f>INDEX('Data Sheet'!$A$1:$R$260,MATCH($A24,'Data Sheet'!$A$1:$A$260,0),MATCH(E$3,'Data Sheet'!$A$1:$R$1,0))</f>
        <v>20.67</v>
      </c>
      <c r="F24" s="40">
        <f>INDEX('Data Sheet'!$A$1:$R$260,MATCH($A24,'Data Sheet'!$A$1:$A$260,0),MATCH(F$3,'Data Sheet'!$A$1:$R$1,0))</f>
        <v>135</v>
      </c>
      <c r="G24" s="40">
        <f>INDEX('Data Sheet'!$A$1:$R$260,MATCH($A24,'Data Sheet'!$A$1:$A$260,0),MATCH(G$3,'Data Sheet'!$A$1:$R$1,0))</f>
        <v>135</v>
      </c>
      <c r="H24" s="40" t="str">
        <f>INDEX('Data Sheet'!$A$1:$R$260,MATCH($A24,'Data Sheet'!$A$1:$A$260,0),MATCH(H$3,'Data Sheet'!$A$1:$R$1,0))</f>
        <v/>
      </c>
      <c r="I24" s="40">
        <f>INDEX('Data Sheet'!$A$1:$R$260,MATCH($A24,'Data Sheet'!$A$1:$A$260,0),MATCH(I$3,'Data Sheet'!$A$1:$R$1,0))</f>
        <v>2.4500000000000002</v>
      </c>
      <c r="J24" s="40" t="str">
        <f>INDEX('Data Sheet'!$A$1:$R$260,MATCH($A24,'Data Sheet'!$A$1:$A$260,0),MATCH(J$3,'Data Sheet'!$A$1:$R$1,0))</f>
        <v>1 piece</v>
      </c>
      <c r="K24" s="40">
        <f>INDEX('Data Sheet'!$A$1:$R$260,MATCH($A24,'Data Sheet'!$A$1:$A$260,0),MATCH(K$3,'Data Sheet'!$A$1:$R$1,0))</f>
        <v>2</v>
      </c>
      <c r="L24" s="40" t="str">
        <f>INDEX('Data Sheet'!$A$1:$R$260,MATCH($A24,'Data Sheet'!$A$1:$A$260,0),MATCH(L$3,'Data Sheet'!$A$1:$R$1,0))</f>
        <v>-</v>
      </c>
      <c r="M24" s="40">
        <f>INDEX('Data Sheet'!$A$1:$R$260,MATCH($A24,'Data Sheet'!$A$1:$A$260,0),MATCH(M$3,'Data Sheet'!$A$1:$R$1,0))</f>
        <v>0</v>
      </c>
      <c r="N24" s="40">
        <f>INDEX('Data Sheet'!$A$1:$R$260,MATCH($A24,'Data Sheet'!$A$1:$A$260,0),MATCH(N$3,'Data Sheet'!$A$1:$R$1,0))</f>
        <v>0</v>
      </c>
      <c r="O24" s="40">
        <f>INDEX('Data Sheet'!$A$1:$R$260,MATCH($A24,'Data Sheet'!$A$1:$A$260,0),MATCH(O$3,'Data Sheet'!$A$1:$R$1,0))</f>
        <v>0</v>
      </c>
      <c r="P24" s="40">
        <f>INDEX('Data Sheet'!$A$1:$R$260,MATCH($A24,'Data Sheet'!$A$1:$A$260,0),MATCH(P$3,'Data Sheet'!$A$1:$R$1,0))</f>
        <v>20.56</v>
      </c>
      <c r="Q24" s="40">
        <f>INDEX('Data Sheet'!$A$1:$R$260,MATCH($A24,'Data Sheet'!$A$1:$A$260,0),MATCH(Q$3,'Data Sheet'!$A$1:$R$1,0))</f>
        <v>0</v>
      </c>
      <c r="R24" s="42" t="str">
        <f>VLOOKUP(A24,_xlfn.IFS(D24=Lists!$G$3,'Chicken Only Calculator'!$A$9:$U$114,D24=Lists!$G$4,'Chicken Only Calculator'!$A$9:$U$114,D24=Lists!$G$5,'Chicken Only Calculator'!$A$9:$U$114,D24=Lists!$G$6,'Cheese Only Calculator'!$A$9:$U$116,D24=Lists!$G$7,'Beef Only Calculator'!$A$9:$U$70,D24=Lists!$G$8,'Pork Only Calculator'!$A$9:$U$107),15,FALSE)</f>
        <v/>
      </c>
      <c r="S24" s="42" t="str">
        <f t="shared" si="8"/>
        <v/>
      </c>
      <c r="T24" s="42">
        <f>VLOOKUP(A24,_xlfn.IFS(D24=Lists!$G$3,'Chicken Only Calculator'!$A$9:$U$114,D24=Lists!$G$4,'Chicken Only Calculator'!$A$9:$U$114,D24=Lists!$G$5,'Chicken Only Calculator'!$A$9:$U$114,D24=Lists!$G$6,'Cheese Only Calculator'!$A$9:$U$116,D24=Lists!$G$7,'Beef Only Calculator'!$A$9:$U$70,D24=Lists!$G$8,'Pork Only Calculator'!$A$9:$U$107),17,FALSE)</f>
        <v>0</v>
      </c>
      <c r="U24" s="42" t="str">
        <f t="shared" si="9"/>
        <v/>
      </c>
      <c r="V24" s="42" t="str">
        <f t="shared" si="10"/>
        <v/>
      </c>
      <c r="W24" s="42" t="str">
        <f t="shared" si="11"/>
        <v/>
      </c>
      <c r="X24" s="42" t="str">
        <f t="shared" si="12"/>
        <v/>
      </c>
      <c r="Y24" s="42" t="str">
        <f t="shared" si="13"/>
        <v/>
      </c>
      <c r="Z24" s="42" t="str">
        <f t="shared" si="14"/>
        <v/>
      </c>
      <c r="AA24" s="42">
        <f>VLOOKUP($A24,_xlfn.IFS($D24=Lists!$G$3,'Chicken Only Calculator'!$A$9:$AJ$114,$D24=Lists!$G$4,'Chicken Only Calculator'!$A$9:$AJ$114,$D24=Lists!$G$5,'Chicken Only Calculator'!$A$9:$AJ$114,$D24=Lists!$G$6,'Cheese Only Calculator'!$A$9:$AJ$116,$D24=Lists!$G$7,'Beef Only Calculator'!$A$9:$AJ$70,$D24=Lists!$G$8,'Pork Only Calculator'!$A$9:$AJ$107),24,FALSE)</f>
        <v>0</v>
      </c>
      <c r="AB24" s="42">
        <f>VLOOKUP($A24,_xlfn.IFS($D24=Lists!$G$3,'Chicken Only Calculator'!$A$9:$AJ$114,$D24=Lists!$G$4,'Chicken Only Calculator'!$A$9:$AJ$114,$D24=Lists!$G$5,'Chicken Only Calculator'!$A$9:$AJ$114,$D24=Lists!$G$6,'Cheese Only Calculator'!$A$9:$AJ$116,$D24=Lists!$G$7,'Beef Only Calculator'!$A$9:$AJ$70,$D24=Lists!$G$8,'Pork Only Calculator'!$A$9:$AJ$107),25,FALSE)</f>
        <v>0</v>
      </c>
      <c r="AC24" s="42">
        <f>VLOOKUP($A24,_xlfn.IFS($D24=Lists!$G$3,'Chicken Only Calculator'!$A$9:$AJ$114,$D24=Lists!$G$4,'Chicken Only Calculator'!$A$9:$AJ$114,$D24=Lists!$G$5,'Chicken Only Calculator'!$A$9:$AJ$114,$D24=Lists!$G$6,'Cheese Only Calculator'!$A$9:$AJ$116,$D24=Lists!$G$7,'Beef Only Calculator'!$A$9:$AJ$70,$D24=Lists!$G$8,'Pork Only Calculator'!$A$9:$AJ$107),26,FALSE)</f>
        <v>0</v>
      </c>
      <c r="AD24" s="42">
        <f>VLOOKUP($A24,_xlfn.IFS($D24=Lists!$G$3,'Chicken Only Calculator'!$A$9:$AJ$114,$D24=Lists!$G$4,'Chicken Only Calculator'!$A$9:$AJ$114,$D24=Lists!$G$5,'Chicken Only Calculator'!$A$9:$AJ$114,$D24=Lists!$G$6,'Cheese Only Calculator'!$A$9:$AJ$116,$D24=Lists!$G$7,'Beef Only Calculator'!$A$9:$AJ$70,$D24=Lists!$G$8,'Pork Only Calculator'!$A$9:$AJ$107),27,FALSE)</f>
        <v>0</v>
      </c>
      <c r="AE24" s="42">
        <f>VLOOKUP($A24,_xlfn.IFS($D24=Lists!$G$3,'Chicken Only Calculator'!$A$9:$AJ$114,$D24=Lists!$G$4,'Chicken Only Calculator'!$A$9:$AJ$114,$D24=Lists!$G$5,'Chicken Only Calculator'!$A$9:$AJ$114,$D24=Lists!$G$6,'Cheese Only Calculator'!$A$9:$AJ$116,$D24=Lists!$G$7,'Beef Only Calculator'!$A$9:$AJ$70,$D24=Lists!$G$8,'Pork Only Calculator'!$A$9:$AJ$107),28,FALSE)</f>
        <v>0</v>
      </c>
      <c r="AF24" s="42">
        <f>VLOOKUP($A24,_xlfn.IFS($D24=Lists!$G$3,'Chicken Only Calculator'!$A$9:$AJ$114,$D24=Lists!$G$4,'Chicken Only Calculator'!$A$9:$AJ$114,$D24=Lists!$G$5,'Chicken Only Calculator'!$A$9:$AJ$114,$D24=Lists!$G$6,'Cheese Only Calculator'!$A$9:$AJ$116,$D24=Lists!$G$7,'Beef Only Calculator'!$A$9:$AJ$70,$D24=Lists!$G$8,'Pork Only Calculator'!$A$9:$AJ$107),29,FALSE)</f>
        <v>0</v>
      </c>
      <c r="AG24" s="42">
        <f>VLOOKUP($A24,_xlfn.IFS($D24=Lists!$G$3,'Chicken Only Calculator'!$A$9:$AJ$114,$D24=Lists!$G$4,'Chicken Only Calculator'!$A$9:$AJ$114,$D24=Lists!$G$5,'Chicken Only Calculator'!$A$9:$AJ$114,$D24=Lists!$G$6,'Cheese Only Calculator'!$A$9:$AJ$116,$D24=Lists!$G$7,'Beef Only Calculator'!$A$9:$AJ$70,$D24=Lists!$G$8,'Pork Only Calculator'!$A$9:$AJ$107),30,FALSE)</f>
        <v>0</v>
      </c>
      <c r="AH24" s="42">
        <f>VLOOKUP($A24,_xlfn.IFS($D24=Lists!$G$3,'Chicken Only Calculator'!$A$9:$AJ$114,$D24=Lists!$G$4,'Chicken Only Calculator'!$A$9:$AJ$114,$D24=Lists!$G$5,'Chicken Only Calculator'!$A$9:$AJ$114,$D24=Lists!$G$6,'Cheese Only Calculator'!$A$9:$AJ$116,$D24=Lists!$G$7,'Beef Only Calculator'!$A$9:$AJ$70,$D24=Lists!$G$8,'Pork Only Calculator'!$A$9:$AJ$107),31,FALSE)</f>
        <v>0</v>
      </c>
      <c r="AI24" s="42">
        <f>VLOOKUP($A24,_xlfn.IFS($D24=Lists!$G$3,'Chicken Only Calculator'!$A$9:$AJ$114,$D24=Lists!$G$4,'Chicken Only Calculator'!$A$9:$AJ$114,$D24=Lists!$G$5,'Chicken Only Calculator'!$A$9:$AJ$114,$D24=Lists!$G$6,'Cheese Only Calculator'!$A$9:$AJ$116,$D24=Lists!$G$7,'Beef Only Calculator'!$A$9:$AJ$70,$D24=Lists!$G$8,'Pork Only Calculator'!$A$9:$AJ$107),32,FALSE)</f>
        <v>0</v>
      </c>
      <c r="AJ24" s="42">
        <f>VLOOKUP($A24,_xlfn.IFS($D24=Lists!$G$3,'Chicken Only Calculator'!$A$9:$AJ$114,$D24=Lists!$G$4,'Chicken Only Calculator'!$A$9:$AJ$114,$D24=Lists!$G$5,'Chicken Only Calculator'!$A$9:$AJ$114,$D24=Lists!$G$6,'Cheese Only Calculator'!$A$9:$AJ$116,$D24=Lists!$G$7,'Beef Only Calculator'!$A$9:$AJ$70,$D24=Lists!$G$8,'Pork Only Calculator'!$A$9:$AJ$107),33,FALSE)</f>
        <v>0</v>
      </c>
      <c r="AK24" s="42">
        <f>VLOOKUP($A24,_xlfn.IFS($D24=Lists!$G$3,'Chicken Only Calculator'!$A$9:$AJ$114,$D24=Lists!$G$4,'Chicken Only Calculator'!$A$9:$AJ$114,$D24=Lists!$G$5,'Chicken Only Calculator'!$A$9:$AJ$114,$D24=Lists!$G$6,'Cheese Only Calculator'!$A$9:$AJ$116,$D24=Lists!$G$7,'Beef Only Calculator'!$A$9:$AJ$70,$D24=Lists!$G$8,'Pork Only Calculator'!$A$9:$AJ$107),34,FALSE)</f>
        <v>0</v>
      </c>
      <c r="AL24" s="42">
        <f>VLOOKUP($A24,_xlfn.IFS($D24=Lists!$G$3,'Chicken Only Calculator'!$A$9:$AJ$114,$D24=Lists!$G$4,'Chicken Only Calculator'!$A$9:$AJ$114,$D24=Lists!$G$5,'Chicken Only Calculator'!$A$9:$AJ$114,$D24=Lists!$G$6,'Cheese Only Calculator'!$A$9:$AJ$116,$D24=Lists!$G$7,'Beef Only Calculator'!$A$9:$AJ$70,$D24=Lists!$G$8,'Pork Only Calculator'!$A$9:$AJ$107),35,FALSE)</f>
        <v>0</v>
      </c>
      <c r="AM24" s="42">
        <f t="shared" si="15"/>
        <v>0</v>
      </c>
      <c r="AO24" s="55"/>
    </row>
    <row r="25" spans="1:41" ht="24.5" x14ac:dyDescent="0.55000000000000004">
      <c r="A25" s="52">
        <v>10000013771</v>
      </c>
      <c r="B25" s="52" t="str">
        <f>INDEX('Data Sheet'!$A$1:$R$260,MATCH($A25,'Data Sheet'!$A$1:$A$260,0),MATCH(B$3,'Data Sheet'!$A$1:$R$1,0))</f>
        <v>ACT</v>
      </c>
      <c r="C25" s="53" t="str">
        <f>INDEX('Data Sheet'!$A$1:$R$260,MATCH($A25,'Data Sheet'!$A$1:$A$260,0),MATCH(C$3,'Data Sheet'!$A$1:$R$1,0))</f>
        <v>Flame Grilled Beef Pattie, 2.45 oz.</v>
      </c>
      <c r="D25" s="52" t="str">
        <f>INDEX('Data Sheet'!$A$1:$R$260,MATCH($A25,'Data Sheet'!$A$1:$A$260,0),MATCH(D$3,'Data Sheet'!$A$1:$R$1,0))</f>
        <v>100154 / 100155</v>
      </c>
      <c r="E25" s="52">
        <f>INDEX('Data Sheet'!$A$1:$R$260,MATCH($A25,'Data Sheet'!$A$1:$A$260,0),MATCH(E$3,'Data Sheet'!$A$1:$R$1,0))</f>
        <v>20.67</v>
      </c>
      <c r="F25" s="52">
        <f>INDEX('Data Sheet'!$A$1:$R$260,MATCH($A25,'Data Sheet'!$A$1:$A$260,0),MATCH(F$3,'Data Sheet'!$A$1:$R$1,0))</f>
        <v>135</v>
      </c>
      <c r="G25" s="52">
        <f>INDEX('Data Sheet'!$A$1:$R$260,MATCH($A25,'Data Sheet'!$A$1:$A$260,0),MATCH(G$3,'Data Sheet'!$A$1:$R$1,0))</f>
        <v>135</v>
      </c>
      <c r="H25" s="52" t="str">
        <f>INDEX('Data Sheet'!$A$1:$R$260,MATCH($A25,'Data Sheet'!$A$1:$A$260,0),MATCH(H$3,'Data Sheet'!$A$1:$R$1,0))</f>
        <v/>
      </c>
      <c r="I25" s="52">
        <f>INDEX('Data Sheet'!$A$1:$R$260,MATCH($A25,'Data Sheet'!$A$1:$A$260,0),MATCH(I$3,'Data Sheet'!$A$1:$R$1,0))</f>
        <v>2.4500000000000002</v>
      </c>
      <c r="J25" s="52" t="str">
        <f>INDEX('Data Sheet'!$A$1:$R$260,MATCH($A25,'Data Sheet'!$A$1:$A$260,0),MATCH(J$3,'Data Sheet'!$A$1:$R$1,0))</f>
        <v>1 piece</v>
      </c>
      <c r="K25" s="52">
        <f>INDEX('Data Sheet'!$A$1:$R$260,MATCH($A25,'Data Sheet'!$A$1:$A$260,0),MATCH(K$3,'Data Sheet'!$A$1:$R$1,0))</f>
        <v>2</v>
      </c>
      <c r="L25" s="52" t="str">
        <f>INDEX('Data Sheet'!$A$1:$R$260,MATCH($A25,'Data Sheet'!$A$1:$A$260,0),MATCH(L$3,'Data Sheet'!$A$1:$R$1,0))</f>
        <v>-</v>
      </c>
      <c r="M25" s="52">
        <f>INDEX('Data Sheet'!$A$1:$R$260,MATCH($A25,'Data Sheet'!$A$1:$A$260,0),MATCH(M$3,'Data Sheet'!$A$1:$R$1,0))</f>
        <v>0</v>
      </c>
      <c r="N25" s="52">
        <f>INDEX('Data Sheet'!$A$1:$R$260,MATCH($A25,'Data Sheet'!$A$1:$A$260,0),MATCH(N$3,'Data Sheet'!$A$1:$R$1,0))</f>
        <v>0</v>
      </c>
      <c r="O25" s="52">
        <f>INDEX('Data Sheet'!$A$1:$R$260,MATCH($A25,'Data Sheet'!$A$1:$A$260,0),MATCH(O$3,'Data Sheet'!$A$1:$R$1,0))</f>
        <v>0</v>
      </c>
      <c r="P25" s="52">
        <f>INDEX('Data Sheet'!$A$1:$R$260,MATCH($A25,'Data Sheet'!$A$1:$A$260,0),MATCH(P$3,'Data Sheet'!$A$1:$R$1,0))</f>
        <v>20.100000000000001</v>
      </c>
      <c r="Q25" s="52">
        <f>INDEX('Data Sheet'!$A$1:$R$260,MATCH($A25,'Data Sheet'!$A$1:$A$260,0),MATCH(Q$3,'Data Sheet'!$A$1:$R$1,0))</f>
        <v>0</v>
      </c>
      <c r="R25" s="54" t="str">
        <f>VLOOKUP(A25,_xlfn.IFS(D25=Lists!$G$3,'Chicken Only Calculator'!$A$9:$U$114,D25=Lists!$G$4,'Chicken Only Calculator'!$A$9:$U$114,D25=Lists!$G$5,'Chicken Only Calculator'!$A$9:$U$114,D25=Lists!$G$6,'Cheese Only Calculator'!$A$9:$U$116,D25=Lists!$G$7,'Beef Only Calculator'!$A$9:$U$70,D25=Lists!$G$8,'Pork Only Calculator'!$A$9:$U$107),15,FALSE)</f>
        <v/>
      </c>
      <c r="S25" s="54" t="str">
        <f t="shared" si="8"/>
        <v/>
      </c>
      <c r="T25" s="54">
        <f>VLOOKUP(A25,_xlfn.IFS(D25=Lists!$G$3,'Chicken Only Calculator'!$A$9:$U$114,D25=Lists!$G$4,'Chicken Only Calculator'!$A$9:$U$114,D25=Lists!$G$5,'Chicken Only Calculator'!$A$9:$U$114,D25=Lists!$G$6,'Cheese Only Calculator'!$A$9:$U$116,D25=Lists!$G$7,'Beef Only Calculator'!$A$9:$U$70,D25=Lists!$G$8,'Pork Only Calculator'!$A$9:$U$107),17,FALSE)</f>
        <v>0</v>
      </c>
      <c r="U25" s="54" t="str">
        <f t="shared" si="9"/>
        <v/>
      </c>
      <c r="V25" s="54" t="str">
        <f t="shared" si="10"/>
        <v/>
      </c>
      <c r="W25" s="54" t="str">
        <f t="shared" si="11"/>
        <v/>
      </c>
      <c r="X25" s="54" t="str">
        <f t="shared" si="12"/>
        <v/>
      </c>
      <c r="Y25" s="54" t="str">
        <f t="shared" si="13"/>
        <v/>
      </c>
      <c r="Z25" s="54" t="str">
        <f t="shared" si="14"/>
        <v/>
      </c>
      <c r="AA25" s="54">
        <f>VLOOKUP($A25,_xlfn.IFS($D25=Lists!$G$3,'Chicken Only Calculator'!$A$9:$AJ$114,$D25=Lists!$G$4,'Chicken Only Calculator'!$A$9:$AJ$114,$D25=Lists!$G$5,'Chicken Only Calculator'!$A$9:$AJ$114,$D25=Lists!$G$6,'Cheese Only Calculator'!$A$9:$AJ$116,$D25=Lists!$G$7,'Beef Only Calculator'!$A$9:$AJ$70,$D25=Lists!$G$8,'Pork Only Calculator'!$A$9:$AJ$107),24,FALSE)</f>
        <v>0</v>
      </c>
      <c r="AB25" s="54">
        <f>VLOOKUP($A25,_xlfn.IFS($D25=Lists!$G$3,'Chicken Only Calculator'!$A$9:$AJ$114,$D25=Lists!$G$4,'Chicken Only Calculator'!$A$9:$AJ$114,$D25=Lists!$G$5,'Chicken Only Calculator'!$A$9:$AJ$114,$D25=Lists!$G$6,'Cheese Only Calculator'!$A$9:$AJ$116,$D25=Lists!$G$7,'Beef Only Calculator'!$A$9:$AJ$70,$D25=Lists!$G$8,'Pork Only Calculator'!$A$9:$AJ$107),25,FALSE)</f>
        <v>0</v>
      </c>
      <c r="AC25" s="54">
        <f>VLOOKUP($A25,_xlfn.IFS($D25=Lists!$G$3,'Chicken Only Calculator'!$A$9:$AJ$114,$D25=Lists!$G$4,'Chicken Only Calculator'!$A$9:$AJ$114,$D25=Lists!$G$5,'Chicken Only Calculator'!$A$9:$AJ$114,$D25=Lists!$G$6,'Cheese Only Calculator'!$A$9:$AJ$116,$D25=Lists!$G$7,'Beef Only Calculator'!$A$9:$AJ$70,$D25=Lists!$G$8,'Pork Only Calculator'!$A$9:$AJ$107),26,FALSE)</f>
        <v>0</v>
      </c>
      <c r="AD25" s="54">
        <f>VLOOKUP($A25,_xlfn.IFS($D25=Lists!$G$3,'Chicken Only Calculator'!$A$9:$AJ$114,$D25=Lists!$G$4,'Chicken Only Calculator'!$A$9:$AJ$114,$D25=Lists!$G$5,'Chicken Only Calculator'!$A$9:$AJ$114,$D25=Lists!$G$6,'Cheese Only Calculator'!$A$9:$AJ$116,$D25=Lists!$G$7,'Beef Only Calculator'!$A$9:$AJ$70,$D25=Lists!$G$8,'Pork Only Calculator'!$A$9:$AJ$107),27,FALSE)</f>
        <v>0</v>
      </c>
      <c r="AE25" s="54">
        <f>VLOOKUP($A25,_xlfn.IFS($D25=Lists!$G$3,'Chicken Only Calculator'!$A$9:$AJ$114,$D25=Lists!$G$4,'Chicken Only Calculator'!$A$9:$AJ$114,$D25=Lists!$G$5,'Chicken Only Calculator'!$A$9:$AJ$114,$D25=Lists!$G$6,'Cheese Only Calculator'!$A$9:$AJ$116,$D25=Lists!$G$7,'Beef Only Calculator'!$A$9:$AJ$70,$D25=Lists!$G$8,'Pork Only Calculator'!$A$9:$AJ$107),28,FALSE)</f>
        <v>0</v>
      </c>
      <c r="AF25" s="54">
        <f>VLOOKUP($A25,_xlfn.IFS($D25=Lists!$G$3,'Chicken Only Calculator'!$A$9:$AJ$114,$D25=Lists!$G$4,'Chicken Only Calculator'!$A$9:$AJ$114,$D25=Lists!$G$5,'Chicken Only Calculator'!$A$9:$AJ$114,$D25=Lists!$G$6,'Cheese Only Calculator'!$A$9:$AJ$116,$D25=Lists!$G$7,'Beef Only Calculator'!$A$9:$AJ$70,$D25=Lists!$G$8,'Pork Only Calculator'!$A$9:$AJ$107),29,FALSE)</f>
        <v>0</v>
      </c>
      <c r="AG25" s="54">
        <f>VLOOKUP($A25,_xlfn.IFS($D25=Lists!$G$3,'Chicken Only Calculator'!$A$9:$AJ$114,$D25=Lists!$G$4,'Chicken Only Calculator'!$A$9:$AJ$114,$D25=Lists!$G$5,'Chicken Only Calculator'!$A$9:$AJ$114,$D25=Lists!$G$6,'Cheese Only Calculator'!$A$9:$AJ$116,$D25=Lists!$G$7,'Beef Only Calculator'!$A$9:$AJ$70,$D25=Lists!$G$8,'Pork Only Calculator'!$A$9:$AJ$107),30,FALSE)</f>
        <v>0</v>
      </c>
      <c r="AH25" s="54">
        <f>VLOOKUP($A25,_xlfn.IFS($D25=Lists!$G$3,'Chicken Only Calculator'!$A$9:$AJ$114,$D25=Lists!$G$4,'Chicken Only Calculator'!$A$9:$AJ$114,$D25=Lists!$G$5,'Chicken Only Calculator'!$A$9:$AJ$114,$D25=Lists!$G$6,'Cheese Only Calculator'!$A$9:$AJ$116,$D25=Lists!$G$7,'Beef Only Calculator'!$A$9:$AJ$70,$D25=Lists!$G$8,'Pork Only Calculator'!$A$9:$AJ$107),31,FALSE)</f>
        <v>0</v>
      </c>
      <c r="AI25" s="54">
        <f>VLOOKUP($A25,_xlfn.IFS($D25=Lists!$G$3,'Chicken Only Calculator'!$A$9:$AJ$114,$D25=Lists!$G$4,'Chicken Only Calculator'!$A$9:$AJ$114,$D25=Lists!$G$5,'Chicken Only Calculator'!$A$9:$AJ$114,$D25=Lists!$G$6,'Cheese Only Calculator'!$A$9:$AJ$116,$D25=Lists!$G$7,'Beef Only Calculator'!$A$9:$AJ$70,$D25=Lists!$G$8,'Pork Only Calculator'!$A$9:$AJ$107),32,FALSE)</f>
        <v>0</v>
      </c>
      <c r="AJ25" s="54">
        <f>VLOOKUP($A25,_xlfn.IFS($D25=Lists!$G$3,'Chicken Only Calculator'!$A$9:$AJ$114,$D25=Lists!$G$4,'Chicken Only Calculator'!$A$9:$AJ$114,$D25=Lists!$G$5,'Chicken Only Calculator'!$A$9:$AJ$114,$D25=Lists!$G$6,'Cheese Only Calculator'!$A$9:$AJ$116,$D25=Lists!$G$7,'Beef Only Calculator'!$A$9:$AJ$70,$D25=Lists!$G$8,'Pork Only Calculator'!$A$9:$AJ$107),33,FALSE)</f>
        <v>0</v>
      </c>
      <c r="AK25" s="54">
        <f>VLOOKUP($A25,_xlfn.IFS($D25=Lists!$G$3,'Chicken Only Calculator'!$A$9:$AJ$114,$D25=Lists!$G$4,'Chicken Only Calculator'!$A$9:$AJ$114,$D25=Lists!$G$5,'Chicken Only Calculator'!$A$9:$AJ$114,$D25=Lists!$G$6,'Cheese Only Calculator'!$A$9:$AJ$116,$D25=Lists!$G$7,'Beef Only Calculator'!$A$9:$AJ$70,$D25=Lists!$G$8,'Pork Only Calculator'!$A$9:$AJ$107),34,FALSE)</f>
        <v>0</v>
      </c>
      <c r="AL25" s="54">
        <f>VLOOKUP($A25,_xlfn.IFS($D25=Lists!$G$3,'Chicken Only Calculator'!$A$9:$AJ$114,$D25=Lists!$G$4,'Chicken Only Calculator'!$A$9:$AJ$114,$D25=Lists!$G$5,'Chicken Only Calculator'!$A$9:$AJ$114,$D25=Lists!$G$6,'Cheese Only Calculator'!$A$9:$AJ$116,$D25=Lists!$G$7,'Beef Only Calculator'!$A$9:$AJ$70,$D25=Lists!$G$8,'Pork Only Calculator'!$A$9:$AJ$107),35,FALSE)</f>
        <v>0</v>
      </c>
      <c r="AM25" s="54">
        <f t="shared" si="15"/>
        <v>0</v>
      </c>
      <c r="AO25" s="55"/>
    </row>
    <row r="26" spans="1:41" ht="24.5" x14ac:dyDescent="0.55000000000000004">
      <c r="A26" s="40">
        <v>10000013779</v>
      </c>
      <c r="B26" s="40" t="str">
        <f>INDEX('Data Sheet'!$A$1:$R$260,MATCH($A26,'Data Sheet'!$A$1:$A$260,0),MATCH(B$3,'Data Sheet'!$A$1:$R$1,0))</f>
        <v>ACT</v>
      </c>
      <c r="C26" s="41" t="str">
        <f>INDEX('Data Sheet'!$A$1:$R$260,MATCH($A26,'Data Sheet'!$A$1:$A$260,0),MATCH(C$3,'Data Sheet'!$A$1:$R$1,0))</f>
        <v>Flame Grilled Beef Pattie with Onion, 2.6 oz.</v>
      </c>
      <c r="D26" s="40" t="str">
        <f>INDEX('Data Sheet'!$A$1:$R$260,MATCH($A26,'Data Sheet'!$A$1:$A$260,0),MATCH(D$3,'Data Sheet'!$A$1:$R$1,0))</f>
        <v>100154 / 100155</v>
      </c>
      <c r="E26" s="40">
        <f>INDEX('Data Sheet'!$A$1:$R$260,MATCH($A26,'Data Sheet'!$A$1:$A$260,0),MATCH(E$3,'Data Sheet'!$A$1:$R$1,0))</f>
        <v>21.94</v>
      </c>
      <c r="F26" s="40">
        <f>INDEX('Data Sheet'!$A$1:$R$260,MATCH($A26,'Data Sheet'!$A$1:$A$260,0),MATCH(F$3,'Data Sheet'!$A$1:$R$1,0))</f>
        <v>135</v>
      </c>
      <c r="G26" s="40">
        <f>INDEX('Data Sheet'!$A$1:$R$260,MATCH($A26,'Data Sheet'!$A$1:$A$260,0),MATCH(G$3,'Data Sheet'!$A$1:$R$1,0))</f>
        <v>135</v>
      </c>
      <c r="H26" s="40" t="str">
        <f>INDEX('Data Sheet'!$A$1:$R$260,MATCH($A26,'Data Sheet'!$A$1:$A$260,0),MATCH(H$3,'Data Sheet'!$A$1:$R$1,0))</f>
        <v/>
      </c>
      <c r="I26" s="40">
        <f>INDEX('Data Sheet'!$A$1:$R$260,MATCH($A26,'Data Sheet'!$A$1:$A$260,0),MATCH(I$3,'Data Sheet'!$A$1:$R$1,0))</f>
        <v>2.6</v>
      </c>
      <c r="J26" s="40" t="str">
        <f>INDEX('Data Sheet'!$A$1:$R$260,MATCH($A26,'Data Sheet'!$A$1:$A$260,0),MATCH(J$3,'Data Sheet'!$A$1:$R$1,0))</f>
        <v>1 piece</v>
      </c>
      <c r="K26" s="40">
        <f>INDEX('Data Sheet'!$A$1:$R$260,MATCH($A26,'Data Sheet'!$A$1:$A$260,0),MATCH(K$3,'Data Sheet'!$A$1:$R$1,0))</f>
        <v>2</v>
      </c>
      <c r="L26" s="40" t="str">
        <f>INDEX('Data Sheet'!$A$1:$R$260,MATCH($A26,'Data Sheet'!$A$1:$A$260,0),MATCH(L$3,'Data Sheet'!$A$1:$R$1,0))</f>
        <v>-</v>
      </c>
      <c r="M26" s="40">
        <f>INDEX('Data Sheet'!$A$1:$R$260,MATCH($A26,'Data Sheet'!$A$1:$A$260,0),MATCH(M$3,'Data Sheet'!$A$1:$R$1,0))</f>
        <v>0</v>
      </c>
      <c r="N26" s="40">
        <f>INDEX('Data Sheet'!$A$1:$R$260,MATCH($A26,'Data Sheet'!$A$1:$A$260,0),MATCH(N$3,'Data Sheet'!$A$1:$R$1,0))</f>
        <v>0</v>
      </c>
      <c r="O26" s="40">
        <f>INDEX('Data Sheet'!$A$1:$R$260,MATCH($A26,'Data Sheet'!$A$1:$A$260,0),MATCH(O$3,'Data Sheet'!$A$1:$R$1,0))</f>
        <v>0</v>
      </c>
      <c r="P26" s="40">
        <f>INDEX('Data Sheet'!$A$1:$R$260,MATCH($A26,'Data Sheet'!$A$1:$A$260,0),MATCH(P$3,'Data Sheet'!$A$1:$R$1,0))</f>
        <v>20.28</v>
      </c>
      <c r="Q26" s="40">
        <f>INDEX('Data Sheet'!$A$1:$R$260,MATCH($A26,'Data Sheet'!$A$1:$A$260,0),MATCH(Q$3,'Data Sheet'!$A$1:$R$1,0))</f>
        <v>0</v>
      </c>
      <c r="R26" s="42" t="str">
        <f>VLOOKUP(A26,_xlfn.IFS(D26=Lists!$G$3,'Chicken Only Calculator'!$A$9:$U$114,D26=Lists!$G$4,'Chicken Only Calculator'!$A$9:$U$114,D26=Lists!$G$5,'Chicken Only Calculator'!$A$9:$U$114,D26=Lists!$G$6,'Cheese Only Calculator'!$A$9:$U$116,D26=Lists!$G$7,'Beef Only Calculator'!$A$9:$U$70,D26=Lists!$G$8,'Pork Only Calculator'!$A$9:$U$107),15,FALSE)</f>
        <v/>
      </c>
      <c r="S26" s="42" t="str">
        <f t="shared" si="8"/>
        <v/>
      </c>
      <c r="T26" s="42">
        <f>VLOOKUP(A26,_xlfn.IFS(D26=Lists!$G$3,'Chicken Only Calculator'!$A$9:$U$114,D26=Lists!$G$4,'Chicken Only Calculator'!$A$9:$U$114,D26=Lists!$G$5,'Chicken Only Calculator'!$A$9:$U$114,D26=Lists!$G$6,'Cheese Only Calculator'!$A$9:$U$116,D26=Lists!$G$7,'Beef Only Calculator'!$A$9:$U$70,D26=Lists!$G$8,'Pork Only Calculator'!$A$9:$U$107),17,FALSE)</f>
        <v>0</v>
      </c>
      <c r="U26" s="42" t="str">
        <f t="shared" si="9"/>
        <v/>
      </c>
      <c r="V26" s="42" t="str">
        <f t="shared" si="10"/>
        <v/>
      </c>
      <c r="W26" s="42" t="str">
        <f t="shared" si="11"/>
        <v/>
      </c>
      <c r="X26" s="42" t="str">
        <f t="shared" si="12"/>
        <v/>
      </c>
      <c r="Y26" s="42" t="str">
        <f t="shared" si="13"/>
        <v/>
      </c>
      <c r="Z26" s="42" t="str">
        <f t="shared" si="14"/>
        <v/>
      </c>
      <c r="AA26" s="42">
        <f>VLOOKUP($A26,_xlfn.IFS($D26=Lists!$G$3,'Chicken Only Calculator'!$A$9:$AJ$114,$D26=Lists!$G$4,'Chicken Only Calculator'!$A$9:$AJ$114,$D26=Lists!$G$5,'Chicken Only Calculator'!$A$9:$AJ$114,$D26=Lists!$G$6,'Cheese Only Calculator'!$A$9:$AJ$116,$D26=Lists!$G$7,'Beef Only Calculator'!$A$9:$AJ$70,$D26=Lists!$G$8,'Pork Only Calculator'!$A$9:$AJ$107),24,FALSE)</f>
        <v>0</v>
      </c>
      <c r="AB26" s="42">
        <f>VLOOKUP($A26,_xlfn.IFS($D26=Lists!$G$3,'Chicken Only Calculator'!$A$9:$AJ$114,$D26=Lists!$G$4,'Chicken Only Calculator'!$A$9:$AJ$114,$D26=Lists!$G$5,'Chicken Only Calculator'!$A$9:$AJ$114,$D26=Lists!$G$6,'Cheese Only Calculator'!$A$9:$AJ$116,$D26=Lists!$G$7,'Beef Only Calculator'!$A$9:$AJ$70,$D26=Lists!$G$8,'Pork Only Calculator'!$A$9:$AJ$107),25,FALSE)</f>
        <v>0</v>
      </c>
      <c r="AC26" s="42">
        <f>VLOOKUP($A26,_xlfn.IFS($D26=Lists!$G$3,'Chicken Only Calculator'!$A$9:$AJ$114,$D26=Lists!$G$4,'Chicken Only Calculator'!$A$9:$AJ$114,$D26=Lists!$G$5,'Chicken Only Calculator'!$A$9:$AJ$114,$D26=Lists!$G$6,'Cheese Only Calculator'!$A$9:$AJ$116,$D26=Lists!$G$7,'Beef Only Calculator'!$A$9:$AJ$70,$D26=Lists!$G$8,'Pork Only Calculator'!$A$9:$AJ$107),26,FALSE)</f>
        <v>0</v>
      </c>
      <c r="AD26" s="42">
        <f>VLOOKUP($A26,_xlfn.IFS($D26=Lists!$G$3,'Chicken Only Calculator'!$A$9:$AJ$114,$D26=Lists!$G$4,'Chicken Only Calculator'!$A$9:$AJ$114,$D26=Lists!$G$5,'Chicken Only Calculator'!$A$9:$AJ$114,$D26=Lists!$G$6,'Cheese Only Calculator'!$A$9:$AJ$116,$D26=Lists!$G$7,'Beef Only Calculator'!$A$9:$AJ$70,$D26=Lists!$G$8,'Pork Only Calculator'!$A$9:$AJ$107),27,FALSE)</f>
        <v>0</v>
      </c>
      <c r="AE26" s="42">
        <f>VLOOKUP($A26,_xlfn.IFS($D26=Lists!$G$3,'Chicken Only Calculator'!$A$9:$AJ$114,$D26=Lists!$G$4,'Chicken Only Calculator'!$A$9:$AJ$114,$D26=Lists!$G$5,'Chicken Only Calculator'!$A$9:$AJ$114,$D26=Lists!$G$6,'Cheese Only Calculator'!$A$9:$AJ$116,$D26=Lists!$G$7,'Beef Only Calculator'!$A$9:$AJ$70,$D26=Lists!$G$8,'Pork Only Calculator'!$A$9:$AJ$107),28,FALSE)</f>
        <v>0</v>
      </c>
      <c r="AF26" s="42">
        <f>VLOOKUP($A26,_xlfn.IFS($D26=Lists!$G$3,'Chicken Only Calculator'!$A$9:$AJ$114,$D26=Lists!$G$4,'Chicken Only Calculator'!$A$9:$AJ$114,$D26=Lists!$G$5,'Chicken Only Calculator'!$A$9:$AJ$114,$D26=Lists!$G$6,'Cheese Only Calculator'!$A$9:$AJ$116,$D26=Lists!$G$7,'Beef Only Calculator'!$A$9:$AJ$70,$D26=Lists!$G$8,'Pork Only Calculator'!$A$9:$AJ$107),29,FALSE)</f>
        <v>0</v>
      </c>
      <c r="AG26" s="42">
        <f>VLOOKUP($A26,_xlfn.IFS($D26=Lists!$G$3,'Chicken Only Calculator'!$A$9:$AJ$114,$D26=Lists!$G$4,'Chicken Only Calculator'!$A$9:$AJ$114,$D26=Lists!$G$5,'Chicken Only Calculator'!$A$9:$AJ$114,$D26=Lists!$G$6,'Cheese Only Calculator'!$A$9:$AJ$116,$D26=Lists!$G$7,'Beef Only Calculator'!$A$9:$AJ$70,$D26=Lists!$G$8,'Pork Only Calculator'!$A$9:$AJ$107),30,FALSE)</f>
        <v>0</v>
      </c>
      <c r="AH26" s="42">
        <f>VLOOKUP($A26,_xlfn.IFS($D26=Lists!$G$3,'Chicken Only Calculator'!$A$9:$AJ$114,$D26=Lists!$G$4,'Chicken Only Calculator'!$A$9:$AJ$114,$D26=Lists!$G$5,'Chicken Only Calculator'!$A$9:$AJ$114,$D26=Lists!$G$6,'Cheese Only Calculator'!$A$9:$AJ$116,$D26=Lists!$G$7,'Beef Only Calculator'!$A$9:$AJ$70,$D26=Lists!$G$8,'Pork Only Calculator'!$A$9:$AJ$107),31,FALSE)</f>
        <v>0</v>
      </c>
      <c r="AI26" s="42">
        <f>VLOOKUP($A26,_xlfn.IFS($D26=Lists!$G$3,'Chicken Only Calculator'!$A$9:$AJ$114,$D26=Lists!$G$4,'Chicken Only Calculator'!$A$9:$AJ$114,$D26=Lists!$G$5,'Chicken Only Calculator'!$A$9:$AJ$114,$D26=Lists!$G$6,'Cheese Only Calculator'!$A$9:$AJ$116,$D26=Lists!$G$7,'Beef Only Calculator'!$A$9:$AJ$70,$D26=Lists!$G$8,'Pork Only Calculator'!$A$9:$AJ$107),32,FALSE)</f>
        <v>0</v>
      </c>
      <c r="AJ26" s="42">
        <f>VLOOKUP($A26,_xlfn.IFS($D26=Lists!$G$3,'Chicken Only Calculator'!$A$9:$AJ$114,$D26=Lists!$G$4,'Chicken Only Calculator'!$A$9:$AJ$114,$D26=Lists!$G$5,'Chicken Only Calculator'!$A$9:$AJ$114,$D26=Lists!$G$6,'Cheese Only Calculator'!$A$9:$AJ$116,$D26=Lists!$G$7,'Beef Only Calculator'!$A$9:$AJ$70,$D26=Lists!$G$8,'Pork Only Calculator'!$A$9:$AJ$107),33,FALSE)</f>
        <v>0</v>
      </c>
      <c r="AK26" s="42">
        <f>VLOOKUP($A26,_xlfn.IFS($D26=Lists!$G$3,'Chicken Only Calculator'!$A$9:$AJ$114,$D26=Lists!$G$4,'Chicken Only Calculator'!$A$9:$AJ$114,$D26=Lists!$G$5,'Chicken Only Calculator'!$A$9:$AJ$114,$D26=Lists!$G$6,'Cheese Only Calculator'!$A$9:$AJ$116,$D26=Lists!$G$7,'Beef Only Calculator'!$A$9:$AJ$70,$D26=Lists!$G$8,'Pork Only Calculator'!$A$9:$AJ$107),34,FALSE)</f>
        <v>0</v>
      </c>
      <c r="AL26" s="42">
        <f>VLOOKUP($A26,_xlfn.IFS($D26=Lists!$G$3,'Chicken Only Calculator'!$A$9:$AJ$114,$D26=Lists!$G$4,'Chicken Only Calculator'!$A$9:$AJ$114,$D26=Lists!$G$5,'Chicken Only Calculator'!$A$9:$AJ$114,$D26=Lists!$G$6,'Cheese Only Calculator'!$A$9:$AJ$116,$D26=Lists!$G$7,'Beef Only Calculator'!$A$9:$AJ$70,$D26=Lists!$G$8,'Pork Only Calculator'!$A$9:$AJ$107),35,FALSE)</f>
        <v>0</v>
      </c>
      <c r="AM26" s="42">
        <f t="shared" si="15"/>
        <v>0</v>
      </c>
      <c r="AO26" s="55"/>
    </row>
    <row r="27" spans="1:41" ht="24.5" x14ac:dyDescent="0.55000000000000004">
      <c r="A27" s="52">
        <v>10000013782</v>
      </c>
      <c r="B27" s="52" t="str">
        <f>INDEX('Data Sheet'!$A$1:$R$260,MATCH($A27,'Data Sheet'!$A$1:$A$260,0),MATCH(B$3,'Data Sheet'!$A$1:$R$1,0))</f>
        <v>ACT</v>
      </c>
      <c r="C27" s="53" t="str">
        <f>INDEX('Data Sheet'!$A$1:$R$260,MATCH($A27,'Data Sheet'!$A$1:$A$260,0),MATCH(C$3,'Data Sheet'!$A$1:$R$1,0))</f>
        <v>Flame Grilled Beef Pattie with Onion, 2.6 oz.</v>
      </c>
      <c r="D27" s="52" t="str">
        <f>INDEX('Data Sheet'!$A$1:$R$260,MATCH($A27,'Data Sheet'!$A$1:$A$260,0),MATCH(D$3,'Data Sheet'!$A$1:$R$1,0))</f>
        <v>100154 / 100155</v>
      </c>
      <c r="E27" s="52">
        <f>INDEX('Data Sheet'!$A$1:$R$260,MATCH($A27,'Data Sheet'!$A$1:$A$260,0),MATCH(E$3,'Data Sheet'!$A$1:$R$1,0))</f>
        <v>16.25</v>
      </c>
      <c r="F27" s="52">
        <f>INDEX('Data Sheet'!$A$1:$R$260,MATCH($A27,'Data Sheet'!$A$1:$A$260,0),MATCH(F$3,'Data Sheet'!$A$1:$R$1,0))</f>
        <v>100</v>
      </c>
      <c r="G27" s="52">
        <f>INDEX('Data Sheet'!$A$1:$R$260,MATCH($A27,'Data Sheet'!$A$1:$A$260,0),MATCH(G$3,'Data Sheet'!$A$1:$R$1,0))</f>
        <v>100</v>
      </c>
      <c r="H27" s="52" t="str">
        <f>INDEX('Data Sheet'!$A$1:$R$260,MATCH($A27,'Data Sheet'!$A$1:$A$260,0),MATCH(H$3,'Data Sheet'!$A$1:$R$1,0))</f>
        <v/>
      </c>
      <c r="I27" s="52">
        <f>INDEX('Data Sheet'!$A$1:$R$260,MATCH($A27,'Data Sheet'!$A$1:$A$260,0),MATCH(I$3,'Data Sheet'!$A$1:$R$1,0))</f>
        <v>2.6</v>
      </c>
      <c r="J27" s="52" t="str">
        <f>INDEX('Data Sheet'!$A$1:$R$260,MATCH($A27,'Data Sheet'!$A$1:$A$260,0),MATCH(J$3,'Data Sheet'!$A$1:$R$1,0))</f>
        <v>1 piece</v>
      </c>
      <c r="K27" s="52">
        <f>INDEX('Data Sheet'!$A$1:$R$260,MATCH($A27,'Data Sheet'!$A$1:$A$260,0),MATCH(K$3,'Data Sheet'!$A$1:$R$1,0))</f>
        <v>2</v>
      </c>
      <c r="L27" s="52" t="str">
        <f>INDEX('Data Sheet'!$A$1:$R$260,MATCH($A27,'Data Sheet'!$A$1:$A$260,0),MATCH(L$3,'Data Sheet'!$A$1:$R$1,0))</f>
        <v>-</v>
      </c>
      <c r="M27" s="52">
        <f>INDEX('Data Sheet'!$A$1:$R$260,MATCH($A27,'Data Sheet'!$A$1:$A$260,0),MATCH(M$3,'Data Sheet'!$A$1:$R$1,0))</f>
        <v>0</v>
      </c>
      <c r="N27" s="52">
        <f>INDEX('Data Sheet'!$A$1:$R$260,MATCH($A27,'Data Sheet'!$A$1:$A$260,0),MATCH(N$3,'Data Sheet'!$A$1:$R$1,0))</f>
        <v>0</v>
      </c>
      <c r="O27" s="52">
        <f>INDEX('Data Sheet'!$A$1:$R$260,MATCH($A27,'Data Sheet'!$A$1:$A$260,0),MATCH(O$3,'Data Sheet'!$A$1:$R$1,0))</f>
        <v>0</v>
      </c>
      <c r="P27" s="52">
        <f>INDEX('Data Sheet'!$A$1:$R$260,MATCH($A27,'Data Sheet'!$A$1:$A$260,0),MATCH(P$3,'Data Sheet'!$A$1:$R$1,0))</f>
        <v>15.7</v>
      </c>
      <c r="Q27" s="52">
        <f>INDEX('Data Sheet'!$A$1:$R$260,MATCH($A27,'Data Sheet'!$A$1:$A$260,0),MATCH(Q$3,'Data Sheet'!$A$1:$R$1,0))</f>
        <v>0</v>
      </c>
      <c r="R27" s="54" t="str">
        <f>VLOOKUP(A27,_xlfn.IFS(D27=Lists!$G$3,'Chicken Only Calculator'!$A$9:$U$114,D27=Lists!$G$4,'Chicken Only Calculator'!$A$9:$U$114,D27=Lists!$G$5,'Chicken Only Calculator'!$A$9:$U$114,D27=Lists!$G$6,'Cheese Only Calculator'!$A$9:$U$116,D27=Lists!$G$7,'Beef Only Calculator'!$A$9:$U$70,D27=Lists!$G$8,'Pork Only Calculator'!$A$9:$U$107),15,FALSE)</f>
        <v/>
      </c>
      <c r="S27" s="54" t="str">
        <f t="shared" si="8"/>
        <v/>
      </c>
      <c r="T27" s="54">
        <f>VLOOKUP(A27,_xlfn.IFS(D27=Lists!$G$3,'Chicken Only Calculator'!$A$9:$U$114,D27=Lists!$G$4,'Chicken Only Calculator'!$A$9:$U$114,D27=Lists!$G$5,'Chicken Only Calculator'!$A$9:$U$114,D27=Lists!$G$6,'Cheese Only Calculator'!$A$9:$U$116,D27=Lists!$G$7,'Beef Only Calculator'!$A$9:$U$70,D27=Lists!$G$8,'Pork Only Calculator'!$A$9:$U$107),17,FALSE)</f>
        <v>0</v>
      </c>
      <c r="U27" s="54" t="str">
        <f t="shared" si="9"/>
        <v/>
      </c>
      <c r="V27" s="54" t="str">
        <f t="shared" si="10"/>
        <v/>
      </c>
      <c r="W27" s="54" t="str">
        <f t="shared" si="11"/>
        <v/>
      </c>
      <c r="X27" s="54" t="str">
        <f t="shared" si="12"/>
        <v/>
      </c>
      <c r="Y27" s="54" t="str">
        <f t="shared" si="13"/>
        <v/>
      </c>
      <c r="Z27" s="54" t="str">
        <f t="shared" si="14"/>
        <v/>
      </c>
      <c r="AA27" s="54">
        <f>VLOOKUP($A27,_xlfn.IFS($D27=Lists!$G$3,'Chicken Only Calculator'!$A$9:$AJ$114,$D27=Lists!$G$4,'Chicken Only Calculator'!$A$9:$AJ$114,$D27=Lists!$G$5,'Chicken Only Calculator'!$A$9:$AJ$114,$D27=Lists!$G$6,'Cheese Only Calculator'!$A$9:$AJ$116,$D27=Lists!$G$7,'Beef Only Calculator'!$A$9:$AJ$70,$D27=Lists!$G$8,'Pork Only Calculator'!$A$9:$AJ$107),24,FALSE)</f>
        <v>0</v>
      </c>
      <c r="AB27" s="54">
        <f>VLOOKUP($A27,_xlfn.IFS($D27=Lists!$G$3,'Chicken Only Calculator'!$A$9:$AJ$114,$D27=Lists!$G$4,'Chicken Only Calculator'!$A$9:$AJ$114,$D27=Lists!$G$5,'Chicken Only Calculator'!$A$9:$AJ$114,$D27=Lists!$G$6,'Cheese Only Calculator'!$A$9:$AJ$116,$D27=Lists!$G$7,'Beef Only Calculator'!$A$9:$AJ$70,$D27=Lists!$G$8,'Pork Only Calculator'!$A$9:$AJ$107),25,FALSE)</f>
        <v>0</v>
      </c>
      <c r="AC27" s="54">
        <f>VLOOKUP($A27,_xlfn.IFS($D27=Lists!$G$3,'Chicken Only Calculator'!$A$9:$AJ$114,$D27=Lists!$G$4,'Chicken Only Calculator'!$A$9:$AJ$114,$D27=Lists!$G$5,'Chicken Only Calculator'!$A$9:$AJ$114,$D27=Lists!$G$6,'Cheese Only Calculator'!$A$9:$AJ$116,$D27=Lists!$G$7,'Beef Only Calculator'!$A$9:$AJ$70,$D27=Lists!$G$8,'Pork Only Calculator'!$A$9:$AJ$107),26,FALSE)</f>
        <v>0</v>
      </c>
      <c r="AD27" s="54">
        <f>VLOOKUP($A27,_xlfn.IFS($D27=Lists!$G$3,'Chicken Only Calculator'!$A$9:$AJ$114,$D27=Lists!$G$4,'Chicken Only Calculator'!$A$9:$AJ$114,$D27=Lists!$G$5,'Chicken Only Calculator'!$A$9:$AJ$114,$D27=Lists!$G$6,'Cheese Only Calculator'!$A$9:$AJ$116,$D27=Lists!$G$7,'Beef Only Calculator'!$A$9:$AJ$70,$D27=Lists!$G$8,'Pork Only Calculator'!$A$9:$AJ$107),27,FALSE)</f>
        <v>0</v>
      </c>
      <c r="AE27" s="54">
        <f>VLOOKUP($A27,_xlfn.IFS($D27=Lists!$G$3,'Chicken Only Calculator'!$A$9:$AJ$114,$D27=Lists!$G$4,'Chicken Only Calculator'!$A$9:$AJ$114,$D27=Lists!$G$5,'Chicken Only Calculator'!$A$9:$AJ$114,$D27=Lists!$G$6,'Cheese Only Calculator'!$A$9:$AJ$116,$D27=Lists!$G$7,'Beef Only Calculator'!$A$9:$AJ$70,$D27=Lists!$G$8,'Pork Only Calculator'!$A$9:$AJ$107),28,FALSE)</f>
        <v>0</v>
      </c>
      <c r="AF27" s="54">
        <f>VLOOKUP($A27,_xlfn.IFS($D27=Lists!$G$3,'Chicken Only Calculator'!$A$9:$AJ$114,$D27=Lists!$G$4,'Chicken Only Calculator'!$A$9:$AJ$114,$D27=Lists!$G$5,'Chicken Only Calculator'!$A$9:$AJ$114,$D27=Lists!$G$6,'Cheese Only Calculator'!$A$9:$AJ$116,$D27=Lists!$G$7,'Beef Only Calculator'!$A$9:$AJ$70,$D27=Lists!$G$8,'Pork Only Calculator'!$A$9:$AJ$107),29,FALSE)</f>
        <v>0</v>
      </c>
      <c r="AG27" s="54">
        <f>VLOOKUP($A27,_xlfn.IFS($D27=Lists!$G$3,'Chicken Only Calculator'!$A$9:$AJ$114,$D27=Lists!$G$4,'Chicken Only Calculator'!$A$9:$AJ$114,$D27=Lists!$G$5,'Chicken Only Calculator'!$A$9:$AJ$114,$D27=Lists!$G$6,'Cheese Only Calculator'!$A$9:$AJ$116,$D27=Lists!$G$7,'Beef Only Calculator'!$A$9:$AJ$70,$D27=Lists!$G$8,'Pork Only Calculator'!$A$9:$AJ$107),30,FALSE)</f>
        <v>0</v>
      </c>
      <c r="AH27" s="54">
        <f>VLOOKUP($A27,_xlfn.IFS($D27=Lists!$G$3,'Chicken Only Calculator'!$A$9:$AJ$114,$D27=Lists!$G$4,'Chicken Only Calculator'!$A$9:$AJ$114,$D27=Lists!$G$5,'Chicken Only Calculator'!$A$9:$AJ$114,$D27=Lists!$G$6,'Cheese Only Calculator'!$A$9:$AJ$116,$D27=Lists!$G$7,'Beef Only Calculator'!$A$9:$AJ$70,$D27=Lists!$G$8,'Pork Only Calculator'!$A$9:$AJ$107),31,FALSE)</f>
        <v>0</v>
      </c>
      <c r="AI27" s="54">
        <f>VLOOKUP($A27,_xlfn.IFS($D27=Lists!$G$3,'Chicken Only Calculator'!$A$9:$AJ$114,$D27=Lists!$G$4,'Chicken Only Calculator'!$A$9:$AJ$114,$D27=Lists!$G$5,'Chicken Only Calculator'!$A$9:$AJ$114,$D27=Lists!$G$6,'Cheese Only Calculator'!$A$9:$AJ$116,$D27=Lists!$G$7,'Beef Only Calculator'!$A$9:$AJ$70,$D27=Lists!$G$8,'Pork Only Calculator'!$A$9:$AJ$107),32,FALSE)</f>
        <v>0</v>
      </c>
      <c r="AJ27" s="54">
        <f>VLOOKUP($A27,_xlfn.IFS($D27=Lists!$G$3,'Chicken Only Calculator'!$A$9:$AJ$114,$D27=Lists!$G$4,'Chicken Only Calculator'!$A$9:$AJ$114,$D27=Lists!$G$5,'Chicken Only Calculator'!$A$9:$AJ$114,$D27=Lists!$G$6,'Cheese Only Calculator'!$A$9:$AJ$116,$D27=Lists!$G$7,'Beef Only Calculator'!$A$9:$AJ$70,$D27=Lists!$G$8,'Pork Only Calculator'!$A$9:$AJ$107),33,FALSE)</f>
        <v>0</v>
      </c>
      <c r="AK27" s="54">
        <f>VLOOKUP($A27,_xlfn.IFS($D27=Lists!$G$3,'Chicken Only Calculator'!$A$9:$AJ$114,$D27=Lists!$G$4,'Chicken Only Calculator'!$A$9:$AJ$114,$D27=Lists!$G$5,'Chicken Only Calculator'!$A$9:$AJ$114,$D27=Lists!$G$6,'Cheese Only Calculator'!$A$9:$AJ$116,$D27=Lists!$G$7,'Beef Only Calculator'!$A$9:$AJ$70,$D27=Lists!$G$8,'Pork Only Calculator'!$A$9:$AJ$107),34,FALSE)</f>
        <v>0</v>
      </c>
      <c r="AL27" s="54">
        <f>VLOOKUP($A27,_xlfn.IFS($D27=Lists!$G$3,'Chicken Only Calculator'!$A$9:$AJ$114,$D27=Lists!$G$4,'Chicken Only Calculator'!$A$9:$AJ$114,$D27=Lists!$G$5,'Chicken Only Calculator'!$A$9:$AJ$114,$D27=Lists!$G$6,'Cheese Only Calculator'!$A$9:$AJ$116,$D27=Lists!$G$7,'Beef Only Calculator'!$A$9:$AJ$70,$D27=Lists!$G$8,'Pork Only Calculator'!$A$9:$AJ$107),35,FALSE)</f>
        <v>0</v>
      </c>
      <c r="AM27" s="54">
        <f t="shared" si="15"/>
        <v>0</v>
      </c>
      <c r="AO27" s="55"/>
    </row>
    <row r="28" spans="1:41" ht="24.5" x14ac:dyDescent="0.55000000000000004">
      <c r="A28" s="40">
        <v>10000015230</v>
      </c>
      <c r="B28" s="40" t="str">
        <f>INDEX('Data Sheet'!$A$1:$R$260,MATCH($A28,'Data Sheet'!$A$1:$A$260,0),MATCH(B$3,'Data Sheet'!$A$1:$R$1,0))</f>
        <v>ACT</v>
      </c>
      <c r="C28" s="41" t="str">
        <f>INDEX('Data Sheet'!$A$1:$R$260,MATCH($A28,'Data Sheet'!$A$1:$A$260,0),MATCH(C$3,'Data Sheet'!$A$1:$R$1,0))</f>
        <v>Flame Grilled Beef Burger, 3.0 oz.</v>
      </c>
      <c r="D28" s="40" t="str">
        <f>INDEX('Data Sheet'!$A$1:$R$260,MATCH($A28,'Data Sheet'!$A$1:$A$260,0),MATCH(D$3,'Data Sheet'!$A$1:$R$1,0))</f>
        <v>100154 / 100155</v>
      </c>
      <c r="E28" s="40">
        <f>INDEX('Data Sheet'!$A$1:$R$260,MATCH($A28,'Data Sheet'!$A$1:$A$260,0),MATCH(E$3,'Data Sheet'!$A$1:$R$1,0))</f>
        <v>30</v>
      </c>
      <c r="F28" s="40">
        <f>INDEX('Data Sheet'!$A$1:$R$260,MATCH($A28,'Data Sheet'!$A$1:$A$260,0),MATCH(F$3,'Data Sheet'!$A$1:$R$1,0))</f>
        <v>160</v>
      </c>
      <c r="G28" s="40">
        <f>INDEX('Data Sheet'!$A$1:$R$260,MATCH($A28,'Data Sheet'!$A$1:$A$260,0),MATCH(G$3,'Data Sheet'!$A$1:$R$1,0))</f>
        <v>160</v>
      </c>
      <c r="H28" s="40" t="str">
        <f>INDEX('Data Sheet'!$A$1:$R$260,MATCH($A28,'Data Sheet'!$A$1:$A$260,0),MATCH(H$3,'Data Sheet'!$A$1:$R$1,0))</f>
        <v/>
      </c>
      <c r="I28" s="40">
        <f>INDEX('Data Sheet'!$A$1:$R$260,MATCH($A28,'Data Sheet'!$A$1:$A$260,0),MATCH(I$3,'Data Sheet'!$A$1:$R$1,0))</f>
        <v>3</v>
      </c>
      <c r="J28" s="40" t="str">
        <f>INDEX('Data Sheet'!$A$1:$R$260,MATCH($A28,'Data Sheet'!$A$1:$A$260,0),MATCH(J$3,'Data Sheet'!$A$1:$R$1,0))</f>
        <v>1 piece</v>
      </c>
      <c r="K28" s="40">
        <f>INDEX('Data Sheet'!$A$1:$R$260,MATCH($A28,'Data Sheet'!$A$1:$A$260,0),MATCH(K$3,'Data Sheet'!$A$1:$R$1,0))</f>
        <v>3</v>
      </c>
      <c r="L28" s="40" t="str">
        <f>INDEX('Data Sheet'!$A$1:$R$260,MATCH($A28,'Data Sheet'!$A$1:$A$260,0),MATCH(L$3,'Data Sheet'!$A$1:$R$1,0))</f>
        <v>-</v>
      </c>
      <c r="M28" s="40">
        <f>INDEX('Data Sheet'!$A$1:$R$260,MATCH($A28,'Data Sheet'!$A$1:$A$260,0),MATCH(M$3,'Data Sheet'!$A$1:$R$1,0))</f>
        <v>0</v>
      </c>
      <c r="N28" s="40">
        <f>INDEX('Data Sheet'!$A$1:$R$260,MATCH($A28,'Data Sheet'!$A$1:$A$260,0),MATCH(N$3,'Data Sheet'!$A$1:$R$1,0))</f>
        <v>0</v>
      </c>
      <c r="O28" s="40">
        <f>INDEX('Data Sheet'!$A$1:$R$260,MATCH($A28,'Data Sheet'!$A$1:$A$260,0),MATCH(O$3,'Data Sheet'!$A$1:$R$1,0))</f>
        <v>0</v>
      </c>
      <c r="P28" s="40">
        <f>INDEX('Data Sheet'!$A$1:$R$260,MATCH($A28,'Data Sheet'!$A$1:$A$260,0),MATCH(P$3,'Data Sheet'!$A$1:$R$1,0))</f>
        <v>43.13</v>
      </c>
      <c r="Q28" s="40">
        <f>INDEX('Data Sheet'!$A$1:$R$260,MATCH($A28,'Data Sheet'!$A$1:$A$260,0),MATCH(Q$3,'Data Sheet'!$A$1:$R$1,0))</f>
        <v>0</v>
      </c>
      <c r="R28" s="42" t="str">
        <f>VLOOKUP(A28,_xlfn.IFS(D28=Lists!$G$3,'Chicken Only Calculator'!$A$9:$U$114,D28=Lists!$G$4,'Chicken Only Calculator'!$A$9:$U$114,D28=Lists!$G$5,'Chicken Only Calculator'!$A$9:$U$114,D28=Lists!$G$6,'Cheese Only Calculator'!$A$9:$U$116,D28=Lists!$G$7,'Beef Only Calculator'!$A$9:$U$70,D28=Lists!$G$8,'Pork Only Calculator'!$A$9:$U$107),15,FALSE)</f>
        <v/>
      </c>
      <c r="S28" s="42" t="str">
        <f t="shared" si="8"/>
        <v/>
      </c>
      <c r="T28" s="42">
        <f>VLOOKUP(A28,_xlfn.IFS(D28=Lists!$G$3,'Chicken Only Calculator'!$A$9:$U$114,D28=Lists!$G$4,'Chicken Only Calculator'!$A$9:$U$114,D28=Lists!$G$5,'Chicken Only Calculator'!$A$9:$U$114,D28=Lists!$G$6,'Cheese Only Calculator'!$A$9:$U$116,D28=Lists!$G$7,'Beef Only Calculator'!$A$9:$U$70,D28=Lists!$G$8,'Pork Only Calculator'!$A$9:$U$107),17,FALSE)</f>
        <v>0</v>
      </c>
      <c r="U28" s="42" t="str">
        <f t="shared" si="9"/>
        <v/>
      </c>
      <c r="V28" s="42" t="str">
        <f t="shared" si="10"/>
        <v/>
      </c>
      <c r="W28" s="42" t="str">
        <f t="shared" si="11"/>
        <v/>
      </c>
      <c r="X28" s="42" t="str">
        <f t="shared" si="12"/>
        <v/>
      </c>
      <c r="Y28" s="42" t="str">
        <f t="shared" si="13"/>
        <v/>
      </c>
      <c r="Z28" s="42" t="str">
        <f t="shared" si="14"/>
        <v/>
      </c>
      <c r="AA28" s="42">
        <f>VLOOKUP($A28,_xlfn.IFS($D28=Lists!$G$3,'Chicken Only Calculator'!$A$9:$AJ$114,$D28=Lists!$G$4,'Chicken Only Calculator'!$A$9:$AJ$114,$D28=Lists!$G$5,'Chicken Only Calculator'!$A$9:$AJ$114,$D28=Lists!$G$6,'Cheese Only Calculator'!$A$9:$AJ$116,$D28=Lists!$G$7,'Beef Only Calculator'!$A$9:$AJ$70,$D28=Lists!$G$8,'Pork Only Calculator'!$A$9:$AJ$107),24,FALSE)</f>
        <v>0</v>
      </c>
      <c r="AB28" s="42">
        <f>VLOOKUP($A28,_xlfn.IFS($D28=Lists!$G$3,'Chicken Only Calculator'!$A$9:$AJ$114,$D28=Lists!$G$4,'Chicken Only Calculator'!$A$9:$AJ$114,$D28=Lists!$G$5,'Chicken Only Calculator'!$A$9:$AJ$114,$D28=Lists!$G$6,'Cheese Only Calculator'!$A$9:$AJ$116,$D28=Lists!$G$7,'Beef Only Calculator'!$A$9:$AJ$70,$D28=Lists!$G$8,'Pork Only Calculator'!$A$9:$AJ$107),25,FALSE)</f>
        <v>0</v>
      </c>
      <c r="AC28" s="42">
        <f>VLOOKUP($A28,_xlfn.IFS($D28=Lists!$G$3,'Chicken Only Calculator'!$A$9:$AJ$114,$D28=Lists!$G$4,'Chicken Only Calculator'!$A$9:$AJ$114,$D28=Lists!$G$5,'Chicken Only Calculator'!$A$9:$AJ$114,$D28=Lists!$G$6,'Cheese Only Calculator'!$A$9:$AJ$116,$D28=Lists!$G$7,'Beef Only Calculator'!$A$9:$AJ$70,$D28=Lists!$G$8,'Pork Only Calculator'!$A$9:$AJ$107),26,FALSE)</f>
        <v>0</v>
      </c>
      <c r="AD28" s="42">
        <f>VLOOKUP($A28,_xlfn.IFS($D28=Lists!$G$3,'Chicken Only Calculator'!$A$9:$AJ$114,$D28=Lists!$G$4,'Chicken Only Calculator'!$A$9:$AJ$114,$D28=Lists!$G$5,'Chicken Only Calculator'!$A$9:$AJ$114,$D28=Lists!$G$6,'Cheese Only Calculator'!$A$9:$AJ$116,$D28=Lists!$G$7,'Beef Only Calculator'!$A$9:$AJ$70,$D28=Lists!$G$8,'Pork Only Calculator'!$A$9:$AJ$107),27,FALSE)</f>
        <v>0</v>
      </c>
      <c r="AE28" s="42">
        <f>VLOOKUP($A28,_xlfn.IFS($D28=Lists!$G$3,'Chicken Only Calculator'!$A$9:$AJ$114,$D28=Lists!$G$4,'Chicken Only Calculator'!$A$9:$AJ$114,$D28=Lists!$G$5,'Chicken Only Calculator'!$A$9:$AJ$114,$D28=Lists!$G$6,'Cheese Only Calculator'!$A$9:$AJ$116,$D28=Lists!$G$7,'Beef Only Calculator'!$A$9:$AJ$70,$D28=Lists!$G$8,'Pork Only Calculator'!$A$9:$AJ$107),28,FALSE)</f>
        <v>0</v>
      </c>
      <c r="AF28" s="42">
        <f>VLOOKUP($A28,_xlfn.IFS($D28=Lists!$G$3,'Chicken Only Calculator'!$A$9:$AJ$114,$D28=Lists!$G$4,'Chicken Only Calculator'!$A$9:$AJ$114,$D28=Lists!$G$5,'Chicken Only Calculator'!$A$9:$AJ$114,$D28=Lists!$G$6,'Cheese Only Calculator'!$A$9:$AJ$116,$D28=Lists!$G$7,'Beef Only Calculator'!$A$9:$AJ$70,$D28=Lists!$G$8,'Pork Only Calculator'!$A$9:$AJ$107),29,FALSE)</f>
        <v>0</v>
      </c>
      <c r="AG28" s="42">
        <f>VLOOKUP($A28,_xlfn.IFS($D28=Lists!$G$3,'Chicken Only Calculator'!$A$9:$AJ$114,$D28=Lists!$G$4,'Chicken Only Calculator'!$A$9:$AJ$114,$D28=Lists!$G$5,'Chicken Only Calculator'!$A$9:$AJ$114,$D28=Lists!$G$6,'Cheese Only Calculator'!$A$9:$AJ$116,$D28=Lists!$G$7,'Beef Only Calculator'!$A$9:$AJ$70,$D28=Lists!$G$8,'Pork Only Calculator'!$A$9:$AJ$107),30,FALSE)</f>
        <v>0</v>
      </c>
      <c r="AH28" s="42">
        <f>VLOOKUP($A28,_xlfn.IFS($D28=Lists!$G$3,'Chicken Only Calculator'!$A$9:$AJ$114,$D28=Lists!$G$4,'Chicken Only Calculator'!$A$9:$AJ$114,$D28=Lists!$G$5,'Chicken Only Calculator'!$A$9:$AJ$114,$D28=Lists!$G$6,'Cheese Only Calculator'!$A$9:$AJ$116,$D28=Lists!$G$7,'Beef Only Calculator'!$A$9:$AJ$70,$D28=Lists!$G$8,'Pork Only Calculator'!$A$9:$AJ$107),31,FALSE)</f>
        <v>0</v>
      </c>
      <c r="AI28" s="42">
        <f>VLOOKUP($A28,_xlfn.IFS($D28=Lists!$G$3,'Chicken Only Calculator'!$A$9:$AJ$114,$D28=Lists!$G$4,'Chicken Only Calculator'!$A$9:$AJ$114,$D28=Lists!$G$5,'Chicken Only Calculator'!$A$9:$AJ$114,$D28=Lists!$G$6,'Cheese Only Calculator'!$A$9:$AJ$116,$D28=Lists!$G$7,'Beef Only Calculator'!$A$9:$AJ$70,$D28=Lists!$G$8,'Pork Only Calculator'!$A$9:$AJ$107),32,FALSE)</f>
        <v>0</v>
      </c>
      <c r="AJ28" s="42">
        <f>VLOOKUP($A28,_xlfn.IFS($D28=Lists!$G$3,'Chicken Only Calculator'!$A$9:$AJ$114,$D28=Lists!$G$4,'Chicken Only Calculator'!$A$9:$AJ$114,$D28=Lists!$G$5,'Chicken Only Calculator'!$A$9:$AJ$114,$D28=Lists!$G$6,'Cheese Only Calculator'!$A$9:$AJ$116,$D28=Lists!$G$7,'Beef Only Calculator'!$A$9:$AJ$70,$D28=Lists!$G$8,'Pork Only Calculator'!$A$9:$AJ$107),33,FALSE)</f>
        <v>0</v>
      </c>
      <c r="AK28" s="42">
        <f>VLOOKUP($A28,_xlfn.IFS($D28=Lists!$G$3,'Chicken Only Calculator'!$A$9:$AJ$114,$D28=Lists!$G$4,'Chicken Only Calculator'!$A$9:$AJ$114,$D28=Lists!$G$5,'Chicken Only Calculator'!$A$9:$AJ$114,$D28=Lists!$G$6,'Cheese Only Calculator'!$A$9:$AJ$116,$D28=Lists!$G$7,'Beef Only Calculator'!$A$9:$AJ$70,$D28=Lists!$G$8,'Pork Only Calculator'!$A$9:$AJ$107),34,FALSE)</f>
        <v>0</v>
      </c>
      <c r="AL28" s="42">
        <f>VLOOKUP($A28,_xlfn.IFS($D28=Lists!$G$3,'Chicken Only Calculator'!$A$9:$AJ$114,$D28=Lists!$G$4,'Chicken Only Calculator'!$A$9:$AJ$114,$D28=Lists!$G$5,'Chicken Only Calculator'!$A$9:$AJ$114,$D28=Lists!$G$6,'Cheese Only Calculator'!$A$9:$AJ$116,$D28=Lists!$G$7,'Beef Only Calculator'!$A$9:$AJ$70,$D28=Lists!$G$8,'Pork Only Calculator'!$A$9:$AJ$107),35,FALSE)</f>
        <v>0</v>
      </c>
      <c r="AM28" s="42">
        <f t="shared" si="15"/>
        <v>0</v>
      </c>
      <c r="AO28" s="55"/>
    </row>
    <row r="29" spans="1:41" ht="24.5" x14ac:dyDescent="0.55000000000000004">
      <c r="A29" s="52">
        <v>10000015232</v>
      </c>
      <c r="B29" s="52" t="str">
        <f>INDEX('Data Sheet'!$A$1:$R$260,MATCH($A29,'Data Sheet'!$A$1:$A$260,0),MATCH(B$3,'Data Sheet'!$A$1:$R$1,0))</f>
        <v>ACT</v>
      </c>
      <c r="C29" s="53" t="str">
        <f>INDEX('Data Sheet'!$A$1:$R$260,MATCH($A29,'Data Sheet'!$A$1:$A$260,0),MATCH(C$3,'Data Sheet'!$A$1:$R$1,0))</f>
        <v>Flame Grilled Beef Burger with Foil Bags, 3.0 oz.</v>
      </c>
      <c r="D29" s="52" t="str">
        <f>INDEX('Data Sheet'!$A$1:$R$260,MATCH($A29,'Data Sheet'!$A$1:$A$260,0),MATCH(D$3,'Data Sheet'!$A$1:$R$1,0))</f>
        <v>100154 / 100155</v>
      </c>
      <c r="E29" s="52">
        <f>INDEX('Data Sheet'!$A$1:$R$260,MATCH($A29,'Data Sheet'!$A$1:$A$260,0),MATCH(E$3,'Data Sheet'!$A$1:$R$1,0))</f>
        <v>30</v>
      </c>
      <c r="F29" s="52">
        <f>INDEX('Data Sheet'!$A$1:$R$260,MATCH($A29,'Data Sheet'!$A$1:$A$260,0),MATCH(F$3,'Data Sheet'!$A$1:$R$1,0))</f>
        <v>160</v>
      </c>
      <c r="G29" s="52">
        <f>INDEX('Data Sheet'!$A$1:$R$260,MATCH($A29,'Data Sheet'!$A$1:$A$260,0),MATCH(G$3,'Data Sheet'!$A$1:$R$1,0))</f>
        <v>160</v>
      </c>
      <c r="H29" s="52" t="str">
        <f>INDEX('Data Sheet'!$A$1:$R$260,MATCH($A29,'Data Sheet'!$A$1:$A$260,0),MATCH(H$3,'Data Sheet'!$A$1:$R$1,0))</f>
        <v/>
      </c>
      <c r="I29" s="52">
        <f>INDEX('Data Sheet'!$A$1:$R$260,MATCH($A29,'Data Sheet'!$A$1:$A$260,0),MATCH(I$3,'Data Sheet'!$A$1:$R$1,0))</f>
        <v>3</v>
      </c>
      <c r="J29" s="52" t="str">
        <f>INDEX('Data Sheet'!$A$1:$R$260,MATCH($A29,'Data Sheet'!$A$1:$A$260,0),MATCH(J$3,'Data Sheet'!$A$1:$R$1,0))</f>
        <v>1 piece</v>
      </c>
      <c r="K29" s="52">
        <f>INDEX('Data Sheet'!$A$1:$R$260,MATCH($A29,'Data Sheet'!$A$1:$A$260,0),MATCH(K$3,'Data Sheet'!$A$1:$R$1,0))</f>
        <v>3</v>
      </c>
      <c r="L29" s="52" t="str">
        <f>INDEX('Data Sheet'!$A$1:$R$260,MATCH($A29,'Data Sheet'!$A$1:$A$260,0),MATCH(L$3,'Data Sheet'!$A$1:$R$1,0))</f>
        <v>-</v>
      </c>
      <c r="M29" s="52">
        <f>INDEX('Data Sheet'!$A$1:$R$260,MATCH($A29,'Data Sheet'!$A$1:$A$260,0),MATCH(M$3,'Data Sheet'!$A$1:$R$1,0))</f>
        <v>0</v>
      </c>
      <c r="N29" s="52">
        <f>INDEX('Data Sheet'!$A$1:$R$260,MATCH($A29,'Data Sheet'!$A$1:$A$260,0),MATCH(N$3,'Data Sheet'!$A$1:$R$1,0))</f>
        <v>0</v>
      </c>
      <c r="O29" s="52">
        <f>INDEX('Data Sheet'!$A$1:$R$260,MATCH($A29,'Data Sheet'!$A$1:$A$260,0),MATCH(O$3,'Data Sheet'!$A$1:$R$1,0))</f>
        <v>0</v>
      </c>
      <c r="P29" s="52">
        <f>INDEX('Data Sheet'!$A$1:$R$260,MATCH($A29,'Data Sheet'!$A$1:$A$260,0),MATCH(P$3,'Data Sheet'!$A$1:$R$1,0))</f>
        <v>43.82</v>
      </c>
      <c r="Q29" s="52">
        <f>INDEX('Data Sheet'!$A$1:$R$260,MATCH($A29,'Data Sheet'!$A$1:$A$260,0),MATCH(Q$3,'Data Sheet'!$A$1:$R$1,0))</f>
        <v>0</v>
      </c>
      <c r="R29" s="54" t="str">
        <f>VLOOKUP(A29,_xlfn.IFS(D29=Lists!$G$3,'Chicken Only Calculator'!$A$9:$U$114,D29=Lists!$G$4,'Chicken Only Calculator'!$A$9:$U$114,D29=Lists!$G$5,'Chicken Only Calculator'!$A$9:$U$114,D29=Lists!$G$6,'Cheese Only Calculator'!$A$9:$U$116,D29=Lists!$G$7,'Beef Only Calculator'!$A$9:$U$70,D29=Lists!$G$8,'Pork Only Calculator'!$A$9:$U$107),15,FALSE)</f>
        <v/>
      </c>
      <c r="S29" s="54" t="str">
        <f t="shared" si="8"/>
        <v/>
      </c>
      <c r="T29" s="54">
        <f>VLOOKUP(A29,_xlfn.IFS(D29=Lists!$G$3,'Chicken Only Calculator'!$A$9:$U$114,D29=Lists!$G$4,'Chicken Only Calculator'!$A$9:$U$114,D29=Lists!$G$5,'Chicken Only Calculator'!$A$9:$U$114,D29=Lists!$G$6,'Cheese Only Calculator'!$A$9:$U$116,D29=Lists!$G$7,'Beef Only Calculator'!$A$9:$U$70,D29=Lists!$G$8,'Pork Only Calculator'!$A$9:$U$107),17,FALSE)</f>
        <v>0</v>
      </c>
      <c r="U29" s="54" t="str">
        <f t="shared" si="9"/>
        <v/>
      </c>
      <c r="V29" s="54" t="str">
        <f t="shared" si="10"/>
        <v/>
      </c>
      <c r="W29" s="54" t="str">
        <f t="shared" si="11"/>
        <v/>
      </c>
      <c r="X29" s="54" t="str">
        <f t="shared" si="12"/>
        <v/>
      </c>
      <c r="Y29" s="54" t="str">
        <f t="shared" si="13"/>
        <v/>
      </c>
      <c r="Z29" s="54" t="str">
        <f t="shared" si="14"/>
        <v/>
      </c>
      <c r="AA29" s="54">
        <f>VLOOKUP($A29,_xlfn.IFS($D29=Lists!$G$3,'Chicken Only Calculator'!$A$9:$AJ$114,$D29=Lists!$G$4,'Chicken Only Calculator'!$A$9:$AJ$114,$D29=Lists!$G$5,'Chicken Only Calculator'!$A$9:$AJ$114,$D29=Lists!$G$6,'Cheese Only Calculator'!$A$9:$AJ$116,$D29=Lists!$G$7,'Beef Only Calculator'!$A$9:$AJ$70,$D29=Lists!$G$8,'Pork Only Calculator'!$A$9:$AJ$107),24,FALSE)</f>
        <v>0</v>
      </c>
      <c r="AB29" s="54">
        <f>VLOOKUP($A29,_xlfn.IFS($D29=Lists!$G$3,'Chicken Only Calculator'!$A$9:$AJ$114,$D29=Lists!$G$4,'Chicken Only Calculator'!$A$9:$AJ$114,$D29=Lists!$G$5,'Chicken Only Calculator'!$A$9:$AJ$114,$D29=Lists!$G$6,'Cheese Only Calculator'!$A$9:$AJ$116,$D29=Lists!$G$7,'Beef Only Calculator'!$A$9:$AJ$70,$D29=Lists!$G$8,'Pork Only Calculator'!$A$9:$AJ$107),25,FALSE)</f>
        <v>0</v>
      </c>
      <c r="AC29" s="54">
        <f>VLOOKUP($A29,_xlfn.IFS($D29=Lists!$G$3,'Chicken Only Calculator'!$A$9:$AJ$114,$D29=Lists!$G$4,'Chicken Only Calculator'!$A$9:$AJ$114,$D29=Lists!$G$5,'Chicken Only Calculator'!$A$9:$AJ$114,$D29=Lists!$G$6,'Cheese Only Calculator'!$A$9:$AJ$116,$D29=Lists!$G$7,'Beef Only Calculator'!$A$9:$AJ$70,$D29=Lists!$G$8,'Pork Only Calculator'!$A$9:$AJ$107),26,FALSE)</f>
        <v>0</v>
      </c>
      <c r="AD29" s="54">
        <f>VLOOKUP($A29,_xlfn.IFS($D29=Lists!$G$3,'Chicken Only Calculator'!$A$9:$AJ$114,$D29=Lists!$G$4,'Chicken Only Calculator'!$A$9:$AJ$114,$D29=Lists!$G$5,'Chicken Only Calculator'!$A$9:$AJ$114,$D29=Lists!$G$6,'Cheese Only Calculator'!$A$9:$AJ$116,$D29=Lists!$G$7,'Beef Only Calculator'!$A$9:$AJ$70,$D29=Lists!$G$8,'Pork Only Calculator'!$A$9:$AJ$107),27,FALSE)</f>
        <v>0</v>
      </c>
      <c r="AE29" s="54">
        <f>VLOOKUP($A29,_xlfn.IFS($D29=Lists!$G$3,'Chicken Only Calculator'!$A$9:$AJ$114,$D29=Lists!$G$4,'Chicken Only Calculator'!$A$9:$AJ$114,$D29=Lists!$G$5,'Chicken Only Calculator'!$A$9:$AJ$114,$D29=Lists!$G$6,'Cheese Only Calculator'!$A$9:$AJ$116,$D29=Lists!$G$7,'Beef Only Calculator'!$A$9:$AJ$70,$D29=Lists!$G$8,'Pork Only Calculator'!$A$9:$AJ$107),28,FALSE)</f>
        <v>0</v>
      </c>
      <c r="AF29" s="54">
        <f>VLOOKUP($A29,_xlfn.IFS($D29=Lists!$G$3,'Chicken Only Calculator'!$A$9:$AJ$114,$D29=Lists!$G$4,'Chicken Only Calculator'!$A$9:$AJ$114,$D29=Lists!$G$5,'Chicken Only Calculator'!$A$9:$AJ$114,$D29=Lists!$G$6,'Cheese Only Calculator'!$A$9:$AJ$116,$D29=Lists!$G$7,'Beef Only Calculator'!$A$9:$AJ$70,$D29=Lists!$G$8,'Pork Only Calculator'!$A$9:$AJ$107),29,FALSE)</f>
        <v>0</v>
      </c>
      <c r="AG29" s="54">
        <f>VLOOKUP($A29,_xlfn.IFS($D29=Lists!$G$3,'Chicken Only Calculator'!$A$9:$AJ$114,$D29=Lists!$G$4,'Chicken Only Calculator'!$A$9:$AJ$114,$D29=Lists!$G$5,'Chicken Only Calculator'!$A$9:$AJ$114,$D29=Lists!$G$6,'Cheese Only Calculator'!$A$9:$AJ$116,$D29=Lists!$G$7,'Beef Only Calculator'!$A$9:$AJ$70,$D29=Lists!$G$8,'Pork Only Calculator'!$A$9:$AJ$107),30,FALSE)</f>
        <v>0</v>
      </c>
      <c r="AH29" s="54">
        <f>VLOOKUP($A29,_xlfn.IFS($D29=Lists!$G$3,'Chicken Only Calculator'!$A$9:$AJ$114,$D29=Lists!$G$4,'Chicken Only Calculator'!$A$9:$AJ$114,$D29=Lists!$G$5,'Chicken Only Calculator'!$A$9:$AJ$114,$D29=Lists!$G$6,'Cheese Only Calculator'!$A$9:$AJ$116,$D29=Lists!$G$7,'Beef Only Calculator'!$A$9:$AJ$70,$D29=Lists!$G$8,'Pork Only Calculator'!$A$9:$AJ$107),31,FALSE)</f>
        <v>0</v>
      </c>
      <c r="AI29" s="54">
        <f>VLOOKUP($A29,_xlfn.IFS($D29=Lists!$G$3,'Chicken Only Calculator'!$A$9:$AJ$114,$D29=Lists!$G$4,'Chicken Only Calculator'!$A$9:$AJ$114,$D29=Lists!$G$5,'Chicken Only Calculator'!$A$9:$AJ$114,$D29=Lists!$G$6,'Cheese Only Calculator'!$A$9:$AJ$116,$D29=Lists!$G$7,'Beef Only Calculator'!$A$9:$AJ$70,$D29=Lists!$G$8,'Pork Only Calculator'!$A$9:$AJ$107),32,FALSE)</f>
        <v>0</v>
      </c>
      <c r="AJ29" s="54">
        <f>VLOOKUP($A29,_xlfn.IFS($D29=Lists!$G$3,'Chicken Only Calculator'!$A$9:$AJ$114,$D29=Lists!$G$4,'Chicken Only Calculator'!$A$9:$AJ$114,$D29=Lists!$G$5,'Chicken Only Calculator'!$A$9:$AJ$114,$D29=Lists!$G$6,'Cheese Only Calculator'!$A$9:$AJ$116,$D29=Lists!$G$7,'Beef Only Calculator'!$A$9:$AJ$70,$D29=Lists!$G$8,'Pork Only Calculator'!$A$9:$AJ$107),33,FALSE)</f>
        <v>0</v>
      </c>
      <c r="AK29" s="54">
        <f>VLOOKUP($A29,_xlfn.IFS($D29=Lists!$G$3,'Chicken Only Calculator'!$A$9:$AJ$114,$D29=Lists!$G$4,'Chicken Only Calculator'!$A$9:$AJ$114,$D29=Lists!$G$5,'Chicken Only Calculator'!$A$9:$AJ$114,$D29=Lists!$G$6,'Cheese Only Calculator'!$A$9:$AJ$116,$D29=Lists!$G$7,'Beef Only Calculator'!$A$9:$AJ$70,$D29=Lists!$G$8,'Pork Only Calculator'!$A$9:$AJ$107),34,FALSE)</f>
        <v>0</v>
      </c>
      <c r="AL29" s="54">
        <f>VLOOKUP($A29,_xlfn.IFS($D29=Lists!$G$3,'Chicken Only Calculator'!$A$9:$AJ$114,$D29=Lists!$G$4,'Chicken Only Calculator'!$A$9:$AJ$114,$D29=Lists!$G$5,'Chicken Only Calculator'!$A$9:$AJ$114,$D29=Lists!$G$6,'Cheese Only Calculator'!$A$9:$AJ$116,$D29=Lists!$G$7,'Beef Only Calculator'!$A$9:$AJ$70,$D29=Lists!$G$8,'Pork Only Calculator'!$A$9:$AJ$107),35,FALSE)</f>
        <v>0</v>
      </c>
      <c r="AM29" s="54">
        <f t="shared" si="15"/>
        <v>0</v>
      </c>
      <c r="AO29" s="55"/>
    </row>
    <row r="30" spans="1:41" ht="24.5" x14ac:dyDescent="0.55000000000000004">
      <c r="A30" s="40">
        <v>10000015320</v>
      </c>
      <c r="B30" s="40" t="str">
        <f>INDEX('Data Sheet'!$A$1:$R$260,MATCH($A30,'Data Sheet'!$A$1:$A$260,0),MATCH(B$3,'Data Sheet'!$A$1:$R$1,0))</f>
        <v>ACT</v>
      </c>
      <c r="C30" s="41" t="str">
        <f>INDEX('Data Sheet'!$A$1:$R$260,MATCH($A30,'Data Sheet'!$A$1:$A$260,0),MATCH(C$3,'Data Sheet'!$A$1:$R$1,0))</f>
        <v>Flame Grilled Beef Burger, 2.01 oz.</v>
      </c>
      <c r="D30" s="40" t="str">
        <f>INDEX('Data Sheet'!$A$1:$R$260,MATCH($A30,'Data Sheet'!$A$1:$A$260,0),MATCH(D$3,'Data Sheet'!$A$1:$R$1,0))</f>
        <v>100154 / 100155</v>
      </c>
      <c r="E30" s="40">
        <f>INDEX('Data Sheet'!$A$1:$R$260,MATCH($A30,'Data Sheet'!$A$1:$A$260,0),MATCH(E$3,'Data Sheet'!$A$1:$R$1,0))</f>
        <v>31.41</v>
      </c>
      <c r="F30" s="40">
        <f>INDEX('Data Sheet'!$A$1:$R$260,MATCH($A30,'Data Sheet'!$A$1:$A$260,0),MATCH(F$3,'Data Sheet'!$A$1:$R$1,0))</f>
        <v>250</v>
      </c>
      <c r="G30" s="40">
        <f>INDEX('Data Sheet'!$A$1:$R$260,MATCH($A30,'Data Sheet'!$A$1:$A$260,0),MATCH(G$3,'Data Sheet'!$A$1:$R$1,0))</f>
        <v>250</v>
      </c>
      <c r="H30" s="40" t="str">
        <f>INDEX('Data Sheet'!$A$1:$R$260,MATCH($A30,'Data Sheet'!$A$1:$A$260,0),MATCH(H$3,'Data Sheet'!$A$1:$R$1,0))</f>
        <v/>
      </c>
      <c r="I30" s="40">
        <f>INDEX('Data Sheet'!$A$1:$R$260,MATCH($A30,'Data Sheet'!$A$1:$A$260,0),MATCH(I$3,'Data Sheet'!$A$1:$R$1,0))</f>
        <v>2.0099999999999998</v>
      </c>
      <c r="J30" s="40" t="str">
        <f>INDEX('Data Sheet'!$A$1:$R$260,MATCH($A30,'Data Sheet'!$A$1:$A$260,0),MATCH(J$3,'Data Sheet'!$A$1:$R$1,0))</f>
        <v>1 piece</v>
      </c>
      <c r="K30" s="40">
        <f>INDEX('Data Sheet'!$A$1:$R$260,MATCH($A30,'Data Sheet'!$A$1:$A$260,0),MATCH(K$3,'Data Sheet'!$A$1:$R$1,0))</f>
        <v>2</v>
      </c>
      <c r="L30" s="40" t="str">
        <f>INDEX('Data Sheet'!$A$1:$R$260,MATCH($A30,'Data Sheet'!$A$1:$A$260,0),MATCH(L$3,'Data Sheet'!$A$1:$R$1,0))</f>
        <v>-</v>
      </c>
      <c r="M30" s="40">
        <f>INDEX('Data Sheet'!$A$1:$R$260,MATCH($A30,'Data Sheet'!$A$1:$A$260,0),MATCH(M$3,'Data Sheet'!$A$1:$R$1,0))</f>
        <v>0</v>
      </c>
      <c r="N30" s="40">
        <f>INDEX('Data Sheet'!$A$1:$R$260,MATCH($A30,'Data Sheet'!$A$1:$A$260,0),MATCH(N$3,'Data Sheet'!$A$1:$R$1,0))</f>
        <v>0</v>
      </c>
      <c r="O30" s="40">
        <f>INDEX('Data Sheet'!$A$1:$R$260,MATCH($A30,'Data Sheet'!$A$1:$A$260,0),MATCH(O$3,'Data Sheet'!$A$1:$R$1,0))</f>
        <v>0</v>
      </c>
      <c r="P30" s="40">
        <f>INDEX('Data Sheet'!$A$1:$R$260,MATCH($A30,'Data Sheet'!$A$1:$A$260,0),MATCH(P$3,'Data Sheet'!$A$1:$R$1,0))</f>
        <v>47.59</v>
      </c>
      <c r="Q30" s="40">
        <f>INDEX('Data Sheet'!$A$1:$R$260,MATCH($A30,'Data Sheet'!$A$1:$A$260,0),MATCH(Q$3,'Data Sheet'!$A$1:$R$1,0))</f>
        <v>0</v>
      </c>
      <c r="R30" s="42" t="str">
        <f>VLOOKUP(A30,_xlfn.IFS(D30=Lists!$G$3,'Chicken Only Calculator'!$A$9:$U$114,D30=Lists!$G$4,'Chicken Only Calculator'!$A$9:$U$114,D30=Lists!$G$5,'Chicken Only Calculator'!$A$9:$U$114,D30=Lists!$G$6,'Cheese Only Calculator'!$A$9:$U$116,D30=Lists!$G$7,'Beef Only Calculator'!$A$9:$U$70,D30=Lists!$G$8,'Pork Only Calculator'!$A$9:$U$107),15,FALSE)</f>
        <v/>
      </c>
      <c r="S30" s="42" t="str">
        <f t="shared" si="8"/>
        <v/>
      </c>
      <c r="T30" s="42">
        <f>VLOOKUP(A30,_xlfn.IFS(D30=Lists!$G$3,'Chicken Only Calculator'!$A$9:$U$114,D30=Lists!$G$4,'Chicken Only Calculator'!$A$9:$U$114,D30=Lists!$G$5,'Chicken Only Calculator'!$A$9:$U$114,D30=Lists!$G$6,'Cheese Only Calculator'!$A$9:$U$116,D30=Lists!$G$7,'Beef Only Calculator'!$A$9:$U$70,D30=Lists!$G$8,'Pork Only Calculator'!$A$9:$U$107),17,FALSE)</f>
        <v>0</v>
      </c>
      <c r="U30" s="42" t="str">
        <f t="shared" si="9"/>
        <v/>
      </c>
      <c r="V30" s="42" t="str">
        <f t="shared" si="10"/>
        <v/>
      </c>
      <c r="W30" s="42" t="str">
        <f t="shared" si="11"/>
        <v/>
      </c>
      <c r="X30" s="42" t="str">
        <f t="shared" si="12"/>
        <v/>
      </c>
      <c r="Y30" s="42" t="str">
        <f t="shared" si="13"/>
        <v/>
      </c>
      <c r="Z30" s="42" t="str">
        <f t="shared" si="14"/>
        <v/>
      </c>
      <c r="AA30" s="42">
        <f>VLOOKUP($A30,_xlfn.IFS($D30=Lists!$G$3,'Chicken Only Calculator'!$A$9:$AJ$114,$D30=Lists!$G$4,'Chicken Only Calculator'!$A$9:$AJ$114,$D30=Lists!$G$5,'Chicken Only Calculator'!$A$9:$AJ$114,$D30=Lists!$G$6,'Cheese Only Calculator'!$A$9:$AJ$116,$D30=Lists!$G$7,'Beef Only Calculator'!$A$9:$AJ$70,$D30=Lists!$G$8,'Pork Only Calculator'!$A$9:$AJ$107),24,FALSE)</f>
        <v>0</v>
      </c>
      <c r="AB30" s="42">
        <f>VLOOKUP($A30,_xlfn.IFS($D30=Lists!$G$3,'Chicken Only Calculator'!$A$9:$AJ$114,$D30=Lists!$G$4,'Chicken Only Calculator'!$A$9:$AJ$114,$D30=Lists!$G$5,'Chicken Only Calculator'!$A$9:$AJ$114,$D30=Lists!$G$6,'Cheese Only Calculator'!$A$9:$AJ$116,$D30=Lists!$G$7,'Beef Only Calculator'!$A$9:$AJ$70,$D30=Lists!$G$8,'Pork Only Calculator'!$A$9:$AJ$107),25,FALSE)</f>
        <v>0</v>
      </c>
      <c r="AC30" s="42">
        <f>VLOOKUP($A30,_xlfn.IFS($D30=Lists!$G$3,'Chicken Only Calculator'!$A$9:$AJ$114,$D30=Lists!$G$4,'Chicken Only Calculator'!$A$9:$AJ$114,$D30=Lists!$G$5,'Chicken Only Calculator'!$A$9:$AJ$114,$D30=Lists!$G$6,'Cheese Only Calculator'!$A$9:$AJ$116,$D30=Lists!$G$7,'Beef Only Calculator'!$A$9:$AJ$70,$D30=Lists!$G$8,'Pork Only Calculator'!$A$9:$AJ$107),26,FALSE)</f>
        <v>0</v>
      </c>
      <c r="AD30" s="42">
        <f>VLOOKUP($A30,_xlfn.IFS($D30=Lists!$G$3,'Chicken Only Calculator'!$A$9:$AJ$114,$D30=Lists!$G$4,'Chicken Only Calculator'!$A$9:$AJ$114,$D30=Lists!$G$5,'Chicken Only Calculator'!$A$9:$AJ$114,$D30=Lists!$G$6,'Cheese Only Calculator'!$A$9:$AJ$116,$D30=Lists!$G$7,'Beef Only Calculator'!$A$9:$AJ$70,$D30=Lists!$G$8,'Pork Only Calculator'!$A$9:$AJ$107),27,FALSE)</f>
        <v>0</v>
      </c>
      <c r="AE30" s="42">
        <f>VLOOKUP($A30,_xlfn.IFS($D30=Lists!$G$3,'Chicken Only Calculator'!$A$9:$AJ$114,$D30=Lists!$G$4,'Chicken Only Calculator'!$A$9:$AJ$114,$D30=Lists!$G$5,'Chicken Only Calculator'!$A$9:$AJ$114,$D30=Lists!$G$6,'Cheese Only Calculator'!$A$9:$AJ$116,$D30=Lists!$G$7,'Beef Only Calculator'!$A$9:$AJ$70,$D30=Lists!$G$8,'Pork Only Calculator'!$A$9:$AJ$107),28,FALSE)</f>
        <v>0</v>
      </c>
      <c r="AF30" s="42">
        <f>VLOOKUP($A30,_xlfn.IFS($D30=Lists!$G$3,'Chicken Only Calculator'!$A$9:$AJ$114,$D30=Lists!$G$4,'Chicken Only Calculator'!$A$9:$AJ$114,$D30=Lists!$G$5,'Chicken Only Calculator'!$A$9:$AJ$114,$D30=Lists!$G$6,'Cheese Only Calculator'!$A$9:$AJ$116,$D30=Lists!$G$7,'Beef Only Calculator'!$A$9:$AJ$70,$D30=Lists!$G$8,'Pork Only Calculator'!$A$9:$AJ$107),29,FALSE)</f>
        <v>0</v>
      </c>
      <c r="AG30" s="42">
        <f>VLOOKUP($A30,_xlfn.IFS($D30=Lists!$G$3,'Chicken Only Calculator'!$A$9:$AJ$114,$D30=Lists!$G$4,'Chicken Only Calculator'!$A$9:$AJ$114,$D30=Lists!$G$5,'Chicken Only Calculator'!$A$9:$AJ$114,$D30=Lists!$G$6,'Cheese Only Calculator'!$A$9:$AJ$116,$D30=Lists!$G$7,'Beef Only Calculator'!$A$9:$AJ$70,$D30=Lists!$G$8,'Pork Only Calculator'!$A$9:$AJ$107),30,FALSE)</f>
        <v>0</v>
      </c>
      <c r="AH30" s="42">
        <f>VLOOKUP($A30,_xlfn.IFS($D30=Lists!$G$3,'Chicken Only Calculator'!$A$9:$AJ$114,$D30=Lists!$G$4,'Chicken Only Calculator'!$A$9:$AJ$114,$D30=Lists!$G$5,'Chicken Only Calculator'!$A$9:$AJ$114,$D30=Lists!$G$6,'Cheese Only Calculator'!$A$9:$AJ$116,$D30=Lists!$G$7,'Beef Only Calculator'!$A$9:$AJ$70,$D30=Lists!$G$8,'Pork Only Calculator'!$A$9:$AJ$107),31,FALSE)</f>
        <v>0</v>
      </c>
      <c r="AI30" s="42">
        <f>VLOOKUP($A30,_xlfn.IFS($D30=Lists!$G$3,'Chicken Only Calculator'!$A$9:$AJ$114,$D30=Lists!$G$4,'Chicken Only Calculator'!$A$9:$AJ$114,$D30=Lists!$G$5,'Chicken Only Calculator'!$A$9:$AJ$114,$D30=Lists!$G$6,'Cheese Only Calculator'!$A$9:$AJ$116,$D30=Lists!$G$7,'Beef Only Calculator'!$A$9:$AJ$70,$D30=Lists!$G$8,'Pork Only Calculator'!$A$9:$AJ$107),32,FALSE)</f>
        <v>0</v>
      </c>
      <c r="AJ30" s="42">
        <f>VLOOKUP($A30,_xlfn.IFS($D30=Lists!$G$3,'Chicken Only Calculator'!$A$9:$AJ$114,$D30=Lists!$G$4,'Chicken Only Calculator'!$A$9:$AJ$114,$D30=Lists!$G$5,'Chicken Only Calculator'!$A$9:$AJ$114,$D30=Lists!$G$6,'Cheese Only Calculator'!$A$9:$AJ$116,$D30=Lists!$G$7,'Beef Only Calculator'!$A$9:$AJ$70,$D30=Lists!$G$8,'Pork Only Calculator'!$A$9:$AJ$107),33,FALSE)</f>
        <v>0</v>
      </c>
      <c r="AK30" s="42">
        <f>VLOOKUP($A30,_xlfn.IFS($D30=Lists!$G$3,'Chicken Only Calculator'!$A$9:$AJ$114,$D30=Lists!$G$4,'Chicken Only Calculator'!$A$9:$AJ$114,$D30=Lists!$G$5,'Chicken Only Calculator'!$A$9:$AJ$114,$D30=Lists!$G$6,'Cheese Only Calculator'!$A$9:$AJ$116,$D30=Lists!$G$7,'Beef Only Calculator'!$A$9:$AJ$70,$D30=Lists!$G$8,'Pork Only Calculator'!$A$9:$AJ$107),34,FALSE)</f>
        <v>0</v>
      </c>
      <c r="AL30" s="42">
        <f>VLOOKUP($A30,_xlfn.IFS($D30=Lists!$G$3,'Chicken Only Calculator'!$A$9:$AJ$114,$D30=Lists!$G$4,'Chicken Only Calculator'!$A$9:$AJ$114,$D30=Lists!$G$5,'Chicken Only Calculator'!$A$9:$AJ$114,$D30=Lists!$G$6,'Cheese Only Calculator'!$A$9:$AJ$116,$D30=Lists!$G$7,'Beef Only Calculator'!$A$9:$AJ$70,$D30=Lists!$G$8,'Pork Only Calculator'!$A$9:$AJ$107),35,FALSE)</f>
        <v>0</v>
      </c>
      <c r="AM30" s="42">
        <f t="shared" si="15"/>
        <v>0</v>
      </c>
      <c r="AO30" s="55"/>
    </row>
    <row r="31" spans="1:41" ht="24.5" x14ac:dyDescent="0.55000000000000004">
      <c r="A31" s="52">
        <v>10000015327</v>
      </c>
      <c r="B31" s="52" t="str">
        <f>INDEX('Data Sheet'!$A$1:$R$260,MATCH($A31,'Data Sheet'!$A$1:$A$260,0),MATCH(B$3,'Data Sheet'!$A$1:$R$1,0))</f>
        <v>ACT</v>
      </c>
      <c r="C31" s="53" t="str">
        <f>INDEX('Data Sheet'!$A$1:$R$260,MATCH($A31,'Data Sheet'!$A$1:$A$260,0),MATCH(C$3,'Data Sheet'!$A$1:$R$1,0))</f>
        <v>Flame Grilled Beef Burger, 2.7 oz.</v>
      </c>
      <c r="D31" s="52" t="str">
        <f>INDEX('Data Sheet'!$A$1:$R$260,MATCH($A31,'Data Sheet'!$A$1:$A$260,0),MATCH(D$3,'Data Sheet'!$A$1:$R$1,0))</f>
        <v>100154 / 100155</v>
      </c>
      <c r="E31" s="52">
        <f>INDEX('Data Sheet'!$A$1:$R$260,MATCH($A31,'Data Sheet'!$A$1:$A$260,0),MATCH(E$3,'Data Sheet'!$A$1:$R$1,0))</f>
        <v>29.53</v>
      </c>
      <c r="F31" s="52">
        <f>INDEX('Data Sheet'!$A$1:$R$260,MATCH($A31,'Data Sheet'!$A$1:$A$260,0),MATCH(F$3,'Data Sheet'!$A$1:$R$1,0))</f>
        <v>175</v>
      </c>
      <c r="G31" s="52">
        <f>INDEX('Data Sheet'!$A$1:$R$260,MATCH($A31,'Data Sheet'!$A$1:$A$260,0),MATCH(G$3,'Data Sheet'!$A$1:$R$1,0))</f>
        <v>175</v>
      </c>
      <c r="H31" s="52" t="str">
        <f>INDEX('Data Sheet'!$A$1:$R$260,MATCH($A31,'Data Sheet'!$A$1:$A$260,0),MATCH(H$3,'Data Sheet'!$A$1:$R$1,0))</f>
        <v/>
      </c>
      <c r="I31" s="52">
        <f>INDEX('Data Sheet'!$A$1:$R$260,MATCH($A31,'Data Sheet'!$A$1:$A$260,0),MATCH(I$3,'Data Sheet'!$A$1:$R$1,0))</f>
        <v>2.7</v>
      </c>
      <c r="J31" s="52" t="str">
        <f>INDEX('Data Sheet'!$A$1:$R$260,MATCH($A31,'Data Sheet'!$A$1:$A$260,0),MATCH(J$3,'Data Sheet'!$A$1:$R$1,0))</f>
        <v>1 piece</v>
      </c>
      <c r="K31" s="52">
        <f>INDEX('Data Sheet'!$A$1:$R$260,MATCH($A31,'Data Sheet'!$A$1:$A$260,0),MATCH(K$3,'Data Sheet'!$A$1:$R$1,0))</f>
        <v>2.5</v>
      </c>
      <c r="L31" s="52" t="str">
        <f>INDEX('Data Sheet'!$A$1:$R$260,MATCH($A31,'Data Sheet'!$A$1:$A$260,0),MATCH(L$3,'Data Sheet'!$A$1:$R$1,0))</f>
        <v>-</v>
      </c>
      <c r="M31" s="52">
        <f>INDEX('Data Sheet'!$A$1:$R$260,MATCH($A31,'Data Sheet'!$A$1:$A$260,0),MATCH(M$3,'Data Sheet'!$A$1:$R$1,0))</f>
        <v>0</v>
      </c>
      <c r="N31" s="52">
        <f>INDEX('Data Sheet'!$A$1:$R$260,MATCH($A31,'Data Sheet'!$A$1:$A$260,0),MATCH(N$3,'Data Sheet'!$A$1:$R$1,0))</f>
        <v>0</v>
      </c>
      <c r="O31" s="52">
        <f>INDEX('Data Sheet'!$A$1:$R$260,MATCH($A31,'Data Sheet'!$A$1:$A$260,0),MATCH(O$3,'Data Sheet'!$A$1:$R$1,0))</f>
        <v>0</v>
      </c>
      <c r="P31" s="52">
        <f>INDEX('Data Sheet'!$A$1:$R$260,MATCH($A31,'Data Sheet'!$A$1:$A$260,0),MATCH(P$3,'Data Sheet'!$A$1:$R$1,0))</f>
        <v>42.22</v>
      </c>
      <c r="Q31" s="52">
        <f>INDEX('Data Sheet'!$A$1:$R$260,MATCH($A31,'Data Sheet'!$A$1:$A$260,0),MATCH(Q$3,'Data Sheet'!$A$1:$R$1,0))</f>
        <v>0</v>
      </c>
      <c r="R31" s="54" t="str">
        <f>VLOOKUP(A31,_xlfn.IFS(D31=Lists!$G$3,'Chicken Only Calculator'!$A$9:$U$114,D31=Lists!$G$4,'Chicken Only Calculator'!$A$9:$U$114,D31=Lists!$G$5,'Chicken Only Calculator'!$A$9:$U$114,D31=Lists!$G$6,'Cheese Only Calculator'!$A$9:$U$116,D31=Lists!$G$7,'Beef Only Calculator'!$A$9:$U$70,D31=Lists!$G$8,'Pork Only Calculator'!$A$9:$U$107),15,FALSE)</f>
        <v/>
      </c>
      <c r="S31" s="54" t="str">
        <f t="shared" si="8"/>
        <v/>
      </c>
      <c r="T31" s="54">
        <f>VLOOKUP(A31,_xlfn.IFS(D31=Lists!$G$3,'Chicken Only Calculator'!$A$9:$U$114,D31=Lists!$G$4,'Chicken Only Calculator'!$A$9:$U$114,D31=Lists!$G$5,'Chicken Only Calculator'!$A$9:$U$114,D31=Lists!$G$6,'Cheese Only Calculator'!$A$9:$U$116,D31=Lists!$G$7,'Beef Only Calculator'!$A$9:$U$70,D31=Lists!$G$8,'Pork Only Calculator'!$A$9:$U$107),17,FALSE)</f>
        <v>0</v>
      </c>
      <c r="U31" s="54" t="str">
        <f t="shared" si="9"/>
        <v/>
      </c>
      <c r="V31" s="54" t="str">
        <f t="shared" si="10"/>
        <v/>
      </c>
      <c r="W31" s="54" t="str">
        <f t="shared" si="11"/>
        <v/>
      </c>
      <c r="X31" s="54" t="str">
        <f t="shared" si="12"/>
        <v/>
      </c>
      <c r="Y31" s="54" t="str">
        <f t="shared" si="13"/>
        <v/>
      </c>
      <c r="Z31" s="54" t="str">
        <f t="shared" si="14"/>
        <v/>
      </c>
      <c r="AA31" s="54">
        <f>VLOOKUP($A31,_xlfn.IFS($D31=Lists!$G$3,'Chicken Only Calculator'!$A$9:$AJ$114,$D31=Lists!$G$4,'Chicken Only Calculator'!$A$9:$AJ$114,$D31=Lists!$G$5,'Chicken Only Calculator'!$A$9:$AJ$114,$D31=Lists!$G$6,'Cheese Only Calculator'!$A$9:$AJ$116,$D31=Lists!$G$7,'Beef Only Calculator'!$A$9:$AJ$70,$D31=Lists!$G$8,'Pork Only Calculator'!$A$9:$AJ$107),24,FALSE)</f>
        <v>0</v>
      </c>
      <c r="AB31" s="54">
        <f>VLOOKUP($A31,_xlfn.IFS($D31=Lists!$G$3,'Chicken Only Calculator'!$A$9:$AJ$114,$D31=Lists!$G$4,'Chicken Only Calculator'!$A$9:$AJ$114,$D31=Lists!$G$5,'Chicken Only Calculator'!$A$9:$AJ$114,$D31=Lists!$G$6,'Cheese Only Calculator'!$A$9:$AJ$116,$D31=Lists!$G$7,'Beef Only Calculator'!$A$9:$AJ$70,$D31=Lists!$G$8,'Pork Only Calculator'!$A$9:$AJ$107),25,FALSE)</f>
        <v>0</v>
      </c>
      <c r="AC31" s="54">
        <f>VLOOKUP($A31,_xlfn.IFS($D31=Lists!$G$3,'Chicken Only Calculator'!$A$9:$AJ$114,$D31=Lists!$G$4,'Chicken Only Calculator'!$A$9:$AJ$114,$D31=Lists!$G$5,'Chicken Only Calculator'!$A$9:$AJ$114,$D31=Lists!$G$6,'Cheese Only Calculator'!$A$9:$AJ$116,$D31=Lists!$G$7,'Beef Only Calculator'!$A$9:$AJ$70,$D31=Lists!$G$8,'Pork Only Calculator'!$A$9:$AJ$107),26,FALSE)</f>
        <v>0</v>
      </c>
      <c r="AD31" s="54">
        <f>VLOOKUP($A31,_xlfn.IFS($D31=Lists!$G$3,'Chicken Only Calculator'!$A$9:$AJ$114,$D31=Lists!$G$4,'Chicken Only Calculator'!$A$9:$AJ$114,$D31=Lists!$G$5,'Chicken Only Calculator'!$A$9:$AJ$114,$D31=Lists!$G$6,'Cheese Only Calculator'!$A$9:$AJ$116,$D31=Lists!$G$7,'Beef Only Calculator'!$A$9:$AJ$70,$D31=Lists!$G$8,'Pork Only Calculator'!$A$9:$AJ$107),27,FALSE)</f>
        <v>0</v>
      </c>
      <c r="AE31" s="54">
        <f>VLOOKUP($A31,_xlfn.IFS($D31=Lists!$G$3,'Chicken Only Calculator'!$A$9:$AJ$114,$D31=Lists!$G$4,'Chicken Only Calculator'!$A$9:$AJ$114,$D31=Lists!$G$5,'Chicken Only Calculator'!$A$9:$AJ$114,$D31=Lists!$G$6,'Cheese Only Calculator'!$A$9:$AJ$116,$D31=Lists!$G$7,'Beef Only Calculator'!$A$9:$AJ$70,$D31=Lists!$G$8,'Pork Only Calculator'!$A$9:$AJ$107),28,FALSE)</f>
        <v>0</v>
      </c>
      <c r="AF31" s="54">
        <f>VLOOKUP($A31,_xlfn.IFS($D31=Lists!$G$3,'Chicken Only Calculator'!$A$9:$AJ$114,$D31=Lists!$G$4,'Chicken Only Calculator'!$A$9:$AJ$114,$D31=Lists!$G$5,'Chicken Only Calculator'!$A$9:$AJ$114,$D31=Lists!$G$6,'Cheese Only Calculator'!$A$9:$AJ$116,$D31=Lists!$G$7,'Beef Only Calculator'!$A$9:$AJ$70,$D31=Lists!$G$8,'Pork Only Calculator'!$A$9:$AJ$107),29,FALSE)</f>
        <v>0</v>
      </c>
      <c r="AG31" s="54">
        <f>VLOOKUP($A31,_xlfn.IFS($D31=Lists!$G$3,'Chicken Only Calculator'!$A$9:$AJ$114,$D31=Lists!$G$4,'Chicken Only Calculator'!$A$9:$AJ$114,$D31=Lists!$G$5,'Chicken Only Calculator'!$A$9:$AJ$114,$D31=Lists!$G$6,'Cheese Only Calculator'!$A$9:$AJ$116,$D31=Lists!$G$7,'Beef Only Calculator'!$A$9:$AJ$70,$D31=Lists!$G$8,'Pork Only Calculator'!$A$9:$AJ$107),30,FALSE)</f>
        <v>0</v>
      </c>
      <c r="AH31" s="54">
        <f>VLOOKUP($A31,_xlfn.IFS($D31=Lists!$G$3,'Chicken Only Calculator'!$A$9:$AJ$114,$D31=Lists!$G$4,'Chicken Only Calculator'!$A$9:$AJ$114,$D31=Lists!$G$5,'Chicken Only Calculator'!$A$9:$AJ$114,$D31=Lists!$G$6,'Cheese Only Calculator'!$A$9:$AJ$116,$D31=Lists!$G$7,'Beef Only Calculator'!$A$9:$AJ$70,$D31=Lists!$G$8,'Pork Only Calculator'!$A$9:$AJ$107),31,FALSE)</f>
        <v>0</v>
      </c>
      <c r="AI31" s="54">
        <f>VLOOKUP($A31,_xlfn.IFS($D31=Lists!$G$3,'Chicken Only Calculator'!$A$9:$AJ$114,$D31=Lists!$G$4,'Chicken Only Calculator'!$A$9:$AJ$114,$D31=Lists!$G$5,'Chicken Only Calculator'!$A$9:$AJ$114,$D31=Lists!$G$6,'Cheese Only Calculator'!$A$9:$AJ$116,$D31=Lists!$G$7,'Beef Only Calculator'!$A$9:$AJ$70,$D31=Lists!$G$8,'Pork Only Calculator'!$A$9:$AJ$107),32,FALSE)</f>
        <v>0</v>
      </c>
      <c r="AJ31" s="54">
        <f>VLOOKUP($A31,_xlfn.IFS($D31=Lists!$G$3,'Chicken Only Calculator'!$A$9:$AJ$114,$D31=Lists!$G$4,'Chicken Only Calculator'!$A$9:$AJ$114,$D31=Lists!$G$5,'Chicken Only Calculator'!$A$9:$AJ$114,$D31=Lists!$G$6,'Cheese Only Calculator'!$A$9:$AJ$116,$D31=Lists!$G$7,'Beef Only Calculator'!$A$9:$AJ$70,$D31=Lists!$G$8,'Pork Only Calculator'!$A$9:$AJ$107),33,FALSE)</f>
        <v>0</v>
      </c>
      <c r="AK31" s="54">
        <f>VLOOKUP($A31,_xlfn.IFS($D31=Lists!$G$3,'Chicken Only Calculator'!$A$9:$AJ$114,$D31=Lists!$G$4,'Chicken Only Calculator'!$A$9:$AJ$114,$D31=Lists!$G$5,'Chicken Only Calculator'!$A$9:$AJ$114,$D31=Lists!$G$6,'Cheese Only Calculator'!$A$9:$AJ$116,$D31=Lists!$G$7,'Beef Only Calculator'!$A$9:$AJ$70,$D31=Lists!$G$8,'Pork Only Calculator'!$A$9:$AJ$107),34,FALSE)</f>
        <v>0</v>
      </c>
      <c r="AL31" s="54">
        <f>VLOOKUP($A31,_xlfn.IFS($D31=Lists!$G$3,'Chicken Only Calculator'!$A$9:$AJ$114,$D31=Lists!$G$4,'Chicken Only Calculator'!$A$9:$AJ$114,$D31=Lists!$G$5,'Chicken Only Calculator'!$A$9:$AJ$114,$D31=Lists!$G$6,'Cheese Only Calculator'!$A$9:$AJ$116,$D31=Lists!$G$7,'Beef Only Calculator'!$A$9:$AJ$70,$D31=Lists!$G$8,'Pork Only Calculator'!$A$9:$AJ$107),35,FALSE)</f>
        <v>0</v>
      </c>
      <c r="AM31" s="54">
        <f t="shared" si="15"/>
        <v>0</v>
      </c>
      <c r="AO31" s="55"/>
    </row>
    <row r="32" spans="1:41" ht="24.5" x14ac:dyDescent="0.55000000000000004">
      <c r="A32" s="40">
        <v>10000015924</v>
      </c>
      <c r="B32" s="40" t="str">
        <f>INDEX('Data Sheet'!$A$1:$R$260,MATCH($A32,'Data Sheet'!$A$1:$A$260,0),MATCH(B$3,'Data Sheet'!$A$1:$R$1,0))</f>
        <v>ACT</v>
      </c>
      <c r="C32" s="41" t="str">
        <f>INDEX('Data Sheet'!$A$1:$R$260,MATCH($A32,'Data Sheet'!$A$1:$A$260,0),MATCH(C$3,'Data Sheet'!$A$1:$R$1,0))</f>
        <v>Flame Grilled Beef Burger, 2.4 oz.</v>
      </c>
      <c r="D32" s="40" t="str">
        <f>INDEX('Data Sheet'!$A$1:$R$260,MATCH($A32,'Data Sheet'!$A$1:$A$260,0),MATCH(D$3,'Data Sheet'!$A$1:$R$1,0))</f>
        <v>100154 / 100155</v>
      </c>
      <c r="E32" s="40">
        <f>INDEX('Data Sheet'!$A$1:$R$260,MATCH($A32,'Data Sheet'!$A$1:$A$260,0),MATCH(E$3,'Data Sheet'!$A$1:$R$1,0))</f>
        <v>30</v>
      </c>
      <c r="F32" s="40">
        <f>INDEX('Data Sheet'!$A$1:$R$260,MATCH($A32,'Data Sheet'!$A$1:$A$260,0),MATCH(F$3,'Data Sheet'!$A$1:$R$1,0))</f>
        <v>200</v>
      </c>
      <c r="G32" s="40">
        <f>INDEX('Data Sheet'!$A$1:$R$260,MATCH($A32,'Data Sheet'!$A$1:$A$260,0),MATCH(G$3,'Data Sheet'!$A$1:$R$1,0))</f>
        <v>200</v>
      </c>
      <c r="H32" s="40" t="str">
        <f>INDEX('Data Sheet'!$A$1:$R$260,MATCH($A32,'Data Sheet'!$A$1:$A$260,0),MATCH(H$3,'Data Sheet'!$A$1:$R$1,0))</f>
        <v/>
      </c>
      <c r="I32" s="40">
        <f>INDEX('Data Sheet'!$A$1:$R$260,MATCH($A32,'Data Sheet'!$A$1:$A$260,0),MATCH(I$3,'Data Sheet'!$A$1:$R$1,0))</f>
        <v>2.4</v>
      </c>
      <c r="J32" s="40" t="str">
        <f>INDEX('Data Sheet'!$A$1:$R$260,MATCH($A32,'Data Sheet'!$A$1:$A$260,0),MATCH(J$3,'Data Sheet'!$A$1:$R$1,0))</f>
        <v>1 piece</v>
      </c>
      <c r="K32" s="40">
        <f>INDEX('Data Sheet'!$A$1:$R$260,MATCH($A32,'Data Sheet'!$A$1:$A$260,0),MATCH(K$3,'Data Sheet'!$A$1:$R$1,0))</f>
        <v>2.25</v>
      </c>
      <c r="L32" s="40" t="str">
        <f>INDEX('Data Sheet'!$A$1:$R$260,MATCH($A32,'Data Sheet'!$A$1:$A$260,0),MATCH(L$3,'Data Sheet'!$A$1:$R$1,0))</f>
        <v>-</v>
      </c>
      <c r="M32" s="40">
        <f>INDEX('Data Sheet'!$A$1:$R$260,MATCH($A32,'Data Sheet'!$A$1:$A$260,0),MATCH(M$3,'Data Sheet'!$A$1:$R$1,0))</f>
        <v>0</v>
      </c>
      <c r="N32" s="40">
        <f>INDEX('Data Sheet'!$A$1:$R$260,MATCH($A32,'Data Sheet'!$A$1:$A$260,0),MATCH(N$3,'Data Sheet'!$A$1:$R$1,0))</f>
        <v>0</v>
      </c>
      <c r="O32" s="40">
        <f>INDEX('Data Sheet'!$A$1:$R$260,MATCH($A32,'Data Sheet'!$A$1:$A$260,0),MATCH(O$3,'Data Sheet'!$A$1:$R$1,0))</f>
        <v>0</v>
      </c>
      <c r="P32" s="40">
        <f>INDEX('Data Sheet'!$A$1:$R$260,MATCH($A32,'Data Sheet'!$A$1:$A$260,0),MATCH(P$3,'Data Sheet'!$A$1:$R$1,0))</f>
        <v>43.49</v>
      </c>
      <c r="Q32" s="40">
        <f>INDEX('Data Sheet'!$A$1:$R$260,MATCH($A32,'Data Sheet'!$A$1:$A$260,0),MATCH(Q$3,'Data Sheet'!$A$1:$R$1,0))</f>
        <v>0</v>
      </c>
      <c r="R32" s="42" t="str">
        <f>VLOOKUP(A32,_xlfn.IFS(D32=Lists!$G$3,'Chicken Only Calculator'!$A$9:$U$114,D32=Lists!$G$4,'Chicken Only Calculator'!$A$9:$U$114,D32=Lists!$G$5,'Chicken Only Calculator'!$A$9:$U$114,D32=Lists!$G$6,'Cheese Only Calculator'!$A$9:$U$116,D32=Lists!$G$7,'Beef Only Calculator'!$A$9:$U$70,D32=Lists!$G$8,'Pork Only Calculator'!$A$9:$U$107),15,FALSE)</f>
        <v/>
      </c>
      <c r="S32" s="42" t="str">
        <f t="shared" si="8"/>
        <v/>
      </c>
      <c r="T32" s="42">
        <f>VLOOKUP(A32,_xlfn.IFS(D32=Lists!$G$3,'Chicken Only Calculator'!$A$9:$U$114,D32=Lists!$G$4,'Chicken Only Calculator'!$A$9:$U$114,D32=Lists!$G$5,'Chicken Only Calculator'!$A$9:$U$114,D32=Lists!$G$6,'Cheese Only Calculator'!$A$9:$U$116,D32=Lists!$G$7,'Beef Only Calculator'!$A$9:$U$70,D32=Lists!$G$8,'Pork Only Calculator'!$A$9:$U$107),17,FALSE)</f>
        <v>0</v>
      </c>
      <c r="U32" s="42" t="str">
        <f t="shared" si="9"/>
        <v/>
      </c>
      <c r="V32" s="42" t="str">
        <f t="shared" si="10"/>
        <v/>
      </c>
      <c r="W32" s="42" t="str">
        <f t="shared" si="11"/>
        <v/>
      </c>
      <c r="X32" s="42" t="str">
        <f t="shared" si="12"/>
        <v/>
      </c>
      <c r="Y32" s="42" t="str">
        <f t="shared" si="13"/>
        <v/>
      </c>
      <c r="Z32" s="42" t="str">
        <f t="shared" si="14"/>
        <v/>
      </c>
      <c r="AA32" s="42">
        <f>VLOOKUP($A32,_xlfn.IFS($D32=Lists!$G$3,'Chicken Only Calculator'!$A$9:$AJ$114,$D32=Lists!$G$4,'Chicken Only Calculator'!$A$9:$AJ$114,$D32=Lists!$G$5,'Chicken Only Calculator'!$A$9:$AJ$114,$D32=Lists!$G$6,'Cheese Only Calculator'!$A$9:$AJ$116,$D32=Lists!$G$7,'Beef Only Calculator'!$A$9:$AJ$70,$D32=Lists!$G$8,'Pork Only Calculator'!$A$9:$AJ$107),24,FALSE)</f>
        <v>0</v>
      </c>
      <c r="AB32" s="42">
        <f>VLOOKUP($A32,_xlfn.IFS($D32=Lists!$G$3,'Chicken Only Calculator'!$A$9:$AJ$114,$D32=Lists!$G$4,'Chicken Only Calculator'!$A$9:$AJ$114,$D32=Lists!$G$5,'Chicken Only Calculator'!$A$9:$AJ$114,$D32=Lists!$G$6,'Cheese Only Calculator'!$A$9:$AJ$116,$D32=Lists!$G$7,'Beef Only Calculator'!$A$9:$AJ$70,$D32=Lists!$G$8,'Pork Only Calculator'!$A$9:$AJ$107),25,FALSE)</f>
        <v>0</v>
      </c>
      <c r="AC32" s="42">
        <f>VLOOKUP($A32,_xlfn.IFS($D32=Lists!$G$3,'Chicken Only Calculator'!$A$9:$AJ$114,$D32=Lists!$G$4,'Chicken Only Calculator'!$A$9:$AJ$114,$D32=Lists!$G$5,'Chicken Only Calculator'!$A$9:$AJ$114,$D32=Lists!$G$6,'Cheese Only Calculator'!$A$9:$AJ$116,$D32=Lists!$G$7,'Beef Only Calculator'!$A$9:$AJ$70,$D32=Lists!$G$8,'Pork Only Calculator'!$A$9:$AJ$107),26,FALSE)</f>
        <v>0</v>
      </c>
      <c r="AD32" s="42">
        <f>VLOOKUP($A32,_xlfn.IFS($D32=Lists!$G$3,'Chicken Only Calculator'!$A$9:$AJ$114,$D32=Lists!$G$4,'Chicken Only Calculator'!$A$9:$AJ$114,$D32=Lists!$G$5,'Chicken Only Calculator'!$A$9:$AJ$114,$D32=Lists!$G$6,'Cheese Only Calculator'!$A$9:$AJ$116,$D32=Lists!$G$7,'Beef Only Calculator'!$A$9:$AJ$70,$D32=Lists!$G$8,'Pork Only Calculator'!$A$9:$AJ$107),27,FALSE)</f>
        <v>0</v>
      </c>
      <c r="AE32" s="42">
        <f>VLOOKUP($A32,_xlfn.IFS($D32=Lists!$G$3,'Chicken Only Calculator'!$A$9:$AJ$114,$D32=Lists!$G$4,'Chicken Only Calculator'!$A$9:$AJ$114,$D32=Lists!$G$5,'Chicken Only Calculator'!$A$9:$AJ$114,$D32=Lists!$G$6,'Cheese Only Calculator'!$A$9:$AJ$116,$D32=Lists!$G$7,'Beef Only Calculator'!$A$9:$AJ$70,$D32=Lists!$G$8,'Pork Only Calculator'!$A$9:$AJ$107),28,FALSE)</f>
        <v>0</v>
      </c>
      <c r="AF32" s="42">
        <f>VLOOKUP($A32,_xlfn.IFS($D32=Lists!$G$3,'Chicken Only Calculator'!$A$9:$AJ$114,$D32=Lists!$G$4,'Chicken Only Calculator'!$A$9:$AJ$114,$D32=Lists!$G$5,'Chicken Only Calculator'!$A$9:$AJ$114,$D32=Lists!$G$6,'Cheese Only Calculator'!$A$9:$AJ$116,$D32=Lists!$G$7,'Beef Only Calculator'!$A$9:$AJ$70,$D32=Lists!$G$8,'Pork Only Calculator'!$A$9:$AJ$107),29,FALSE)</f>
        <v>0</v>
      </c>
      <c r="AG32" s="42">
        <f>VLOOKUP($A32,_xlfn.IFS($D32=Lists!$G$3,'Chicken Only Calculator'!$A$9:$AJ$114,$D32=Lists!$G$4,'Chicken Only Calculator'!$A$9:$AJ$114,$D32=Lists!$G$5,'Chicken Only Calculator'!$A$9:$AJ$114,$D32=Lists!$G$6,'Cheese Only Calculator'!$A$9:$AJ$116,$D32=Lists!$G$7,'Beef Only Calculator'!$A$9:$AJ$70,$D32=Lists!$G$8,'Pork Only Calculator'!$A$9:$AJ$107),30,FALSE)</f>
        <v>0</v>
      </c>
      <c r="AH32" s="42">
        <f>VLOOKUP($A32,_xlfn.IFS($D32=Lists!$G$3,'Chicken Only Calculator'!$A$9:$AJ$114,$D32=Lists!$G$4,'Chicken Only Calculator'!$A$9:$AJ$114,$D32=Lists!$G$5,'Chicken Only Calculator'!$A$9:$AJ$114,$D32=Lists!$G$6,'Cheese Only Calculator'!$A$9:$AJ$116,$D32=Lists!$G$7,'Beef Only Calculator'!$A$9:$AJ$70,$D32=Lists!$G$8,'Pork Only Calculator'!$A$9:$AJ$107),31,FALSE)</f>
        <v>0</v>
      </c>
      <c r="AI32" s="42">
        <f>VLOOKUP($A32,_xlfn.IFS($D32=Lists!$G$3,'Chicken Only Calculator'!$A$9:$AJ$114,$D32=Lists!$G$4,'Chicken Only Calculator'!$A$9:$AJ$114,$D32=Lists!$G$5,'Chicken Only Calculator'!$A$9:$AJ$114,$D32=Lists!$G$6,'Cheese Only Calculator'!$A$9:$AJ$116,$D32=Lists!$G$7,'Beef Only Calculator'!$A$9:$AJ$70,$D32=Lists!$G$8,'Pork Only Calculator'!$A$9:$AJ$107),32,FALSE)</f>
        <v>0</v>
      </c>
      <c r="AJ32" s="42">
        <f>VLOOKUP($A32,_xlfn.IFS($D32=Lists!$G$3,'Chicken Only Calculator'!$A$9:$AJ$114,$D32=Lists!$G$4,'Chicken Only Calculator'!$A$9:$AJ$114,$D32=Lists!$G$5,'Chicken Only Calculator'!$A$9:$AJ$114,$D32=Lists!$G$6,'Cheese Only Calculator'!$A$9:$AJ$116,$D32=Lists!$G$7,'Beef Only Calculator'!$A$9:$AJ$70,$D32=Lists!$G$8,'Pork Only Calculator'!$A$9:$AJ$107),33,FALSE)</f>
        <v>0</v>
      </c>
      <c r="AK32" s="42">
        <f>VLOOKUP($A32,_xlfn.IFS($D32=Lists!$G$3,'Chicken Only Calculator'!$A$9:$AJ$114,$D32=Lists!$G$4,'Chicken Only Calculator'!$A$9:$AJ$114,$D32=Lists!$G$5,'Chicken Only Calculator'!$A$9:$AJ$114,$D32=Lists!$G$6,'Cheese Only Calculator'!$A$9:$AJ$116,$D32=Lists!$G$7,'Beef Only Calculator'!$A$9:$AJ$70,$D32=Lists!$G$8,'Pork Only Calculator'!$A$9:$AJ$107),34,FALSE)</f>
        <v>0</v>
      </c>
      <c r="AL32" s="42">
        <f>VLOOKUP($A32,_xlfn.IFS($D32=Lists!$G$3,'Chicken Only Calculator'!$A$9:$AJ$114,$D32=Lists!$G$4,'Chicken Only Calculator'!$A$9:$AJ$114,$D32=Lists!$G$5,'Chicken Only Calculator'!$A$9:$AJ$114,$D32=Lists!$G$6,'Cheese Only Calculator'!$A$9:$AJ$116,$D32=Lists!$G$7,'Beef Only Calculator'!$A$9:$AJ$70,$D32=Lists!$G$8,'Pork Only Calculator'!$A$9:$AJ$107),35,FALSE)</f>
        <v>0</v>
      </c>
      <c r="AM32" s="42">
        <f t="shared" si="15"/>
        <v>0</v>
      </c>
      <c r="AO32" s="55"/>
    </row>
    <row r="33" spans="1:41" ht="24.5" x14ac:dyDescent="0.55000000000000004">
      <c r="A33" s="52">
        <v>10000015932</v>
      </c>
      <c r="B33" s="52" t="str">
        <f>INDEX('Data Sheet'!$A$1:$R$260,MATCH($A33,'Data Sheet'!$A$1:$A$260,0),MATCH(B$3,'Data Sheet'!$A$1:$R$1,0))</f>
        <v>ACT</v>
      </c>
      <c r="C33" s="53" t="str">
        <f>INDEX('Data Sheet'!$A$1:$R$260,MATCH($A33,'Data Sheet'!$A$1:$A$260,0),MATCH(C$3,'Data Sheet'!$A$1:$R$1,0))</f>
        <v>Flame Grilled Beef Burger, 3.0 oz.</v>
      </c>
      <c r="D33" s="52" t="str">
        <f>INDEX('Data Sheet'!$A$1:$R$260,MATCH($A33,'Data Sheet'!$A$1:$A$260,0),MATCH(D$3,'Data Sheet'!$A$1:$R$1,0))</f>
        <v>100154 / 100155</v>
      </c>
      <c r="E33" s="52">
        <f>INDEX('Data Sheet'!$A$1:$R$260,MATCH($A33,'Data Sheet'!$A$1:$A$260,0),MATCH(E$3,'Data Sheet'!$A$1:$R$1,0))</f>
        <v>30</v>
      </c>
      <c r="F33" s="52">
        <f>INDEX('Data Sheet'!$A$1:$R$260,MATCH($A33,'Data Sheet'!$A$1:$A$260,0),MATCH(F$3,'Data Sheet'!$A$1:$R$1,0))</f>
        <v>160</v>
      </c>
      <c r="G33" s="52">
        <f>INDEX('Data Sheet'!$A$1:$R$260,MATCH($A33,'Data Sheet'!$A$1:$A$260,0),MATCH(G$3,'Data Sheet'!$A$1:$R$1,0))</f>
        <v>160</v>
      </c>
      <c r="H33" s="52" t="str">
        <f>INDEX('Data Sheet'!$A$1:$R$260,MATCH($A33,'Data Sheet'!$A$1:$A$260,0),MATCH(H$3,'Data Sheet'!$A$1:$R$1,0))</f>
        <v/>
      </c>
      <c r="I33" s="52">
        <f>INDEX('Data Sheet'!$A$1:$R$260,MATCH($A33,'Data Sheet'!$A$1:$A$260,0),MATCH(I$3,'Data Sheet'!$A$1:$R$1,0))</f>
        <v>3</v>
      </c>
      <c r="J33" s="52" t="str">
        <f>INDEX('Data Sheet'!$A$1:$R$260,MATCH($A33,'Data Sheet'!$A$1:$A$260,0),MATCH(J$3,'Data Sheet'!$A$1:$R$1,0))</f>
        <v>1 piece</v>
      </c>
      <c r="K33" s="52">
        <f>INDEX('Data Sheet'!$A$1:$R$260,MATCH($A33,'Data Sheet'!$A$1:$A$260,0),MATCH(K$3,'Data Sheet'!$A$1:$R$1,0))</f>
        <v>2.75</v>
      </c>
      <c r="L33" s="52" t="str">
        <f>INDEX('Data Sheet'!$A$1:$R$260,MATCH($A33,'Data Sheet'!$A$1:$A$260,0),MATCH(L$3,'Data Sheet'!$A$1:$R$1,0))</f>
        <v>-</v>
      </c>
      <c r="M33" s="52">
        <f>INDEX('Data Sheet'!$A$1:$R$260,MATCH($A33,'Data Sheet'!$A$1:$A$260,0),MATCH(M$3,'Data Sheet'!$A$1:$R$1,0))</f>
        <v>0</v>
      </c>
      <c r="N33" s="52">
        <f>INDEX('Data Sheet'!$A$1:$R$260,MATCH($A33,'Data Sheet'!$A$1:$A$260,0),MATCH(N$3,'Data Sheet'!$A$1:$R$1,0))</f>
        <v>0</v>
      </c>
      <c r="O33" s="52">
        <f>INDEX('Data Sheet'!$A$1:$R$260,MATCH($A33,'Data Sheet'!$A$1:$A$260,0),MATCH(O$3,'Data Sheet'!$A$1:$R$1,0))</f>
        <v>0</v>
      </c>
      <c r="P33" s="52">
        <f>INDEX('Data Sheet'!$A$1:$R$260,MATCH($A33,'Data Sheet'!$A$1:$A$260,0),MATCH(P$3,'Data Sheet'!$A$1:$R$1,0))</f>
        <v>42.73</v>
      </c>
      <c r="Q33" s="52">
        <f>INDEX('Data Sheet'!$A$1:$R$260,MATCH($A33,'Data Sheet'!$A$1:$A$260,0),MATCH(Q$3,'Data Sheet'!$A$1:$R$1,0))</f>
        <v>0</v>
      </c>
      <c r="R33" s="54" t="str">
        <f>VLOOKUP(A33,_xlfn.IFS(D33=Lists!$G$3,'Chicken Only Calculator'!$A$9:$U$114,D33=Lists!$G$4,'Chicken Only Calculator'!$A$9:$U$114,D33=Lists!$G$5,'Chicken Only Calculator'!$A$9:$U$114,D33=Lists!$G$6,'Cheese Only Calculator'!$A$9:$U$116,D33=Lists!$G$7,'Beef Only Calculator'!$A$9:$U$70,D33=Lists!$G$8,'Pork Only Calculator'!$A$9:$U$107),15,FALSE)</f>
        <v/>
      </c>
      <c r="S33" s="54" t="str">
        <f t="shared" si="8"/>
        <v/>
      </c>
      <c r="T33" s="54">
        <f>VLOOKUP(A33,_xlfn.IFS(D33=Lists!$G$3,'Chicken Only Calculator'!$A$9:$U$114,D33=Lists!$G$4,'Chicken Only Calculator'!$A$9:$U$114,D33=Lists!$G$5,'Chicken Only Calculator'!$A$9:$U$114,D33=Lists!$G$6,'Cheese Only Calculator'!$A$9:$U$116,D33=Lists!$G$7,'Beef Only Calculator'!$A$9:$U$70,D33=Lists!$G$8,'Pork Only Calculator'!$A$9:$U$107),17,FALSE)</f>
        <v>0</v>
      </c>
      <c r="U33" s="54" t="str">
        <f t="shared" si="9"/>
        <v/>
      </c>
      <c r="V33" s="54" t="str">
        <f t="shared" si="10"/>
        <v/>
      </c>
      <c r="W33" s="54" t="str">
        <f t="shared" si="11"/>
        <v/>
      </c>
      <c r="X33" s="54" t="str">
        <f t="shared" si="12"/>
        <v/>
      </c>
      <c r="Y33" s="54" t="str">
        <f t="shared" si="13"/>
        <v/>
      </c>
      <c r="Z33" s="54" t="str">
        <f t="shared" si="14"/>
        <v/>
      </c>
      <c r="AA33" s="54">
        <f>VLOOKUP($A33,_xlfn.IFS($D33=Lists!$G$3,'Chicken Only Calculator'!$A$9:$AJ$114,$D33=Lists!$G$4,'Chicken Only Calculator'!$A$9:$AJ$114,$D33=Lists!$G$5,'Chicken Only Calculator'!$A$9:$AJ$114,$D33=Lists!$G$6,'Cheese Only Calculator'!$A$9:$AJ$116,$D33=Lists!$G$7,'Beef Only Calculator'!$A$9:$AJ$70,$D33=Lists!$G$8,'Pork Only Calculator'!$A$9:$AJ$107),24,FALSE)</f>
        <v>0</v>
      </c>
      <c r="AB33" s="54">
        <f>VLOOKUP($A33,_xlfn.IFS($D33=Lists!$G$3,'Chicken Only Calculator'!$A$9:$AJ$114,$D33=Lists!$G$4,'Chicken Only Calculator'!$A$9:$AJ$114,$D33=Lists!$G$5,'Chicken Only Calculator'!$A$9:$AJ$114,$D33=Lists!$G$6,'Cheese Only Calculator'!$A$9:$AJ$116,$D33=Lists!$G$7,'Beef Only Calculator'!$A$9:$AJ$70,$D33=Lists!$G$8,'Pork Only Calculator'!$A$9:$AJ$107),25,FALSE)</f>
        <v>0</v>
      </c>
      <c r="AC33" s="54">
        <f>VLOOKUP($A33,_xlfn.IFS($D33=Lists!$G$3,'Chicken Only Calculator'!$A$9:$AJ$114,$D33=Lists!$G$4,'Chicken Only Calculator'!$A$9:$AJ$114,$D33=Lists!$G$5,'Chicken Only Calculator'!$A$9:$AJ$114,$D33=Lists!$G$6,'Cheese Only Calculator'!$A$9:$AJ$116,$D33=Lists!$G$7,'Beef Only Calculator'!$A$9:$AJ$70,$D33=Lists!$G$8,'Pork Only Calculator'!$A$9:$AJ$107),26,FALSE)</f>
        <v>0</v>
      </c>
      <c r="AD33" s="54">
        <f>VLOOKUP($A33,_xlfn.IFS($D33=Lists!$G$3,'Chicken Only Calculator'!$A$9:$AJ$114,$D33=Lists!$G$4,'Chicken Only Calculator'!$A$9:$AJ$114,$D33=Lists!$G$5,'Chicken Only Calculator'!$A$9:$AJ$114,$D33=Lists!$G$6,'Cheese Only Calculator'!$A$9:$AJ$116,$D33=Lists!$G$7,'Beef Only Calculator'!$A$9:$AJ$70,$D33=Lists!$G$8,'Pork Only Calculator'!$A$9:$AJ$107),27,FALSE)</f>
        <v>0</v>
      </c>
      <c r="AE33" s="54">
        <f>VLOOKUP($A33,_xlfn.IFS($D33=Lists!$G$3,'Chicken Only Calculator'!$A$9:$AJ$114,$D33=Lists!$G$4,'Chicken Only Calculator'!$A$9:$AJ$114,$D33=Lists!$G$5,'Chicken Only Calculator'!$A$9:$AJ$114,$D33=Lists!$G$6,'Cheese Only Calculator'!$A$9:$AJ$116,$D33=Lists!$G$7,'Beef Only Calculator'!$A$9:$AJ$70,$D33=Lists!$G$8,'Pork Only Calculator'!$A$9:$AJ$107),28,FALSE)</f>
        <v>0</v>
      </c>
      <c r="AF33" s="54">
        <f>VLOOKUP($A33,_xlfn.IFS($D33=Lists!$G$3,'Chicken Only Calculator'!$A$9:$AJ$114,$D33=Lists!$G$4,'Chicken Only Calculator'!$A$9:$AJ$114,$D33=Lists!$G$5,'Chicken Only Calculator'!$A$9:$AJ$114,$D33=Lists!$G$6,'Cheese Only Calculator'!$A$9:$AJ$116,$D33=Lists!$G$7,'Beef Only Calculator'!$A$9:$AJ$70,$D33=Lists!$G$8,'Pork Only Calculator'!$A$9:$AJ$107),29,FALSE)</f>
        <v>0</v>
      </c>
      <c r="AG33" s="54">
        <f>VLOOKUP($A33,_xlfn.IFS($D33=Lists!$G$3,'Chicken Only Calculator'!$A$9:$AJ$114,$D33=Lists!$G$4,'Chicken Only Calculator'!$A$9:$AJ$114,$D33=Lists!$G$5,'Chicken Only Calculator'!$A$9:$AJ$114,$D33=Lists!$G$6,'Cheese Only Calculator'!$A$9:$AJ$116,$D33=Lists!$G$7,'Beef Only Calculator'!$A$9:$AJ$70,$D33=Lists!$G$8,'Pork Only Calculator'!$A$9:$AJ$107),30,FALSE)</f>
        <v>0</v>
      </c>
      <c r="AH33" s="54">
        <f>VLOOKUP($A33,_xlfn.IFS($D33=Lists!$G$3,'Chicken Only Calculator'!$A$9:$AJ$114,$D33=Lists!$G$4,'Chicken Only Calculator'!$A$9:$AJ$114,$D33=Lists!$G$5,'Chicken Only Calculator'!$A$9:$AJ$114,$D33=Lists!$G$6,'Cheese Only Calculator'!$A$9:$AJ$116,$D33=Lists!$G$7,'Beef Only Calculator'!$A$9:$AJ$70,$D33=Lists!$G$8,'Pork Only Calculator'!$A$9:$AJ$107),31,FALSE)</f>
        <v>0</v>
      </c>
      <c r="AI33" s="54">
        <f>VLOOKUP($A33,_xlfn.IFS($D33=Lists!$G$3,'Chicken Only Calculator'!$A$9:$AJ$114,$D33=Lists!$G$4,'Chicken Only Calculator'!$A$9:$AJ$114,$D33=Lists!$G$5,'Chicken Only Calculator'!$A$9:$AJ$114,$D33=Lists!$G$6,'Cheese Only Calculator'!$A$9:$AJ$116,$D33=Lists!$G$7,'Beef Only Calculator'!$A$9:$AJ$70,$D33=Lists!$G$8,'Pork Only Calculator'!$A$9:$AJ$107),32,FALSE)</f>
        <v>0</v>
      </c>
      <c r="AJ33" s="54">
        <f>VLOOKUP($A33,_xlfn.IFS($D33=Lists!$G$3,'Chicken Only Calculator'!$A$9:$AJ$114,$D33=Lists!$G$4,'Chicken Only Calculator'!$A$9:$AJ$114,$D33=Lists!$G$5,'Chicken Only Calculator'!$A$9:$AJ$114,$D33=Lists!$G$6,'Cheese Only Calculator'!$A$9:$AJ$116,$D33=Lists!$G$7,'Beef Only Calculator'!$A$9:$AJ$70,$D33=Lists!$G$8,'Pork Only Calculator'!$A$9:$AJ$107),33,FALSE)</f>
        <v>0</v>
      </c>
      <c r="AK33" s="54">
        <f>VLOOKUP($A33,_xlfn.IFS($D33=Lists!$G$3,'Chicken Only Calculator'!$A$9:$AJ$114,$D33=Lists!$G$4,'Chicken Only Calculator'!$A$9:$AJ$114,$D33=Lists!$G$5,'Chicken Only Calculator'!$A$9:$AJ$114,$D33=Lists!$G$6,'Cheese Only Calculator'!$A$9:$AJ$116,$D33=Lists!$G$7,'Beef Only Calculator'!$A$9:$AJ$70,$D33=Lists!$G$8,'Pork Only Calculator'!$A$9:$AJ$107),34,FALSE)</f>
        <v>0</v>
      </c>
      <c r="AL33" s="54">
        <f>VLOOKUP($A33,_xlfn.IFS($D33=Lists!$G$3,'Chicken Only Calculator'!$A$9:$AJ$114,$D33=Lists!$G$4,'Chicken Only Calculator'!$A$9:$AJ$114,$D33=Lists!$G$5,'Chicken Only Calculator'!$A$9:$AJ$114,$D33=Lists!$G$6,'Cheese Only Calculator'!$A$9:$AJ$116,$D33=Lists!$G$7,'Beef Only Calculator'!$A$9:$AJ$70,$D33=Lists!$G$8,'Pork Only Calculator'!$A$9:$AJ$107),35,FALSE)</f>
        <v>0</v>
      </c>
      <c r="AM33" s="54">
        <f t="shared" si="15"/>
        <v>0</v>
      </c>
      <c r="AO33" s="55"/>
    </row>
    <row r="34" spans="1:41" ht="24.5" x14ac:dyDescent="0.55000000000000004">
      <c r="A34" s="40">
        <v>10000016901</v>
      </c>
      <c r="B34" s="40" t="str">
        <f>INDEX('Data Sheet'!$A$1:$R$260,MATCH($A34,'Data Sheet'!$A$1:$A$260,0),MATCH(B$3,'Data Sheet'!$A$1:$R$1,0))</f>
        <v>ACT</v>
      </c>
      <c r="C34" s="41" t="str">
        <f>INDEX('Data Sheet'!$A$1:$R$260,MATCH($A34,'Data Sheet'!$A$1:$A$260,0),MATCH(C$3,'Data Sheet'!$A$1:$R$1,0))</f>
        <v>Breaded Beef Finger, 0.97 oz.</v>
      </c>
      <c r="D34" s="40" t="str">
        <f>INDEX('Data Sheet'!$A$1:$R$260,MATCH($A34,'Data Sheet'!$A$1:$A$260,0),MATCH(D$3,'Data Sheet'!$A$1:$R$1,0))</f>
        <v>100154 / 100155</v>
      </c>
      <c r="E34" s="40">
        <f>INDEX('Data Sheet'!$A$1:$R$260,MATCH($A34,'Data Sheet'!$A$1:$A$260,0),MATCH(E$3,'Data Sheet'!$A$1:$R$1,0))</f>
        <v>30</v>
      </c>
      <c r="F34" s="40" t="str">
        <f>INDEX('Data Sheet'!$A$1:$R$260,MATCH($A34,'Data Sheet'!$A$1:$A$260,0),MATCH(F$3,'Data Sheet'!$A$1:$R$1,0))</f>
        <v>approx
124</v>
      </c>
      <c r="G34" s="40">
        <f>INDEX('Data Sheet'!$A$1:$R$260,MATCH($A34,'Data Sheet'!$A$1:$A$260,0),MATCH(G$3,'Data Sheet'!$A$1:$R$1,0))</f>
        <v>124</v>
      </c>
      <c r="H34" s="40" t="str">
        <f>INDEX('Data Sheet'!$A$1:$R$260,MATCH($A34,'Data Sheet'!$A$1:$A$260,0),MATCH(H$3,'Data Sheet'!$A$1:$R$1,0))</f>
        <v/>
      </c>
      <c r="I34" s="40">
        <f>INDEX('Data Sheet'!$A$1:$R$260,MATCH($A34,'Data Sheet'!$A$1:$A$260,0),MATCH(I$3,'Data Sheet'!$A$1:$R$1,0))</f>
        <v>3.88</v>
      </c>
      <c r="J34" s="40" t="str">
        <f>INDEX('Data Sheet'!$A$1:$R$260,MATCH($A34,'Data Sheet'!$A$1:$A$260,0),MATCH(J$3,'Data Sheet'!$A$1:$R$1,0))</f>
        <v>4 pieces</v>
      </c>
      <c r="K34" s="40">
        <f>INDEX('Data Sheet'!$A$1:$R$260,MATCH($A34,'Data Sheet'!$A$1:$A$260,0),MATCH(K$3,'Data Sheet'!$A$1:$R$1,0))</f>
        <v>2</v>
      </c>
      <c r="L34" s="40">
        <f>INDEX('Data Sheet'!$A$1:$R$260,MATCH($A34,'Data Sheet'!$A$1:$A$260,0),MATCH(L$3,'Data Sheet'!$A$1:$R$1,0))</f>
        <v>1</v>
      </c>
      <c r="M34" s="40">
        <f>INDEX('Data Sheet'!$A$1:$R$260,MATCH($A34,'Data Sheet'!$A$1:$A$260,0),MATCH(M$3,'Data Sheet'!$A$1:$R$1,0))</f>
        <v>0</v>
      </c>
      <c r="N34" s="40">
        <f>INDEX('Data Sheet'!$A$1:$R$260,MATCH($A34,'Data Sheet'!$A$1:$A$260,0),MATCH(N$3,'Data Sheet'!$A$1:$R$1,0))</f>
        <v>0</v>
      </c>
      <c r="O34" s="40">
        <f>INDEX('Data Sheet'!$A$1:$R$260,MATCH($A34,'Data Sheet'!$A$1:$A$260,0),MATCH(O$3,'Data Sheet'!$A$1:$R$1,0))</f>
        <v>0</v>
      </c>
      <c r="P34" s="40">
        <f>INDEX('Data Sheet'!$A$1:$R$260,MATCH($A34,'Data Sheet'!$A$1:$A$260,0),MATCH(P$3,'Data Sheet'!$A$1:$R$1,0))</f>
        <v>15.67</v>
      </c>
      <c r="Q34" s="40">
        <f>INDEX('Data Sheet'!$A$1:$R$260,MATCH($A34,'Data Sheet'!$A$1:$A$260,0),MATCH(Q$3,'Data Sheet'!$A$1:$R$1,0))</f>
        <v>0</v>
      </c>
      <c r="R34" s="42" t="str">
        <f>VLOOKUP(A34,_xlfn.IFS(D34=Lists!$G$3,'Chicken Only Calculator'!$A$9:$U$114,D34=Lists!$G$4,'Chicken Only Calculator'!$A$9:$U$114,D34=Lists!$G$5,'Chicken Only Calculator'!$A$9:$U$114,D34=Lists!$G$6,'Cheese Only Calculator'!$A$9:$U$116,D34=Lists!$G$7,'Beef Only Calculator'!$A$9:$U$70,D34=Lists!$G$8,'Pork Only Calculator'!$A$9:$U$107),15,FALSE)</f>
        <v/>
      </c>
      <c r="S34" s="42" t="str">
        <f t="shared" si="8"/>
        <v/>
      </c>
      <c r="T34" s="42">
        <f>VLOOKUP(A34,_xlfn.IFS(D34=Lists!$G$3,'Chicken Only Calculator'!$A$9:$U$114,D34=Lists!$G$4,'Chicken Only Calculator'!$A$9:$U$114,D34=Lists!$G$5,'Chicken Only Calculator'!$A$9:$U$114,D34=Lists!$G$6,'Cheese Only Calculator'!$A$9:$U$116,D34=Lists!$G$7,'Beef Only Calculator'!$A$9:$U$70,D34=Lists!$G$8,'Pork Only Calculator'!$A$9:$U$107),17,FALSE)</f>
        <v>0</v>
      </c>
      <c r="U34" s="42" t="str">
        <f t="shared" si="9"/>
        <v/>
      </c>
      <c r="V34" s="42" t="str">
        <f t="shared" si="10"/>
        <v/>
      </c>
      <c r="W34" s="42" t="str">
        <f t="shared" si="11"/>
        <v/>
      </c>
      <c r="X34" s="42" t="str">
        <f t="shared" si="12"/>
        <v/>
      </c>
      <c r="Y34" s="42" t="str">
        <f t="shared" si="13"/>
        <v/>
      </c>
      <c r="Z34" s="42" t="str">
        <f t="shared" si="14"/>
        <v/>
      </c>
      <c r="AA34" s="42">
        <f>VLOOKUP($A34,_xlfn.IFS($D34=Lists!$G$3,'Chicken Only Calculator'!$A$9:$AJ$114,$D34=Lists!$G$4,'Chicken Only Calculator'!$A$9:$AJ$114,$D34=Lists!$G$5,'Chicken Only Calculator'!$A$9:$AJ$114,$D34=Lists!$G$6,'Cheese Only Calculator'!$A$9:$AJ$116,$D34=Lists!$G$7,'Beef Only Calculator'!$A$9:$AJ$70,$D34=Lists!$G$8,'Pork Only Calculator'!$A$9:$AJ$107),24,FALSE)</f>
        <v>0</v>
      </c>
      <c r="AB34" s="42">
        <f>VLOOKUP($A34,_xlfn.IFS($D34=Lists!$G$3,'Chicken Only Calculator'!$A$9:$AJ$114,$D34=Lists!$G$4,'Chicken Only Calculator'!$A$9:$AJ$114,$D34=Lists!$G$5,'Chicken Only Calculator'!$A$9:$AJ$114,$D34=Lists!$G$6,'Cheese Only Calculator'!$A$9:$AJ$116,$D34=Lists!$G$7,'Beef Only Calculator'!$A$9:$AJ$70,$D34=Lists!$G$8,'Pork Only Calculator'!$A$9:$AJ$107),25,FALSE)</f>
        <v>0</v>
      </c>
      <c r="AC34" s="42">
        <f>VLOOKUP($A34,_xlfn.IFS($D34=Lists!$G$3,'Chicken Only Calculator'!$A$9:$AJ$114,$D34=Lists!$G$4,'Chicken Only Calculator'!$A$9:$AJ$114,$D34=Lists!$G$5,'Chicken Only Calculator'!$A$9:$AJ$114,$D34=Lists!$G$6,'Cheese Only Calculator'!$A$9:$AJ$116,$D34=Lists!$G$7,'Beef Only Calculator'!$A$9:$AJ$70,$D34=Lists!$G$8,'Pork Only Calculator'!$A$9:$AJ$107),26,FALSE)</f>
        <v>0</v>
      </c>
      <c r="AD34" s="42">
        <f>VLOOKUP($A34,_xlfn.IFS($D34=Lists!$G$3,'Chicken Only Calculator'!$A$9:$AJ$114,$D34=Lists!$G$4,'Chicken Only Calculator'!$A$9:$AJ$114,$D34=Lists!$G$5,'Chicken Only Calculator'!$A$9:$AJ$114,$D34=Lists!$G$6,'Cheese Only Calculator'!$A$9:$AJ$116,$D34=Lists!$G$7,'Beef Only Calculator'!$A$9:$AJ$70,$D34=Lists!$G$8,'Pork Only Calculator'!$A$9:$AJ$107),27,FALSE)</f>
        <v>0</v>
      </c>
      <c r="AE34" s="42">
        <f>VLOOKUP($A34,_xlfn.IFS($D34=Lists!$G$3,'Chicken Only Calculator'!$A$9:$AJ$114,$D34=Lists!$G$4,'Chicken Only Calculator'!$A$9:$AJ$114,$D34=Lists!$G$5,'Chicken Only Calculator'!$A$9:$AJ$114,$D34=Lists!$G$6,'Cheese Only Calculator'!$A$9:$AJ$116,$D34=Lists!$G$7,'Beef Only Calculator'!$A$9:$AJ$70,$D34=Lists!$G$8,'Pork Only Calculator'!$A$9:$AJ$107),28,FALSE)</f>
        <v>0</v>
      </c>
      <c r="AF34" s="42">
        <f>VLOOKUP($A34,_xlfn.IFS($D34=Lists!$G$3,'Chicken Only Calculator'!$A$9:$AJ$114,$D34=Lists!$G$4,'Chicken Only Calculator'!$A$9:$AJ$114,$D34=Lists!$G$5,'Chicken Only Calculator'!$A$9:$AJ$114,$D34=Lists!$G$6,'Cheese Only Calculator'!$A$9:$AJ$116,$D34=Lists!$G$7,'Beef Only Calculator'!$A$9:$AJ$70,$D34=Lists!$G$8,'Pork Only Calculator'!$A$9:$AJ$107),29,FALSE)</f>
        <v>0</v>
      </c>
      <c r="AG34" s="42">
        <f>VLOOKUP($A34,_xlfn.IFS($D34=Lists!$G$3,'Chicken Only Calculator'!$A$9:$AJ$114,$D34=Lists!$G$4,'Chicken Only Calculator'!$A$9:$AJ$114,$D34=Lists!$G$5,'Chicken Only Calculator'!$A$9:$AJ$114,$D34=Lists!$G$6,'Cheese Only Calculator'!$A$9:$AJ$116,$D34=Lists!$G$7,'Beef Only Calculator'!$A$9:$AJ$70,$D34=Lists!$G$8,'Pork Only Calculator'!$A$9:$AJ$107),30,FALSE)</f>
        <v>0</v>
      </c>
      <c r="AH34" s="42">
        <f>VLOOKUP($A34,_xlfn.IFS($D34=Lists!$G$3,'Chicken Only Calculator'!$A$9:$AJ$114,$D34=Lists!$G$4,'Chicken Only Calculator'!$A$9:$AJ$114,$D34=Lists!$G$5,'Chicken Only Calculator'!$A$9:$AJ$114,$D34=Lists!$G$6,'Cheese Only Calculator'!$A$9:$AJ$116,$D34=Lists!$G$7,'Beef Only Calculator'!$A$9:$AJ$70,$D34=Lists!$G$8,'Pork Only Calculator'!$A$9:$AJ$107),31,FALSE)</f>
        <v>0</v>
      </c>
      <c r="AI34" s="42">
        <f>VLOOKUP($A34,_xlfn.IFS($D34=Lists!$G$3,'Chicken Only Calculator'!$A$9:$AJ$114,$D34=Lists!$G$4,'Chicken Only Calculator'!$A$9:$AJ$114,$D34=Lists!$G$5,'Chicken Only Calculator'!$A$9:$AJ$114,$D34=Lists!$G$6,'Cheese Only Calculator'!$A$9:$AJ$116,$D34=Lists!$G$7,'Beef Only Calculator'!$A$9:$AJ$70,$D34=Lists!$G$8,'Pork Only Calculator'!$A$9:$AJ$107),32,FALSE)</f>
        <v>0</v>
      </c>
      <c r="AJ34" s="42">
        <f>VLOOKUP($A34,_xlfn.IFS($D34=Lists!$G$3,'Chicken Only Calculator'!$A$9:$AJ$114,$D34=Lists!$G$4,'Chicken Only Calculator'!$A$9:$AJ$114,$D34=Lists!$G$5,'Chicken Only Calculator'!$A$9:$AJ$114,$D34=Lists!$G$6,'Cheese Only Calculator'!$A$9:$AJ$116,$D34=Lists!$G$7,'Beef Only Calculator'!$A$9:$AJ$70,$D34=Lists!$G$8,'Pork Only Calculator'!$A$9:$AJ$107),33,FALSE)</f>
        <v>0</v>
      </c>
      <c r="AK34" s="42">
        <f>VLOOKUP($A34,_xlfn.IFS($D34=Lists!$G$3,'Chicken Only Calculator'!$A$9:$AJ$114,$D34=Lists!$G$4,'Chicken Only Calculator'!$A$9:$AJ$114,$D34=Lists!$G$5,'Chicken Only Calculator'!$A$9:$AJ$114,$D34=Lists!$G$6,'Cheese Only Calculator'!$A$9:$AJ$116,$D34=Lists!$G$7,'Beef Only Calculator'!$A$9:$AJ$70,$D34=Lists!$G$8,'Pork Only Calculator'!$A$9:$AJ$107),34,FALSE)</f>
        <v>0</v>
      </c>
      <c r="AL34" s="42">
        <f>VLOOKUP($A34,_xlfn.IFS($D34=Lists!$G$3,'Chicken Only Calculator'!$A$9:$AJ$114,$D34=Lists!$G$4,'Chicken Only Calculator'!$A$9:$AJ$114,$D34=Lists!$G$5,'Chicken Only Calculator'!$A$9:$AJ$114,$D34=Lists!$G$6,'Cheese Only Calculator'!$A$9:$AJ$116,$D34=Lists!$G$7,'Beef Only Calculator'!$A$9:$AJ$70,$D34=Lists!$G$8,'Pork Only Calculator'!$A$9:$AJ$107),35,FALSE)</f>
        <v>0</v>
      </c>
      <c r="AM34" s="42">
        <f t="shared" si="15"/>
        <v>0</v>
      </c>
      <c r="AO34" s="55"/>
    </row>
    <row r="35" spans="1:41" ht="24.5" x14ac:dyDescent="0.55000000000000004">
      <c r="A35" s="52">
        <v>10000016904</v>
      </c>
      <c r="B35" s="52" t="str">
        <f>INDEX('Data Sheet'!$A$1:$R$260,MATCH($A35,'Data Sheet'!$A$1:$A$260,0),MATCH(B$3,'Data Sheet'!$A$1:$R$1,0))</f>
        <v>ACT</v>
      </c>
      <c r="C35" s="53" t="str">
        <f>INDEX('Data Sheet'!$A$1:$R$260,MATCH($A35,'Data Sheet'!$A$1:$A$260,0),MATCH(C$3,'Data Sheet'!$A$1:$R$1,0))</f>
        <v>Breaded Pork Steak, 3.85 oz.</v>
      </c>
      <c r="D35" s="52">
        <f>INDEX('Data Sheet'!$A$1:$R$260,MATCH($A35,'Data Sheet'!$A$1:$A$260,0),MATCH(D$3,'Data Sheet'!$A$1:$R$1,0))</f>
        <v>100193</v>
      </c>
      <c r="E35" s="52">
        <f>INDEX('Data Sheet'!$A$1:$R$260,MATCH($A35,'Data Sheet'!$A$1:$A$260,0),MATCH(E$3,'Data Sheet'!$A$1:$R$1,0))</f>
        <v>20.45</v>
      </c>
      <c r="F35" s="52">
        <f>INDEX('Data Sheet'!$A$1:$R$260,MATCH($A35,'Data Sheet'!$A$1:$A$260,0),MATCH(F$3,'Data Sheet'!$A$1:$R$1,0))</f>
        <v>85</v>
      </c>
      <c r="G35" s="52">
        <f>INDEX('Data Sheet'!$A$1:$R$260,MATCH($A35,'Data Sheet'!$A$1:$A$260,0),MATCH(G$3,'Data Sheet'!$A$1:$R$1,0))</f>
        <v>85</v>
      </c>
      <c r="H35" s="52" t="str">
        <f>INDEX('Data Sheet'!$A$1:$R$260,MATCH($A35,'Data Sheet'!$A$1:$A$260,0),MATCH(H$3,'Data Sheet'!$A$1:$R$1,0))</f>
        <v/>
      </c>
      <c r="I35" s="52">
        <f>INDEX('Data Sheet'!$A$1:$R$260,MATCH($A35,'Data Sheet'!$A$1:$A$260,0),MATCH(I$3,'Data Sheet'!$A$1:$R$1,0))</f>
        <v>3.85</v>
      </c>
      <c r="J35" s="52" t="str">
        <f>INDEX('Data Sheet'!$A$1:$R$260,MATCH($A35,'Data Sheet'!$A$1:$A$260,0),MATCH(J$3,'Data Sheet'!$A$1:$R$1,0))</f>
        <v>1 piece</v>
      </c>
      <c r="K35" s="52">
        <f>INDEX('Data Sheet'!$A$1:$R$260,MATCH($A35,'Data Sheet'!$A$1:$A$260,0),MATCH(K$3,'Data Sheet'!$A$1:$R$1,0))</f>
        <v>2</v>
      </c>
      <c r="L35" s="52">
        <f>INDEX('Data Sheet'!$A$1:$R$260,MATCH($A35,'Data Sheet'!$A$1:$A$260,0),MATCH(L$3,'Data Sheet'!$A$1:$R$1,0))</f>
        <v>1</v>
      </c>
      <c r="M35" s="52">
        <f>INDEX('Data Sheet'!$A$1:$R$260,MATCH($A35,'Data Sheet'!$A$1:$A$260,0),MATCH(M$3,'Data Sheet'!$A$1:$R$1,0))</f>
        <v>0</v>
      </c>
      <c r="N35" s="52">
        <f>INDEX('Data Sheet'!$A$1:$R$260,MATCH($A35,'Data Sheet'!$A$1:$A$260,0),MATCH(N$3,'Data Sheet'!$A$1:$R$1,0))</f>
        <v>0</v>
      </c>
      <c r="O35" s="52">
        <f>INDEX('Data Sheet'!$A$1:$R$260,MATCH($A35,'Data Sheet'!$A$1:$A$260,0),MATCH(O$3,'Data Sheet'!$A$1:$R$1,0))</f>
        <v>0</v>
      </c>
      <c r="P35" s="52">
        <f>INDEX('Data Sheet'!$A$1:$R$260,MATCH($A35,'Data Sheet'!$A$1:$A$260,0),MATCH(P$3,'Data Sheet'!$A$1:$R$1,0))</f>
        <v>0</v>
      </c>
      <c r="Q35" s="52">
        <f>INDEX('Data Sheet'!$A$1:$R$260,MATCH($A35,'Data Sheet'!$A$1:$A$260,0),MATCH(Q$3,'Data Sheet'!$A$1:$R$1,0))</f>
        <v>15.55</v>
      </c>
      <c r="R35" s="54" t="str">
        <f>VLOOKUP(A35,_xlfn.IFS(D35=Lists!$G$3,'Chicken Only Calculator'!$A$9:$U$114,D35=Lists!$G$4,'Chicken Only Calculator'!$A$9:$U$114,D35=Lists!$G$5,'Chicken Only Calculator'!$A$9:$U$114,D35=Lists!$G$6,'Cheese Only Calculator'!$A$9:$U$116,D35=Lists!$G$7,'Beef Only Calculator'!$A$9:$U$70,D35=Lists!$G$8,'Pork Only Calculator'!$A$9:$U$107),15,FALSE)</f>
        <v/>
      </c>
      <c r="S35" s="54" t="str">
        <f t="shared" si="8"/>
        <v/>
      </c>
      <c r="T35" s="54">
        <f>VLOOKUP(A35,_xlfn.IFS(D35=Lists!$G$3,'Chicken Only Calculator'!$A$9:$U$114,D35=Lists!$G$4,'Chicken Only Calculator'!$A$9:$U$114,D35=Lists!$G$5,'Chicken Only Calculator'!$A$9:$U$114,D35=Lists!$G$6,'Cheese Only Calculator'!$A$9:$U$116,D35=Lists!$G$7,'Beef Only Calculator'!$A$9:$U$70,D35=Lists!$G$8,'Pork Only Calculator'!$A$9:$U$107),17,FALSE)</f>
        <v>0</v>
      </c>
      <c r="U35" s="54" t="str">
        <f t="shared" si="9"/>
        <v/>
      </c>
      <c r="V35" s="54" t="str">
        <f t="shared" si="10"/>
        <v/>
      </c>
      <c r="W35" s="54" t="str">
        <f t="shared" si="11"/>
        <v/>
      </c>
      <c r="X35" s="54" t="str">
        <f t="shared" si="12"/>
        <v/>
      </c>
      <c r="Y35" s="54" t="str">
        <f t="shared" si="13"/>
        <v/>
      </c>
      <c r="Z35" s="54" t="str">
        <f t="shared" si="14"/>
        <v/>
      </c>
      <c r="AA35" s="54">
        <f>VLOOKUP($A35,_xlfn.IFS($D35=Lists!$G$3,'Chicken Only Calculator'!$A$9:$AJ$114,$D35=Lists!$G$4,'Chicken Only Calculator'!$A$9:$AJ$114,$D35=Lists!$G$5,'Chicken Only Calculator'!$A$9:$AJ$114,$D35=Lists!$G$6,'Cheese Only Calculator'!$A$9:$AJ$116,$D35=Lists!$G$7,'Beef Only Calculator'!$A$9:$AJ$70,$D35=Lists!$G$8,'Pork Only Calculator'!$A$9:$AJ$107),24,FALSE)</f>
        <v>0</v>
      </c>
      <c r="AB35" s="54">
        <f>VLOOKUP($A35,_xlfn.IFS($D35=Lists!$G$3,'Chicken Only Calculator'!$A$9:$AJ$114,$D35=Lists!$G$4,'Chicken Only Calculator'!$A$9:$AJ$114,$D35=Lists!$G$5,'Chicken Only Calculator'!$A$9:$AJ$114,$D35=Lists!$G$6,'Cheese Only Calculator'!$A$9:$AJ$116,$D35=Lists!$G$7,'Beef Only Calculator'!$A$9:$AJ$70,$D35=Lists!$G$8,'Pork Only Calculator'!$A$9:$AJ$107),25,FALSE)</f>
        <v>0</v>
      </c>
      <c r="AC35" s="54">
        <f>VLOOKUP($A35,_xlfn.IFS($D35=Lists!$G$3,'Chicken Only Calculator'!$A$9:$AJ$114,$D35=Lists!$G$4,'Chicken Only Calculator'!$A$9:$AJ$114,$D35=Lists!$G$5,'Chicken Only Calculator'!$A$9:$AJ$114,$D35=Lists!$G$6,'Cheese Only Calculator'!$A$9:$AJ$116,$D35=Lists!$G$7,'Beef Only Calculator'!$A$9:$AJ$70,$D35=Lists!$G$8,'Pork Only Calculator'!$A$9:$AJ$107),26,FALSE)</f>
        <v>0</v>
      </c>
      <c r="AD35" s="54">
        <f>VLOOKUP($A35,_xlfn.IFS($D35=Lists!$G$3,'Chicken Only Calculator'!$A$9:$AJ$114,$D35=Lists!$G$4,'Chicken Only Calculator'!$A$9:$AJ$114,$D35=Lists!$G$5,'Chicken Only Calculator'!$A$9:$AJ$114,$D35=Lists!$G$6,'Cheese Only Calculator'!$A$9:$AJ$116,$D35=Lists!$G$7,'Beef Only Calculator'!$A$9:$AJ$70,$D35=Lists!$G$8,'Pork Only Calculator'!$A$9:$AJ$107),27,FALSE)</f>
        <v>0</v>
      </c>
      <c r="AE35" s="54">
        <f>VLOOKUP($A35,_xlfn.IFS($D35=Lists!$G$3,'Chicken Only Calculator'!$A$9:$AJ$114,$D35=Lists!$G$4,'Chicken Only Calculator'!$A$9:$AJ$114,$D35=Lists!$G$5,'Chicken Only Calculator'!$A$9:$AJ$114,$D35=Lists!$G$6,'Cheese Only Calculator'!$A$9:$AJ$116,$D35=Lists!$G$7,'Beef Only Calculator'!$A$9:$AJ$70,$D35=Lists!$G$8,'Pork Only Calculator'!$A$9:$AJ$107),28,FALSE)</f>
        <v>0</v>
      </c>
      <c r="AF35" s="54">
        <f>VLOOKUP($A35,_xlfn.IFS($D35=Lists!$G$3,'Chicken Only Calculator'!$A$9:$AJ$114,$D35=Lists!$G$4,'Chicken Only Calculator'!$A$9:$AJ$114,$D35=Lists!$G$5,'Chicken Only Calculator'!$A$9:$AJ$114,$D35=Lists!$G$6,'Cheese Only Calculator'!$A$9:$AJ$116,$D35=Lists!$G$7,'Beef Only Calculator'!$A$9:$AJ$70,$D35=Lists!$G$8,'Pork Only Calculator'!$A$9:$AJ$107),29,FALSE)</f>
        <v>0</v>
      </c>
      <c r="AG35" s="54">
        <f>VLOOKUP($A35,_xlfn.IFS($D35=Lists!$G$3,'Chicken Only Calculator'!$A$9:$AJ$114,$D35=Lists!$G$4,'Chicken Only Calculator'!$A$9:$AJ$114,$D35=Lists!$G$5,'Chicken Only Calculator'!$A$9:$AJ$114,$D35=Lists!$G$6,'Cheese Only Calculator'!$A$9:$AJ$116,$D35=Lists!$G$7,'Beef Only Calculator'!$A$9:$AJ$70,$D35=Lists!$G$8,'Pork Only Calculator'!$A$9:$AJ$107),30,FALSE)</f>
        <v>0</v>
      </c>
      <c r="AH35" s="54">
        <f>VLOOKUP($A35,_xlfn.IFS($D35=Lists!$G$3,'Chicken Only Calculator'!$A$9:$AJ$114,$D35=Lists!$G$4,'Chicken Only Calculator'!$A$9:$AJ$114,$D35=Lists!$G$5,'Chicken Only Calculator'!$A$9:$AJ$114,$D35=Lists!$G$6,'Cheese Only Calculator'!$A$9:$AJ$116,$D35=Lists!$G$7,'Beef Only Calculator'!$A$9:$AJ$70,$D35=Lists!$G$8,'Pork Only Calculator'!$A$9:$AJ$107),31,FALSE)</f>
        <v>0</v>
      </c>
      <c r="AI35" s="54">
        <f>VLOOKUP($A35,_xlfn.IFS($D35=Lists!$G$3,'Chicken Only Calculator'!$A$9:$AJ$114,$D35=Lists!$G$4,'Chicken Only Calculator'!$A$9:$AJ$114,$D35=Lists!$G$5,'Chicken Only Calculator'!$A$9:$AJ$114,$D35=Lists!$G$6,'Cheese Only Calculator'!$A$9:$AJ$116,$D35=Lists!$G$7,'Beef Only Calculator'!$A$9:$AJ$70,$D35=Lists!$G$8,'Pork Only Calculator'!$A$9:$AJ$107),32,FALSE)</f>
        <v>0</v>
      </c>
      <c r="AJ35" s="54">
        <f>VLOOKUP($A35,_xlfn.IFS($D35=Lists!$G$3,'Chicken Only Calculator'!$A$9:$AJ$114,$D35=Lists!$G$4,'Chicken Only Calculator'!$A$9:$AJ$114,$D35=Lists!$G$5,'Chicken Only Calculator'!$A$9:$AJ$114,$D35=Lists!$G$6,'Cheese Only Calculator'!$A$9:$AJ$116,$D35=Lists!$G$7,'Beef Only Calculator'!$A$9:$AJ$70,$D35=Lists!$G$8,'Pork Only Calculator'!$A$9:$AJ$107),33,FALSE)</f>
        <v>0</v>
      </c>
      <c r="AK35" s="54">
        <f>VLOOKUP($A35,_xlfn.IFS($D35=Lists!$G$3,'Chicken Only Calculator'!$A$9:$AJ$114,$D35=Lists!$G$4,'Chicken Only Calculator'!$A$9:$AJ$114,$D35=Lists!$G$5,'Chicken Only Calculator'!$A$9:$AJ$114,$D35=Lists!$G$6,'Cheese Only Calculator'!$A$9:$AJ$116,$D35=Lists!$G$7,'Beef Only Calculator'!$A$9:$AJ$70,$D35=Lists!$G$8,'Pork Only Calculator'!$A$9:$AJ$107),34,FALSE)</f>
        <v>0</v>
      </c>
      <c r="AL35" s="54">
        <f>VLOOKUP($A35,_xlfn.IFS($D35=Lists!$G$3,'Chicken Only Calculator'!$A$9:$AJ$114,$D35=Lists!$G$4,'Chicken Only Calculator'!$A$9:$AJ$114,$D35=Lists!$G$5,'Chicken Only Calculator'!$A$9:$AJ$114,$D35=Lists!$G$6,'Cheese Only Calculator'!$A$9:$AJ$116,$D35=Lists!$G$7,'Beef Only Calculator'!$A$9:$AJ$70,$D35=Lists!$G$8,'Pork Only Calculator'!$A$9:$AJ$107),35,FALSE)</f>
        <v>0</v>
      </c>
      <c r="AM35" s="54">
        <f t="shared" si="15"/>
        <v>0</v>
      </c>
      <c r="AO35" s="55"/>
    </row>
    <row r="36" spans="1:41" ht="24.5" x14ac:dyDescent="0.55000000000000004">
      <c r="A36" s="40">
        <v>10000016905</v>
      </c>
      <c r="B36" s="40" t="str">
        <f>INDEX('Data Sheet'!$A$1:$R$260,MATCH($A36,'Data Sheet'!$A$1:$A$260,0),MATCH(B$3,'Data Sheet'!$A$1:$R$1,0))</f>
        <v>ACT</v>
      </c>
      <c r="C36" s="41" t="str">
        <f>INDEX('Data Sheet'!$A$1:$R$260,MATCH($A36,'Data Sheet'!$A$1:$A$260,0),MATCH(C$3,'Data Sheet'!$A$1:$R$1,0))</f>
        <v>Flame Broiled Beef Burgers with Buns, 2.2 oz.</v>
      </c>
      <c r="D36" s="40" t="str">
        <f>INDEX('Data Sheet'!$A$1:$R$260,MATCH($A36,'Data Sheet'!$A$1:$A$260,0),MATCH(D$3,'Data Sheet'!$A$1:$R$1,0))</f>
        <v>100154 / 100155</v>
      </c>
      <c r="E36" s="40">
        <f>INDEX('Data Sheet'!$A$1:$R$260,MATCH($A36,'Data Sheet'!$A$1:$A$260,0),MATCH(E$3,'Data Sheet'!$A$1:$R$1,0))</f>
        <v>9.9</v>
      </c>
      <c r="F36" s="40">
        <f>INDEX('Data Sheet'!$A$1:$R$260,MATCH($A36,'Data Sheet'!$A$1:$A$260,0),MATCH(F$3,'Data Sheet'!$A$1:$R$1,0))</f>
        <v>72</v>
      </c>
      <c r="G36" s="40">
        <f>INDEX('Data Sheet'!$A$1:$R$260,MATCH($A36,'Data Sheet'!$A$1:$A$260,0),MATCH(G$3,'Data Sheet'!$A$1:$R$1,0))</f>
        <v>72</v>
      </c>
      <c r="H36" s="40" t="str">
        <f>INDEX('Data Sheet'!$A$1:$R$260,MATCH($A36,'Data Sheet'!$A$1:$A$260,0),MATCH(H$3,'Data Sheet'!$A$1:$R$1,0))</f>
        <v/>
      </c>
      <c r="I36" s="40">
        <f>INDEX('Data Sheet'!$A$1:$R$260,MATCH($A36,'Data Sheet'!$A$1:$A$260,0),MATCH(I$3,'Data Sheet'!$A$1:$R$1,0))</f>
        <v>2.2000000000000002</v>
      </c>
      <c r="J36" s="40" t="str">
        <f>INDEX('Data Sheet'!$A$1:$R$260,MATCH($A36,'Data Sheet'!$A$1:$A$260,0),MATCH(J$3,'Data Sheet'!$A$1:$R$1,0))</f>
        <v>1 sandwich</v>
      </c>
      <c r="K36" s="40">
        <f>INDEX('Data Sheet'!$A$1:$R$260,MATCH($A36,'Data Sheet'!$A$1:$A$260,0),MATCH(K$3,'Data Sheet'!$A$1:$R$1,0))</f>
        <v>1</v>
      </c>
      <c r="L36" s="40">
        <f>INDEX('Data Sheet'!$A$1:$R$260,MATCH($A36,'Data Sheet'!$A$1:$A$260,0),MATCH(L$3,'Data Sheet'!$A$1:$R$1,0))</f>
        <v>1</v>
      </c>
      <c r="M36" s="40">
        <f>INDEX('Data Sheet'!$A$1:$R$260,MATCH($A36,'Data Sheet'!$A$1:$A$260,0),MATCH(M$3,'Data Sheet'!$A$1:$R$1,0))</f>
        <v>0</v>
      </c>
      <c r="N36" s="40">
        <f>INDEX('Data Sheet'!$A$1:$R$260,MATCH($A36,'Data Sheet'!$A$1:$A$260,0),MATCH(N$3,'Data Sheet'!$A$1:$R$1,0))</f>
        <v>0</v>
      </c>
      <c r="O36" s="40">
        <f>INDEX('Data Sheet'!$A$1:$R$260,MATCH($A36,'Data Sheet'!$A$1:$A$260,0),MATCH(O$3,'Data Sheet'!$A$1:$R$1,0))</f>
        <v>0</v>
      </c>
      <c r="P36" s="40">
        <f>INDEX('Data Sheet'!$A$1:$R$260,MATCH($A36,'Data Sheet'!$A$1:$A$260,0),MATCH(P$3,'Data Sheet'!$A$1:$R$1,0))</f>
        <v>8.5</v>
      </c>
      <c r="Q36" s="40">
        <f>INDEX('Data Sheet'!$A$1:$R$260,MATCH($A36,'Data Sheet'!$A$1:$A$260,0),MATCH(Q$3,'Data Sheet'!$A$1:$R$1,0))</f>
        <v>0</v>
      </c>
      <c r="R36" s="42" t="str">
        <f>VLOOKUP(A36,_xlfn.IFS(D36=Lists!$G$3,'Chicken Only Calculator'!$A$9:$U$114,D36=Lists!$G$4,'Chicken Only Calculator'!$A$9:$U$114,D36=Lists!$G$5,'Chicken Only Calculator'!$A$9:$U$114,D36=Lists!$G$6,'Cheese Only Calculator'!$A$9:$U$116,D36=Lists!$G$7,'Beef Only Calculator'!$A$9:$U$70,D36=Lists!$G$8,'Pork Only Calculator'!$A$9:$U$107),15,FALSE)</f>
        <v/>
      </c>
      <c r="S36" s="42" t="str">
        <f t="shared" si="8"/>
        <v/>
      </c>
      <c r="T36" s="42">
        <f>VLOOKUP(A36,_xlfn.IFS(D36=Lists!$G$3,'Chicken Only Calculator'!$A$9:$U$114,D36=Lists!$G$4,'Chicken Only Calculator'!$A$9:$U$114,D36=Lists!$G$5,'Chicken Only Calculator'!$A$9:$U$114,D36=Lists!$G$6,'Cheese Only Calculator'!$A$9:$U$116,D36=Lists!$G$7,'Beef Only Calculator'!$A$9:$U$70,D36=Lists!$G$8,'Pork Only Calculator'!$A$9:$U$107),17,FALSE)</f>
        <v>0</v>
      </c>
      <c r="U36" s="42" t="str">
        <f t="shared" si="9"/>
        <v/>
      </c>
      <c r="V36" s="42" t="str">
        <f t="shared" si="10"/>
        <v/>
      </c>
      <c r="W36" s="42" t="str">
        <f t="shared" si="11"/>
        <v/>
      </c>
      <c r="X36" s="42" t="str">
        <f t="shared" si="12"/>
        <v/>
      </c>
      <c r="Y36" s="42" t="str">
        <f t="shared" si="13"/>
        <v/>
      </c>
      <c r="Z36" s="42" t="str">
        <f t="shared" si="14"/>
        <v/>
      </c>
      <c r="AA36" s="42">
        <f>VLOOKUP($A36,_xlfn.IFS($D36=Lists!$G$3,'Chicken Only Calculator'!$A$9:$AJ$114,$D36=Lists!$G$4,'Chicken Only Calculator'!$A$9:$AJ$114,$D36=Lists!$G$5,'Chicken Only Calculator'!$A$9:$AJ$114,$D36=Lists!$G$6,'Cheese Only Calculator'!$A$9:$AJ$116,$D36=Lists!$G$7,'Beef Only Calculator'!$A$9:$AJ$70,$D36=Lists!$G$8,'Pork Only Calculator'!$A$9:$AJ$107),24,FALSE)</f>
        <v>0</v>
      </c>
      <c r="AB36" s="42">
        <f>VLOOKUP($A36,_xlfn.IFS($D36=Lists!$G$3,'Chicken Only Calculator'!$A$9:$AJ$114,$D36=Lists!$G$4,'Chicken Only Calculator'!$A$9:$AJ$114,$D36=Lists!$G$5,'Chicken Only Calculator'!$A$9:$AJ$114,$D36=Lists!$G$6,'Cheese Only Calculator'!$A$9:$AJ$116,$D36=Lists!$G$7,'Beef Only Calculator'!$A$9:$AJ$70,$D36=Lists!$G$8,'Pork Only Calculator'!$A$9:$AJ$107),25,FALSE)</f>
        <v>0</v>
      </c>
      <c r="AC36" s="42">
        <f>VLOOKUP($A36,_xlfn.IFS($D36=Lists!$G$3,'Chicken Only Calculator'!$A$9:$AJ$114,$D36=Lists!$G$4,'Chicken Only Calculator'!$A$9:$AJ$114,$D36=Lists!$G$5,'Chicken Only Calculator'!$A$9:$AJ$114,$D36=Lists!$G$6,'Cheese Only Calculator'!$A$9:$AJ$116,$D36=Lists!$G$7,'Beef Only Calculator'!$A$9:$AJ$70,$D36=Lists!$G$8,'Pork Only Calculator'!$A$9:$AJ$107),26,FALSE)</f>
        <v>0</v>
      </c>
      <c r="AD36" s="42">
        <f>VLOOKUP($A36,_xlfn.IFS($D36=Lists!$G$3,'Chicken Only Calculator'!$A$9:$AJ$114,$D36=Lists!$G$4,'Chicken Only Calculator'!$A$9:$AJ$114,$D36=Lists!$G$5,'Chicken Only Calculator'!$A$9:$AJ$114,$D36=Lists!$G$6,'Cheese Only Calculator'!$A$9:$AJ$116,$D36=Lists!$G$7,'Beef Only Calculator'!$A$9:$AJ$70,$D36=Lists!$G$8,'Pork Only Calculator'!$A$9:$AJ$107),27,FALSE)</f>
        <v>0</v>
      </c>
      <c r="AE36" s="42">
        <f>VLOOKUP($A36,_xlfn.IFS($D36=Lists!$G$3,'Chicken Only Calculator'!$A$9:$AJ$114,$D36=Lists!$G$4,'Chicken Only Calculator'!$A$9:$AJ$114,$D36=Lists!$G$5,'Chicken Only Calculator'!$A$9:$AJ$114,$D36=Lists!$G$6,'Cheese Only Calculator'!$A$9:$AJ$116,$D36=Lists!$G$7,'Beef Only Calculator'!$A$9:$AJ$70,$D36=Lists!$G$8,'Pork Only Calculator'!$A$9:$AJ$107),28,FALSE)</f>
        <v>0</v>
      </c>
      <c r="AF36" s="42">
        <f>VLOOKUP($A36,_xlfn.IFS($D36=Lists!$G$3,'Chicken Only Calculator'!$A$9:$AJ$114,$D36=Lists!$G$4,'Chicken Only Calculator'!$A$9:$AJ$114,$D36=Lists!$G$5,'Chicken Only Calculator'!$A$9:$AJ$114,$D36=Lists!$G$6,'Cheese Only Calculator'!$A$9:$AJ$116,$D36=Lists!$G$7,'Beef Only Calculator'!$A$9:$AJ$70,$D36=Lists!$G$8,'Pork Only Calculator'!$A$9:$AJ$107),29,FALSE)</f>
        <v>0</v>
      </c>
      <c r="AG36" s="42">
        <f>VLOOKUP($A36,_xlfn.IFS($D36=Lists!$G$3,'Chicken Only Calculator'!$A$9:$AJ$114,$D36=Lists!$G$4,'Chicken Only Calculator'!$A$9:$AJ$114,$D36=Lists!$G$5,'Chicken Only Calculator'!$A$9:$AJ$114,$D36=Lists!$G$6,'Cheese Only Calculator'!$A$9:$AJ$116,$D36=Lists!$G$7,'Beef Only Calculator'!$A$9:$AJ$70,$D36=Lists!$G$8,'Pork Only Calculator'!$A$9:$AJ$107),30,FALSE)</f>
        <v>0</v>
      </c>
      <c r="AH36" s="42">
        <f>VLOOKUP($A36,_xlfn.IFS($D36=Lists!$G$3,'Chicken Only Calculator'!$A$9:$AJ$114,$D36=Lists!$G$4,'Chicken Only Calculator'!$A$9:$AJ$114,$D36=Lists!$G$5,'Chicken Only Calculator'!$A$9:$AJ$114,$D36=Lists!$G$6,'Cheese Only Calculator'!$A$9:$AJ$116,$D36=Lists!$G$7,'Beef Only Calculator'!$A$9:$AJ$70,$D36=Lists!$G$8,'Pork Only Calculator'!$A$9:$AJ$107),31,FALSE)</f>
        <v>0</v>
      </c>
      <c r="AI36" s="42">
        <f>VLOOKUP($A36,_xlfn.IFS($D36=Lists!$G$3,'Chicken Only Calculator'!$A$9:$AJ$114,$D36=Lists!$G$4,'Chicken Only Calculator'!$A$9:$AJ$114,$D36=Lists!$G$5,'Chicken Only Calculator'!$A$9:$AJ$114,$D36=Lists!$G$6,'Cheese Only Calculator'!$A$9:$AJ$116,$D36=Lists!$G$7,'Beef Only Calculator'!$A$9:$AJ$70,$D36=Lists!$G$8,'Pork Only Calculator'!$A$9:$AJ$107),32,FALSE)</f>
        <v>0</v>
      </c>
      <c r="AJ36" s="42">
        <f>VLOOKUP($A36,_xlfn.IFS($D36=Lists!$G$3,'Chicken Only Calculator'!$A$9:$AJ$114,$D36=Lists!$G$4,'Chicken Only Calculator'!$A$9:$AJ$114,$D36=Lists!$G$5,'Chicken Only Calculator'!$A$9:$AJ$114,$D36=Lists!$G$6,'Cheese Only Calculator'!$A$9:$AJ$116,$D36=Lists!$G$7,'Beef Only Calculator'!$A$9:$AJ$70,$D36=Lists!$G$8,'Pork Only Calculator'!$A$9:$AJ$107),33,FALSE)</f>
        <v>0</v>
      </c>
      <c r="AK36" s="42">
        <f>VLOOKUP($A36,_xlfn.IFS($D36=Lists!$G$3,'Chicken Only Calculator'!$A$9:$AJ$114,$D36=Lists!$G$4,'Chicken Only Calculator'!$A$9:$AJ$114,$D36=Lists!$G$5,'Chicken Only Calculator'!$A$9:$AJ$114,$D36=Lists!$G$6,'Cheese Only Calculator'!$A$9:$AJ$116,$D36=Lists!$G$7,'Beef Only Calculator'!$A$9:$AJ$70,$D36=Lists!$G$8,'Pork Only Calculator'!$A$9:$AJ$107),34,FALSE)</f>
        <v>0</v>
      </c>
      <c r="AL36" s="42">
        <f>VLOOKUP($A36,_xlfn.IFS($D36=Lists!$G$3,'Chicken Only Calculator'!$A$9:$AJ$114,$D36=Lists!$G$4,'Chicken Only Calculator'!$A$9:$AJ$114,$D36=Lists!$G$5,'Chicken Only Calculator'!$A$9:$AJ$114,$D36=Lists!$G$6,'Cheese Only Calculator'!$A$9:$AJ$116,$D36=Lists!$G$7,'Beef Only Calculator'!$A$9:$AJ$70,$D36=Lists!$G$8,'Pork Only Calculator'!$A$9:$AJ$107),35,FALSE)</f>
        <v>0</v>
      </c>
      <c r="AM36" s="42">
        <f t="shared" si="15"/>
        <v>0</v>
      </c>
      <c r="AO36" s="55"/>
    </row>
    <row r="37" spans="1:41" ht="24.5" x14ac:dyDescent="0.55000000000000004">
      <c r="A37" s="52">
        <v>10000023162</v>
      </c>
      <c r="B37" s="52" t="str">
        <f>INDEX('Data Sheet'!$A$1:$R$260,MATCH($A37,'Data Sheet'!$A$1:$A$260,0),MATCH(B$3,'Data Sheet'!$A$1:$R$1,0))</f>
        <v>ACT</v>
      </c>
      <c r="C37" s="53" t="str">
        <f>INDEX('Data Sheet'!$A$1:$R$260,MATCH($A37,'Data Sheet'!$A$1:$A$260,0),MATCH(C$3,'Data Sheet'!$A$1:$R$1,0))</f>
        <v>Breaded Steak Finger, 3.72 oz.</v>
      </c>
      <c r="D37" s="52" t="str">
        <f>INDEX('Data Sheet'!$A$1:$R$260,MATCH($A37,'Data Sheet'!$A$1:$A$260,0),MATCH(D$3,'Data Sheet'!$A$1:$R$1,0))</f>
        <v>100154 / 100155</v>
      </c>
      <c r="E37" s="52">
        <f>INDEX('Data Sheet'!$A$1:$R$260,MATCH($A37,'Data Sheet'!$A$1:$A$260,0),MATCH(E$3,'Data Sheet'!$A$1:$R$1,0))</f>
        <v>29.06</v>
      </c>
      <c r="F37" s="52">
        <f>INDEX('Data Sheet'!$A$1:$R$260,MATCH($A37,'Data Sheet'!$A$1:$A$260,0),MATCH(F$3,'Data Sheet'!$A$1:$R$1,0))</f>
        <v>125</v>
      </c>
      <c r="G37" s="52">
        <f>INDEX('Data Sheet'!$A$1:$R$260,MATCH($A37,'Data Sheet'!$A$1:$A$260,0),MATCH(G$3,'Data Sheet'!$A$1:$R$1,0))</f>
        <v>125</v>
      </c>
      <c r="H37" s="52" t="str">
        <f>INDEX('Data Sheet'!$A$1:$R$260,MATCH($A37,'Data Sheet'!$A$1:$A$260,0),MATCH(H$3,'Data Sheet'!$A$1:$R$1,0))</f>
        <v/>
      </c>
      <c r="I37" s="52">
        <f>INDEX('Data Sheet'!$A$1:$R$260,MATCH($A37,'Data Sheet'!$A$1:$A$260,0),MATCH(I$3,'Data Sheet'!$A$1:$R$1,0))</f>
        <v>3.72</v>
      </c>
      <c r="J37" s="52" t="str">
        <f>INDEX('Data Sheet'!$A$1:$R$260,MATCH($A37,'Data Sheet'!$A$1:$A$260,0),MATCH(J$3,'Data Sheet'!$A$1:$R$1,0))</f>
        <v>4 pieces</v>
      </c>
      <c r="K37" s="52">
        <f>INDEX('Data Sheet'!$A$1:$R$260,MATCH($A37,'Data Sheet'!$A$1:$A$260,0),MATCH(K$3,'Data Sheet'!$A$1:$R$1,0))</f>
        <v>2</v>
      </c>
      <c r="L37" s="52">
        <f>INDEX('Data Sheet'!$A$1:$R$260,MATCH($A37,'Data Sheet'!$A$1:$A$260,0),MATCH(L$3,'Data Sheet'!$A$1:$R$1,0))</f>
        <v>1</v>
      </c>
      <c r="M37" s="52">
        <f>INDEX('Data Sheet'!$A$1:$R$260,MATCH($A37,'Data Sheet'!$A$1:$A$260,0),MATCH(M$3,'Data Sheet'!$A$1:$R$1,0))</f>
        <v>0</v>
      </c>
      <c r="N37" s="52">
        <f>INDEX('Data Sheet'!$A$1:$R$260,MATCH($A37,'Data Sheet'!$A$1:$A$260,0),MATCH(N$3,'Data Sheet'!$A$1:$R$1,0))</f>
        <v>0</v>
      </c>
      <c r="O37" s="52">
        <f>INDEX('Data Sheet'!$A$1:$R$260,MATCH($A37,'Data Sheet'!$A$1:$A$260,0),MATCH(O$3,'Data Sheet'!$A$1:$R$1,0))</f>
        <v>0</v>
      </c>
      <c r="P37" s="52">
        <f>INDEX('Data Sheet'!$A$1:$R$260,MATCH($A37,'Data Sheet'!$A$1:$A$260,0),MATCH(P$3,'Data Sheet'!$A$1:$R$1,0))</f>
        <v>22.04</v>
      </c>
      <c r="Q37" s="52">
        <f>INDEX('Data Sheet'!$A$1:$R$260,MATCH($A37,'Data Sheet'!$A$1:$A$260,0),MATCH(Q$3,'Data Sheet'!$A$1:$R$1,0))</f>
        <v>0</v>
      </c>
      <c r="R37" s="54" t="str">
        <f>VLOOKUP(A37,_xlfn.IFS(D37=Lists!$G$3,'Chicken Only Calculator'!$A$9:$U$114,D37=Lists!$G$4,'Chicken Only Calculator'!$A$9:$U$114,D37=Lists!$G$5,'Chicken Only Calculator'!$A$9:$U$114,D37=Lists!$G$6,'Cheese Only Calculator'!$A$9:$U$116,D37=Lists!$G$7,'Beef Only Calculator'!$A$9:$U$70,D37=Lists!$G$8,'Pork Only Calculator'!$A$9:$U$107),15,FALSE)</f>
        <v/>
      </c>
      <c r="S37" s="54" t="str">
        <f t="shared" si="8"/>
        <v/>
      </c>
      <c r="T37" s="54">
        <f>VLOOKUP(A37,_xlfn.IFS(D37=Lists!$G$3,'Chicken Only Calculator'!$A$9:$U$114,D37=Lists!$G$4,'Chicken Only Calculator'!$A$9:$U$114,D37=Lists!$G$5,'Chicken Only Calculator'!$A$9:$U$114,D37=Lists!$G$6,'Cheese Only Calculator'!$A$9:$U$116,D37=Lists!$G$7,'Beef Only Calculator'!$A$9:$U$70,D37=Lists!$G$8,'Pork Only Calculator'!$A$9:$U$107),17,FALSE)</f>
        <v>0</v>
      </c>
      <c r="U37" s="54" t="str">
        <f t="shared" si="9"/>
        <v/>
      </c>
      <c r="V37" s="54" t="str">
        <f t="shared" si="10"/>
        <v/>
      </c>
      <c r="W37" s="54" t="str">
        <f t="shared" si="11"/>
        <v/>
      </c>
      <c r="X37" s="54" t="str">
        <f t="shared" si="12"/>
        <v/>
      </c>
      <c r="Y37" s="54" t="str">
        <f t="shared" si="13"/>
        <v/>
      </c>
      <c r="Z37" s="54" t="str">
        <f t="shared" si="14"/>
        <v/>
      </c>
      <c r="AA37" s="54">
        <f>VLOOKUP($A37,_xlfn.IFS($D37=Lists!$G$3,'Chicken Only Calculator'!$A$9:$AJ$114,$D37=Lists!$G$4,'Chicken Only Calculator'!$A$9:$AJ$114,$D37=Lists!$G$5,'Chicken Only Calculator'!$A$9:$AJ$114,$D37=Lists!$G$6,'Cheese Only Calculator'!$A$9:$AJ$116,$D37=Lists!$G$7,'Beef Only Calculator'!$A$9:$AJ$70,$D37=Lists!$G$8,'Pork Only Calculator'!$A$9:$AJ$107),24,FALSE)</f>
        <v>0</v>
      </c>
      <c r="AB37" s="54">
        <f>VLOOKUP($A37,_xlfn.IFS($D37=Lists!$G$3,'Chicken Only Calculator'!$A$9:$AJ$114,$D37=Lists!$G$4,'Chicken Only Calculator'!$A$9:$AJ$114,$D37=Lists!$G$5,'Chicken Only Calculator'!$A$9:$AJ$114,$D37=Lists!$G$6,'Cheese Only Calculator'!$A$9:$AJ$116,$D37=Lists!$G$7,'Beef Only Calculator'!$A$9:$AJ$70,$D37=Lists!$G$8,'Pork Only Calculator'!$A$9:$AJ$107),25,FALSE)</f>
        <v>0</v>
      </c>
      <c r="AC37" s="54">
        <f>VLOOKUP($A37,_xlfn.IFS($D37=Lists!$G$3,'Chicken Only Calculator'!$A$9:$AJ$114,$D37=Lists!$G$4,'Chicken Only Calculator'!$A$9:$AJ$114,$D37=Lists!$G$5,'Chicken Only Calculator'!$A$9:$AJ$114,$D37=Lists!$G$6,'Cheese Only Calculator'!$A$9:$AJ$116,$D37=Lists!$G$7,'Beef Only Calculator'!$A$9:$AJ$70,$D37=Lists!$G$8,'Pork Only Calculator'!$A$9:$AJ$107),26,FALSE)</f>
        <v>0</v>
      </c>
      <c r="AD37" s="54">
        <f>VLOOKUP($A37,_xlfn.IFS($D37=Lists!$G$3,'Chicken Only Calculator'!$A$9:$AJ$114,$D37=Lists!$G$4,'Chicken Only Calculator'!$A$9:$AJ$114,$D37=Lists!$G$5,'Chicken Only Calculator'!$A$9:$AJ$114,$D37=Lists!$G$6,'Cheese Only Calculator'!$A$9:$AJ$116,$D37=Lists!$G$7,'Beef Only Calculator'!$A$9:$AJ$70,$D37=Lists!$G$8,'Pork Only Calculator'!$A$9:$AJ$107),27,FALSE)</f>
        <v>0</v>
      </c>
      <c r="AE37" s="54">
        <f>VLOOKUP($A37,_xlfn.IFS($D37=Lists!$G$3,'Chicken Only Calculator'!$A$9:$AJ$114,$D37=Lists!$G$4,'Chicken Only Calculator'!$A$9:$AJ$114,$D37=Lists!$G$5,'Chicken Only Calculator'!$A$9:$AJ$114,$D37=Lists!$G$6,'Cheese Only Calculator'!$A$9:$AJ$116,$D37=Lists!$G$7,'Beef Only Calculator'!$A$9:$AJ$70,$D37=Lists!$G$8,'Pork Only Calculator'!$A$9:$AJ$107),28,FALSE)</f>
        <v>0</v>
      </c>
      <c r="AF37" s="54">
        <f>VLOOKUP($A37,_xlfn.IFS($D37=Lists!$G$3,'Chicken Only Calculator'!$A$9:$AJ$114,$D37=Lists!$G$4,'Chicken Only Calculator'!$A$9:$AJ$114,$D37=Lists!$G$5,'Chicken Only Calculator'!$A$9:$AJ$114,$D37=Lists!$G$6,'Cheese Only Calculator'!$A$9:$AJ$116,$D37=Lists!$G$7,'Beef Only Calculator'!$A$9:$AJ$70,$D37=Lists!$G$8,'Pork Only Calculator'!$A$9:$AJ$107),29,FALSE)</f>
        <v>0</v>
      </c>
      <c r="AG37" s="54">
        <f>VLOOKUP($A37,_xlfn.IFS($D37=Lists!$G$3,'Chicken Only Calculator'!$A$9:$AJ$114,$D37=Lists!$G$4,'Chicken Only Calculator'!$A$9:$AJ$114,$D37=Lists!$G$5,'Chicken Only Calculator'!$A$9:$AJ$114,$D37=Lists!$G$6,'Cheese Only Calculator'!$A$9:$AJ$116,$D37=Lists!$G$7,'Beef Only Calculator'!$A$9:$AJ$70,$D37=Lists!$G$8,'Pork Only Calculator'!$A$9:$AJ$107),30,FALSE)</f>
        <v>0</v>
      </c>
      <c r="AH37" s="54">
        <f>VLOOKUP($A37,_xlfn.IFS($D37=Lists!$G$3,'Chicken Only Calculator'!$A$9:$AJ$114,$D37=Lists!$G$4,'Chicken Only Calculator'!$A$9:$AJ$114,$D37=Lists!$G$5,'Chicken Only Calculator'!$A$9:$AJ$114,$D37=Lists!$G$6,'Cheese Only Calculator'!$A$9:$AJ$116,$D37=Lists!$G$7,'Beef Only Calculator'!$A$9:$AJ$70,$D37=Lists!$G$8,'Pork Only Calculator'!$A$9:$AJ$107),31,FALSE)</f>
        <v>0</v>
      </c>
      <c r="AI37" s="54">
        <f>VLOOKUP($A37,_xlfn.IFS($D37=Lists!$G$3,'Chicken Only Calculator'!$A$9:$AJ$114,$D37=Lists!$G$4,'Chicken Only Calculator'!$A$9:$AJ$114,$D37=Lists!$G$5,'Chicken Only Calculator'!$A$9:$AJ$114,$D37=Lists!$G$6,'Cheese Only Calculator'!$A$9:$AJ$116,$D37=Lists!$G$7,'Beef Only Calculator'!$A$9:$AJ$70,$D37=Lists!$G$8,'Pork Only Calculator'!$A$9:$AJ$107),32,FALSE)</f>
        <v>0</v>
      </c>
      <c r="AJ37" s="54">
        <f>VLOOKUP($A37,_xlfn.IFS($D37=Lists!$G$3,'Chicken Only Calculator'!$A$9:$AJ$114,$D37=Lists!$G$4,'Chicken Only Calculator'!$A$9:$AJ$114,$D37=Lists!$G$5,'Chicken Only Calculator'!$A$9:$AJ$114,$D37=Lists!$G$6,'Cheese Only Calculator'!$A$9:$AJ$116,$D37=Lists!$G$7,'Beef Only Calculator'!$A$9:$AJ$70,$D37=Lists!$G$8,'Pork Only Calculator'!$A$9:$AJ$107),33,FALSE)</f>
        <v>0</v>
      </c>
      <c r="AK37" s="54">
        <f>VLOOKUP($A37,_xlfn.IFS($D37=Lists!$G$3,'Chicken Only Calculator'!$A$9:$AJ$114,$D37=Lists!$G$4,'Chicken Only Calculator'!$A$9:$AJ$114,$D37=Lists!$G$5,'Chicken Only Calculator'!$A$9:$AJ$114,$D37=Lists!$G$6,'Cheese Only Calculator'!$A$9:$AJ$116,$D37=Lists!$G$7,'Beef Only Calculator'!$A$9:$AJ$70,$D37=Lists!$G$8,'Pork Only Calculator'!$A$9:$AJ$107),34,FALSE)</f>
        <v>0</v>
      </c>
      <c r="AL37" s="54">
        <f>VLOOKUP($A37,_xlfn.IFS($D37=Lists!$G$3,'Chicken Only Calculator'!$A$9:$AJ$114,$D37=Lists!$G$4,'Chicken Only Calculator'!$A$9:$AJ$114,$D37=Lists!$G$5,'Chicken Only Calculator'!$A$9:$AJ$114,$D37=Lists!$G$6,'Cheese Only Calculator'!$A$9:$AJ$116,$D37=Lists!$G$7,'Beef Only Calculator'!$A$9:$AJ$70,$D37=Lists!$G$8,'Pork Only Calculator'!$A$9:$AJ$107),35,FALSE)</f>
        <v>0</v>
      </c>
      <c r="AM37" s="54">
        <f t="shared" si="15"/>
        <v>0</v>
      </c>
      <c r="AO37" s="55"/>
    </row>
    <row r="38" spans="1:41" ht="24.5" x14ac:dyDescent="0.55000000000000004">
      <c r="A38" s="40">
        <v>10000023420</v>
      </c>
      <c r="B38" s="40" t="str">
        <f>INDEX('Data Sheet'!$A$1:$R$260,MATCH($A38,'Data Sheet'!$A$1:$A$260,0),MATCH(B$3,'Data Sheet'!$A$1:$R$1,0))</f>
        <v>ACT</v>
      </c>
      <c r="C38" s="41" t="str">
        <f>INDEX('Data Sheet'!$A$1:$R$260,MATCH($A38,'Data Sheet'!$A$1:$A$260,0),MATCH(C$3,'Data Sheet'!$A$1:$R$1,0))</f>
        <v>Breaded Steak Pattie, 3.8 oz.</v>
      </c>
      <c r="D38" s="40" t="str">
        <f>INDEX('Data Sheet'!$A$1:$R$260,MATCH($A38,'Data Sheet'!$A$1:$A$260,0),MATCH(D$3,'Data Sheet'!$A$1:$R$1,0))</f>
        <v>100154 / 100155</v>
      </c>
      <c r="E38" s="40">
        <f>INDEX('Data Sheet'!$A$1:$R$260,MATCH($A38,'Data Sheet'!$A$1:$A$260,0),MATCH(E$3,'Data Sheet'!$A$1:$R$1,0))</f>
        <v>30.88</v>
      </c>
      <c r="F38" s="40">
        <f>INDEX('Data Sheet'!$A$1:$R$260,MATCH($A38,'Data Sheet'!$A$1:$A$260,0),MATCH(F$3,'Data Sheet'!$A$1:$R$1,0))</f>
        <v>130</v>
      </c>
      <c r="G38" s="40">
        <f>INDEX('Data Sheet'!$A$1:$R$260,MATCH($A38,'Data Sheet'!$A$1:$A$260,0),MATCH(G$3,'Data Sheet'!$A$1:$R$1,0))</f>
        <v>130</v>
      </c>
      <c r="H38" s="40" t="str">
        <f>INDEX('Data Sheet'!$A$1:$R$260,MATCH($A38,'Data Sheet'!$A$1:$A$260,0),MATCH(H$3,'Data Sheet'!$A$1:$R$1,0))</f>
        <v/>
      </c>
      <c r="I38" s="40">
        <f>INDEX('Data Sheet'!$A$1:$R$260,MATCH($A38,'Data Sheet'!$A$1:$A$260,0),MATCH(I$3,'Data Sheet'!$A$1:$R$1,0))</f>
        <v>3.8</v>
      </c>
      <c r="J38" s="40" t="str">
        <f>INDEX('Data Sheet'!$A$1:$R$260,MATCH($A38,'Data Sheet'!$A$1:$A$260,0),MATCH(J$3,'Data Sheet'!$A$1:$R$1,0))</f>
        <v>1 piece</v>
      </c>
      <c r="K38" s="40">
        <f>INDEX('Data Sheet'!$A$1:$R$260,MATCH($A38,'Data Sheet'!$A$1:$A$260,0),MATCH(K$3,'Data Sheet'!$A$1:$R$1,0))</f>
        <v>2</v>
      </c>
      <c r="L38" s="40">
        <f>INDEX('Data Sheet'!$A$1:$R$260,MATCH($A38,'Data Sheet'!$A$1:$A$260,0),MATCH(L$3,'Data Sheet'!$A$1:$R$1,0))</f>
        <v>1</v>
      </c>
      <c r="M38" s="40">
        <f>INDEX('Data Sheet'!$A$1:$R$260,MATCH($A38,'Data Sheet'!$A$1:$A$260,0),MATCH(M$3,'Data Sheet'!$A$1:$R$1,0))</f>
        <v>0</v>
      </c>
      <c r="N38" s="40">
        <f>INDEX('Data Sheet'!$A$1:$R$260,MATCH($A38,'Data Sheet'!$A$1:$A$260,0),MATCH(N$3,'Data Sheet'!$A$1:$R$1,0))</f>
        <v>0</v>
      </c>
      <c r="O38" s="40">
        <f>INDEX('Data Sheet'!$A$1:$R$260,MATCH($A38,'Data Sheet'!$A$1:$A$260,0),MATCH(O$3,'Data Sheet'!$A$1:$R$1,0))</f>
        <v>0</v>
      </c>
      <c r="P38" s="40">
        <f>INDEX('Data Sheet'!$A$1:$R$260,MATCH($A38,'Data Sheet'!$A$1:$A$260,0),MATCH(P$3,'Data Sheet'!$A$1:$R$1,0))</f>
        <v>23.05</v>
      </c>
      <c r="Q38" s="40">
        <f>INDEX('Data Sheet'!$A$1:$R$260,MATCH($A38,'Data Sheet'!$A$1:$A$260,0),MATCH(Q$3,'Data Sheet'!$A$1:$R$1,0))</f>
        <v>0</v>
      </c>
      <c r="R38" s="42" t="str">
        <f>VLOOKUP(A38,_xlfn.IFS(D38=Lists!$G$3,'Chicken Only Calculator'!$A$9:$U$114,D38=Lists!$G$4,'Chicken Only Calculator'!$A$9:$U$114,D38=Lists!$G$5,'Chicken Only Calculator'!$A$9:$U$114,D38=Lists!$G$6,'Cheese Only Calculator'!$A$9:$U$116,D38=Lists!$G$7,'Beef Only Calculator'!$A$9:$U$70,D38=Lists!$G$8,'Pork Only Calculator'!$A$9:$U$107),15,FALSE)</f>
        <v/>
      </c>
      <c r="S38" s="42" t="str">
        <f t="shared" si="8"/>
        <v/>
      </c>
      <c r="T38" s="42">
        <f>VLOOKUP(A38,_xlfn.IFS(D38=Lists!$G$3,'Chicken Only Calculator'!$A$9:$U$114,D38=Lists!$G$4,'Chicken Only Calculator'!$A$9:$U$114,D38=Lists!$G$5,'Chicken Only Calculator'!$A$9:$U$114,D38=Lists!$G$6,'Cheese Only Calculator'!$A$9:$U$116,D38=Lists!$G$7,'Beef Only Calculator'!$A$9:$U$70,D38=Lists!$G$8,'Pork Only Calculator'!$A$9:$U$107),17,FALSE)</f>
        <v>0</v>
      </c>
      <c r="U38" s="42" t="str">
        <f t="shared" si="9"/>
        <v/>
      </c>
      <c r="V38" s="42" t="str">
        <f t="shared" si="10"/>
        <v/>
      </c>
      <c r="W38" s="42" t="str">
        <f t="shared" si="11"/>
        <v/>
      </c>
      <c r="X38" s="42" t="str">
        <f t="shared" si="12"/>
        <v/>
      </c>
      <c r="Y38" s="42" t="str">
        <f t="shared" si="13"/>
        <v/>
      </c>
      <c r="Z38" s="42" t="str">
        <f t="shared" si="14"/>
        <v/>
      </c>
      <c r="AA38" s="42">
        <f>VLOOKUP($A38,_xlfn.IFS($D38=Lists!$G$3,'Chicken Only Calculator'!$A$9:$AJ$114,$D38=Lists!$G$4,'Chicken Only Calculator'!$A$9:$AJ$114,$D38=Lists!$G$5,'Chicken Only Calculator'!$A$9:$AJ$114,$D38=Lists!$G$6,'Cheese Only Calculator'!$A$9:$AJ$116,$D38=Lists!$G$7,'Beef Only Calculator'!$A$9:$AJ$70,$D38=Lists!$G$8,'Pork Only Calculator'!$A$9:$AJ$107),24,FALSE)</f>
        <v>0</v>
      </c>
      <c r="AB38" s="42">
        <f>VLOOKUP($A38,_xlfn.IFS($D38=Lists!$G$3,'Chicken Only Calculator'!$A$9:$AJ$114,$D38=Lists!$G$4,'Chicken Only Calculator'!$A$9:$AJ$114,$D38=Lists!$G$5,'Chicken Only Calculator'!$A$9:$AJ$114,$D38=Lists!$G$6,'Cheese Only Calculator'!$A$9:$AJ$116,$D38=Lists!$G$7,'Beef Only Calculator'!$A$9:$AJ$70,$D38=Lists!$G$8,'Pork Only Calculator'!$A$9:$AJ$107),25,FALSE)</f>
        <v>0</v>
      </c>
      <c r="AC38" s="42">
        <f>VLOOKUP($A38,_xlfn.IFS($D38=Lists!$G$3,'Chicken Only Calculator'!$A$9:$AJ$114,$D38=Lists!$G$4,'Chicken Only Calculator'!$A$9:$AJ$114,$D38=Lists!$G$5,'Chicken Only Calculator'!$A$9:$AJ$114,$D38=Lists!$G$6,'Cheese Only Calculator'!$A$9:$AJ$116,$D38=Lists!$G$7,'Beef Only Calculator'!$A$9:$AJ$70,$D38=Lists!$G$8,'Pork Only Calculator'!$A$9:$AJ$107),26,FALSE)</f>
        <v>0</v>
      </c>
      <c r="AD38" s="42">
        <f>VLOOKUP($A38,_xlfn.IFS($D38=Lists!$G$3,'Chicken Only Calculator'!$A$9:$AJ$114,$D38=Lists!$G$4,'Chicken Only Calculator'!$A$9:$AJ$114,$D38=Lists!$G$5,'Chicken Only Calculator'!$A$9:$AJ$114,$D38=Lists!$G$6,'Cheese Only Calculator'!$A$9:$AJ$116,$D38=Lists!$G$7,'Beef Only Calculator'!$A$9:$AJ$70,$D38=Lists!$G$8,'Pork Only Calculator'!$A$9:$AJ$107),27,FALSE)</f>
        <v>0</v>
      </c>
      <c r="AE38" s="42">
        <f>VLOOKUP($A38,_xlfn.IFS($D38=Lists!$G$3,'Chicken Only Calculator'!$A$9:$AJ$114,$D38=Lists!$G$4,'Chicken Only Calculator'!$A$9:$AJ$114,$D38=Lists!$G$5,'Chicken Only Calculator'!$A$9:$AJ$114,$D38=Lists!$G$6,'Cheese Only Calculator'!$A$9:$AJ$116,$D38=Lists!$G$7,'Beef Only Calculator'!$A$9:$AJ$70,$D38=Lists!$G$8,'Pork Only Calculator'!$A$9:$AJ$107),28,FALSE)</f>
        <v>0</v>
      </c>
      <c r="AF38" s="42">
        <f>VLOOKUP($A38,_xlfn.IFS($D38=Lists!$G$3,'Chicken Only Calculator'!$A$9:$AJ$114,$D38=Lists!$G$4,'Chicken Only Calculator'!$A$9:$AJ$114,$D38=Lists!$G$5,'Chicken Only Calculator'!$A$9:$AJ$114,$D38=Lists!$G$6,'Cheese Only Calculator'!$A$9:$AJ$116,$D38=Lists!$G$7,'Beef Only Calculator'!$A$9:$AJ$70,$D38=Lists!$G$8,'Pork Only Calculator'!$A$9:$AJ$107),29,FALSE)</f>
        <v>0</v>
      </c>
      <c r="AG38" s="42">
        <f>VLOOKUP($A38,_xlfn.IFS($D38=Lists!$G$3,'Chicken Only Calculator'!$A$9:$AJ$114,$D38=Lists!$G$4,'Chicken Only Calculator'!$A$9:$AJ$114,$D38=Lists!$G$5,'Chicken Only Calculator'!$A$9:$AJ$114,$D38=Lists!$G$6,'Cheese Only Calculator'!$A$9:$AJ$116,$D38=Lists!$G$7,'Beef Only Calculator'!$A$9:$AJ$70,$D38=Lists!$G$8,'Pork Only Calculator'!$A$9:$AJ$107),30,FALSE)</f>
        <v>0</v>
      </c>
      <c r="AH38" s="42">
        <f>VLOOKUP($A38,_xlfn.IFS($D38=Lists!$G$3,'Chicken Only Calculator'!$A$9:$AJ$114,$D38=Lists!$G$4,'Chicken Only Calculator'!$A$9:$AJ$114,$D38=Lists!$G$5,'Chicken Only Calculator'!$A$9:$AJ$114,$D38=Lists!$G$6,'Cheese Only Calculator'!$A$9:$AJ$116,$D38=Lists!$G$7,'Beef Only Calculator'!$A$9:$AJ$70,$D38=Lists!$G$8,'Pork Only Calculator'!$A$9:$AJ$107),31,FALSE)</f>
        <v>0</v>
      </c>
      <c r="AI38" s="42">
        <f>VLOOKUP($A38,_xlfn.IFS($D38=Lists!$G$3,'Chicken Only Calculator'!$A$9:$AJ$114,$D38=Lists!$G$4,'Chicken Only Calculator'!$A$9:$AJ$114,$D38=Lists!$G$5,'Chicken Only Calculator'!$A$9:$AJ$114,$D38=Lists!$G$6,'Cheese Only Calculator'!$A$9:$AJ$116,$D38=Lists!$G$7,'Beef Only Calculator'!$A$9:$AJ$70,$D38=Lists!$G$8,'Pork Only Calculator'!$A$9:$AJ$107),32,FALSE)</f>
        <v>0</v>
      </c>
      <c r="AJ38" s="42">
        <f>VLOOKUP($A38,_xlfn.IFS($D38=Lists!$G$3,'Chicken Only Calculator'!$A$9:$AJ$114,$D38=Lists!$G$4,'Chicken Only Calculator'!$A$9:$AJ$114,$D38=Lists!$G$5,'Chicken Only Calculator'!$A$9:$AJ$114,$D38=Lists!$G$6,'Cheese Only Calculator'!$A$9:$AJ$116,$D38=Lists!$G$7,'Beef Only Calculator'!$A$9:$AJ$70,$D38=Lists!$G$8,'Pork Only Calculator'!$A$9:$AJ$107),33,FALSE)</f>
        <v>0</v>
      </c>
      <c r="AK38" s="42">
        <f>VLOOKUP($A38,_xlfn.IFS($D38=Lists!$G$3,'Chicken Only Calculator'!$A$9:$AJ$114,$D38=Lists!$G$4,'Chicken Only Calculator'!$A$9:$AJ$114,$D38=Lists!$G$5,'Chicken Only Calculator'!$A$9:$AJ$114,$D38=Lists!$G$6,'Cheese Only Calculator'!$A$9:$AJ$116,$D38=Lists!$G$7,'Beef Only Calculator'!$A$9:$AJ$70,$D38=Lists!$G$8,'Pork Only Calculator'!$A$9:$AJ$107),34,FALSE)</f>
        <v>0</v>
      </c>
      <c r="AL38" s="42">
        <f>VLOOKUP($A38,_xlfn.IFS($D38=Lists!$G$3,'Chicken Only Calculator'!$A$9:$AJ$114,$D38=Lists!$G$4,'Chicken Only Calculator'!$A$9:$AJ$114,$D38=Lists!$G$5,'Chicken Only Calculator'!$A$9:$AJ$114,$D38=Lists!$G$6,'Cheese Only Calculator'!$A$9:$AJ$116,$D38=Lists!$G$7,'Beef Only Calculator'!$A$9:$AJ$70,$D38=Lists!$G$8,'Pork Only Calculator'!$A$9:$AJ$107),35,FALSE)</f>
        <v>0</v>
      </c>
      <c r="AM38" s="42">
        <f t="shared" si="15"/>
        <v>0</v>
      </c>
      <c r="AO38" s="55"/>
    </row>
    <row r="39" spans="1:41" ht="24.5" x14ac:dyDescent="0.55000000000000004">
      <c r="A39" s="52">
        <v>10000029467</v>
      </c>
      <c r="B39" s="52" t="str">
        <f>INDEX('Data Sheet'!$A$1:$R$260,MATCH($A39,'Data Sheet'!$A$1:$A$260,0),MATCH(B$3,'Data Sheet'!$A$1:$R$1,0))</f>
        <v>ACT</v>
      </c>
      <c r="C39" s="53" t="str">
        <f>INDEX('Data Sheet'!$A$1:$R$260,MATCH($A39,'Data Sheet'!$A$1:$A$260,0),MATCH(C$3,'Data Sheet'!$A$1:$R$1,0))</f>
        <v>Pork Sausage Pattie, 1.2 oz.</v>
      </c>
      <c r="D39" s="52">
        <f>INDEX('Data Sheet'!$A$1:$R$260,MATCH($A39,'Data Sheet'!$A$1:$A$260,0),MATCH(D$3,'Data Sheet'!$A$1:$R$1,0))</f>
        <v>100193</v>
      </c>
      <c r="E39" s="52">
        <f>INDEX('Data Sheet'!$A$1:$R$260,MATCH($A39,'Data Sheet'!$A$1:$A$260,0),MATCH(E$3,'Data Sheet'!$A$1:$R$1,0))</f>
        <v>18.75</v>
      </c>
      <c r="F39" s="52">
        <f>INDEX('Data Sheet'!$A$1:$R$260,MATCH($A39,'Data Sheet'!$A$1:$A$260,0),MATCH(F$3,'Data Sheet'!$A$1:$R$1,0))</f>
        <v>250</v>
      </c>
      <c r="G39" s="52">
        <f>INDEX('Data Sheet'!$A$1:$R$260,MATCH($A39,'Data Sheet'!$A$1:$A$260,0),MATCH(G$3,'Data Sheet'!$A$1:$R$1,0))</f>
        <v>250</v>
      </c>
      <c r="H39" s="52" t="str">
        <f>INDEX('Data Sheet'!$A$1:$R$260,MATCH($A39,'Data Sheet'!$A$1:$A$260,0),MATCH(H$3,'Data Sheet'!$A$1:$R$1,0))</f>
        <v/>
      </c>
      <c r="I39" s="52">
        <f>INDEX('Data Sheet'!$A$1:$R$260,MATCH($A39,'Data Sheet'!$A$1:$A$260,0),MATCH(I$3,'Data Sheet'!$A$1:$R$1,0))</f>
        <v>1.2</v>
      </c>
      <c r="J39" s="52" t="str">
        <f>INDEX('Data Sheet'!$A$1:$R$260,MATCH($A39,'Data Sheet'!$A$1:$A$260,0),MATCH(J$3,'Data Sheet'!$A$1:$R$1,0))</f>
        <v>1 piece</v>
      </c>
      <c r="K39" s="52">
        <f>INDEX('Data Sheet'!$A$1:$R$260,MATCH($A39,'Data Sheet'!$A$1:$A$260,0),MATCH(K$3,'Data Sheet'!$A$1:$R$1,0))</f>
        <v>1</v>
      </c>
      <c r="L39" s="52" t="str">
        <f>INDEX('Data Sheet'!$A$1:$R$260,MATCH($A39,'Data Sheet'!$A$1:$A$260,0),MATCH(L$3,'Data Sheet'!$A$1:$R$1,0))</f>
        <v>-</v>
      </c>
      <c r="M39" s="52">
        <f>INDEX('Data Sheet'!$A$1:$R$260,MATCH($A39,'Data Sheet'!$A$1:$A$260,0),MATCH(M$3,'Data Sheet'!$A$1:$R$1,0))</f>
        <v>0</v>
      </c>
      <c r="N39" s="52">
        <f>INDEX('Data Sheet'!$A$1:$R$260,MATCH($A39,'Data Sheet'!$A$1:$A$260,0),MATCH(N$3,'Data Sheet'!$A$1:$R$1,0))</f>
        <v>0</v>
      </c>
      <c r="O39" s="52">
        <f>INDEX('Data Sheet'!$A$1:$R$260,MATCH($A39,'Data Sheet'!$A$1:$A$260,0),MATCH(O$3,'Data Sheet'!$A$1:$R$1,0))</f>
        <v>0</v>
      </c>
      <c r="P39" s="52">
        <f>INDEX('Data Sheet'!$A$1:$R$260,MATCH($A39,'Data Sheet'!$A$1:$A$260,0),MATCH(P$3,'Data Sheet'!$A$1:$R$1,0))</f>
        <v>0</v>
      </c>
      <c r="Q39" s="52">
        <f>INDEX('Data Sheet'!$A$1:$R$260,MATCH($A39,'Data Sheet'!$A$1:$A$260,0),MATCH(Q$3,'Data Sheet'!$A$1:$R$1,0))</f>
        <v>22.28</v>
      </c>
      <c r="R39" s="54" t="str">
        <f>VLOOKUP(A39,_xlfn.IFS(D39=Lists!$G$3,'Chicken Only Calculator'!$A$9:$U$114,D39=Lists!$G$4,'Chicken Only Calculator'!$A$9:$U$114,D39=Lists!$G$5,'Chicken Only Calculator'!$A$9:$U$114,D39=Lists!$G$6,'Cheese Only Calculator'!$A$9:$U$116,D39=Lists!$G$7,'Beef Only Calculator'!$A$9:$U$70,D39=Lists!$G$8,'Pork Only Calculator'!$A$9:$U$107),15,FALSE)</f>
        <v/>
      </c>
      <c r="S39" s="54" t="str">
        <f t="shared" si="8"/>
        <v/>
      </c>
      <c r="T39" s="54">
        <f>VLOOKUP(A39,_xlfn.IFS(D39=Lists!$G$3,'Chicken Only Calculator'!$A$9:$U$114,D39=Lists!$G$4,'Chicken Only Calculator'!$A$9:$U$114,D39=Lists!$G$5,'Chicken Only Calculator'!$A$9:$U$114,D39=Lists!$G$6,'Cheese Only Calculator'!$A$9:$U$116,D39=Lists!$G$7,'Beef Only Calculator'!$A$9:$U$70,D39=Lists!$G$8,'Pork Only Calculator'!$A$9:$U$107),17,FALSE)</f>
        <v>0</v>
      </c>
      <c r="U39" s="54" t="str">
        <f t="shared" si="9"/>
        <v/>
      </c>
      <c r="V39" s="54" t="str">
        <f t="shared" si="10"/>
        <v/>
      </c>
      <c r="W39" s="54" t="str">
        <f t="shared" si="11"/>
        <v/>
      </c>
      <c r="X39" s="54" t="str">
        <f t="shared" si="12"/>
        <v/>
      </c>
      <c r="Y39" s="54" t="str">
        <f t="shared" si="13"/>
        <v/>
      </c>
      <c r="Z39" s="54" t="str">
        <f t="shared" si="14"/>
        <v/>
      </c>
      <c r="AA39" s="54">
        <f>VLOOKUP($A39,_xlfn.IFS($D39=Lists!$G$3,'Chicken Only Calculator'!$A$9:$AJ$114,$D39=Lists!$G$4,'Chicken Only Calculator'!$A$9:$AJ$114,$D39=Lists!$G$5,'Chicken Only Calculator'!$A$9:$AJ$114,$D39=Lists!$G$6,'Cheese Only Calculator'!$A$9:$AJ$116,$D39=Lists!$G$7,'Beef Only Calculator'!$A$9:$AJ$70,$D39=Lists!$G$8,'Pork Only Calculator'!$A$9:$AJ$107),24,FALSE)</f>
        <v>0</v>
      </c>
      <c r="AB39" s="54">
        <f>VLOOKUP($A39,_xlfn.IFS($D39=Lists!$G$3,'Chicken Only Calculator'!$A$9:$AJ$114,$D39=Lists!$G$4,'Chicken Only Calculator'!$A$9:$AJ$114,$D39=Lists!$G$5,'Chicken Only Calculator'!$A$9:$AJ$114,$D39=Lists!$G$6,'Cheese Only Calculator'!$A$9:$AJ$116,$D39=Lists!$G$7,'Beef Only Calculator'!$A$9:$AJ$70,$D39=Lists!$G$8,'Pork Only Calculator'!$A$9:$AJ$107),25,FALSE)</f>
        <v>0</v>
      </c>
      <c r="AC39" s="54">
        <f>VLOOKUP($A39,_xlfn.IFS($D39=Lists!$G$3,'Chicken Only Calculator'!$A$9:$AJ$114,$D39=Lists!$G$4,'Chicken Only Calculator'!$A$9:$AJ$114,$D39=Lists!$G$5,'Chicken Only Calculator'!$A$9:$AJ$114,$D39=Lists!$G$6,'Cheese Only Calculator'!$A$9:$AJ$116,$D39=Lists!$G$7,'Beef Only Calculator'!$A$9:$AJ$70,$D39=Lists!$G$8,'Pork Only Calculator'!$A$9:$AJ$107),26,FALSE)</f>
        <v>0</v>
      </c>
      <c r="AD39" s="54">
        <f>VLOOKUP($A39,_xlfn.IFS($D39=Lists!$G$3,'Chicken Only Calculator'!$A$9:$AJ$114,$D39=Lists!$G$4,'Chicken Only Calculator'!$A$9:$AJ$114,$D39=Lists!$G$5,'Chicken Only Calculator'!$A$9:$AJ$114,$D39=Lists!$G$6,'Cheese Only Calculator'!$A$9:$AJ$116,$D39=Lists!$G$7,'Beef Only Calculator'!$A$9:$AJ$70,$D39=Lists!$G$8,'Pork Only Calculator'!$A$9:$AJ$107),27,FALSE)</f>
        <v>0</v>
      </c>
      <c r="AE39" s="54">
        <f>VLOOKUP($A39,_xlfn.IFS($D39=Lists!$G$3,'Chicken Only Calculator'!$A$9:$AJ$114,$D39=Lists!$G$4,'Chicken Only Calculator'!$A$9:$AJ$114,$D39=Lists!$G$5,'Chicken Only Calculator'!$A$9:$AJ$114,$D39=Lists!$G$6,'Cheese Only Calculator'!$A$9:$AJ$116,$D39=Lists!$G$7,'Beef Only Calculator'!$A$9:$AJ$70,$D39=Lists!$G$8,'Pork Only Calculator'!$A$9:$AJ$107),28,FALSE)</f>
        <v>0</v>
      </c>
      <c r="AF39" s="54">
        <f>VLOOKUP($A39,_xlfn.IFS($D39=Lists!$G$3,'Chicken Only Calculator'!$A$9:$AJ$114,$D39=Lists!$G$4,'Chicken Only Calculator'!$A$9:$AJ$114,$D39=Lists!$G$5,'Chicken Only Calculator'!$A$9:$AJ$114,$D39=Lists!$G$6,'Cheese Only Calculator'!$A$9:$AJ$116,$D39=Lists!$G$7,'Beef Only Calculator'!$A$9:$AJ$70,$D39=Lists!$G$8,'Pork Only Calculator'!$A$9:$AJ$107),29,FALSE)</f>
        <v>0</v>
      </c>
      <c r="AG39" s="54">
        <f>VLOOKUP($A39,_xlfn.IFS($D39=Lists!$G$3,'Chicken Only Calculator'!$A$9:$AJ$114,$D39=Lists!$G$4,'Chicken Only Calculator'!$A$9:$AJ$114,$D39=Lists!$G$5,'Chicken Only Calculator'!$A$9:$AJ$114,$D39=Lists!$G$6,'Cheese Only Calculator'!$A$9:$AJ$116,$D39=Lists!$G$7,'Beef Only Calculator'!$A$9:$AJ$70,$D39=Lists!$G$8,'Pork Only Calculator'!$A$9:$AJ$107),30,FALSE)</f>
        <v>0</v>
      </c>
      <c r="AH39" s="54">
        <f>VLOOKUP($A39,_xlfn.IFS($D39=Lists!$G$3,'Chicken Only Calculator'!$A$9:$AJ$114,$D39=Lists!$G$4,'Chicken Only Calculator'!$A$9:$AJ$114,$D39=Lists!$G$5,'Chicken Only Calculator'!$A$9:$AJ$114,$D39=Lists!$G$6,'Cheese Only Calculator'!$A$9:$AJ$116,$D39=Lists!$G$7,'Beef Only Calculator'!$A$9:$AJ$70,$D39=Lists!$G$8,'Pork Only Calculator'!$A$9:$AJ$107),31,FALSE)</f>
        <v>0</v>
      </c>
      <c r="AI39" s="54">
        <f>VLOOKUP($A39,_xlfn.IFS($D39=Lists!$G$3,'Chicken Only Calculator'!$A$9:$AJ$114,$D39=Lists!$G$4,'Chicken Only Calculator'!$A$9:$AJ$114,$D39=Lists!$G$5,'Chicken Only Calculator'!$A$9:$AJ$114,$D39=Lists!$G$6,'Cheese Only Calculator'!$A$9:$AJ$116,$D39=Lists!$G$7,'Beef Only Calculator'!$A$9:$AJ$70,$D39=Lists!$G$8,'Pork Only Calculator'!$A$9:$AJ$107),32,FALSE)</f>
        <v>0</v>
      </c>
      <c r="AJ39" s="54">
        <f>VLOOKUP($A39,_xlfn.IFS($D39=Lists!$G$3,'Chicken Only Calculator'!$A$9:$AJ$114,$D39=Lists!$G$4,'Chicken Only Calculator'!$A$9:$AJ$114,$D39=Lists!$G$5,'Chicken Only Calculator'!$A$9:$AJ$114,$D39=Lists!$G$6,'Cheese Only Calculator'!$A$9:$AJ$116,$D39=Lists!$G$7,'Beef Only Calculator'!$A$9:$AJ$70,$D39=Lists!$G$8,'Pork Only Calculator'!$A$9:$AJ$107),33,FALSE)</f>
        <v>0</v>
      </c>
      <c r="AK39" s="54">
        <f>VLOOKUP($A39,_xlfn.IFS($D39=Lists!$G$3,'Chicken Only Calculator'!$A$9:$AJ$114,$D39=Lists!$G$4,'Chicken Only Calculator'!$A$9:$AJ$114,$D39=Lists!$G$5,'Chicken Only Calculator'!$A$9:$AJ$114,$D39=Lists!$G$6,'Cheese Only Calculator'!$A$9:$AJ$116,$D39=Lists!$G$7,'Beef Only Calculator'!$A$9:$AJ$70,$D39=Lists!$G$8,'Pork Only Calculator'!$A$9:$AJ$107),34,FALSE)</f>
        <v>0</v>
      </c>
      <c r="AL39" s="54">
        <f>VLOOKUP($A39,_xlfn.IFS($D39=Lists!$G$3,'Chicken Only Calculator'!$A$9:$AJ$114,$D39=Lists!$G$4,'Chicken Only Calculator'!$A$9:$AJ$114,$D39=Lists!$G$5,'Chicken Only Calculator'!$A$9:$AJ$114,$D39=Lists!$G$6,'Cheese Only Calculator'!$A$9:$AJ$116,$D39=Lists!$G$7,'Beef Only Calculator'!$A$9:$AJ$70,$D39=Lists!$G$8,'Pork Only Calculator'!$A$9:$AJ$107),35,FALSE)</f>
        <v>0</v>
      </c>
      <c r="AM39" s="54">
        <f t="shared" si="15"/>
        <v>0</v>
      </c>
      <c r="AO39" s="55"/>
    </row>
    <row r="40" spans="1:41" ht="24.5" x14ac:dyDescent="0.55000000000000004">
      <c r="A40" s="40">
        <v>10000032041</v>
      </c>
      <c r="B40" s="40" t="str">
        <f>INDEX('Data Sheet'!$A$1:$R$260,MATCH($A40,'Data Sheet'!$A$1:$A$260,0),MATCH(B$3,'Data Sheet'!$A$1:$R$1,0))</f>
        <v>ACT</v>
      </c>
      <c r="C40" s="41" t="str">
        <f>INDEX('Data Sheet'!$A$1:$R$260,MATCH($A40,'Data Sheet'!$A$1:$A$260,0),MATCH(C$3,'Data Sheet'!$A$1:$R$1,0))</f>
        <v>Beef Crumbles, 2.03 oz.</v>
      </c>
      <c r="D40" s="40" t="str">
        <f>INDEX('Data Sheet'!$A$1:$R$260,MATCH($A40,'Data Sheet'!$A$1:$A$260,0),MATCH(D$3,'Data Sheet'!$A$1:$R$1,0))</f>
        <v>100154 / 100155</v>
      </c>
      <c r="E40" s="40">
        <f>INDEX('Data Sheet'!$A$1:$R$260,MATCH($A40,'Data Sheet'!$A$1:$A$260,0),MATCH(E$3,'Data Sheet'!$A$1:$R$1,0))</f>
        <v>30</v>
      </c>
      <c r="F40" s="40">
        <f>INDEX('Data Sheet'!$A$1:$R$260,MATCH($A40,'Data Sheet'!$A$1:$A$260,0),MATCH(F$3,'Data Sheet'!$A$1:$R$1,0))</f>
        <v>236</v>
      </c>
      <c r="G40" s="40">
        <f>INDEX('Data Sheet'!$A$1:$R$260,MATCH($A40,'Data Sheet'!$A$1:$A$260,0),MATCH(G$3,'Data Sheet'!$A$1:$R$1,0))</f>
        <v>236</v>
      </c>
      <c r="H40" s="40" t="str">
        <f>INDEX('Data Sheet'!$A$1:$R$260,MATCH($A40,'Data Sheet'!$A$1:$A$260,0),MATCH(H$3,'Data Sheet'!$A$1:$R$1,0))</f>
        <v/>
      </c>
      <c r="I40" s="40">
        <f>INDEX('Data Sheet'!$A$1:$R$260,MATCH($A40,'Data Sheet'!$A$1:$A$260,0),MATCH(I$3,'Data Sheet'!$A$1:$R$1,0))</f>
        <v>2.0299999999999998</v>
      </c>
      <c r="J40" s="40" t="str">
        <f>INDEX('Data Sheet'!$A$1:$R$260,MATCH($A40,'Data Sheet'!$A$1:$A$260,0),MATCH(J$3,'Data Sheet'!$A$1:$R$1,0))</f>
        <v>2.03 oz.</v>
      </c>
      <c r="K40" s="40">
        <f>INDEX('Data Sheet'!$A$1:$R$260,MATCH($A40,'Data Sheet'!$A$1:$A$260,0),MATCH(K$3,'Data Sheet'!$A$1:$R$1,0))</f>
        <v>2</v>
      </c>
      <c r="L40" s="40" t="str">
        <f>INDEX('Data Sheet'!$A$1:$R$260,MATCH($A40,'Data Sheet'!$A$1:$A$260,0),MATCH(L$3,'Data Sheet'!$A$1:$R$1,0))</f>
        <v>-</v>
      </c>
      <c r="M40" s="40">
        <f>INDEX('Data Sheet'!$A$1:$R$260,MATCH($A40,'Data Sheet'!$A$1:$A$260,0),MATCH(M$3,'Data Sheet'!$A$1:$R$1,0))</f>
        <v>0</v>
      </c>
      <c r="N40" s="40">
        <f>INDEX('Data Sheet'!$A$1:$R$260,MATCH($A40,'Data Sheet'!$A$1:$A$260,0),MATCH(N$3,'Data Sheet'!$A$1:$R$1,0))</f>
        <v>0</v>
      </c>
      <c r="O40" s="40">
        <f>INDEX('Data Sheet'!$A$1:$R$260,MATCH($A40,'Data Sheet'!$A$1:$A$260,0),MATCH(O$3,'Data Sheet'!$A$1:$R$1,0))</f>
        <v>0</v>
      </c>
      <c r="P40" s="40">
        <f>INDEX('Data Sheet'!$A$1:$R$260,MATCH($A40,'Data Sheet'!$A$1:$A$260,0),MATCH(P$3,'Data Sheet'!$A$1:$R$1,0))</f>
        <v>47.72</v>
      </c>
      <c r="Q40" s="40">
        <f>INDEX('Data Sheet'!$A$1:$R$260,MATCH($A40,'Data Sheet'!$A$1:$A$260,0),MATCH(Q$3,'Data Sheet'!$A$1:$R$1,0))</f>
        <v>0</v>
      </c>
      <c r="R40" s="42" t="str">
        <f>VLOOKUP(A40,_xlfn.IFS(D40=Lists!$G$3,'Chicken Only Calculator'!$A$9:$U$114,D40=Lists!$G$4,'Chicken Only Calculator'!$A$9:$U$114,D40=Lists!$G$5,'Chicken Only Calculator'!$A$9:$U$114,D40=Lists!$G$6,'Cheese Only Calculator'!$A$9:$U$116,D40=Lists!$G$7,'Beef Only Calculator'!$A$9:$U$70,D40=Lists!$G$8,'Pork Only Calculator'!$A$9:$U$107),15,FALSE)</f>
        <v/>
      </c>
      <c r="S40" s="42" t="str">
        <f t="shared" si="8"/>
        <v/>
      </c>
      <c r="T40" s="42">
        <f>VLOOKUP(A40,_xlfn.IFS(D40=Lists!$G$3,'Chicken Only Calculator'!$A$9:$U$114,D40=Lists!$G$4,'Chicken Only Calculator'!$A$9:$U$114,D40=Lists!$G$5,'Chicken Only Calculator'!$A$9:$U$114,D40=Lists!$G$6,'Cheese Only Calculator'!$A$9:$U$116,D40=Lists!$G$7,'Beef Only Calculator'!$A$9:$U$70,D40=Lists!$G$8,'Pork Only Calculator'!$A$9:$U$107),17,FALSE)</f>
        <v>0</v>
      </c>
      <c r="U40" s="42" t="str">
        <f t="shared" si="9"/>
        <v/>
      </c>
      <c r="V40" s="42" t="str">
        <f t="shared" si="10"/>
        <v/>
      </c>
      <c r="W40" s="42" t="str">
        <f t="shared" si="11"/>
        <v/>
      </c>
      <c r="X40" s="42" t="str">
        <f t="shared" si="12"/>
        <v/>
      </c>
      <c r="Y40" s="42" t="str">
        <f t="shared" si="13"/>
        <v/>
      </c>
      <c r="Z40" s="42" t="str">
        <f t="shared" si="14"/>
        <v/>
      </c>
      <c r="AA40" s="42">
        <f>VLOOKUP($A40,_xlfn.IFS($D40=Lists!$G$3,'Chicken Only Calculator'!$A$9:$AJ$114,$D40=Lists!$G$4,'Chicken Only Calculator'!$A$9:$AJ$114,$D40=Lists!$G$5,'Chicken Only Calculator'!$A$9:$AJ$114,$D40=Lists!$G$6,'Cheese Only Calculator'!$A$9:$AJ$116,$D40=Lists!$G$7,'Beef Only Calculator'!$A$9:$AJ$70,$D40=Lists!$G$8,'Pork Only Calculator'!$A$9:$AJ$107),24,FALSE)</f>
        <v>0</v>
      </c>
      <c r="AB40" s="42">
        <f>VLOOKUP($A40,_xlfn.IFS($D40=Lists!$G$3,'Chicken Only Calculator'!$A$9:$AJ$114,$D40=Lists!$G$4,'Chicken Only Calculator'!$A$9:$AJ$114,$D40=Lists!$G$5,'Chicken Only Calculator'!$A$9:$AJ$114,$D40=Lists!$G$6,'Cheese Only Calculator'!$A$9:$AJ$116,$D40=Lists!$G$7,'Beef Only Calculator'!$A$9:$AJ$70,$D40=Lists!$G$8,'Pork Only Calculator'!$A$9:$AJ$107),25,FALSE)</f>
        <v>0</v>
      </c>
      <c r="AC40" s="42">
        <f>VLOOKUP($A40,_xlfn.IFS($D40=Lists!$G$3,'Chicken Only Calculator'!$A$9:$AJ$114,$D40=Lists!$G$4,'Chicken Only Calculator'!$A$9:$AJ$114,$D40=Lists!$G$5,'Chicken Only Calculator'!$A$9:$AJ$114,$D40=Lists!$G$6,'Cheese Only Calculator'!$A$9:$AJ$116,$D40=Lists!$G$7,'Beef Only Calculator'!$A$9:$AJ$70,$D40=Lists!$G$8,'Pork Only Calculator'!$A$9:$AJ$107),26,FALSE)</f>
        <v>0</v>
      </c>
      <c r="AD40" s="42">
        <f>VLOOKUP($A40,_xlfn.IFS($D40=Lists!$G$3,'Chicken Only Calculator'!$A$9:$AJ$114,$D40=Lists!$G$4,'Chicken Only Calculator'!$A$9:$AJ$114,$D40=Lists!$G$5,'Chicken Only Calculator'!$A$9:$AJ$114,$D40=Lists!$G$6,'Cheese Only Calculator'!$A$9:$AJ$116,$D40=Lists!$G$7,'Beef Only Calculator'!$A$9:$AJ$70,$D40=Lists!$G$8,'Pork Only Calculator'!$A$9:$AJ$107),27,FALSE)</f>
        <v>0</v>
      </c>
      <c r="AE40" s="42">
        <f>VLOOKUP($A40,_xlfn.IFS($D40=Lists!$G$3,'Chicken Only Calculator'!$A$9:$AJ$114,$D40=Lists!$G$4,'Chicken Only Calculator'!$A$9:$AJ$114,$D40=Lists!$G$5,'Chicken Only Calculator'!$A$9:$AJ$114,$D40=Lists!$G$6,'Cheese Only Calculator'!$A$9:$AJ$116,$D40=Lists!$G$7,'Beef Only Calculator'!$A$9:$AJ$70,$D40=Lists!$G$8,'Pork Only Calculator'!$A$9:$AJ$107),28,FALSE)</f>
        <v>0</v>
      </c>
      <c r="AF40" s="42">
        <f>VLOOKUP($A40,_xlfn.IFS($D40=Lists!$G$3,'Chicken Only Calculator'!$A$9:$AJ$114,$D40=Lists!$G$4,'Chicken Only Calculator'!$A$9:$AJ$114,$D40=Lists!$G$5,'Chicken Only Calculator'!$A$9:$AJ$114,$D40=Lists!$G$6,'Cheese Only Calculator'!$A$9:$AJ$116,$D40=Lists!$G$7,'Beef Only Calculator'!$A$9:$AJ$70,$D40=Lists!$G$8,'Pork Only Calculator'!$A$9:$AJ$107),29,FALSE)</f>
        <v>0</v>
      </c>
      <c r="AG40" s="42">
        <f>VLOOKUP($A40,_xlfn.IFS($D40=Lists!$G$3,'Chicken Only Calculator'!$A$9:$AJ$114,$D40=Lists!$G$4,'Chicken Only Calculator'!$A$9:$AJ$114,$D40=Lists!$G$5,'Chicken Only Calculator'!$A$9:$AJ$114,$D40=Lists!$G$6,'Cheese Only Calculator'!$A$9:$AJ$116,$D40=Lists!$G$7,'Beef Only Calculator'!$A$9:$AJ$70,$D40=Lists!$G$8,'Pork Only Calculator'!$A$9:$AJ$107),30,FALSE)</f>
        <v>0</v>
      </c>
      <c r="AH40" s="42">
        <f>VLOOKUP($A40,_xlfn.IFS($D40=Lists!$G$3,'Chicken Only Calculator'!$A$9:$AJ$114,$D40=Lists!$G$4,'Chicken Only Calculator'!$A$9:$AJ$114,$D40=Lists!$G$5,'Chicken Only Calculator'!$A$9:$AJ$114,$D40=Lists!$G$6,'Cheese Only Calculator'!$A$9:$AJ$116,$D40=Lists!$G$7,'Beef Only Calculator'!$A$9:$AJ$70,$D40=Lists!$G$8,'Pork Only Calculator'!$A$9:$AJ$107),31,FALSE)</f>
        <v>0</v>
      </c>
      <c r="AI40" s="42">
        <f>VLOOKUP($A40,_xlfn.IFS($D40=Lists!$G$3,'Chicken Only Calculator'!$A$9:$AJ$114,$D40=Lists!$G$4,'Chicken Only Calculator'!$A$9:$AJ$114,$D40=Lists!$G$5,'Chicken Only Calculator'!$A$9:$AJ$114,$D40=Lists!$G$6,'Cheese Only Calculator'!$A$9:$AJ$116,$D40=Lists!$G$7,'Beef Only Calculator'!$A$9:$AJ$70,$D40=Lists!$G$8,'Pork Only Calculator'!$A$9:$AJ$107),32,FALSE)</f>
        <v>0</v>
      </c>
      <c r="AJ40" s="42">
        <f>VLOOKUP($A40,_xlfn.IFS($D40=Lists!$G$3,'Chicken Only Calculator'!$A$9:$AJ$114,$D40=Lists!$G$4,'Chicken Only Calculator'!$A$9:$AJ$114,$D40=Lists!$G$5,'Chicken Only Calculator'!$A$9:$AJ$114,$D40=Lists!$G$6,'Cheese Only Calculator'!$A$9:$AJ$116,$D40=Lists!$G$7,'Beef Only Calculator'!$A$9:$AJ$70,$D40=Lists!$G$8,'Pork Only Calculator'!$A$9:$AJ$107),33,FALSE)</f>
        <v>0</v>
      </c>
      <c r="AK40" s="42">
        <f>VLOOKUP($A40,_xlfn.IFS($D40=Lists!$G$3,'Chicken Only Calculator'!$A$9:$AJ$114,$D40=Lists!$G$4,'Chicken Only Calculator'!$A$9:$AJ$114,$D40=Lists!$G$5,'Chicken Only Calculator'!$A$9:$AJ$114,$D40=Lists!$G$6,'Cheese Only Calculator'!$A$9:$AJ$116,$D40=Lists!$G$7,'Beef Only Calculator'!$A$9:$AJ$70,$D40=Lists!$G$8,'Pork Only Calculator'!$A$9:$AJ$107),34,FALSE)</f>
        <v>0</v>
      </c>
      <c r="AL40" s="42">
        <f>VLOOKUP($A40,_xlfn.IFS($D40=Lists!$G$3,'Chicken Only Calculator'!$A$9:$AJ$114,$D40=Lists!$G$4,'Chicken Only Calculator'!$A$9:$AJ$114,$D40=Lists!$G$5,'Chicken Only Calculator'!$A$9:$AJ$114,$D40=Lists!$G$6,'Cheese Only Calculator'!$A$9:$AJ$116,$D40=Lists!$G$7,'Beef Only Calculator'!$A$9:$AJ$70,$D40=Lists!$G$8,'Pork Only Calculator'!$A$9:$AJ$107),35,FALSE)</f>
        <v>0</v>
      </c>
      <c r="AM40" s="42">
        <f t="shared" si="15"/>
        <v>0</v>
      </c>
      <c r="AO40" s="55"/>
    </row>
    <row r="41" spans="1:41" ht="24.5" x14ac:dyDescent="0.55000000000000004">
      <c r="A41" s="52">
        <v>10000032061</v>
      </c>
      <c r="B41" s="52" t="str">
        <f>INDEX('Data Sheet'!$A$1:$R$260,MATCH($A41,'Data Sheet'!$A$1:$A$260,0),MATCH(B$3,'Data Sheet'!$A$1:$R$1,0))</f>
        <v>ACT</v>
      </c>
      <c r="C41" s="53" t="str">
        <f>INDEX('Data Sheet'!$A$1:$R$260,MATCH($A41,'Data Sheet'!$A$1:$A$260,0),MATCH(C$3,'Data Sheet'!$A$1:$R$1,0))</f>
        <v>Beef Crumbles, 2.0 oz.</v>
      </c>
      <c r="D41" s="52" t="str">
        <f>INDEX('Data Sheet'!$A$1:$R$260,MATCH($A41,'Data Sheet'!$A$1:$A$260,0),MATCH(D$3,'Data Sheet'!$A$1:$R$1,0))</f>
        <v>100154 / 100155</v>
      </c>
      <c r="E41" s="52">
        <f>INDEX('Data Sheet'!$A$1:$R$260,MATCH($A41,'Data Sheet'!$A$1:$A$260,0),MATCH(E$3,'Data Sheet'!$A$1:$R$1,0))</f>
        <v>30</v>
      </c>
      <c r="F41" s="52">
        <f>INDEX('Data Sheet'!$A$1:$R$260,MATCH($A41,'Data Sheet'!$A$1:$A$260,0),MATCH(F$3,'Data Sheet'!$A$1:$R$1,0))</f>
        <v>240</v>
      </c>
      <c r="G41" s="52">
        <f>INDEX('Data Sheet'!$A$1:$R$260,MATCH($A41,'Data Sheet'!$A$1:$A$260,0),MATCH(G$3,'Data Sheet'!$A$1:$R$1,0))</f>
        <v>240</v>
      </c>
      <c r="H41" s="52" t="str">
        <f>INDEX('Data Sheet'!$A$1:$R$260,MATCH($A41,'Data Sheet'!$A$1:$A$260,0),MATCH(H$3,'Data Sheet'!$A$1:$R$1,0))</f>
        <v/>
      </c>
      <c r="I41" s="52">
        <f>INDEX('Data Sheet'!$A$1:$R$260,MATCH($A41,'Data Sheet'!$A$1:$A$260,0),MATCH(I$3,'Data Sheet'!$A$1:$R$1,0))</f>
        <v>2</v>
      </c>
      <c r="J41" s="52" t="str">
        <f>INDEX('Data Sheet'!$A$1:$R$260,MATCH($A41,'Data Sheet'!$A$1:$A$260,0),MATCH(J$3,'Data Sheet'!$A$1:$R$1,0))</f>
        <v xml:space="preserve">2 oz. </v>
      </c>
      <c r="K41" s="52">
        <f>INDEX('Data Sheet'!$A$1:$R$260,MATCH($A41,'Data Sheet'!$A$1:$A$260,0),MATCH(K$3,'Data Sheet'!$A$1:$R$1,0))</f>
        <v>2</v>
      </c>
      <c r="L41" s="52" t="str">
        <f>INDEX('Data Sheet'!$A$1:$R$260,MATCH($A41,'Data Sheet'!$A$1:$A$260,0),MATCH(L$3,'Data Sheet'!$A$1:$R$1,0))</f>
        <v>-</v>
      </c>
      <c r="M41" s="52">
        <f>INDEX('Data Sheet'!$A$1:$R$260,MATCH($A41,'Data Sheet'!$A$1:$A$260,0),MATCH(M$3,'Data Sheet'!$A$1:$R$1,0))</f>
        <v>0</v>
      </c>
      <c r="N41" s="52">
        <f>INDEX('Data Sheet'!$A$1:$R$260,MATCH($A41,'Data Sheet'!$A$1:$A$260,0),MATCH(N$3,'Data Sheet'!$A$1:$R$1,0))</f>
        <v>0</v>
      </c>
      <c r="O41" s="52">
        <f>INDEX('Data Sheet'!$A$1:$R$260,MATCH($A41,'Data Sheet'!$A$1:$A$260,0),MATCH(O$3,'Data Sheet'!$A$1:$R$1,0))</f>
        <v>0</v>
      </c>
      <c r="P41" s="52">
        <f>INDEX('Data Sheet'!$A$1:$R$260,MATCH($A41,'Data Sheet'!$A$1:$A$260,0),MATCH(P$3,'Data Sheet'!$A$1:$R$1,0))</f>
        <v>25.88</v>
      </c>
      <c r="Q41" s="52">
        <f>INDEX('Data Sheet'!$A$1:$R$260,MATCH($A41,'Data Sheet'!$A$1:$A$260,0),MATCH(Q$3,'Data Sheet'!$A$1:$R$1,0))</f>
        <v>0</v>
      </c>
      <c r="R41" s="54" t="str">
        <f>VLOOKUP(A41,_xlfn.IFS(D41=Lists!$G$3,'Chicken Only Calculator'!$A$9:$U$114,D41=Lists!$G$4,'Chicken Only Calculator'!$A$9:$U$114,D41=Lists!$G$5,'Chicken Only Calculator'!$A$9:$U$114,D41=Lists!$G$6,'Cheese Only Calculator'!$A$9:$U$116,D41=Lists!$G$7,'Beef Only Calculator'!$A$9:$U$70,D41=Lists!$G$8,'Pork Only Calculator'!$A$9:$U$107),15,FALSE)</f>
        <v/>
      </c>
      <c r="S41" s="54" t="str">
        <f t="shared" si="8"/>
        <v/>
      </c>
      <c r="T41" s="54">
        <f>VLOOKUP(A41,_xlfn.IFS(D41=Lists!$G$3,'Chicken Only Calculator'!$A$9:$U$114,D41=Lists!$G$4,'Chicken Only Calculator'!$A$9:$U$114,D41=Lists!$G$5,'Chicken Only Calculator'!$A$9:$U$114,D41=Lists!$G$6,'Cheese Only Calculator'!$A$9:$U$116,D41=Lists!$G$7,'Beef Only Calculator'!$A$9:$U$70,D41=Lists!$G$8,'Pork Only Calculator'!$A$9:$U$107),17,FALSE)</f>
        <v>0</v>
      </c>
      <c r="U41" s="54" t="str">
        <f t="shared" si="9"/>
        <v/>
      </c>
      <c r="V41" s="54" t="str">
        <f t="shared" si="10"/>
        <v/>
      </c>
      <c r="W41" s="54" t="str">
        <f t="shared" si="11"/>
        <v/>
      </c>
      <c r="X41" s="54" t="str">
        <f t="shared" si="12"/>
        <v/>
      </c>
      <c r="Y41" s="54" t="str">
        <f t="shared" si="13"/>
        <v/>
      </c>
      <c r="Z41" s="54" t="str">
        <f t="shared" si="14"/>
        <v/>
      </c>
      <c r="AA41" s="54">
        <f>VLOOKUP($A41,_xlfn.IFS($D41=Lists!$G$3,'Chicken Only Calculator'!$A$9:$AJ$114,$D41=Lists!$G$4,'Chicken Only Calculator'!$A$9:$AJ$114,$D41=Lists!$G$5,'Chicken Only Calculator'!$A$9:$AJ$114,$D41=Lists!$G$6,'Cheese Only Calculator'!$A$9:$AJ$116,$D41=Lists!$G$7,'Beef Only Calculator'!$A$9:$AJ$70,$D41=Lists!$G$8,'Pork Only Calculator'!$A$9:$AJ$107),24,FALSE)</f>
        <v>0</v>
      </c>
      <c r="AB41" s="54">
        <f>VLOOKUP($A41,_xlfn.IFS($D41=Lists!$G$3,'Chicken Only Calculator'!$A$9:$AJ$114,$D41=Lists!$G$4,'Chicken Only Calculator'!$A$9:$AJ$114,$D41=Lists!$G$5,'Chicken Only Calculator'!$A$9:$AJ$114,$D41=Lists!$G$6,'Cheese Only Calculator'!$A$9:$AJ$116,$D41=Lists!$G$7,'Beef Only Calculator'!$A$9:$AJ$70,$D41=Lists!$G$8,'Pork Only Calculator'!$A$9:$AJ$107),25,FALSE)</f>
        <v>0</v>
      </c>
      <c r="AC41" s="54">
        <f>VLOOKUP($A41,_xlfn.IFS($D41=Lists!$G$3,'Chicken Only Calculator'!$A$9:$AJ$114,$D41=Lists!$G$4,'Chicken Only Calculator'!$A$9:$AJ$114,$D41=Lists!$G$5,'Chicken Only Calculator'!$A$9:$AJ$114,$D41=Lists!$G$6,'Cheese Only Calculator'!$A$9:$AJ$116,$D41=Lists!$G$7,'Beef Only Calculator'!$A$9:$AJ$70,$D41=Lists!$G$8,'Pork Only Calculator'!$A$9:$AJ$107),26,FALSE)</f>
        <v>0</v>
      </c>
      <c r="AD41" s="54">
        <f>VLOOKUP($A41,_xlfn.IFS($D41=Lists!$G$3,'Chicken Only Calculator'!$A$9:$AJ$114,$D41=Lists!$G$4,'Chicken Only Calculator'!$A$9:$AJ$114,$D41=Lists!$G$5,'Chicken Only Calculator'!$A$9:$AJ$114,$D41=Lists!$G$6,'Cheese Only Calculator'!$A$9:$AJ$116,$D41=Lists!$G$7,'Beef Only Calculator'!$A$9:$AJ$70,$D41=Lists!$G$8,'Pork Only Calculator'!$A$9:$AJ$107),27,FALSE)</f>
        <v>0</v>
      </c>
      <c r="AE41" s="54">
        <f>VLOOKUP($A41,_xlfn.IFS($D41=Lists!$G$3,'Chicken Only Calculator'!$A$9:$AJ$114,$D41=Lists!$G$4,'Chicken Only Calculator'!$A$9:$AJ$114,$D41=Lists!$G$5,'Chicken Only Calculator'!$A$9:$AJ$114,$D41=Lists!$G$6,'Cheese Only Calculator'!$A$9:$AJ$116,$D41=Lists!$G$7,'Beef Only Calculator'!$A$9:$AJ$70,$D41=Lists!$G$8,'Pork Only Calculator'!$A$9:$AJ$107),28,FALSE)</f>
        <v>0</v>
      </c>
      <c r="AF41" s="54">
        <f>VLOOKUP($A41,_xlfn.IFS($D41=Lists!$G$3,'Chicken Only Calculator'!$A$9:$AJ$114,$D41=Lists!$G$4,'Chicken Only Calculator'!$A$9:$AJ$114,$D41=Lists!$G$5,'Chicken Only Calculator'!$A$9:$AJ$114,$D41=Lists!$G$6,'Cheese Only Calculator'!$A$9:$AJ$116,$D41=Lists!$G$7,'Beef Only Calculator'!$A$9:$AJ$70,$D41=Lists!$G$8,'Pork Only Calculator'!$A$9:$AJ$107),29,FALSE)</f>
        <v>0</v>
      </c>
      <c r="AG41" s="54">
        <f>VLOOKUP($A41,_xlfn.IFS($D41=Lists!$G$3,'Chicken Only Calculator'!$A$9:$AJ$114,$D41=Lists!$G$4,'Chicken Only Calculator'!$A$9:$AJ$114,$D41=Lists!$G$5,'Chicken Only Calculator'!$A$9:$AJ$114,$D41=Lists!$G$6,'Cheese Only Calculator'!$A$9:$AJ$116,$D41=Lists!$G$7,'Beef Only Calculator'!$A$9:$AJ$70,$D41=Lists!$G$8,'Pork Only Calculator'!$A$9:$AJ$107),30,FALSE)</f>
        <v>0</v>
      </c>
      <c r="AH41" s="54">
        <f>VLOOKUP($A41,_xlfn.IFS($D41=Lists!$G$3,'Chicken Only Calculator'!$A$9:$AJ$114,$D41=Lists!$G$4,'Chicken Only Calculator'!$A$9:$AJ$114,$D41=Lists!$G$5,'Chicken Only Calculator'!$A$9:$AJ$114,$D41=Lists!$G$6,'Cheese Only Calculator'!$A$9:$AJ$116,$D41=Lists!$G$7,'Beef Only Calculator'!$A$9:$AJ$70,$D41=Lists!$G$8,'Pork Only Calculator'!$A$9:$AJ$107),31,FALSE)</f>
        <v>0</v>
      </c>
      <c r="AI41" s="54">
        <f>VLOOKUP($A41,_xlfn.IFS($D41=Lists!$G$3,'Chicken Only Calculator'!$A$9:$AJ$114,$D41=Lists!$G$4,'Chicken Only Calculator'!$A$9:$AJ$114,$D41=Lists!$G$5,'Chicken Only Calculator'!$A$9:$AJ$114,$D41=Lists!$G$6,'Cheese Only Calculator'!$A$9:$AJ$116,$D41=Lists!$G$7,'Beef Only Calculator'!$A$9:$AJ$70,$D41=Lists!$G$8,'Pork Only Calculator'!$A$9:$AJ$107),32,FALSE)</f>
        <v>0</v>
      </c>
      <c r="AJ41" s="54">
        <f>VLOOKUP($A41,_xlfn.IFS($D41=Lists!$G$3,'Chicken Only Calculator'!$A$9:$AJ$114,$D41=Lists!$G$4,'Chicken Only Calculator'!$A$9:$AJ$114,$D41=Lists!$G$5,'Chicken Only Calculator'!$A$9:$AJ$114,$D41=Lists!$G$6,'Cheese Only Calculator'!$A$9:$AJ$116,$D41=Lists!$G$7,'Beef Only Calculator'!$A$9:$AJ$70,$D41=Lists!$G$8,'Pork Only Calculator'!$A$9:$AJ$107),33,FALSE)</f>
        <v>0</v>
      </c>
      <c r="AK41" s="54">
        <f>VLOOKUP($A41,_xlfn.IFS($D41=Lists!$G$3,'Chicken Only Calculator'!$A$9:$AJ$114,$D41=Lists!$G$4,'Chicken Only Calculator'!$A$9:$AJ$114,$D41=Lists!$G$5,'Chicken Only Calculator'!$A$9:$AJ$114,$D41=Lists!$G$6,'Cheese Only Calculator'!$A$9:$AJ$116,$D41=Lists!$G$7,'Beef Only Calculator'!$A$9:$AJ$70,$D41=Lists!$G$8,'Pork Only Calculator'!$A$9:$AJ$107),34,FALSE)</f>
        <v>0</v>
      </c>
      <c r="AL41" s="54">
        <f>VLOOKUP($A41,_xlfn.IFS($D41=Lists!$G$3,'Chicken Only Calculator'!$A$9:$AJ$114,$D41=Lists!$G$4,'Chicken Only Calculator'!$A$9:$AJ$114,$D41=Lists!$G$5,'Chicken Only Calculator'!$A$9:$AJ$114,$D41=Lists!$G$6,'Cheese Only Calculator'!$A$9:$AJ$116,$D41=Lists!$G$7,'Beef Only Calculator'!$A$9:$AJ$70,$D41=Lists!$G$8,'Pork Only Calculator'!$A$9:$AJ$107),35,FALSE)</f>
        <v>0</v>
      </c>
      <c r="AM41" s="54">
        <f t="shared" si="15"/>
        <v>0</v>
      </c>
      <c r="AO41" s="55"/>
    </row>
    <row r="42" spans="1:41" ht="24.5" x14ac:dyDescent="0.55000000000000004">
      <c r="A42" s="40">
        <v>10000032432</v>
      </c>
      <c r="B42" s="40" t="str">
        <f>INDEX('Data Sheet'!$A$1:$R$260,MATCH($A42,'Data Sheet'!$A$1:$A$260,0),MATCH(B$3,'Data Sheet'!$A$1:$R$1,0))</f>
        <v>ACT</v>
      </c>
      <c r="C42" s="41" t="str">
        <f>INDEX('Data Sheet'!$A$1:$R$260,MATCH($A42,'Data Sheet'!$A$1:$A$260,0),MATCH(C$3,'Data Sheet'!$A$1:$R$1,0))</f>
        <v>Beef Taco Meat, 2.4 oz.</v>
      </c>
      <c r="D42" s="40" t="str">
        <f>INDEX('Data Sheet'!$A$1:$R$260,MATCH($A42,'Data Sheet'!$A$1:$A$260,0),MATCH(D$3,'Data Sheet'!$A$1:$R$1,0))</f>
        <v>100154 / 100155</v>
      </c>
      <c r="E42" s="40">
        <f>INDEX('Data Sheet'!$A$1:$R$260,MATCH($A42,'Data Sheet'!$A$1:$A$260,0),MATCH(E$3,'Data Sheet'!$A$1:$R$1,0))</f>
        <v>33</v>
      </c>
      <c r="F42" s="40">
        <f>INDEX('Data Sheet'!$A$1:$R$260,MATCH($A42,'Data Sheet'!$A$1:$A$260,0),MATCH(F$3,'Data Sheet'!$A$1:$R$1,0))</f>
        <v>220</v>
      </c>
      <c r="G42" s="40">
        <f>INDEX('Data Sheet'!$A$1:$R$260,MATCH($A42,'Data Sheet'!$A$1:$A$260,0),MATCH(G$3,'Data Sheet'!$A$1:$R$1,0))</f>
        <v>220</v>
      </c>
      <c r="H42" s="40" t="str">
        <f>INDEX('Data Sheet'!$A$1:$R$260,MATCH($A42,'Data Sheet'!$A$1:$A$260,0),MATCH(H$3,'Data Sheet'!$A$1:$R$1,0))</f>
        <v/>
      </c>
      <c r="I42" s="40">
        <f>INDEX('Data Sheet'!$A$1:$R$260,MATCH($A42,'Data Sheet'!$A$1:$A$260,0),MATCH(I$3,'Data Sheet'!$A$1:$R$1,0))</f>
        <v>2.4</v>
      </c>
      <c r="J42" s="40" t="str">
        <f>INDEX('Data Sheet'!$A$1:$R$260,MATCH($A42,'Data Sheet'!$A$1:$A$260,0),MATCH(J$3,'Data Sheet'!$A$1:$R$1,0))</f>
        <v>2.40 oz.</v>
      </c>
      <c r="K42" s="40">
        <f>INDEX('Data Sheet'!$A$1:$R$260,MATCH($A42,'Data Sheet'!$A$1:$A$260,0),MATCH(K$3,'Data Sheet'!$A$1:$R$1,0))</f>
        <v>2</v>
      </c>
      <c r="L42" s="40" t="str">
        <f>INDEX('Data Sheet'!$A$1:$R$260,MATCH($A42,'Data Sheet'!$A$1:$A$260,0),MATCH(L$3,'Data Sheet'!$A$1:$R$1,0))</f>
        <v>-</v>
      </c>
      <c r="M42" s="40">
        <f>INDEX('Data Sheet'!$A$1:$R$260,MATCH($A42,'Data Sheet'!$A$1:$A$260,0),MATCH(M$3,'Data Sheet'!$A$1:$R$1,0))</f>
        <v>0</v>
      </c>
      <c r="N42" s="40">
        <f>INDEX('Data Sheet'!$A$1:$R$260,MATCH($A42,'Data Sheet'!$A$1:$A$260,0),MATCH(N$3,'Data Sheet'!$A$1:$R$1,0))</f>
        <v>0</v>
      </c>
      <c r="O42" s="40">
        <f>INDEX('Data Sheet'!$A$1:$R$260,MATCH($A42,'Data Sheet'!$A$1:$A$260,0),MATCH(O$3,'Data Sheet'!$A$1:$R$1,0))</f>
        <v>0</v>
      </c>
      <c r="P42" s="40">
        <f>INDEX('Data Sheet'!$A$1:$R$260,MATCH($A42,'Data Sheet'!$A$1:$A$260,0),MATCH(P$3,'Data Sheet'!$A$1:$R$1,0))</f>
        <v>20.14</v>
      </c>
      <c r="Q42" s="40">
        <f>INDEX('Data Sheet'!$A$1:$R$260,MATCH($A42,'Data Sheet'!$A$1:$A$260,0),MATCH(Q$3,'Data Sheet'!$A$1:$R$1,0))</f>
        <v>0</v>
      </c>
      <c r="R42" s="42" t="str">
        <f>VLOOKUP(A42,_xlfn.IFS(D42=Lists!$G$3,'Chicken Only Calculator'!$A$9:$U$114,D42=Lists!$G$4,'Chicken Only Calculator'!$A$9:$U$114,D42=Lists!$G$5,'Chicken Only Calculator'!$A$9:$U$114,D42=Lists!$G$6,'Cheese Only Calculator'!$A$9:$U$116,D42=Lists!$G$7,'Beef Only Calculator'!$A$9:$U$70,D42=Lists!$G$8,'Pork Only Calculator'!$A$9:$U$107),15,FALSE)</f>
        <v/>
      </c>
      <c r="S42" s="42" t="str">
        <f t="shared" si="8"/>
        <v/>
      </c>
      <c r="T42" s="42">
        <f>VLOOKUP(A42,_xlfn.IFS(D42=Lists!$G$3,'Chicken Only Calculator'!$A$9:$U$114,D42=Lists!$G$4,'Chicken Only Calculator'!$A$9:$U$114,D42=Lists!$G$5,'Chicken Only Calculator'!$A$9:$U$114,D42=Lists!$G$6,'Cheese Only Calculator'!$A$9:$U$116,D42=Lists!$G$7,'Beef Only Calculator'!$A$9:$U$70,D42=Lists!$G$8,'Pork Only Calculator'!$A$9:$U$107),17,FALSE)</f>
        <v>0</v>
      </c>
      <c r="U42" s="42" t="str">
        <f t="shared" si="9"/>
        <v/>
      </c>
      <c r="V42" s="42" t="str">
        <f t="shared" si="10"/>
        <v/>
      </c>
      <c r="W42" s="42" t="str">
        <f t="shared" si="11"/>
        <v/>
      </c>
      <c r="X42" s="42" t="str">
        <f t="shared" si="12"/>
        <v/>
      </c>
      <c r="Y42" s="42" t="str">
        <f t="shared" si="13"/>
        <v/>
      </c>
      <c r="Z42" s="42" t="str">
        <f t="shared" si="14"/>
        <v/>
      </c>
      <c r="AA42" s="42">
        <f>VLOOKUP($A42,_xlfn.IFS($D42=Lists!$G$3,'Chicken Only Calculator'!$A$9:$AJ$114,$D42=Lists!$G$4,'Chicken Only Calculator'!$A$9:$AJ$114,$D42=Lists!$G$5,'Chicken Only Calculator'!$A$9:$AJ$114,$D42=Lists!$G$6,'Cheese Only Calculator'!$A$9:$AJ$116,$D42=Lists!$G$7,'Beef Only Calculator'!$A$9:$AJ$70,$D42=Lists!$G$8,'Pork Only Calculator'!$A$9:$AJ$107),24,FALSE)</f>
        <v>0</v>
      </c>
      <c r="AB42" s="42">
        <f>VLOOKUP($A42,_xlfn.IFS($D42=Lists!$G$3,'Chicken Only Calculator'!$A$9:$AJ$114,$D42=Lists!$G$4,'Chicken Only Calculator'!$A$9:$AJ$114,$D42=Lists!$G$5,'Chicken Only Calculator'!$A$9:$AJ$114,$D42=Lists!$G$6,'Cheese Only Calculator'!$A$9:$AJ$116,$D42=Lists!$G$7,'Beef Only Calculator'!$A$9:$AJ$70,$D42=Lists!$G$8,'Pork Only Calculator'!$A$9:$AJ$107),25,FALSE)</f>
        <v>0</v>
      </c>
      <c r="AC42" s="42">
        <f>VLOOKUP($A42,_xlfn.IFS($D42=Lists!$G$3,'Chicken Only Calculator'!$A$9:$AJ$114,$D42=Lists!$G$4,'Chicken Only Calculator'!$A$9:$AJ$114,$D42=Lists!$G$5,'Chicken Only Calculator'!$A$9:$AJ$114,$D42=Lists!$G$6,'Cheese Only Calculator'!$A$9:$AJ$116,$D42=Lists!$G$7,'Beef Only Calculator'!$A$9:$AJ$70,$D42=Lists!$G$8,'Pork Only Calculator'!$A$9:$AJ$107),26,FALSE)</f>
        <v>0</v>
      </c>
      <c r="AD42" s="42">
        <f>VLOOKUP($A42,_xlfn.IFS($D42=Lists!$G$3,'Chicken Only Calculator'!$A$9:$AJ$114,$D42=Lists!$G$4,'Chicken Only Calculator'!$A$9:$AJ$114,$D42=Lists!$G$5,'Chicken Only Calculator'!$A$9:$AJ$114,$D42=Lists!$G$6,'Cheese Only Calculator'!$A$9:$AJ$116,$D42=Lists!$G$7,'Beef Only Calculator'!$A$9:$AJ$70,$D42=Lists!$G$8,'Pork Only Calculator'!$A$9:$AJ$107),27,FALSE)</f>
        <v>0</v>
      </c>
      <c r="AE42" s="42">
        <f>VLOOKUP($A42,_xlfn.IFS($D42=Lists!$G$3,'Chicken Only Calculator'!$A$9:$AJ$114,$D42=Lists!$G$4,'Chicken Only Calculator'!$A$9:$AJ$114,$D42=Lists!$G$5,'Chicken Only Calculator'!$A$9:$AJ$114,$D42=Lists!$G$6,'Cheese Only Calculator'!$A$9:$AJ$116,$D42=Lists!$G$7,'Beef Only Calculator'!$A$9:$AJ$70,$D42=Lists!$G$8,'Pork Only Calculator'!$A$9:$AJ$107),28,FALSE)</f>
        <v>0</v>
      </c>
      <c r="AF42" s="42">
        <f>VLOOKUP($A42,_xlfn.IFS($D42=Lists!$G$3,'Chicken Only Calculator'!$A$9:$AJ$114,$D42=Lists!$G$4,'Chicken Only Calculator'!$A$9:$AJ$114,$D42=Lists!$G$5,'Chicken Only Calculator'!$A$9:$AJ$114,$D42=Lists!$G$6,'Cheese Only Calculator'!$A$9:$AJ$116,$D42=Lists!$G$7,'Beef Only Calculator'!$A$9:$AJ$70,$D42=Lists!$G$8,'Pork Only Calculator'!$A$9:$AJ$107),29,FALSE)</f>
        <v>0</v>
      </c>
      <c r="AG42" s="42">
        <f>VLOOKUP($A42,_xlfn.IFS($D42=Lists!$G$3,'Chicken Only Calculator'!$A$9:$AJ$114,$D42=Lists!$G$4,'Chicken Only Calculator'!$A$9:$AJ$114,$D42=Lists!$G$5,'Chicken Only Calculator'!$A$9:$AJ$114,$D42=Lists!$G$6,'Cheese Only Calculator'!$A$9:$AJ$116,$D42=Lists!$G$7,'Beef Only Calculator'!$A$9:$AJ$70,$D42=Lists!$G$8,'Pork Only Calculator'!$A$9:$AJ$107),30,FALSE)</f>
        <v>0</v>
      </c>
      <c r="AH42" s="42">
        <f>VLOOKUP($A42,_xlfn.IFS($D42=Lists!$G$3,'Chicken Only Calculator'!$A$9:$AJ$114,$D42=Lists!$G$4,'Chicken Only Calculator'!$A$9:$AJ$114,$D42=Lists!$G$5,'Chicken Only Calculator'!$A$9:$AJ$114,$D42=Lists!$G$6,'Cheese Only Calculator'!$A$9:$AJ$116,$D42=Lists!$G$7,'Beef Only Calculator'!$A$9:$AJ$70,$D42=Lists!$G$8,'Pork Only Calculator'!$A$9:$AJ$107),31,FALSE)</f>
        <v>0</v>
      </c>
      <c r="AI42" s="42">
        <f>VLOOKUP($A42,_xlfn.IFS($D42=Lists!$G$3,'Chicken Only Calculator'!$A$9:$AJ$114,$D42=Lists!$G$4,'Chicken Only Calculator'!$A$9:$AJ$114,$D42=Lists!$G$5,'Chicken Only Calculator'!$A$9:$AJ$114,$D42=Lists!$G$6,'Cheese Only Calculator'!$A$9:$AJ$116,$D42=Lists!$G$7,'Beef Only Calculator'!$A$9:$AJ$70,$D42=Lists!$G$8,'Pork Only Calculator'!$A$9:$AJ$107),32,FALSE)</f>
        <v>0</v>
      </c>
      <c r="AJ42" s="42">
        <f>VLOOKUP($A42,_xlfn.IFS($D42=Lists!$G$3,'Chicken Only Calculator'!$A$9:$AJ$114,$D42=Lists!$G$4,'Chicken Only Calculator'!$A$9:$AJ$114,$D42=Lists!$G$5,'Chicken Only Calculator'!$A$9:$AJ$114,$D42=Lists!$G$6,'Cheese Only Calculator'!$A$9:$AJ$116,$D42=Lists!$G$7,'Beef Only Calculator'!$A$9:$AJ$70,$D42=Lists!$G$8,'Pork Only Calculator'!$A$9:$AJ$107),33,FALSE)</f>
        <v>0</v>
      </c>
      <c r="AK42" s="42">
        <f>VLOOKUP($A42,_xlfn.IFS($D42=Lists!$G$3,'Chicken Only Calculator'!$A$9:$AJ$114,$D42=Lists!$G$4,'Chicken Only Calculator'!$A$9:$AJ$114,$D42=Lists!$G$5,'Chicken Only Calculator'!$A$9:$AJ$114,$D42=Lists!$G$6,'Cheese Only Calculator'!$A$9:$AJ$116,$D42=Lists!$G$7,'Beef Only Calculator'!$A$9:$AJ$70,$D42=Lists!$G$8,'Pork Only Calculator'!$A$9:$AJ$107),34,FALSE)</f>
        <v>0</v>
      </c>
      <c r="AL42" s="42">
        <f>VLOOKUP($A42,_xlfn.IFS($D42=Lists!$G$3,'Chicken Only Calculator'!$A$9:$AJ$114,$D42=Lists!$G$4,'Chicken Only Calculator'!$A$9:$AJ$114,$D42=Lists!$G$5,'Chicken Only Calculator'!$A$9:$AJ$114,$D42=Lists!$G$6,'Cheese Only Calculator'!$A$9:$AJ$116,$D42=Lists!$G$7,'Beef Only Calculator'!$A$9:$AJ$70,$D42=Lists!$G$8,'Pork Only Calculator'!$A$9:$AJ$107),35,FALSE)</f>
        <v>0</v>
      </c>
      <c r="AM42" s="42">
        <f t="shared" si="15"/>
        <v>0</v>
      </c>
      <c r="AO42" s="55"/>
    </row>
    <row r="43" spans="1:41" ht="24.5" x14ac:dyDescent="0.55000000000000004">
      <c r="A43" s="52">
        <v>10000036458</v>
      </c>
      <c r="B43" s="52" t="str">
        <f>INDEX('Data Sheet'!$A$1:$R$260,MATCH($A43,'Data Sheet'!$A$1:$A$260,0),MATCH(B$3,'Data Sheet'!$A$1:$R$1,0))</f>
        <v>ACT</v>
      </c>
      <c r="C43" s="53" t="str">
        <f>INDEX('Data Sheet'!$A$1:$R$260,MATCH($A43,'Data Sheet'!$A$1:$A$260,0),MATCH(C$3,'Data Sheet'!$A$1:$R$1,0))</f>
        <v>IW Loaded Cheeseburger Mini Twin Sandwiches, 4.86 oz.</v>
      </c>
      <c r="D43" s="52" t="str">
        <f>INDEX('Data Sheet'!$A$1:$R$260,MATCH($A43,'Data Sheet'!$A$1:$A$260,0),MATCH(D$3,'Data Sheet'!$A$1:$R$1,0))</f>
        <v>100154 / 100155</v>
      </c>
      <c r="E43" s="52">
        <f>INDEX('Data Sheet'!$A$1:$R$260,MATCH($A43,'Data Sheet'!$A$1:$A$260,0),MATCH(E$3,'Data Sheet'!$A$1:$R$1,0))</f>
        <v>24.3</v>
      </c>
      <c r="F43" s="52">
        <f>INDEX('Data Sheet'!$A$1:$R$260,MATCH($A43,'Data Sheet'!$A$1:$A$260,0),MATCH(F$3,'Data Sheet'!$A$1:$R$1,0))</f>
        <v>80</v>
      </c>
      <c r="G43" s="52">
        <f>INDEX('Data Sheet'!$A$1:$R$260,MATCH($A43,'Data Sheet'!$A$1:$A$260,0),MATCH(G$3,'Data Sheet'!$A$1:$R$1,0))</f>
        <v>80</v>
      </c>
      <c r="H43" s="52" t="str">
        <f>INDEX('Data Sheet'!$A$1:$R$260,MATCH($A43,'Data Sheet'!$A$1:$A$260,0),MATCH(H$3,'Data Sheet'!$A$1:$R$1,0))</f>
        <v/>
      </c>
      <c r="I43" s="52">
        <f>INDEX('Data Sheet'!$A$1:$R$260,MATCH($A43,'Data Sheet'!$A$1:$A$260,0),MATCH(I$3,'Data Sheet'!$A$1:$R$1,0))</f>
        <v>4.8600000000000003</v>
      </c>
      <c r="J43" s="52" t="str">
        <f>INDEX('Data Sheet'!$A$1:$R$260,MATCH($A43,'Data Sheet'!$A$1:$A$260,0),MATCH(J$3,'Data Sheet'!$A$1:$R$1,0))</f>
        <v>2 Mini Sandwiches</v>
      </c>
      <c r="K43" s="52">
        <f>INDEX('Data Sheet'!$A$1:$R$260,MATCH($A43,'Data Sheet'!$A$1:$A$260,0),MATCH(K$3,'Data Sheet'!$A$1:$R$1,0))</f>
        <v>2</v>
      </c>
      <c r="L43" s="52">
        <f>INDEX('Data Sheet'!$A$1:$R$260,MATCH($A43,'Data Sheet'!$A$1:$A$260,0),MATCH(L$3,'Data Sheet'!$A$1:$R$1,0))</f>
        <v>2</v>
      </c>
      <c r="M43" s="52">
        <f>INDEX('Data Sheet'!$A$1:$R$260,MATCH($A43,'Data Sheet'!$A$1:$A$260,0),MATCH(M$3,'Data Sheet'!$A$1:$R$1,0))</f>
        <v>0</v>
      </c>
      <c r="N43" s="52">
        <f>INDEX('Data Sheet'!$A$1:$R$260,MATCH($A43,'Data Sheet'!$A$1:$A$260,0),MATCH(N$3,'Data Sheet'!$A$1:$R$1,0))</f>
        <v>0</v>
      </c>
      <c r="O43" s="52">
        <f>INDEX('Data Sheet'!$A$1:$R$260,MATCH($A43,'Data Sheet'!$A$1:$A$260,0),MATCH(O$3,'Data Sheet'!$A$1:$R$1,0))</f>
        <v>0</v>
      </c>
      <c r="P43" s="52">
        <f>INDEX('Data Sheet'!$A$1:$R$260,MATCH($A43,'Data Sheet'!$A$1:$A$260,0),MATCH(P$3,'Data Sheet'!$A$1:$R$1,0))</f>
        <v>10.83</v>
      </c>
      <c r="Q43" s="52">
        <f>INDEX('Data Sheet'!$A$1:$R$260,MATCH($A43,'Data Sheet'!$A$1:$A$260,0),MATCH(Q$3,'Data Sheet'!$A$1:$R$1,0))</f>
        <v>0</v>
      </c>
      <c r="R43" s="54" t="str">
        <f>VLOOKUP(A43,_xlfn.IFS(D43=Lists!$G$3,'Chicken Only Calculator'!$A$9:$U$114,D43=Lists!$G$4,'Chicken Only Calculator'!$A$9:$U$114,D43=Lists!$G$5,'Chicken Only Calculator'!$A$9:$U$114,D43=Lists!$G$6,'Cheese Only Calculator'!$A$9:$U$116,D43=Lists!$G$7,'Beef Only Calculator'!$A$9:$U$70,D43=Lists!$G$8,'Pork Only Calculator'!$A$9:$U$107),15,FALSE)</f>
        <v/>
      </c>
      <c r="S43" s="54" t="str">
        <f t="shared" si="8"/>
        <v/>
      </c>
      <c r="T43" s="54">
        <f>VLOOKUP(A43,_xlfn.IFS(D43=Lists!$G$3,'Chicken Only Calculator'!$A$9:$U$114,D43=Lists!$G$4,'Chicken Only Calculator'!$A$9:$U$114,D43=Lists!$G$5,'Chicken Only Calculator'!$A$9:$U$114,D43=Lists!$G$6,'Cheese Only Calculator'!$A$9:$U$116,D43=Lists!$G$7,'Beef Only Calculator'!$A$9:$U$70,D43=Lists!$G$8,'Pork Only Calculator'!$A$9:$U$107),17,FALSE)</f>
        <v>0</v>
      </c>
      <c r="U43" s="54" t="str">
        <f t="shared" si="9"/>
        <v/>
      </c>
      <c r="V43" s="54" t="str">
        <f t="shared" si="10"/>
        <v/>
      </c>
      <c r="W43" s="54" t="str">
        <f t="shared" si="11"/>
        <v/>
      </c>
      <c r="X43" s="54" t="str">
        <f t="shared" si="12"/>
        <v/>
      </c>
      <c r="Y43" s="54" t="str">
        <f t="shared" si="13"/>
        <v/>
      </c>
      <c r="Z43" s="54" t="str">
        <f t="shared" si="14"/>
        <v/>
      </c>
      <c r="AA43" s="54">
        <f>VLOOKUP($A43,_xlfn.IFS($D43=Lists!$G$3,'Chicken Only Calculator'!$A$9:$AJ$114,$D43=Lists!$G$4,'Chicken Only Calculator'!$A$9:$AJ$114,$D43=Lists!$G$5,'Chicken Only Calculator'!$A$9:$AJ$114,$D43=Lists!$G$6,'Cheese Only Calculator'!$A$9:$AJ$116,$D43=Lists!$G$7,'Beef Only Calculator'!$A$9:$AJ$70,$D43=Lists!$G$8,'Pork Only Calculator'!$A$9:$AJ$107),24,FALSE)</f>
        <v>0</v>
      </c>
      <c r="AB43" s="54">
        <f>VLOOKUP($A43,_xlfn.IFS($D43=Lists!$G$3,'Chicken Only Calculator'!$A$9:$AJ$114,$D43=Lists!$G$4,'Chicken Only Calculator'!$A$9:$AJ$114,$D43=Lists!$G$5,'Chicken Only Calculator'!$A$9:$AJ$114,$D43=Lists!$G$6,'Cheese Only Calculator'!$A$9:$AJ$116,$D43=Lists!$G$7,'Beef Only Calculator'!$A$9:$AJ$70,$D43=Lists!$G$8,'Pork Only Calculator'!$A$9:$AJ$107),25,FALSE)</f>
        <v>0</v>
      </c>
      <c r="AC43" s="54">
        <f>VLOOKUP($A43,_xlfn.IFS($D43=Lists!$G$3,'Chicken Only Calculator'!$A$9:$AJ$114,$D43=Lists!$G$4,'Chicken Only Calculator'!$A$9:$AJ$114,$D43=Lists!$G$5,'Chicken Only Calculator'!$A$9:$AJ$114,$D43=Lists!$G$6,'Cheese Only Calculator'!$A$9:$AJ$116,$D43=Lists!$G$7,'Beef Only Calculator'!$A$9:$AJ$70,$D43=Lists!$G$8,'Pork Only Calculator'!$A$9:$AJ$107),26,FALSE)</f>
        <v>0</v>
      </c>
      <c r="AD43" s="54">
        <f>VLOOKUP($A43,_xlfn.IFS($D43=Lists!$G$3,'Chicken Only Calculator'!$A$9:$AJ$114,$D43=Lists!$G$4,'Chicken Only Calculator'!$A$9:$AJ$114,$D43=Lists!$G$5,'Chicken Only Calculator'!$A$9:$AJ$114,$D43=Lists!$G$6,'Cheese Only Calculator'!$A$9:$AJ$116,$D43=Lists!$G$7,'Beef Only Calculator'!$A$9:$AJ$70,$D43=Lists!$G$8,'Pork Only Calculator'!$A$9:$AJ$107),27,FALSE)</f>
        <v>0</v>
      </c>
      <c r="AE43" s="54">
        <f>VLOOKUP($A43,_xlfn.IFS($D43=Lists!$G$3,'Chicken Only Calculator'!$A$9:$AJ$114,$D43=Lists!$G$4,'Chicken Only Calculator'!$A$9:$AJ$114,$D43=Lists!$G$5,'Chicken Only Calculator'!$A$9:$AJ$114,$D43=Lists!$G$6,'Cheese Only Calculator'!$A$9:$AJ$116,$D43=Lists!$G$7,'Beef Only Calculator'!$A$9:$AJ$70,$D43=Lists!$G$8,'Pork Only Calculator'!$A$9:$AJ$107),28,FALSE)</f>
        <v>0</v>
      </c>
      <c r="AF43" s="54">
        <f>VLOOKUP($A43,_xlfn.IFS($D43=Lists!$G$3,'Chicken Only Calculator'!$A$9:$AJ$114,$D43=Lists!$G$4,'Chicken Only Calculator'!$A$9:$AJ$114,$D43=Lists!$G$5,'Chicken Only Calculator'!$A$9:$AJ$114,$D43=Lists!$G$6,'Cheese Only Calculator'!$A$9:$AJ$116,$D43=Lists!$G$7,'Beef Only Calculator'!$A$9:$AJ$70,$D43=Lists!$G$8,'Pork Only Calculator'!$A$9:$AJ$107),29,FALSE)</f>
        <v>0</v>
      </c>
      <c r="AG43" s="54">
        <f>VLOOKUP($A43,_xlfn.IFS($D43=Lists!$G$3,'Chicken Only Calculator'!$A$9:$AJ$114,$D43=Lists!$G$4,'Chicken Only Calculator'!$A$9:$AJ$114,$D43=Lists!$G$5,'Chicken Only Calculator'!$A$9:$AJ$114,$D43=Lists!$G$6,'Cheese Only Calculator'!$A$9:$AJ$116,$D43=Lists!$G$7,'Beef Only Calculator'!$A$9:$AJ$70,$D43=Lists!$G$8,'Pork Only Calculator'!$A$9:$AJ$107),30,FALSE)</f>
        <v>0</v>
      </c>
      <c r="AH43" s="54">
        <f>VLOOKUP($A43,_xlfn.IFS($D43=Lists!$G$3,'Chicken Only Calculator'!$A$9:$AJ$114,$D43=Lists!$G$4,'Chicken Only Calculator'!$A$9:$AJ$114,$D43=Lists!$G$5,'Chicken Only Calculator'!$A$9:$AJ$114,$D43=Lists!$G$6,'Cheese Only Calculator'!$A$9:$AJ$116,$D43=Lists!$G$7,'Beef Only Calculator'!$A$9:$AJ$70,$D43=Lists!$G$8,'Pork Only Calculator'!$A$9:$AJ$107),31,FALSE)</f>
        <v>0</v>
      </c>
      <c r="AI43" s="54">
        <f>VLOOKUP($A43,_xlfn.IFS($D43=Lists!$G$3,'Chicken Only Calculator'!$A$9:$AJ$114,$D43=Lists!$G$4,'Chicken Only Calculator'!$A$9:$AJ$114,$D43=Lists!$G$5,'Chicken Only Calculator'!$A$9:$AJ$114,$D43=Lists!$G$6,'Cheese Only Calculator'!$A$9:$AJ$116,$D43=Lists!$G$7,'Beef Only Calculator'!$A$9:$AJ$70,$D43=Lists!$G$8,'Pork Only Calculator'!$A$9:$AJ$107),32,FALSE)</f>
        <v>0</v>
      </c>
      <c r="AJ43" s="54">
        <f>VLOOKUP($A43,_xlfn.IFS($D43=Lists!$G$3,'Chicken Only Calculator'!$A$9:$AJ$114,$D43=Lists!$G$4,'Chicken Only Calculator'!$A$9:$AJ$114,$D43=Lists!$G$5,'Chicken Only Calculator'!$A$9:$AJ$114,$D43=Lists!$G$6,'Cheese Only Calculator'!$A$9:$AJ$116,$D43=Lists!$G$7,'Beef Only Calculator'!$A$9:$AJ$70,$D43=Lists!$G$8,'Pork Only Calculator'!$A$9:$AJ$107),33,FALSE)</f>
        <v>0</v>
      </c>
      <c r="AK43" s="54">
        <f>VLOOKUP($A43,_xlfn.IFS($D43=Lists!$G$3,'Chicken Only Calculator'!$A$9:$AJ$114,$D43=Lists!$G$4,'Chicken Only Calculator'!$A$9:$AJ$114,$D43=Lists!$G$5,'Chicken Only Calculator'!$A$9:$AJ$114,$D43=Lists!$G$6,'Cheese Only Calculator'!$A$9:$AJ$116,$D43=Lists!$G$7,'Beef Only Calculator'!$A$9:$AJ$70,$D43=Lists!$G$8,'Pork Only Calculator'!$A$9:$AJ$107),34,FALSE)</f>
        <v>0</v>
      </c>
      <c r="AL43" s="54">
        <f>VLOOKUP($A43,_xlfn.IFS($D43=Lists!$G$3,'Chicken Only Calculator'!$A$9:$AJ$114,$D43=Lists!$G$4,'Chicken Only Calculator'!$A$9:$AJ$114,$D43=Lists!$G$5,'Chicken Only Calculator'!$A$9:$AJ$114,$D43=Lists!$G$6,'Cheese Only Calculator'!$A$9:$AJ$116,$D43=Lists!$G$7,'Beef Only Calculator'!$A$9:$AJ$70,$D43=Lists!$G$8,'Pork Only Calculator'!$A$9:$AJ$107),35,FALSE)</f>
        <v>0</v>
      </c>
      <c r="AM43" s="54">
        <f t="shared" si="15"/>
        <v>0</v>
      </c>
      <c r="AO43" s="55"/>
    </row>
    <row r="44" spans="1:41" ht="24.5" x14ac:dyDescent="0.55000000000000004">
      <c r="A44" s="40">
        <v>10000037344</v>
      </c>
      <c r="B44" s="40" t="str">
        <f>INDEX('Data Sheet'!$A$1:$R$260,MATCH($A44,'Data Sheet'!$A$1:$A$260,0),MATCH(B$3,'Data Sheet'!$A$1:$R$1,0))</f>
        <v>ACT</v>
      </c>
      <c r="C44" s="41" t="str">
        <f>INDEX('Data Sheet'!$A$1:$R$260,MATCH($A44,'Data Sheet'!$A$1:$A$260,0),MATCH(C$3,'Data Sheet'!$A$1:$R$1,0))</f>
        <v>Loaded Cheeseburger Mini Pattie, 1.33 oz.</v>
      </c>
      <c r="D44" s="40" t="str">
        <f>INDEX('Data Sheet'!$A$1:$R$260,MATCH($A44,'Data Sheet'!$A$1:$A$260,0),MATCH(D$3,'Data Sheet'!$A$1:$R$1,0))</f>
        <v>100154 / 100155</v>
      </c>
      <c r="E44" s="40">
        <f>INDEX('Data Sheet'!$A$1:$R$260,MATCH($A44,'Data Sheet'!$A$1:$A$260,0),MATCH(E$3,'Data Sheet'!$A$1:$R$1,0))</f>
        <v>28.51</v>
      </c>
      <c r="F44" s="40">
        <f>INDEX('Data Sheet'!$A$1:$R$260,MATCH($A44,'Data Sheet'!$A$1:$A$260,0),MATCH(F$3,'Data Sheet'!$A$1:$R$1,0))</f>
        <v>343</v>
      </c>
      <c r="G44" s="40">
        <f>INDEX('Data Sheet'!$A$1:$R$260,MATCH($A44,'Data Sheet'!$A$1:$A$260,0),MATCH(G$3,'Data Sheet'!$A$1:$R$1,0))</f>
        <v>343</v>
      </c>
      <c r="H44" s="40" t="str">
        <f>INDEX('Data Sheet'!$A$1:$R$260,MATCH($A44,'Data Sheet'!$A$1:$A$260,0),MATCH(H$3,'Data Sheet'!$A$1:$R$1,0))</f>
        <v/>
      </c>
      <c r="I44" s="40">
        <f>INDEX('Data Sheet'!$A$1:$R$260,MATCH($A44,'Data Sheet'!$A$1:$A$260,0),MATCH(I$3,'Data Sheet'!$A$1:$R$1,0))</f>
        <v>1.33</v>
      </c>
      <c r="J44" s="40" t="str">
        <f>INDEX('Data Sheet'!$A$1:$R$260,MATCH($A44,'Data Sheet'!$A$1:$A$260,0),MATCH(J$3,'Data Sheet'!$A$1:$R$1,0))</f>
        <v>1 piece</v>
      </c>
      <c r="K44" s="40">
        <f>INDEX('Data Sheet'!$A$1:$R$260,MATCH($A44,'Data Sheet'!$A$1:$A$260,0),MATCH(K$3,'Data Sheet'!$A$1:$R$1,0))</f>
        <v>1</v>
      </c>
      <c r="L44" s="40" t="str">
        <f>INDEX('Data Sheet'!$A$1:$R$260,MATCH($A44,'Data Sheet'!$A$1:$A$260,0),MATCH(L$3,'Data Sheet'!$A$1:$R$1,0))</f>
        <v>-</v>
      </c>
      <c r="M44" s="40">
        <f>INDEX('Data Sheet'!$A$1:$R$260,MATCH($A44,'Data Sheet'!$A$1:$A$260,0),MATCH(M$3,'Data Sheet'!$A$1:$R$1,0))</f>
        <v>0</v>
      </c>
      <c r="N44" s="40">
        <f>INDEX('Data Sheet'!$A$1:$R$260,MATCH($A44,'Data Sheet'!$A$1:$A$260,0),MATCH(N$3,'Data Sheet'!$A$1:$R$1,0))</f>
        <v>0</v>
      </c>
      <c r="O44" s="40">
        <f>INDEX('Data Sheet'!$A$1:$R$260,MATCH($A44,'Data Sheet'!$A$1:$A$260,0),MATCH(O$3,'Data Sheet'!$A$1:$R$1,0))</f>
        <v>0</v>
      </c>
      <c r="P44" s="40">
        <f>INDEX('Data Sheet'!$A$1:$R$260,MATCH($A44,'Data Sheet'!$A$1:$A$260,0),MATCH(P$3,'Data Sheet'!$A$1:$R$1,0))</f>
        <v>23.22</v>
      </c>
      <c r="Q44" s="40">
        <f>INDEX('Data Sheet'!$A$1:$R$260,MATCH($A44,'Data Sheet'!$A$1:$A$260,0),MATCH(Q$3,'Data Sheet'!$A$1:$R$1,0))</f>
        <v>0</v>
      </c>
      <c r="R44" s="42" t="str">
        <f>VLOOKUP(A44,_xlfn.IFS(D44=Lists!$G$3,'Chicken Only Calculator'!$A$9:$U$114,D44=Lists!$G$4,'Chicken Only Calculator'!$A$9:$U$114,D44=Lists!$G$5,'Chicken Only Calculator'!$A$9:$U$114,D44=Lists!$G$6,'Cheese Only Calculator'!$A$9:$U$116,D44=Lists!$G$7,'Beef Only Calculator'!$A$9:$U$70,D44=Lists!$G$8,'Pork Only Calculator'!$A$9:$U$107),15,FALSE)</f>
        <v/>
      </c>
      <c r="S44" s="42" t="str">
        <f t="shared" si="8"/>
        <v/>
      </c>
      <c r="T44" s="42">
        <f>VLOOKUP(A44,_xlfn.IFS(D44=Lists!$G$3,'Chicken Only Calculator'!$A$9:$U$114,D44=Lists!$G$4,'Chicken Only Calculator'!$A$9:$U$114,D44=Lists!$G$5,'Chicken Only Calculator'!$A$9:$U$114,D44=Lists!$G$6,'Cheese Only Calculator'!$A$9:$U$116,D44=Lists!$G$7,'Beef Only Calculator'!$A$9:$U$70,D44=Lists!$G$8,'Pork Only Calculator'!$A$9:$U$107),17,FALSE)</f>
        <v>0</v>
      </c>
      <c r="U44" s="42" t="str">
        <f t="shared" si="9"/>
        <v/>
      </c>
      <c r="V44" s="42" t="str">
        <f t="shared" si="10"/>
        <v/>
      </c>
      <c r="W44" s="42" t="str">
        <f t="shared" si="11"/>
        <v/>
      </c>
      <c r="X44" s="42" t="str">
        <f t="shared" si="12"/>
        <v/>
      </c>
      <c r="Y44" s="42" t="str">
        <f t="shared" si="13"/>
        <v/>
      </c>
      <c r="Z44" s="42" t="str">
        <f t="shared" si="14"/>
        <v/>
      </c>
      <c r="AA44" s="42">
        <f>VLOOKUP($A44,_xlfn.IFS($D44=Lists!$G$3,'Chicken Only Calculator'!$A$9:$AJ$114,$D44=Lists!$G$4,'Chicken Only Calculator'!$A$9:$AJ$114,$D44=Lists!$G$5,'Chicken Only Calculator'!$A$9:$AJ$114,$D44=Lists!$G$6,'Cheese Only Calculator'!$A$9:$AJ$116,$D44=Lists!$G$7,'Beef Only Calculator'!$A$9:$AJ$70,$D44=Lists!$G$8,'Pork Only Calculator'!$A$9:$AJ$107),24,FALSE)</f>
        <v>0</v>
      </c>
      <c r="AB44" s="42">
        <f>VLOOKUP($A44,_xlfn.IFS($D44=Lists!$G$3,'Chicken Only Calculator'!$A$9:$AJ$114,$D44=Lists!$G$4,'Chicken Only Calculator'!$A$9:$AJ$114,$D44=Lists!$G$5,'Chicken Only Calculator'!$A$9:$AJ$114,$D44=Lists!$G$6,'Cheese Only Calculator'!$A$9:$AJ$116,$D44=Lists!$G$7,'Beef Only Calculator'!$A$9:$AJ$70,$D44=Lists!$G$8,'Pork Only Calculator'!$A$9:$AJ$107),25,FALSE)</f>
        <v>0</v>
      </c>
      <c r="AC44" s="42">
        <f>VLOOKUP($A44,_xlfn.IFS($D44=Lists!$G$3,'Chicken Only Calculator'!$A$9:$AJ$114,$D44=Lists!$G$4,'Chicken Only Calculator'!$A$9:$AJ$114,$D44=Lists!$G$5,'Chicken Only Calculator'!$A$9:$AJ$114,$D44=Lists!$G$6,'Cheese Only Calculator'!$A$9:$AJ$116,$D44=Lists!$G$7,'Beef Only Calculator'!$A$9:$AJ$70,$D44=Lists!$G$8,'Pork Only Calculator'!$A$9:$AJ$107),26,FALSE)</f>
        <v>0</v>
      </c>
      <c r="AD44" s="42">
        <f>VLOOKUP($A44,_xlfn.IFS($D44=Lists!$G$3,'Chicken Only Calculator'!$A$9:$AJ$114,$D44=Lists!$G$4,'Chicken Only Calculator'!$A$9:$AJ$114,$D44=Lists!$G$5,'Chicken Only Calculator'!$A$9:$AJ$114,$D44=Lists!$G$6,'Cheese Only Calculator'!$A$9:$AJ$116,$D44=Lists!$G$7,'Beef Only Calculator'!$A$9:$AJ$70,$D44=Lists!$G$8,'Pork Only Calculator'!$A$9:$AJ$107),27,FALSE)</f>
        <v>0</v>
      </c>
      <c r="AE44" s="42">
        <f>VLOOKUP($A44,_xlfn.IFS($D44=Lists!$G$3,'Chicken Only Calculator'!$A$9:$AJ$114,$D44=Lists!$G$4,'Chicken Only Calculator'!$A$9:$AJ$114,$D44=Lists!$G$5,'Chicken Only Calculator'!$A$9:$AJ$114,$D44=Lists!$G$6,'Cheese Only Calculator'!$A$9:$AJ$116,$D44=Lists!$G$7,'Beef Only Calculator'!$A$9:$AJ$70,$D44=Lists!$G$8,'Pork Only Calculator'!$A$9:$AJ$107),28,FALSE)</f>
        <v>0</v>
      </c>
      <c r="AF44" s="42">
        <f>VLOOKUP($A44,_xlfn.IFS($D44=Lists!$G$3,'Chicken Only Calculator'!$A$9:$AJ$114,$D44=Lists!$G$4,'Chicken Only Calculator'!$A$9:$AJ$114,$D44=Lists!$G$5,'Chicken Only Calculator'!$A$9:$AJ$114,$D44=Lists!$G$6,'Cheese Only Calculator'!$A$9:$AJ$116,$D44=Lists!$G$7,'Beef Only Calculator'!$A$9:$AJ$70,$D44=Lists!$G$8,'Pork Only Calculator'!$A$9:$AJ$107),29,FALSE)</f>
        <v>0</v>
      </c>
      <c r="AG44" s="42">
        <f>VLOOKUP($A44,_xlfn.IFS($D44=Lists!$G$3,'Chicken Only Calculator'!$A$9:$AJ$114,$D44=Lists!$G$4,'Chicken Only Calculator'!$A$9:$AJ$114,$D44=Lists!$G$5,'Chicken Only Calculator'!$A$9:$AJ$114,$D44=Lists!$G$6,'Cheese Only Calculator'!$A$9:$AJ$116,$D44=Lists!$G$7,'Beef Only Calculator'!$A$9:$AJ$70,$D44=Lists!$G$8,'Pork Only Calculator'!$A$9:$AJ$107),30,FALSE)</f>
        <v>0</v>
      </c>
      <c r="AH44" s="42">
        <f>VLOOKUP($A44,_xlfn.IFS($D44=Lists!$G$3,'Chicken Only Calculator'!$A$9:$AJ$114,$D44=Lists!$G$4,'Chicken Only Calculator'!$A$9:$AJ$114,$D44=Lists!$G$5,'Chicken Only Calculator'!$A$9:$AJ$114,$D44=Lists!$G$6,'Cheese Only Calculator'!$A$9:$AJ$116,$D44=Lists!$G$7,'Beef Only Calculator'!$A$9:$AJ$70,$D44=Lists!$G$8,'Pork Only Calculator'!$A$9:$AJ$107),31,FALSE)</f>
        <v>0</v>
      </c>
      <c r="AI44" s="42">
        <f>VLOOKUP($A44,_xlfn.IFS($D44=Lists!$G$3,'Chicken Only Calculator'!$A$9:$AJ$114,$D44=Lists!$G$4,'Chicken Only Calculator'!$A$9:$AJ$114,$D44=Lists!$G$5,'Chicken Only Calculator'!$A$9:$AJ$114,$D44=Lists!$G$6,'Cheese Only Calculator'!$A$9:$AJ$116,$D44=Lists!$G$7,'Beef Only Calculator'!$A$9:$AJ$70,$D44=Lists!$G$8,'Pork Only Calculator'!$A$9:$AJ$107),32,FALSE)</f>
        <v>0</v>
      </c>
      <c r="AJ44" s="42">
        <f>VLOOKUP($A44,_xlfn.IFS($D44=Lists!$G$3,'Chicken Only Calculator'!$A$9:$AJ$114,$D44=Lists!$G$4,'Chicken Only Calculator'!$A$9:$AJ$114,$D44=Lists!$G$5,'Chicken Only Calculator'!$A$9:$AJ$114,$D44=Lists!$G$6,'Cheese Only Calculator'!$A$9:$AJ$116,$D44=Lists!$G$7,'Beef Only Calculator'!$A$9:$AJ$70,$D44=Lists!$G$8,'Pork Only Calculator'!$A$9:$AJ$107),33,FALSE)</f>
        <v>0</v>
      </c>
      <c r="AK44" s="42">
        <f>VLOOKUP($A44,_xlfn.IFS($D44=Lists!$G$3,'Chicken Only Calculator'!$A$9:$AJ$114,$D44=Lists!$G$4,'Chicken Only Calculator'!$A$9:$AJ$114,$D44=Lists!$G$5,'Chicken Only Calculator'!$A$9:$AJ$114,$D44=Lists!$G$6,'Cheese Only Calculator'!$A$9:$AJ$116,$D44=Lists!$G$7,'Beef Only Calculator'!$A$9:$AJ$70,$D44=Lists!$G$8,'Pork Only Calculator'!$A$9:$AJ$107),34,FALSE)</f>
        <v>0</v>
      </c>
      <c r="AL44" s="42">
        <f>VLOOKUP($A44,_xlfn.IFS($D44=Lists!$G$3,'Chicken Only Calculator'!$A$9:$AJ$114,$D44=Lists!$G$4,'Chicken Only Calculator'!$A$9:$AJ$114,$D44=Lists!$G$5,'Chicken Only Calculator'!$A$9:$AJ$114,$D44=Lists!$G$6,'Cheese Only Calculator'!$A$9:$AJ$116,$D44=Lists!$G$7,'Beef Only Calculator'!$A$9:$AJ$70,$D44=Lists!$G$8,'Pork Only Calculator'!$A$9:$AJ$107),35,FALSE)</f>
        <v>0</v>
      </c>
      <c r="AM44" s="42">
        <f t="shared" si="15"/>
        <v>0</v>
      </c>
      <c r="AO44" s="55"/>
    </row>
    <row r="45" spans="1:41" ht="24.5" x14ac:dyDescent="0.55000000000000004">
      <c r="A45" s="52">
        <v>10000037574</v>
      </c>
      <c r="B45" s="52" t="str">
        <f>INDEX('Data Sheet'!$A$1:$R$260,MATCH($A45,'Data Sheet'!$A$1:$A$260,0),MATCH(B$3,'Data Sheet'!$A$1:$R$1,0))</f>
        <v>-</v>
      </c>
      <c r="C45" s="53" t="str">
        <f>INDEX('Data Sheet'!$A$1:$R$260,MATCH($A45,'Data Sheet'!$A$1:$A$260,0),MATCH(C$3,'Data Sheet'!$A$1:$R$1,0))</f>
        <v>Hashbrown Coated Chicken Pattie, 2.40 oz.</v>
      </c>
      <c r="D45" s="52" t="str">
        <f>INDEX('Data Sheet'!$A$1:$R$260,MATCH($A45,'Data Sheet'!$A$1:$A$260,0),MATCH(D$3,'Data Sheet'!$A$1:$R$1,0))</f>
        <v>100103 D</v>
      </c>
      <c r="E45" s="52">
        <f>INDEX('Data Sheet'!$A$1:$R$260,MATCH($A45,'Data Sheet'!$A$1:$A$260,0),MATCH(E$3,'Data Sheet'!$A$1:$R$1,0))</f>
        <v>29.75</v>
      </c>
      <c r="F45" s="52">
        <f>INDEX('Data Sheet'!$A$1:$R$260,MATCH($A45,'Data Sheet'!$A$1:$A$260,0),MATCH(F$3,'Data Sheet'!$A$1:$R$1,0))</f>
        <v>200</v>
      </c>
      <c r="G45" s="52">
        <f>INDEX('Data Sheet'!$A$1:$R$260,MATCH($A45,'Data Sheet'!$A$1:$A$260,0),MATCH(G$3,'Data Sheet'!$A$1:$R$1,0))</f>
        <v>200</v>
      </c>
      <c r="H45" s="52" t="str">
        <f>INDEX('Data Sheet'!$A$1:$R$260,MATCH($A45,'Data Sheet'!$A$1:$A$260,0),MATCH(H$3,'Data Sheet'!$A$1:$R$1,0))</f>
        <v/>
      </c>
      <c r="I45" s="52">
        <f>INDEX('Data Sheet'!$A$1:$R$260,MATCH($A45,'Data Sheet'!$A$1:$A$260,0),MATCH(I$3,'Data Sheet'!$A$1:$R$1,0))</f>
        <v>2.38</v>
      </c>
      <c r="J45" s="52" t="str">
        <f>INDEX('Data Sheet'!$A$1:$R$260,MATCH($A45,'Data Sheet'!$A$1:$A$260,0),MATCH(J$3,'Data Sheet'!$A$1:$R$1,0))</f>
        <v>2 Pieces</v>
      </c>
      <c r="K45" s="52">
        <f>INDEX('Data Sheet'!$A$1:$R$260,MATCH($A45,'Data Sheet'!$A$1:$A$260,0),MATCH(K$3,'Data Sheet'!$A$1:$R$1,0))</f>
        <v>2</v>
      </c>
      <c r="L45" s="52">
        <f>INDEX('Data Sheet'!$A$1:$R$260,MATCH($A45,'Data Sheet'!$A$1:$A$260,0),MATCH(L$3,'Data Sheet'!$A$1:$R$1,0))</f>
        <v>2</v>
      </c>
      <c r="M45" s="52">
        <f>INDEX('Data Sheet'!$A$1:$R$260,MATCH($A45,'Data Sheet'!$A$1:$A$260,0),MATCH(M$3,'Data Sheet'!$A$1:$R$1,0))</f>
        <v>0</v>
      </c>
      <c r="N45" s="52">
        <f>INDEX('Data Sheet'!$A$1:$R$260,MATCH($A45,'Data Sheet'!$A$1:$A$260,0),MATCH(N$3,'Data Sheet'!$A$1:$R$1,0))</f>
        <v>19.29</v>
      </c>
      <c r="O45" s="52">
        <f>INDEX('Data Sheet'!$A$1:$R$260,MATCH($A45,'Data Sheet'!$A$1:$A$260,0),MATCH(O$3,'Data Sheet'!$A$1:$R$1,0))</f>
        <v>0</v>
      </c>
      <c r="P45" s="52">
        <f>INDEX('Data Sheet'!$A$1:$R$260,MATCH($A45,'Data Sheet'!$A$1:$A$260,0),MATCH(P$3,'Data Sheet'!$A$1:$R$1,0))</f>
        <v>0</v>
      </c>
      <c r="Q45" s="52">
        <f>INDEX('Data Sheet'!$A$1:$R$260,MATCH($A45,'Data Sheet'!$A$1:$A$260,0),MATCH(Q$3,'Data Sheet'!$A$1:$R$1,0))</f>
        <v>0</v>
      </c>
      <c r="R45" s="54" t="e">
        <f>VLOOKUP(A45,_xlfn.IFS(D45=Lists!$G$3,'Chicken Only Calculator'!$A$9:$U$114,D45=Lists!$G$4,'Chicken Only Calculator'!$A$9:$U$114,D45=Lists!$G$5,'Chicken Only Calculator'!$A$9:$U$114,D45=Lists!$G$6,'Cheese Only Calculator'!$A$9:$U$116,D45=Lists!$G$7,'Beef Only Calculator'!$A$9:$U$70,D45=Lists!$G$8,'Pork Only Calculator'!$A$9:$U$107),15,FALSE)</f>
        <v>#N/A</v>
      </c>
      <c r="S45" s="54" t="str">
        <f t="shared" si="8"/>
        <v/>
      </c>
      <c r="T45" s="54" t="e">
        <f>VLOOKUP(A45,_xlfn.IFS(D45=Lists!$G$3,'Chicken Only Calculator'!$A$9:$U$114,D45=Lists!$G$4,'Chicken Only Calculator'!$A$9:$U$114,D45=Lists!$G$5,'Chicken Only Calculator'!$A$9:$U$114,D45=Lists!$G$6,'Cheese Only Calculator'!$A$9:$U$116,D45=Lists!$G$7,'Beef Only Calculator'!$A$9:$U$70,D45=Lists!$G$8,'Pork Only Calculator'!$A$9:$U$107),17,FALSE)</f>
        <v>#N/A</v>
      </c>
      <c r="U45" s="54" t="str">
        <f t="shared" si="9"/>
        <v/>
      </c>
      <c r="V45" s="54" t="str">
        <f t="shared" si="10"/>
        <v/>
      </c>
      <c r="W45" s="54" t="str">
        <f t="shared" si="11"/>
        <v/>
      </c>
      <c r="X45" s="54" t="str">
        <f t="shared" si="12"/>
        <v/>
      </c>
      <c r="Y45" s="54" t="str">
        <f t="shared" si="13"/>
        <v/>
      </c>
      <c r="Z45" s="54" t="str">
        <f t="shared" si="14"/>
        <v/>
      </c>
      <c r="AA45" s="54" t="e">
        <f>VLOOKUP($A45,_xlfn.IFS($D45=Lists!$G$3,'Chicken Only Calculator'!$A$9:$AJ$114,$D45=Lists!$G$4,'Chicken Only Calculator'!$A$9:$AJ$114,$D45=Lists!$G$5,'Chicken Only Calculator'!$A$9:$AJ$114,$D45=Lists!$G$6,'Cheese Only Calculator'!$A$9:$AJ$116,$D45=Lists!$G$7,'Beef Only Calculator'!$A$9:$AJ$70,$D45=Lists!$G$8,'Pork Only Calculator'!$A$9:$AJ$107),24,FALSE)</f>
        <v>#N/A</v>
      </c>
      <c r="AB45" s="54" t="e">
        <f>VLOOKUP($A45,_xlfn.IFS($D45=Lists!$G$3,'Chicken Only Calculator'!$A$9:$AJ$114,$D45=Lists!$G$4,'Chicken Only Calculator'!$A$9:$AJ$114,$D45=Lists!$G$5,'Chicken Only Calculator'!$A$9:$AJ$114,$D45=Lists!$G$6,'Cheese Only Calculator'!$A$9:$AJ$116,$D45=Lists!$G$7,'Beef Only Calculator'!$A$9:$AJ$70,$D45=Lists!$G$8,'Pork Only Calculator'!$A$9:$AJ$107),25,FALSE)</f>
        <v>#N/A</v>
      </c>
      <c r="AC45" s="54" t="e">
        <f>VLOOKUP($A45,_xlfn.IFS($D45=Lists!$G$3,'Chicken Only Calculator'!$A$9:$AJ$114,$D45=Lists!$G$4,'Chicken Only Calculator'!$A$9:$AJ$114,$D45=Lists!$G$5,'Chicken Only Calculator'!$A$9:$AJ$114,$D45=Lists!$G$6,'Cheese Only Calculator'!$A$9:$AJ$116,$D45=Lists!$G$7,'Beef Only Calculator'!$A$9:$AJ$70,$D45=Lists!$G$8,'Pork Only Calculator'!$A$9:$AJ$107),26,FALSE)</f>
        <v>#N/A</v>
      </c>
      <c r="AD45" s="54" t="e">
        <f>VLOOKUP($A45,_xlfn.IFS($D45=Lists!$G$3,'Chicken Only Calculator'!$A$9:$AJ$114,$D45=Lists!$G$4,'Chicken Only Calculator'!$A$9:$AJ$114,$D45=Lists!$G$5,'Chicken Only Calculator'!$A$9:$AJ$114,$D45=Lists!$G$6,'Cheese Only Calculator'!$A$9:$AJ$116,$D45=Lists!$G$7,'Beef Only Calculator'!$A$9:$AJ$70,$D45=Lists!$G$8,'Pork Only Calculator'!$A$9:$AJ$107),27,FALSE)</f>
        <v>#N/A</v>
      </c>
      <c r="AE45" s="54" t="e">
        <f>VLOOKUP($A45,_xlfn.IFS($D45=Lists!$G$3,'Chicken Only Calculator'!$A$9:$AJ$114,$D45=Lists!$G$4,'Chicken Only Calculator'!$A$9:$AJ$114,$D45=Lists!$G$5,'Chicken Only Calculator'!$A$9:$AJ$114,$D45=Lists!$G$6,'Cheese Only Calculator'!$A$9:$AJ$116,$D45=Lists!$G$7,'Beef Only Calculator'!$A$9:$AJ$70,$D45=Lists!$G$8,'Pork Only Calculator'!$A$9:$AJ$107),28,FALSE)</f>
        <v>#N/A</v>
      </c>
      <c r="AF45" s="54" t="e">
        <f>VLOOKUP($A45,_xlfn.IFS($D45=Lists!$G$3,'Chicken Only Calculator'!$A$9:$AJ$114,$D45=Lists!$G$4,'Chicken Only Calculator'!$A$9:$AJ$114,$D45=Lists!$G$5,'Chicken Only Calculator'!$A$9:$AJ$114,$D45=Lists!$G$6,'Cheese Only Calculator'!$A$9:$AJ$116,$D45=Lists!$G$7,'Beef Only Calculator'!$A$9:$AJ$70,$D45=Lists!$G$8,'Pork Only Calculator'!$A$9:$AJ$107),29,FALSE)</f>
        <v>#N/A</v>
      </c>
      <c r="AG45" s="54" t="e">
        <f>VLOOKUP($A45,_xlfn.IFS($D45=Lists!$G$3,'Chicken Only Calculator'!$A$9:$AJ$114,$D45=Lists!$G$4,'Chicken Only Calculator'!$A$9:$AJ$114,$D45=Lists!$G$5,'Chicken Only Calculator'!$A$9:$AJ$114,$D45=Lists!$G$6,'Cheese Only Calculator'!$A$9:$AJ$116,$D45=Lists!$G$7,'Beef Only Calculator'!$A$9:$AJ$70,$D45=Lists!$G$8,'Pork Only Calculator'!$A$9:$AJ$107),30,FALSE)</f>
        <v>#N/A</v>
      </c>
      <c r="AH45" s="54" t="e">
        <f>VLOOKUP($A45,_xlfn.IFS($D45=Lists!$G$3,'Chicken Only Calculator'!$A$9:$AJ$114,$D45=Lists!$G$4,'Chicken Only Calculator'!$A$9:$AJ$114,$D45=Lists!$G$5,'Chicken Only Calculator'!$A$9:$AJ$114,$D45=Lists!$G$6,'Cheese Only Calculator'!$A$9:$AJ$116,$D45=Lists!$G$7,'Beef Only Calculator'!$A$9:$AJ$70,$D45=Lists!$G$8,'Pork Only Calculator'!$A$9:$AJ$107),31,FALSE)</f>
        <v>#N/A</v>
      </c>
      <c r="AI45" s="54" t="e">
        <f>VLOOKUP($A45,_xlfn.IFS($D45=Lists!$G$3,'Chicken Only Calculator'!$A$9:$AJ$114,$D45=Lists!$G$4,'Chicken Only Calculator'!$A$9:$AJ$114,$D45=Lists!$G$5,'Chicken Only Calculator'!$A$9:$AJ$114,$D45=Lists!$G$6,'Cheese Only Calculator'!$A$9:$AJ$116,$D45=Lists!$G$7,'Beef Only Calculator'!$A$9:$AJ$70,$D45=Lists!$G$8,'Pork Only Calculator'!$A$9:$AJ$107),32,FALSE)</f>
        <v>#N/A</v>
      </c>
      <c r="AJ45" s="54" t="e">
        <f>VLOOKUP($A45,_xlfn.IFS($D45=Lists!$G$3,'Chicken Only Calculator'!$A$9:$AJ$114,$D45=Lists!$G$4,'Chicken Only Calculator'!$A$9:$AJ$114,$D45=Lists!$G$5,'Chicken Only Calculator'!$A$9:$AJ$114,$D45=Lists!$G$6,'Cheese Only Calculator'!$A$9:$AJ$116,$D45=Lists!$G$7,'Beef Only Calculator'!$A$9:$AJ$70,$D45=Lists!$G$8,'Pork Only Calculator'!$A$9:$AJ$107),33,FALSE)</f>
        <v>#N/A</v>
      </c>
      <c r="AK45" s="54" t="e">
        <f>VLOOKUP($A45,_xlfn.IFS($D45=Lists!$G$3,'Chicken Only Calculator'!$A$9:$AJ$114,$D45=Lists!$G$4,'Chicken Only Calculator'!$A$9:$AJ$114,$D45=Lists!$G$5,'Chicken Only Calculator'!$A$9:$AJ$114,$D45=Lists!$G$6,'Cheese Only Calculator'!$A$9:$AJ$116,$D45=Lists!$G$7,'Beef Only Calculator'!$A$9:$AJ$70,$D45=Lists!$G$8,'Pork Only Calculator'!$A$9:$AJ$107),34,FALSE)</f>
        <v>#N/A</v>
      </c>
      <c r="AL45" s="54" t="e">
        <f>VLOOKUP($A45,_xlfn.IFS($D45=Lists!$G$3,'Chicken Only Calculator'!$A$9:$AJ$114,$D45=Lists!$G$4,'Chicken Only Calculator'!$A$9:$AJ$114,$D45=Lists!$G$5,'Chicken Only Calculator'!$A$9:$AJ$114,$D45=Lists!$G$6,'Cheese Only Calculator'!$A$9:$AJ$116,$D45=Lists!$G$7,'Beef Only Calculator'!$A$9:$AJ$70,$D45=Lists!$G$8,'Pork Only Calculator'!$A$9:$AJ$107),35,FALSE)</f>
        <v>#N/A</v>
      </c>
      <c r="AM45" s="54" t="e">
        <f t="shared" si="15"/>
        <v>#N/A</v>
      </c>
      <c r="AO45" s="55"/>
    </row>
    <row r="46" spans="1:41" ht="24.5" x14ac:dyDescent="0.55000000000000004">
      <c r="A46" s="40">
        <v>10000037600</v>
      </c>
      <c r="B46" s="40" t="str">
        <f>INDEX('Data Sheet'!$A$1:$R$260,MATCH($A46,'Data Sheet'!$A$1:$A$260,0),MATCH(B$3,'Data Sheet'!$A$1:$R$1,0))</f>
        <v>ACT</v>
      </c>
      <c r="C46" s="41" t="str">
        <f>INDEX('Data Sheet'!$A$1:$R$260,MATCH($A46,'Data Sheet'!$A$1:$A$260,0),MATCH(C$3,'Data Sheet'!$A$1:$R$1,0))</f>
        <v>Flame Grilled Chopped Beef Burger, 2.3 oz.</v>
      </c>
      <c r="D46" s="40" t="str">
        <f>INDEX('Data Sheet'!$A$1:$R$260,MATCH($A46,'Data Sheet'!$A$1:$A$260,0),MATCH(D$3,'Data Sheet'!$A$1:$R$1,0))</f>
        <v>100154 / 100155</v>
      </c>
      <c r="E46" s="40">
        <f>INDEX('Data Sheet'!$A$1:$R$260,MATCH($A46,'Data Sheet'!$A$1:$A$260,0),MATCH(E$3,'Data Sheet'!$A$1:$R$1,0))</f>
        <v>20.13</v>
      </c>
      <c r="F46" s="40">
        <f>INDEX('Data Sheet'!$A$1:$R$260,MATCH($A46,'Data Sheet'!$A$1:$A$260,0),MATCH(F$3,'Data Sheet'!$A$1:$R$1,0))</f>
        <v>140</v>
      </c>
      <c r="G46" s="40">
        <f>INDEX('Data Sheet'!$A$1:$R$260,MATCH($A46,'Data Sheet'!$A$1:$A$260,0),MATCH(G$3,'Data Sheet'!$A$1:$R$1,0))</f>
        <v>140</v>
      </c>
      <c r="H46" s="40" t="str">
        <f>INDEX('Data Sheet'!$A$1:$R$260,MATCH($A46,'Data Sheet'!$A$1:$A$260,0),MATCH(H$3,'Data Sheet'!$A$1:$R$1,0))</f>
        <v/>
      </c>
      <c r="I46" s="40">
        <f>INDEX('Data Sheet'!$A$1:$R$260,MATCH($A46,'Data Sheet'!$A$1:$A$260,0),MATCH(I$3,'Data Sheet'!$A$1:$R$1,0))</f>
        <v>2.2999999999999998</v>
      </c>
      <c r="J46" s="40" t="str">
        <f>INDEX('Data Sheet'!$A$1:$R$260,MATCH($A46,'Data Sheet'!$A$1:$A$260,0),MATCH(J$3,'Data Sheet'!$A$1:$R$1,0))</f>
        <v>1 piece</v>
      </c>
      <c r="K46" s="40">
        <f>INDEX('Data Sheet'!$A$1:$R$260,MATCH($A46,'Data Sheet'!$A$1:$A$260,0),MATCH(K$3,'Data Sheet'!$A$1:$R$1,0))</f>
        <v>2</v>
      </c>
      <c r="L46" s="40" t="str">
        <f>INDEX('Data Sheet'!$A$1:$R$260,MATCH($A46,'Data Sheet'!$A$1:$A$260,0),MATCH(L$3,'Data Sheet'!$A$1:$R$1,0))</f>
        <v>-</v>
      </c>
      <c r="M46" s="40">
        <f>INDEX('Data Sheet'!$A$1:$R$260,MATCH($A46,'Data Sheet'!$A$1:$A$260,0),MATCH(M$3,'Data Sheet'!$A$1:$R$1,0))</f>
        <v>0</v>
      </c>
      <c r="N46" s="40">
        <f>INDEX('Data Sheet'!$A$1:$R$260,MATCH($A46,'Data Sheet'!$A$1:$A$260,0),MATCH(N$3,'Data Sheet'!$A$1:$R$1,0))</f>
        <v>0</v>
      </c>
      <c r="O46" s="40">
        <f>INDEX('Data Sheet'!$A$1:$R$260,MATCH($A46,'Data Sheet'!$A$1:$A$260,0),MATCH(O$3,'Data Sheet'!$A$1:$R$1,0))</f>
        <v>0</v>
      </c>
      <c r="P46" s="40">
        <f>INDEX('Data Sheet'!$A$1:$R$260,MATCH($A46,'Data Sheet'!$A$1:$A$260,0),MATCH(P$3,'Data Sheet'!$A$1:$R$1,0))</f>
        <v>25.84</v>
      </c>
      <c r="Q46" s="40">
        <f>INDEX('Data Sheet'!$A$1:$R$260,MATCH($A46,'Data Sheet'!$A$1:$A$260,0),MATCH(Q$3,'Data Sheet'!$A$1:$R$1,0))</f>
        <v>0</v>
      </c>
      <c r="R46" s="42" t="str">
        <f>VLOOKUP(A46,_xlfn.IFS(D46=Lists!$G$3,'Chicken Only Calculator'!$A$9:$U$114,D46=Lists!$G$4,'Chicken Only Calculator'!$A$9:$U$114,D46=Lists!$G$5,'Chicken Only Calculator'!$A$9:$U$114,D46=Lists!$G$6,'Cheese Only Calculator'!$A$9:$U$116,D46=Lists!$G$7,'Beef Only Calculator'!$A$9:$U$70,D46=Lists!$G$8,'Pork Only Calculator'!$A$9:$U$107),15,FALSE)</f>
        <v/>
      </c>
      <c r="S46" s="42" t="str">
        <f t="shared" si="8"/>
        <v/>
      </c>
      <c r="T46" s="42">
        <f>VLOOKUP(A46,_xlfn.IFS(D46=Lists!$G$3,'Chicken Only Calculator'!$A$9:$U$114,D46=Lists!$G$4,'Chicken Only Calculator'!$A$9:$U$114,D46=Lists!$G$5,'Chicken Only Calculator'!$A$9:$U$114,D46=Lists!$G$6,'Cheese Only Calculator'!$A$9:$U$116,D46=Lists!$G$7,'Beef Only Calculator'!$A$9:$U$70,D46=Lists!$G$8,'Pork Only Calculator'!$A$9:$U$107),17,FALSE)</f>
        <v>0</v>
      </c>
      <c r="U46" s="42" t="str">
        <f t="shared" si="9"/>
        <v/>
      </c>
      <c r="V46" s="42" t="str">
        <f t="shared" si="10"/>
        <v/>
      </c>
      <c r="W46" s="42" t="str">
        <f t="shared" si="11"/>
        <v/>
      </c>
      <c r="X46" s="42" t="str">
        <f t="shared" si="12"/>
        <v/>
      </c>
      <c r="Y46" s="42" t="str">
        <f t="shared" si="13"/>
        <v/>
      </c>
      <c r="Z46" s="42" t="str">
        <f t="shared" si="14"/>
        <v/>
      </c>
      <c r="AA46" s="42">
        <f>VLOOKUP($A46,_xlfn.IFS($D46=Lists!$G$3,'Chicken Only Calculator'!$A$9:$AJ$114,$D46=Lists!$G$4,'Chicken Only Calculator'!$A$9:$AJ$114,$D46=Lists!$G$5,'Chicken Only Calculator'!$A$9:$AJ$114,$D46=Lists!$G$6,'Cheese Only Calculator'!$A$9:$AJ$116,$D46=Lists!$G$7,'Beef Only Calculator'!$A$9:$AJ$70,$D46=Lists!$G$8,'Pork Only Calculator'!$A$9:$AJ$107),24,FALSE)</f>
        <v>0</v>
      </c>
      <c r="AB46" s="42">
        <f>VLOOKUP($A46,_xlfn.IFS($D46=Lists!$G$3,'Chicken Only Calculator'!$A$9:$AJ$114,$D46=Lists!$G$4,'Chicken Only Calculator'!$A$9:$AJ$114,$D46=Lists!$G$5,'Chicken Only Calculator'!$A$9:$AJ$114,$D46=Lists!$G$6,'Cheese Only Calculator'!$A$9:$AJ$116,$D46=Lists!$G$7,'Beef Only Calculator'!$A$9:$AJ$70,$D46=Lists!$G$8,'Pork Only Calculator'!$A$9:$AJ$107),25,FALSE)</f>
        <v>0</v>
      </c>
      <c r="AC46" s="42">
        <f>VLOOKUP($A46,_xlfn.IFS($D46=Lists!$G$3,'Chicken Only Calculator'!$A$9:$AJ$114,$D46=Lists!$G$4,'Chicken Only Calculator'!$A$9:$AJ$114,$D46=Lists!$G$5,'Chicken Only Calculator'!$A$9:$AJ$114,$D46=Lists!$G$6,'Cheese Only Calculator'!$A$9:$AJ$116,$D46=Lists!$G$7,'Beef Only Calculator'!$A$9:$AJ$70,$D46=Lists!$G$8,'Pork Only Calculator'!$A$9:$AJ$107),26,FALSE)</f>
        <v>0</v>
      </c>
      <c r="AD46" s="42">
        <f>VLOOKUP($A46,_xlfn.IFS($D46=Lists!$G$3,'Chicken Only Calculator'!$A$9:$AJ$114,$D46=Lists!$G$4,'Chicken Only Calculator'!$A$9:$AJ$114,$D46=Lists!$G$5,'Chicken Only Calculator'!$A$9:$AJ$114,$D46=Lists!$G$6,'Cheese Only Calculator'!$A$9:$AJ$116,$D46=Lists!$G$7,'Beef Only Calculator'!$A$9:$AJ$70,$D46=Lists!$G$8,'Pork Only Calculator'!$A$9:$AJ$107),27,FALSE)</f>
        <v>0</v>
      </c>
      <c r="AE46" s="42">
        <f>VLOOKUP($A46,_xlfn.IFS($D46=Lists!$G$3,'Chicken Only Calculator'!$A$9:$AJ$114,$D46=Lists!$G$4,'Chicken Only Calculator'!$A$9:$AJ$114,$D46=Lists!$G$5,'Chicken Only Calculator'!$A$9:$AJ$114,$D46=Lists!$G$6,'Cheese Only Calculator'!$A$9:$AJ$116,$D46=Lists!$G$7,'Beef Only Calculator'!$A$9:$AJ$70,$D46=Lists!$G$8,'Pork Only Calculator'!$A$9:$AJ$107),28,FALSE)</f>
        <v>0</v>
      </c>
      <c r="AF46" s="42">
        <f>VLOOKUP($A46,_xlfn.IFS($D46=Lists!$G$3,'Chicken Only Calculator'!$A$9:$AJ$114,$D46=Lists!$G$4,'Chicken Only Calculator'!$A$9:$AJ$114,$D46=Lists!$G$5,'Chicken Only Calculator'!$A$9:$AJ$114,$D46=Lists!$G$6,'Cheese Only Calculator'!$A$9:$AJ$116,$D46=Lists!$G$7,'Beef Only Calculator'!$A$9:$AJ$70,$D46=Lists!$G$8,'Pork Only Calculator'!$A$9:$AJ$107),29,FALSE)</f>
        <v>0</v>
      </c>
      <c r="AG46" s="42">
        <f>VLOOKUP($A46,_xlfn.IFS($D46=Lists!$G$3,'Chicken Only Calculator'!$A$9:$AJ$114,$D46=Lists!$G$4,'Chicken Only Calculator'!$A$9:$AJ$114,$D46=Lists!$G$5,'Chicken Only Calculator'!$A$9:$AJ$114,$D46=Lists!$G$6,'Cheese Only Calculator'!$A$9:$AJ$116,$D46=Lists!$G$7,'Beef Only Calculator'!$A$9:$AJ$70,$D46=Lists!$G$8,'Pork Only Calculator'!$A$9:$AJ$107),30,FALSE)</f>
        <v>0</v>
      </c>
      <c r="AH46" s="42">
        <f>VLOOKUP($A46,_xlfn.IFS($D46=Lists!$G$3,'Chicken Only Calculator'!$A$9:$AJ$114,$D46=Lists!$G$4,'Chicken Only Calculator'!$A$9:$AJ$114,$D46=Lists!$G$5,'Chicken Only Calculator'!$A$9:$AJ$114,$D46=Lists!$G$6,'Cheese Only Calculator'!$A$9:$AJ$116,$D46=Lists!$G$7,'Beef Only Calculator'!$A$9:$AJ$70,$D46=Lists!$G$8,'Pork Only Calculator'!$A$9:$AJ$107),31,FALSE)</f>
        <v>0</v>
      </c>
      <c r="AI46" s="42">
        <f>VLOOKUP($A46,_xlfn.IFS($D46=Lists!$G$3,'Chicken Only Calculator'!$A$9:$AJ$114,$D46=Lists!$G$4,'Chicken Only Calculator'!$A$9:$AJ$114,$D46=Lists!$G$5,'Chicken Only Calculator'!$A$9:$AJ$114,$D46=Lists!$G$6,'Cheese Only Calculator'!$A$9:$AJ$116,$D46=Lists!$G$7,'Beef Only Calculator'!$A$9:$AJ$70,$D46=Lists!$G$8,'Pork Only Calculator'!$A$9:$AJ$107),32,FALSE)</f>
        <v>0</v>
      </c>
      <c r="AJ46" s="42">
        <f>VLOOKUP($A46,_xlfn.IFS($D46=Lists!$G$3,'Chicken Only Calculator'!$A$9:$AJ$114,$D46=Lists!$G$4,'Chicken Only Calculator'!$A$9:$AJ$114,$D46=Lists!$G$5,'Chicken Only Calculator'!$A$9:$AJ$114,$D46=Lists!$G$6,'Cheese Only Calculator'!$A$9:$AJ$116,$D46=Lists!$G$7,'Beef Only Calculator'!$A$9:$AJ$70,$D46=Lists!$G$8,'Pork Only Calculator'!$A$9:$AJ$107),33,FALSE)</f>
        <v>0</v>
      </c>
      <c r="AK46" s="42">
        <f>VLOOKUP($A46,_xlfn.IFS($D46=Lists!$G$3,'Chicken Only Calculator'!$A$9:$AJ$114,$D46=Lists!$G$4,'Chicken Only Calculator'!$A$9:$AJ$114,$D46=Lists!$G$5,'Chicken Only Calculator'!$A$9:$AJ$114,$D46=Lists!$G$6,'Cheese Only Calculator'!$A$9:$AJ$116,$D46=Lists!$G$7,'Beef Only Calculator'!$A$9:$AJ$70,$D46=Lists!$G$8,'Pork Only Calculator'!$A$9:$AJ$107),34,FALSE)</f>
        <v>0</v>
      </c>
      <c r="AL46" s="42">
        <f>VLOOKUP($A46,_xlfn.IFS($D46=Lists!$G$3,'Chicken Only Calculator'!$A$9:$AJ$114,$D46=Lists!$G$4,'Chicken Only Calculator'!$A$9:$AJ$114,$D46=Lists!$G$5,'Chicken Only Calculator'!$A$9:$AJ$114,$D46=Lists!$G$6,'Cheese Only Calculator'!$A$9:$AJ$116,$D46=Lists!$G$7,'Beef Only Calculator'!$A$9:$AJ$70,$D46=Lists!$G$8,'Pork Only Calculator'!$A$9:$AJ$107),35,FALSE)</f>
        <v>0</v>
      </c>
      <c r="AM46" s="42">
        <f t="shared" si="15"/>
        <v>0</v>
      </c>
      <c r="AO46" s="55"/>
    </row>
    <row r="47" spans="1:41" ht="24.5" x14ac:dyDescent="0.55000000000000004">
      <c r="A47" s="52">
        <v>10000037831</v>
      </c>
      <c r="B47" s="52" t="str">
        <f>INDEX('Data Sheet'!$A$1:$R$260,MATCH($A47,'Data Sheet'!$A$1:$A$260,0),MATCH(B$3,'Data Sheet'!$A$1:$R$1,0))</f>
        <v>ACT</v>
      </c>
      <c r="C47" s="53" t="str">
        <f>INDEX('Data Sheet'!$A$1:$R$260,MATCH($A47,'Data Sheet'!$A$1:$A$260,0),MATCH(C$3,'Data Sheet'!$A$1:$R$1,0))</f>
        <v>Breaded Chicken Drumsticks</v>
      </c>
      <c r="D47" s="52" t="str">
        <f>INDEX('Data Sheet'!$A$1:$R$260,MATCH($A47,'Data Sheet'!$A$1:$A$260,0),MATCH(D$3,'Data Sheet'!$A$1:$R$1,0))</f>
        <v>100103 D</v>
      </c>
      <c r="E47" s="52">
        <f>INDEX('Data Sheet'!$A$1:$R$260,MATCH($A47,'Data Sheet'!$A$1:$A$260,0),MATCH(E$3,'Data Sheet'!$A$1:$R$1,0))</f>
        <v>29.64</v>
      </c>
      <c r="F47" s="52" t="str">
        <f>INDEX('Data Sheet'!$A$1:$R$260,MATCH($A47,'Data Sheet'!$A$1:$A$260,0),MATCH(F$3,'Data Sheet'!$A$1:$R$1,0))</f>
        <v>92-113</v>
      </c>
      <c r="G47" s="52">
        <f>INDEX('Data Sheet'!$A$1:$R$260,MATCH($A47,'Data Sheet'!$A$1:$A$260,0),MATCH(G$3,'Data Sheet'!$A$1:$R$1,0))</f>
        <v>102</v>
      </c>
      <c r="H47" s="52" t="str">
        <f>INDEX('Data Sheet'!$A$1:$R$260,MATCH($A47,'Data Sheet'!$A$1:$A$260,0),MATCH(H$3,'Data Sheet'!$A$1:$R$1,0))</f>
        <v/>
      </c>
      <c r="I47" s="52" t="str">
        <f>INDEX('Data Sheet'!$A$1:$R$260,MATCH($A47,'Data Sheet'!$A$1:$A$260,0),MATCH(I$3,'Data Sheet'!$A$1:$R$1,0))</f>
        <v>4.21-6.6</v>
      </c>
      <c r="J47" s="52" t="str">
        <f>INDEX('Data Sheet'!$A$1:$R$260,MATCH($A47,'Data Sheet'!$A$1:$A$260,0),MATCH(J$3,'Data Sheet'!$A$1:$R$1,0))</f>
        <v>1 piece</v>
      </c>
      <c r="K47" s="52">
        <f>INDEX('Data Sheet'!$A$1:$R$260,MATCH($A47,'Data Sheet'!$A$1:$A$260,0),MATCH(K$3,'Data Sheet'!$A$1:$R$1,0))</f>
        <v>2</v>
      </c>
      <c r="L47" s="52">
        <f>INDEX('Data Sheet'!$A$1:$R$260,MATCH($A47,'Data Sheet'!$A$1:$A$260,0),MATCH(L$3,'Data Sheet'!$A$1:$R$1,0))</f>
        <v>0.75</v>
      </c>
      <c r="M47" s="52">
        <f>INDEX('Data Sheet'!$A$1:$R$260,MATCH($A47,'Data Sheet'!$A$1:$A$260,0),MATCH(M$3,'Data Sheet'!$A$1:$R$1,0))</f>
        <v>0</v>
      </c>
      <c r="N47" s="52">
        <f>INDEX('Data Sheet'!$A$1:$R$260,MATCH($A47,'Data Sheet'!$A$1:$A$260,0),MATCH(N$3,'Data Sheet'!$A$1:$R$1,0))</f>
        <v>23.72</v>
      </c>
      <c r="O47" s="52">
        <f>INDEX('Data Sheet'!$A$1:$R$260,MATCH($A47,'Data Sheet'!$A$1:$A$260,0),MATCH(O$3,'Data Sheet'!$A$1:$R$1,0))</f>
        <v>0</v>
      </c>
      <c r="P47" s="52">
        <f>INDEX('Data Sheet'!$A$1:$R$260,MATCH($A47,'Data Sheet'!$A$1:$A$260,0),MATCH(P$3,'Data Sheet'!$A$1:$R$1,0))</f>
        <v>0</v>
      </c>
      <c r="Q47" s="52">
        <f>INDEX('Data Sheet'!$A$1:$R$260,MATCH($A47,'Data Sheet'!$A$1:$A$260,0),MATCH(Q$3,'Data Sheet'!$A$1:$R$1,0))</f>
        <v>0</v>
      </c>
      <c r="R47" s="54" t="e">
        <f>VLOOKUP(A47,_xlfn.IFS(D47=Lists!$G$3,'Chicken Only Calculator'!$A$9:$U$114,D47=Lists!$G$4,'Chicken Only Calculator'!$A$9:$U$114,D47=Lists!$G$5,'Chicken Only Calculator'!$A$9:$U$114,D47=Lists!$G$6,'Cheese Only Calculator'!$A$9:$U$116,D47=Lists!$G$7,'Beef Only Calculator'!$A$9:$U$70,D47=Lists!$G$8,'Pork Only Calculator'!$A$9:$U$107),15,FALSE)</f>
        <v>#N/A</v>
      </c>
      <c r="S47" s="54" t="str">
        <f t="shared" si="8"/>
        <v/>
      </c>
      <c r="T47" s="54" t="e">
        <f>VLOOKUP(A47,_xlfn.IFS(D47=Lists!$G$3,'Chicken Only Calculator'!$A$9:$U$114,D47=Lists!$G$4,'Chicken Only Calculator'!$A$9:$U$114,D47=Lists!$G$5,'Chicken Only Calculator'!$A$9:$U$114,D47=Lists!$G$6,'Cheese Only Calculator'!$A$9:$U$116,D47=Lists!$G$7,'Beef Only Calculator'!$A$9:$U$70,D47=Lists!$G$8,'Pork Only Calculator'!$A$9:$U$107),17,FALSE)</f>
        <v>#N/A</v>
      </c>
      <c r="U47" s="54" t="str">
        <f t="shared" si="9"/>
        <v/>
      </c>
      <c r="V47" s="54" t="str">
        <f t="shared" si="10"/>
        <v/>
      </c>
      <c r="W47" s="54" t="str">
        <f t="shared" si="11"/>
        <v/>
      </c>
      <c r="X47" s="54" t="str">
        <f t="shared" si="12"/>
        <v/>
      </c>
      <c r="Y47" s="54" t="str">
        <f t="shared" si="13"/>
        <v/>
      </c>
      <c r="Z47" s="54" t="str">
        <f t="shared" si="14"/>
        <v/>
      </c>
      <c r="AA47" s="54" t="e">
        <f>VLOOKUP($A47,_xlfn.IFS($D47=Lists!$G$3,'Chicken Only Calculator'!$A$9:$AJ$114,$D47=Lists!$G$4,'Chicken Only Calculator'!$A$9:$AJ$114,$D47=Lists!$G$5,'Chicken Only Calculator'!$A$9:$AJ$114,$D47=Lists!$G$6,'Cheese Only Calculator'!$A$9:$AJ$116,$D47=Lists!$G$7,'Beef Only Calculator'!$A$9:$AJ$70,$D47=Lists!$G$8,'Pork Only Calculator'!$A$9:$AJ$107),24,FALSE)</f>
        <v>#N/A</v>
      </c>
      <c r="AB47" s="54" t="e">
        <f>VLOOKUP($A47,_xlfn.IFS($D47=Lists!$G$3,'Chicken Only Calculator'!$A$9:$AJ$114,$D47=Lists!$G$4,'Chicken Only Calculator'!$A$9:$AJ$114,$D47=Lists!$G$5,'Chicken Only Calculator'!$A$9:$AJ$114,$D47=Lists!$G$6,'Cheese Only Calculator'!$A$9:$AJ$116,$D47=Lists!$G$7,'Beef Only Calculator'!$A$9:$AJ$70,$D47=Lists!$G$8,'Pork Only Calculator'!$A$9:$AJ$107),25,FALSE)</f>
        <v>#N/A</v>
      </c>
      <c r="AC47" s="54" t="e">
        <f>VLOOKUP($A47,_xlfn.IFS($D47=Lists!$G$3,'Chicken Only Calculator'!$A$9:$AJ$114,$D47=Lists!$G$4,'Chicken Only Calculator'!$A$9:$AJ$114,$D47=Lists!$G$5,'Chicken Only Calculator'!$A$9:$AJ$114,$D47=Lists!$G$6,'Cheese Only Calculator'!$A$9:$AJ$116,$D47=Lists!$G$7,'Beef Only Calculator'!$A$9:$AJ$70,$D47=Lists!$G$8,'Pork Only Calculator'!$A$9:$AJ$107),26,FALSE)</f>
        <v>#N/A</v>
      </c>
      <c r="AD47" s="54" t="e">
        <f>VLOOKUP($A47,_xlfn.IFS($D47=Lists!$G$3,'Chicken Only Calculator'!$A$9:$AJ$114,$D47=Lists!$G$4,'Chicken Only Calculator'!$A$9:$AJ$114,$D47=Lists!$G$5,'Chicken Only Calculator'!$A$9:$AJ$114,$D47=Lists!$G$6,'Cheese Only Calculator'!$A$9:$AJ$116,$D47=Lists!$G$7,'Beef Only Calculator'!$A$9:$AJ$70,$D47=Lists!$G$8,'Pork Only Calculator'!$A$9:$AJ$107),27,FALSE)</f>
        <v>#N/A</v>
      </c>
      <c r="AE47" s="54" t="e">
        <f>VLOOKUP($A47,_xlfn.IFS($D47=Lists!$G$3,'Chicken Only Calculator'!$A$9:$AJ$114,$D47=Lists!$G$4,'Chicken Only Calculator'!$A$9:$AJ$114,$D47=Lists!$G$5,'Chicken Only Calculator'!$A$9:$AJ$114,$D47=Lists!$G$6,'Cheese Only Calculator'!$A$9:$AJ$116,$D47=Lists!$G$7,'Beef Only Calculator'!$A$9:$AJ$70,$D47=Lists!$G$8,'Pork Only Calculator'!$A$9:$AJ$107),28,FALSE)</f>
        <v>#N/A</v>
      </c>
      <c r="AF47" s="54" t="e">
        <f>VLOOKUP($A47,_xlfn.IFS($D47=Lists!$G$3,'Chicken Only Calculator'!$A$9:$AJ$114,$D47=Lists!$G$4,'Chicken Only Calculator'!$A$9:$AJ$114,$D47=Lists!$G$5,'Chicken Only Calculator'!$A$9:$AJ$114,$D47=Lists!$G$6,'Cheese Only Calculator'!$A$9:$AJ$116,$D47=Lists!$G$7,'Beef Only Calculator'!$A$9:$AJ$70,$D47=Lists!$G$8,'Pork Only Calculator'!$A$9:$AJ$107),29,FALSE)</f>
        <v>#N/A</v>
      </c>
      <c r="AG47" s="54" t="e">
        <f>VLOOKUP($A47,_xlfn.IFS($D47=Lists!$G$3,'Chicken Only Calculator'!$A$9:$AJ$114,$D47=Lists!$G$4,'Chicken Only Calculator'!$A$9:$AJ$114,$D47=Lists!$G$5,'Chicken Only Calculator'!$A$9:$AJ$114,$D47=Lists!$G$6,'Cheese Only Calculator'!$A$9:$AJ$116,$D47=Lists!$G$7,'Beef Only Calculator'!$A$9:$AJ$70,$D47=Lists!$G$8,'Pork Only Calculator'!$A$9:$AJ$107),30,FALSE)</f>
        <v>#N/A</v>
      </c>
      <c r="AH47" s="54" t="e">
        <f>VLOOKUP($A47,_xlfn.IFS($D47=Lists!$G$3,'Chicken Only Calculator'!$A$9:$AJ$114,$D47=Lists!$G$4,'Chicken Only Calculator'!$A$9:$AJ$114,$D47=Lists!$G$5,'Chicken Only Calculator'!$A$9:$AJ$114,$D47=Lists!$G$6,'Cheese Only Calculator'!$A$9:$AJ$116,$D47=Lists!$G$7,'Beef Only Calculator'!$A$9:$AJ$70,$D47=Lists!$G$8,'Pork Only Calculator'!$A$9:$AJ$107),31,FALSE)</f>
        <v>#N/A</v>
      </c>
      <c r="AI47" s="54" t="e">
        <f>VLOOKUP($A47,_xlfn.IFS($D47=Lists!$G$3,'Chicken Only Calculator'!$A$9:$AJ$114,$D47=Lists!$G$4,'Chicken Only Calculator'!$A$9:$AJ$114,$D47=Lists!$G$5,'Chicken Only Calculator'!$A$9:$AJ$114,$D47=Lists!$G$6,'Cheese Only Calculator'!$A$9:$AJ$116,$D47=Lists!$G$7,'Beef Only Calculator'!$A$9:$AJ$70,$D47=Lists!$G$8,'Pork Only Calculator'!$A$9:$AJ$107),32,FALSE)</f>
        <v>#N/A</v>
      </c>
      <c r="AJ47" s="54" t="e">
        <f>VLOOKUP($A47,_xlfn.IFS($D47=Lists!$G$3,'Chicken Only Calculator'!$A$9:$AJ$114,$D47=Lists!$G$4,'Chicken Only Calculator'!$A$9:$AJ$114,$D47=Lists!$G$5,'Chicken Only Calculator'!$A$9:$AJ$114,$D47=Lists!$G$6,'Cheese Only Calculator'!$A$9:$AJ$116,$D47=Lists!$G$7,'Beef Only Calculator'!$A$9:$AJ$70,$D47=Lists!$G$8,'Pork Only Calculator'!$A$9:$AJ$107),33,FALSE)</f>
        <v>#N/A</v>
      </c>
      <c r="AK47" s="54" t="e">
        <f>VLOOKUP($A47,_xlfn.IFS($D47=Lists!$G$3,'Chicken Only Calculator'!$A$9:$AJ$114,$D47=Lists!$G$4,'Chicken Only Calculator'!$A$9:$AJ$114,$D47=Lists!$G$5,'Chicken Only Calculator'!$A$9:$AJ$114,$D47=Lists!$G$6,'Cheese Only Calculator'!$A$9:$AJ$116,$D47=Lists!$G$7,'Beef Only Calculator'!$A$9:$AJ$70,$D47=Lists!$G$8,'Pork Only Calculator'!$A$9:$AJ$107),34,FALSE)</f>
        <v>#N/A</v>
      </c>
      <c r="AL47" s="54" t="e">
        <f>VLOOKUP($A47,_xlfn.IFS($D47=Lists!$G$3,'Chicken Only Calculator'!$A$9:$AJ$114,$D47=Lists!$G$4,'Chicken Only Calculator'!$A$9:$AJ$114,$D47=Lists!$G$5,'Chicken Only Calculator'!$A$9:$AJ$114,$D47=Lists!$G$6,'Cheese Only Calculator'!$A$9:$AJ$116,$D47=Lists!$G$7,'Beef Only Calculator'!$A$9:$AJ$70,$D47=Lists!$G$8,'Pork Only Calculator'!$A$9:$AJ$107),35,FALSE)</f>
        <v>#N/A</v>
      </c>
      <c r="AM47" s="54" t="e">
        <f t="shared" si="15"/>
        <v>#N/A</v>
      </c>
      <c r="AO47" s="55"/>
    </row>
    <row r="48" spans="1:41" ht="24.5" x14ac:dyDescent="0.55000000000000004">
      <c r="A48" s="40">
        <v>10000038479</v>
      </c>
      <c r="B48" s="40" t="str">
        <f>INDEX('Data Sheet'!$A$1:$R$260,MATCH($A48,'Data Sheet'!$A$1:$A$260,0),MATCH(B$3,'Data Sheet'!$A$1:$R$1,0))</f>
        <v>ACT</v>
      </c>
      <c r="C48" s="41" t="str">
        <f>INDEX('Data Sheet'!$A$1:$R$260,MATCH($A48,'Data Sheet'!$A$1:$A$260,0),MATCH(C$3,'Data Sheet'!$A$1:$R$1,0))</f>
        <v>Breaded Nashville Hot MWWM Tenders, 1.55 oz.</v>
      </c>
      <c r="D48" s="40" t="str">
        <f>INDEX('Data Sheet'!$A$1:$R$260,MATCH($A48,'Data Sheet'!$A$1:$A$260,0),MATCH(D$3,'Data Sheet'!$A$1:$R$1,0))</f>
        <v>100103 W</v>
      </c>
      <c r="E48" s="40">
        <f>INDEX('Data Sheet'!$A$1:$R$260,MATCH($A48,'Data Sheet'!$A$1:$A$260,0),MATCH(E$3,'Data Sheet'!$A$1:$R$1,0))</f>
        <v>30.6</v>
      </c>
      <c r="F48" s="40">
        <f>INDEX('Data Sheet'!$A$1:$R$260,MATCH($A48,'Data Sheet'!$A$1:$A$260,0),MATCH(F$3,'Data Sheet'!$A$1:$R$1,0))</f>
        <v>105</v>
      </c>
      <c r="G48" s="40">
        <f>INDEX('Data Sheet'!$A$1:$R$260,MATCH($A48,'Data Sheet'!$A$1:$A$260,0),MATCH(G$3,'Data Sheet'!$A$1:$R$1,0))</f>
        <v>105</v>
      </c>
      <c r="H48" s="40">
        <f>INDEX('Data Sheet'!$A$1:$R$260,MATCH($A48,'Data Sheet'!$A$1:$A$260,0),MATCH(H$3,'Data Sheet'!$A$1:$R$1,0))</f>
        <v>25</v>
      </c>
      <c r="I48" s="40">
        <f>INDEX('Data Sheet'!$A$1:$R$260,MATCH($A48,'Data Sheet'!$A$1:$A$260,0),MATCH(I$3,'Data Sheet'!$A$1:$R$1,0))</f>
        <v>4.6500000000000004</v>
      </c>
      <c r="J48" s="40" t="str">
        <f>INDEX('Data Sheet'!$A$1:$R$260,MATCH($A48,'Data Sheet'!$A$1:$A$260,0),MATCH(J$3,'Data Sheet'!$A$1:$R$1,0))</f>
        <v>3 Pieces</v>
      </c>
      <c r="K48" s="40">
        <f>INDEX('Data Sheet'!$A$1:$R$260,MATCH($A48,'Data Sheet'!$A$1:$A$260,0),MATCH(K$3,'Data Sheet'!$A$1:$R$1,0))</f>
        <v>2</v>
      </c>
      <c r="L48" s="40">
        <f>INDEX('Data Sheet'!$A$1:$R$260,MATCH($A48,'Data Sheet'!$A$1:$A$260,0),MATCH(L$3,'Data Sheet'!$A$1:$R$1,0))</f>
        <v>1</v>
      </c>
      <c r="M48" s="40">
        <f>INDEX('Data Sheet'!$A$1:$R$260,MATCH($A48,'Data Sheet'!$A$1:$A$260,0),MATCH(M$3,'Data Sheet'!$A$1:$R$1,0))</f>
        <v>26.65</v>
      </c>
      <c r="N48" s="40">
        <f>INDEX('Data Sheet'!$A$1:$R$260,MATCH($A48,'Data Sheet'!$A$1:$A$260,0),MATCH(N$3,'Data Sheet'!$A$1:$R$1,0))</f>
        <v>0</v>
      </c>
      <c r="O48" s="40">
        <f>INDEX('Data Sheet'!$A$1:$R$260,MATCH($A48,'Data Sheet'!$A$1:$A$260,0),MATCH(O$3,'Data Sheet'!$A$1:$R$1,0))</f>
        <v>0</v>
      </c>
      <c r="P48" s="40">
        <f>INDEX('Data Sheet'!$A$1:$R$260,MATCH($A48,'Data Sheet'!$A$1:$A$260,0),MATCH(P$3,'Data Sheet'!$A$1:$R$1,0))</f>
        <v>0</v>
      </c>
      <c r="Q48" s="40">
        <f>INDEX('Data Sheet'!$A$1:$R$260,MATCH($A48,'Data Sheet'!$A$1:$A$260,0),MATCH(Q$3,'Data Sheet'!$A$1:$R$1,0))</f>
        <v>0</v>
      </c>
      <c r="R48" s="42" t="str">
        <f>VLOOKUP(A48,_xlfn.IFS(D48=Lists!$G$3,'Chicken Only Calculator'!$A$9:$U$114,D48=Lists!$G$4,'Chicken Only Calculator'!$A$9:$U$114,D48=Lists!$G$5,'Chicken Only Calculator'!$A$9:$U$114,D48=Lists!$G$6,'Cheese Only Calculator'!$A$9:$U$116,D48=Lists!$G$7,'Beef Only Calculator'!$A$9:$U$70,D48=Lists!$G$8,'Pork Only Calculator'!$A$9:$U$107),15,FALSE)</f>
        <v/>
      </c>
      <c r="S48" s="42" t="str">
        <f t="shared" si="8"/>
        <v/>
      </c>
      <c r="T48" s="42">
        <f>VLOOKUP(A48,_xlfn.IFS(D48=Lists!$G$3,'Chicken Only Calculator'!$A$9:$U$114,D48=Lists!$G$4,'Chicken Only Calculator'!$A$9:$U$114,D48=Lists!$G$5,'Chicken Only Calculator'!$A$9:$U$114,D48=Lists!$G$6,'Cheese Only Calculator'!$A$9:$U$116,D48=Lists!$G$7,'Beef Only Calculator'!$A$9:$U$70,D48=Lists!$G$8,'Pork Only Calculator'!$A$9:$U$107),17,FALSE)</f>
        <v>0</v>
      </c>
      <c r="U48" s="42" t="str">
        <f t="shared" si="9"/>
        <v/>
      </c>
      <c r="V48" s="42" t="str">
        <f t="shared" si="10"/>
        <v/>
      </c>
      <c r="W48" s="42" t="str">
        <f t="shared" si="11"/>
        <v/>
      </c>
      <c r="X48" s="42" t="str">
        <f t="shared" si="12"/>
        <v/>
      </c>
      <c r="Y48" s="42" t="str">
        <f t="shared" si="13"/>
        <v/>
      </c>
      <c r="Z48" s="42" t="str">
        <f t="shared" si="14"/>
        <v/>
      </c>
      <c r="AA48" s="42">
        <f>VLOOKUP($A48,_xlfn.IFS($D48=Lists!$G$3,'Chicken Only Calculator'!$A$9:$AJ$114,$D48=Lists!$G$4,'Chicken Only Calculator'!$A$9:$AJ$114,$D48=Lists!$G$5,'Chicken Only Calculator'!$A$9:$AJ$114,$D48=Lists!$G$6,'Cheese Only Calculator'!$A$9:$AJ$116,$D48=Lists!$G$7,'Beef Only Calculator'!$A$9:$AJ$70,$D48=Lists!$G$8,'Pork Only Calculator'!$A$9:$AJ$107),24,FALSE)</f>
        <v>0</v>
      </c>
      <c r="AB48" s="42">
        <f>VLOOKUP($A48,_xlfn.IFS($D48=Lists!$G$3,'Chicken Only Calculator'!$A$9:$AJ$114,$D48=Lists!$G$4,'Chicken Only Calculator'!$A$9:$AJ$114,$D48=Lists!$G$5,'Chicken Only Calculator'!$A$9:$AJ$114,$D48=Lists!$G$6,'Cheese Only Calculator'!$A$9:$AJ$116,$D48=Lists!$G$7,'Beef Only Calculator'!$A$9:$AJ$70,$D48=Lists!$G$8,'Pork Only Calculator'!$A$9:$AJ$107),25,FALSE)</f>
        <v>0</v>
      </c>
      <c r="AC48" s="42">
        <f>VLOOKUP($A48,_xlfn.IFS($D48=Lists!$G$3,'Chicken Only Calculator'!$A$9:$AJ$114,$D48=Lists!$G$4,'Chicken Only Calculator'!$A$9:$AJ$114,$D48=Lists!$G$5,'Chicken Only Calculator'!$A$9:$AJ$114,$D48=Lists!$G$6,'Cheese Only Calculator'!$A$9:$AJ$116,$D48=Lists!$G$7,'Beef Only Calculator'!$A$9:$AJ$70,$D48=Lists!$G$8,'Pork Only Calculator'!$A$9:$AJ$107),26,FALSE)</f>
        <v>0</v>
      </c>
      <c r="AD48" s="42">
        <f>VLOOKUP($A48,_xlfn.IFS($D48=Lists!$G$3,'Chicken Only Calculator'!$A$9:$AJ$114,$D48=Lists!$G$4,'Chicken Only Calculator'!$A$9:$AJ$114,$D48=Lists!$G$5,'Chicken Only Calculator'!$A$9:$AJ$114,$D48=Lists!$G$6,'Cheese Only Calculator'!$A$9:$AJ$116,$D48=Lists!$G$7,'Beef Only Calculator'!$A$9:$AJ$70,$D48=Lists!$G$8,'Pork Only Calculator'!$A$9:$AJ$107),27,FALSE)</f>
        <v>0</v>
      </c>
      <c r="AE48" s="42">
        <f>VLOOKUP($A48,_xlfn.IFS($D48=Lists!$G$3,'Chicken Only Calculator'!$A$9:$AJ$114,$D48=Lists!$G$4,'Chicken Only Calculator'!$A$9:$AJ$114,$D48=Lists!$G$5,'Chicken Only Calculator'!$A$9:$AJ$114,$D48=Lists!$G$6,'Cheese Only Calculator'!$A$9:$AJ$116,$D48=Lists!$G$7,'Beef Only Calculator'!$A$9:$AJ$70,$D48=Lists!$G$8,'Pork Only Calculator'!$A$9:$AJ$107),28,FALSE)</f>
        <v>0</v>
      </c>
      <c r="AF48" s="42">
        <f>VLOOKUP($A48,_xlfn.IFS($D48=Lists!$G$3,'Chicken Only Calculator'!$A$9:$AJ$114,$D48=Lists!$G$4,'Chicken Only Calculator'!$A$9:$AJ$114,$D48=Lists!$G$5,'Chicken Only Calculator'!$A$9:$AJ$114,$D48=Lists!$G$6,'Cheese Only Calculator'!$A$9:$AJ$116,$D48=Lists!$G$7,'Beef Only Calculator'!$A$9:$AJ$70,$D48=Lists!$G$8,'Pork Only Calculator'!$A$9:$AJ$107),29,FALSE)</f>
        <v>0</v>
      </c>
      <c r="AG48" s="42">
        <f>VLOOKUP($A48,_xlfn.IFS($D48=Lists!$G$3,'Chicken Only Calculator'!$A$9:$AJ$114,$D48=Lists!$G$4,'Chicken Only Calculator'!$A$9:$AJ$114,$D48=Lists!$G$5,'Chicken Only Calculator'!$A$9:$AJ$114,$D48=Lists!$G$6,'Cheese Only Calculator'!$A$9:$AJ$116,$D48=Lists!$G$7,'Beef Only Calculator'!$A$9:$AJ$70,$D48=Lists!$G$8,'Pork Only Calculator'!$A$9:$AJ$107),30,FALSE)</f>
        <v>0</v>
      </c>
      <c r="AH48" s="42">
        <f>VLOOKUP($A48,_xlfn.IFS($D48=Lists!$G$3,'Chicken Only Calculator'!$A$9:$AJ$114,$D48=Lists!$G$4,'Chicken Only Calculator'!$A$9:$AJ$114,$D48=Lists!$G$5,'Chicken Only Calculator'!$A$9:$AJ$114,$D48=Lists!$G$6,'Cheese Only Calculator'!$A$9:$AJ$116,$D48=Lists!$G$7,'Beef Only Calculator'!$A$9:$AJ$70,$D48=Lists!$G$8,'Pork Only Calculator'!$A$9:$AJ$107),31,FALSE)</f>
        <v>0</v>
      </c>
      <c r="AI48" s="42">
        <f>VLOOKUP($A48,_xlfn.IFS($D48=Lists!$G$3,'Chicken Only Calculator'!$A$9:$AJ$114,$D48=Lists!$G$4,'Chicken Only Calculator'!$A$9:$AJ$114,$D48=Lists!$G$5,'Chicken Only Calculator'!$A$9:$AJ$114,$D48=Lists!$G$6,'Cheese Only Calculator'!$A$9:$AJ$116,$D48=Lists!$G$7,'Beef Only Calculator'!$A$9:$AJ$70,$D48=Lists!$G$8,'Pork Only Calculator'!$A$9:$AJ$107),32,FALSE)</f>
        <v>0</v>
      </c>
      <c r="AJ48" s="42">
        <f>VLOOKUP($A48,_xlfn.IFS($D48=Lists!$G$3,'Chicken Only Calculator'!$A$9:$AJ$114,$D48=Lists!$G$4,'Chicken Only Calculator'!$A$9:$AJ$114,$D48=Lists!$G$5,'Chicken Only Calculator'!$A$9:$AJ$114,$D48=Lists!$G$6,'Cheese Only Calculator'!$A$9:$AJ$116,$D48=Lists!$G$7,'Beef Only Calculator'!$A$9:$AJ$70,$D48=Lists!$G$8,'Pork Only Calculator'!$A$9:$AJ$107),33,FALSE)</f>
        <v>0</v>
      </c>
      <c r="AK48" s="42">
        <f>VLOOKUP($A48,_xlfn.IFS($D48=Lists!$G$3,'Chicken Only Calculator'!$A$9:$AJ$114,$D48=Lists!$G$4,'Chicken Only Calculator'!$A$9:$AJ$114,$D48=Lists!$G$5,'Chicken Only Calculator'!$A$9:$AJ$114,$D48=Lists!$G$6,'Cheese Only Calculator'!$A$9:$AJ$116,$D48=Lists!$G$7,'Beef Only Calculator'!$A$9:$AJ$70,$D48=Lists!$G$8,'Pork Only Calculator'!$A$9:$AJ$107),34,FALSE)</f>
        <v>0</v>
      </c>
      <c r="AL48" s="42">
        <f>VLOOKUP($A48,_xlfn.IFS($D48=Lists!$G$3,'Chicken Only Calculator'!$A$9:$AJ$114,$D48=Lists!$G$4,'Chicken Only Calculator'!$A$9:$AJ$114,$D48=Lists!$G$5,'Chicken Only Calculator'!$A$9:$AJ$114,$D48=Lists!$G$6,'Cheese Only Calculator'!$A$9:$AJ$116,$D48=Lists!$G$7,'Beef Only Calculator'!$A$9:$AJ$70,$D48=Lists!$G$8,'Pork Only Calculator'!$A$9:$AJ$107),35,FALSE)</f>
        <v>0</v>
      </c>
      <c r="AM48" s="42">
        <f t="shared" si="15"/>
        <v>0</v>
      </c>
      <c r="AO48" s="55"/>
    </row>
    <row r="49" spans="1:41" ht="24.5" x14ac:dyDescent="0.55000000000000004">
      <c r="A49" s="52">
        <v>10000038942</v>
      </c>
      <c r="B49" s="52" t="str">
        <f>INDEX('Data Sheet'!$A$1:$R$260,MATCH($A49,'Data Sheet'!$A$1:$A$260,0),MATCH(B$3,'Data Sheet'!$A$1:$R$1,0))</f>
        <v>ACT</v>
      </c>
      <c r="C49" s="53" t="str">
        <f>INDEX('Data Sheet'!$A$1:$R$260,MATCH($A49,'Data Sheet'!$A$1:$A$260,0),MATCH(C$3,'Data Sheet'!$A$1:$R$1,0))</f>
        <v>Wings of Fire Glazed Chicken Wings</v>
      </c>
      <c r="D49" s="52" t="str">
        <f>INDEX('Data Sheet'!$A$1:$R$260,MATCH($A49,'Data Sheet'!$A$1:$A$260,0),MATCH(D$3,'Data Sheet'!$A$1:$R$1,0))</f>
        <v>100103 W</v>
      </c>
      <c r="E49" s="52">
        <f>INDEX('Data Sheet'!$A$1:$R$260,MATCH($A49,'Data Sheet'!$A$1:$A$260,0),MATCH(E$3,'Data Sheet'!$A$1:$R$1,0))</f>
        <v>30</v>
      </c>
      <c r="F49" s="52" t="str">
        <f>INDEX('Data Sheet'!$A$1:$R$260,MATCH($A49,'Data Sheet'!$A$1:$A$260,0),MATCH(F$3,'Data Sheet'!$A$1:$R$1,0))</f>
        <v>71-88</v>
      </c>
      <c r="G49" s="52">
        <f>INDEX('Data Sheet'!$A$1:$R$260,MATCH($A49,'Data Sheet'!$A$1:$A$260,0),MATCH(G$3,'Data Sheet'!$A$1:$R$1,0))</f>
        <v>79</v>
      </c>
      <c r="H49" s="52" t="str">
        <f>INDEX('Data Sheet'!$A$1:$R$260,MATCH($A49,'Data Sheet'!$A$1:$A$260,0),MATCH(H$3,'Data Sheet'!$A$1:$R$1,0))</f>
        <v/>
      </c>
      <c r="I49" s="52" t="str">
        <f>INDEX('Data Sheet'!$A$1:$R$260,MATCH($A49,'Data Sheet'!$A$1:$A$260,0),MATCH(I$3,'Data Sheet'!$A$1:$R$1,0))</f>
        <v>5.40 - 6.73</v>
      </c>
      <c r="J49" s="52" t="str">
        <f>INDEX('Data Sheet'!$A$1:$R$260,MATCH($A49,'Data Sheet'!$A$1:$A$260,0),MATCH(J$3,'Data Sheet'!$A$1:$R$1,0))</f>
        <v>4 Pieces</v>
      </c>
      <c r="K49" s="52">
        <f>INDEX('Data Sheet'!$A$1:$R$260,MATCH($A49,'Data Sheet'!$A$1:$A$260,0),MATCH(K$3,'Data Sheet'!$A$1:$R$1,0))</f>
        <v>2</v>
      </c>
      <c r="L49" s="52" t="str">
        <f>INDEX('Data Sheet'!$A$1:$R$260,MATCH($A49,'Data Sheet'!$A$1:$A$260,0),MATCH(L$3,'Data Sheet'!$A$1:$R$1,0))</f>
        <v>-</v>
      </c>
      <c r="M49" s="52">
        <f>INDEX('Data Sheet'!$A$1:$R$260,MATCH($A49,'Data Sheet'!$A$1:$A$260,0),MATCH(M$3,'Data Sheet'!$A$1:$R$1,0))</f>
        <v>24.13</v>
      </c>
      <c r="N49" s="52">
        <f>INDEX('Data Sheet'!$A$1:$R$260,MATCH($A49,'Data Sheet'!$A$1:$A$260,0),MATCH(N$3,'Data Sheet'!$A$1:$R$1,0))</f>
        <v>0</v>
      </c>
      <c r="O49" s="52">
        <f>INDEX('Data Sheet'!$A$1:$R$260,MATCH($A49,'Data Sheet'!$A$1:$A$260,0),MATCH(O$3,'Data Sheet'!$A$1:$R$1,0))</f>
        <v>0</v>
      </c>
      <c r="P49" s="52">
        <f>INDEX('Data Sheet'!$A$1:$R$260,MATCH($A49,'Data Sheet'!$A$1:$A$260,0),MATCH(P$3,'Data Sheet'!$A$1:$R$1,0))</f>
        <v>0</v>
      </c>
      <c r="Q49" s="52">
        <f>INDEX('Data Sheet'!$A$1:$R$260,MATCH($A49,'Data Sheet'!$A$1:$A$260,0),MATCH(Q$3,'Data Sheet'!$A$1:$R$1,0))</f>
        <v>0</v>
      </c>
      <c r="R49" s="54" t="str">
        <f>VLOOKUP(A49,_xlfn.IFS(D49=Lists!$G$3,'Chicken Only Calculator'!$A$9:$U$114,D49=Lists!$G$4,'Chicken Only Calculator'!$A$9:$U$114,D49=Lists!$G$5,'Chicken Only Calculator'!$A$9:$U$114,D49=Lists!$G$6,'Cheese Only Calculator'!$A$9:$U$116,D49=Lists!$G$7,'Beef Only Calculator'!$A$9:$U$70,D49=Lists!$G$8,'Pork Only Calculator'!$A$9:$U$107),15,FALSE)</f>
        <v/>
      </c>
      <c r="S49" s="54" t="str">
        <f t="shared" si="8"/>
        <v/>
      </c>
      <c r="T49" s="54">
        <f>VLOOKUP(A49,_xlfn.IFS(D49=Lists!$G$3,'Chicken Only Calculator'!$A$9:$U$114,D49=Lists!$G$4,'Chicken Only Calculator'!$A$9:$U$114,D49=Lists!$G$5,'Chicken Only Calculator'!$A$9:$U$114,D49=Lists!$G$6,'Cheese Only Calculator'!$A$9:$U$116,D49=Lists!$G$7,'Beef Only Calculator'!$A$9:$U$70,D49=Lists!$G$8,'Pork Only Calculator'!$A$9:$U$107),17,FALSE)</f>
        <v>0</v>
      </c>
      <c r="U49" s="54" t="str">
        <f t="shared" si="9"/>
        <v/>
      </c>
      <c r="V49" s="54" t="str">
        <f t="shared" si="10"/>
        <v/>
      </c>
      <c r="W49" s="54" t="str">
        <f t="shared" si="11"/>
        <v/>
      </c>
      <c r="X49" s="54" t="str">
        <f t="shared" si="12"/>
        <v/>
      </c>
      <c r="Y49" s="54" t="str">
        <f t="shared" si="13"/>
        <v/>
      </c>
      <c r="Z49" s="54" t="str">
        <f t="shared" si="14"/>
        <v/>
      </c>
      <c r="AA49" s="54">
        <f>VLOOKUP($A49,_xlfn.IFS($D49=Lists!$G$3,'Chicken Only Calculator'!$A$9:$AJ$114,$D49=Lists!$G$4,'Chicken Only Calculator'!$A$9:$AJ$114,$D49=Lists!$G$5,'Chicken Only Calculator'!$A$9:$AJ$114,$D49=Lists!$G$6,'Cheese Only Calculator'!$A$9:$AJ$116,$D49=Lists!$G$7,'Beef Only Calculator'!$A$9:$AJ$70,$D49=Lists!$G$8,'Pork Only Calculator'!$A$9:$AJ$107),24,FALSE)</f>
        <v>0</v>
      </c>
      <c r="AB49" s="54">
        <f>VLOOKUP($A49,_xlfn.IFS($D49=Lists!$G$3,'Chicken Only Calculator'!$A$9:$AJ$114,$D49=Lists!$G$4,'Chicken Only Calculator'!$A$9:$AJ$114,$D49=Lists!$G$5,'Chicken Only Calculator'!$A$9:$AJ$114,$D49=Lists!$G$6,'Cheese Only Calculator'!$A$9:$AJ$116,$D49=Lists!$G$7,'Beef Only Calculator'!$A$9:$AJ$70,$D49=Lists!$G$8,'Pork Only Calculator'!$A$9:$AJ$107),25,FALSE)</f>
        <v>0</v>
      </c>
      <c r="AC49" s="54">
        <f>VLOOKUP($A49,_xlfn.IFS($D49=Lists!$G$3,'Chicken Only Calculator'!$A$9:$AJ$114,$D49=Lists!$G$4,'Chicken Only Calculator'!$A$9:$AJ$114,$D49=Lists!$G$5,'Chicken Only Calculator'!$A$9:$AJ$114,$D49=Lists!$G$6,'Cheese Only Calculator'!$A$9:$AJ$116,$D49=Lists!$G$7,'Beef Only Calculator'!$A$9:$AJ$70,$D49=Lists!$G$8,'Pork Only Calculator'!$A$9:$AJ$107),26,FALSE)</f>
        <v>0</v>
      </c>
      <c r="AD49" s="54">
        <f>VLOOKUP($A49,_xlfn.IFS($D49=Lists!$G$3,'Chicken Only Calculator'!$A$9:$AJ$114,$D49=Lists!$G$4,'Chicken Only Calculator'!$A$9:$AJ$114,$D49=Lists!$G$5,'Chicken Only Calculator'!$A$9:$AJ$114,$D49=Lists!$G$6,'Cheese Only Calculator'!$A$9:$AJ$116,$D49=Lists!$G$7,'Beef Only Calculator'!$A$9:$AJ$70,$D49=Lists!$G$8,'Pork Only Calculator'!$A$9:$AJ$107),27,FALSE)</f>
        <v>0</v>
      </c>
      <c r="AE49" s="54">
        <f>VLOOKUP($A49,_xlfn.IFS($D49=Lists!$G$3,'Chicken Only Calculator'!$A$9:$AJ$114,$D49=Lists!$G$4,'Chicken Only Calculator'!$A$9:$AJ$114,$D49=Lists!$G$5,'Chicken Only Calculator'!$A$9:$AJ$114,$D49=Lists!$G$6,'Cheese Only Calculator'!$A$9:$AJ$116,$D49=Lists!$G$7,'Beef Only Calculator'!$A$9:$AJ$70,$D49=Lists!$G$8,'Pork Only Calculator'!$A$9:$AJ$107),28,FALSE)</f>
        <v>0</v>
      </c>
      <c r="AF49" s="54">
        <f>VLOOKUP($A49,_xlfn.IFS($D49=Lists!$G$3,'Chicken Only Calculator'!$A$9:$AJ$114,$D49=Lists!$G$4,'Chicken Only Calculator'!$A$9:$AJ$114,$D49=Lists!$G$5,'Chicken Only Calculator'!$A$9:$AJ$114,$D49=Lists!$G$6,'Cheese Only Calculator'!$A$9:$AJ$116,$D49=Lists!$G$7,'Beef Only Calculator'!$A$9:$AJ$70,$D49=Lists!$G$8,'Pork Only Calculator'!$A$9:$AJ$107),29,FALSE)</f>
        <v>0</v>
      </c>
      <c r="AG49" s="54">
        <f>VLOOKUP($A49,_xlfn.IFS($D49=Lists!$G$3,'Chicken Only Calculator'!$A$9:$AJ$114,$D49=Lists!$G$4,'Chicken Only Calculator'!$A$9:$AJ$114,$D49=Lists!$G$5,'Chicken Only Calculator'!$A$9:$AJ$114,$D49=Lists!$G$6,'Cheese Only Calculator'!$A$9:$AJ$116,$D49=Lists!$G$7,'Beef Only Calculator'!$A$9:$AJ$70,$D49=Lists!$G$8,'Pork Only Calculator'!$A$9:$AJ$107),30,FALSE)</f>
        <v>0</v>
      </c>
      <c r="AH49" s="54">
        <f>VLOOKUP($A49,_xlfn.IFS($D49=Lists!$G$3,'Chicken Only Calculator'!$A$9:$AJ$114,$D49=Lists!$G$4,'Chicken Only Calculator'!$A$9:$AJ$114,$D49=Lists!$G$5,'Chicken Only Calculator'!$A$9:$AJ$114,$D49=Lists!$G$6,'Cheese Only Calculator'!$A$9:$AJ$116,$D49=Lists!$G$7,'Beef Only Calculator'!$A$9:$AJ$70,$D49=Lists!$G$8,'Pork Only Calculator'!$A$9:$AJ$107),31,FALSE)</f>
        <v>0</v>
      </c>
      <c r="AI49" s="54">
        <f>VLOOKUP($A49,_xlfn.IFS($D49=Lists!$G$3,'Chicken Only Calculator'!$A$9:$AJ$114,$D49=Lists!$G$4,'Chicken Only Calculator'!$A$9:$AJ$114,$D49=Lists!$G$5,'Chicken Only Calculator'!$A$9:$AJ$114,$D49=Lists!$G$6,'Cheese Only Calculator'!$A$9:$AJ$116,$D49=Lists!$G$7,'Beef Only Calculator'!$A$9:$AJ$70,$D49=Lists!$G$8,'Pork Only Calculator'!$A$9:$AJ$107),32,FALSE)</f>
        <v>0</v>
      </c>
      <c r="AJ49" s="54">
        <f>VLOOKUP($A49,_xlfn.IFS($D49=Lists!$G$3,'Chicken Only Calculator'!$A$9:$AJ$114,$D49=Lists!$G$4,'Chicken Only Calculator'!$A$9:$AJ$114,$D49=Lists!$G$5,'Chicken Only Calculator'!$A$9:$AJ$114,$D49=Lists!$G$6,'Cheese Only Calculator'!$A$9:$AJ$116,$D49=Lists!$G$7,'Beef Only Calculator'!$A$9:$AJ$70,$D49=Lists!$G$8,'Pork Only Calculator'!$A$9:$AJ$107),33,FALSE)</f>
        <v>0</v>
      </c>
      <c r="AK49" s="54">
        <f>VLOOKUP($A49,_xlfn.IFS($D49=Lists!$G$3,'Chicken Only Calculator'!$A$9:$AJ$114,$D49=Lists!$G$4,'Chicken Only Calculator'!$A$9:$AJ$114,$D49=Lists!$G$5,'Chicken Only Calculator'!$A$9:$AJ$114,$D49=Lists!$G$6,'Cheese Only Calculator'!$A$9:$AJ$116,$D49=Lists!$G$7,'Beef Only Calculator'!$A$9:$AJ$70,$D49=Lists!$G$8,'Pork Only Calculator'!$A$9:$AJ$107),34,FALSE)</f>
        <v>0</v>
      </c>
      <c r="AL49" s="54">
        <f>VLOOKUP($A49,_xlfn.IFS($D49=Lists!$G$3,'Chicken Only Calculator'!$A$9:$AJ$114,$D49=Lists!$G$4,'Chicken Only Calculator'!$A$9:$AJ$114,$D49=Lists!$G$5,'Chicken Only Calculator'!$A$9:$AJ$114,$D49=Lists!$G$6,'Cheese Only Calculator'!$A$9:$AJ$116,$D49=Lists!$G$7,'Beef Only Calculator'!$A$9:$AJ$70,$D49=Lists!$G$8,'Pork Only Calculator'!$A$9:$AJ$107),35,FALSE)</f>
        <v>0</v>
      </c>
      <c r="AM49" s="54">
        <f t="shared" si="15"/>
        <v>0</v>
      </c>
      <c r="AO49" s="55"/>
    </row>
    <row r="50" spans="1:41" ht="24.5" x14ac:dyDescent="0.55000000000000004">
      <c r="A50" s="40">
        <v>10000042807</v>
      </c>
      <c r="B50" s="40" t="str">
        <f>INDEX('Data Sheet'!$A$1:$R$260,MATCH($A50,'Data Sheet'!$A$1:$A$260,0),MATCH(B$3,'Data Sheet'!$A$1:$R$1,0))</f>
        <v>-</v>
      </c>
      <c r="C50" s="41" t="str">
        <f>INDEX('Data Sheet'!$A$1:$R$260,MATCH($A50,'Data Sheet'!$A$1:$A$260,0),MATCH(C$3,'Data Sheet'!$A$1:$R$1,0))</f>
        <v>Breaded Southwestern Style Loaded Chicken Bites, 0.73 oz.</v>
      </c>
      <c r="D50" s="40" t="str">
        <f>INDEX('Data Sheet'!$A$1:$R$260,MATCH($A50,'Data Sheet'!$A$1:$A$260,0),MATCH(D$3,'Data Sheet'!$A$1:$R$1,0))</f>
        <v>100103 D</v>
      </c>
      <c r="E50" s="40">
        <f>INDEX('Data Sheet'!$A$1:$R$260,MATCH($A50,'Data Sheet'!$A$1:$A$260,0),MATCH(E$3,'Data Sheet'!$A$1:$R$1,0))</f>
        <v>30</v>
      </c>
      <c r="F50" s="40">
        <f>INDEX('Data Sheet'!$A$1:$R$260,MATCH($A50,'Data Sheet'!$A$1:$A$260,0),MATCH(F$3,'Data Sheet'!$A$1:$R$1,0))</f>
        <v>108</v>
      </c>
      <c r="G50" s="40">
        <f>INDEX('Data Sheet'!$A$1:$R$260,MATCH($A50,'Data Sheet'!$A$1:$A$260,0),MATCH(G$3,'Data Sheet'!$A$1:$R$1,0))</f>
        <v>108</v>
      </c>
      <c r="H50" s="40" t="str">
        <f>INDEX('Data Sheet'!$A$1:$R$260,MATCH($A50,'Data Sheet'!$A$1:$A$260,0),MATCH(H$3,'Data Sheet'!$A$1:$R$1,0))</f>
        <v/>
      </c>
      <c r="I50" s="40">
        <f>INDEX('Data Sheet'!$A$1:$R$260,MATCH($A50,'Data Sheet'!$A$1:$A$260,0),MATCH(I$3,'Data Sheet'!$A$1:$R$1,0))</f>
        <v>4.4400000000000004</v>
      </c>
      <c r="J50" s="40" t="str">
        <f>INDEX('Data Sheet'!$A$1:$R$260,MATCH($A50,'Data Sheet'!$A$1:$A$260,0),MATCH(J$3,'Data Sheet'!$A$1:$R$1,0))</f>
        <v>6 pieces</v>
      </c>
      <c r="K50" s="40">
        <f>INDEX('Data Sheet'!$A$1:$R$260,MATCH($A50,'Data Sheet'!$A$1:$A$260,0),MATCH(K$3,'Data Sheet'!$A$1:$R$1,0))</f>
        <v>2</v>
      </c>
      <c r="L50" s="40">
        <f>INDEX('Data Sheet'!$A$1:$R$260,MATCH($A50,'Data Sheet'!$A$1:$A$260,0),MATCH(L$3,'Data Sheet'!$A$1:$R$1,0))</f>
        <v>2</v>
      </c>
      <c r="M50" s="40">
        <f>INDEX('Data Sheet'!$A$1:$R$260,MATCH($A50,'Data Sheet'!$A$1:$A$260,0),MATCH(M$3,'Data Sheet'!$A$1:$R$1,0))</f>
        <v>0</v>
      </c>
      <c r="N50" s="40">
        <f>INDEX('Data Sheet'!$A$1:$R$260,MATCH($A50,'Data Sheet'!$A$1:$A$260,0),MATCH(N$3,'Data Sheet'!$A$1:$R$1,0))</f>
        <v>27.12</v>
      </c>
      <c r="O50" s="40">
        <f>INDEX('Data Sheet'!$A$1:$R$260,MATCH($A50,'Data Sheet'!$A$1:$A$260,0),MATCH(O$3,'Data Sheet'!$A$1:$R$1,0))</f>
        <v>0</v>
      </c>
      <c r="P50" s="40">
        <f>INDEX('Data Sheet'!$A$1:$R$260,MATCH($A50,'Data Sheet'!$A$1:$A$260,0),MATCH(P$3,'Data Sheet'!$A$1:$R$1,0))</f>
        <v>0</v>
      </c>
      <c r="Q50" s="40">
        <f>INDEX('Data Sheet'!$A$1:$R$260,MATCH($A50,'Data Sheet'!$A$1:$A$260,0),MATCH(Q$3,'Data Sheet'!$A$1:$R$1,0))</f>
        <v>0</v>
      </c>
      <c r="R50" s="42" t="e">
        <f>VLOOKUP(A50,_xlfn.IFS(D50=Lists!$G$3,'Chicken Only Calculator'!$A$9:$U$114,D50=Lists!$G$4,'Chicken Only Calculator'!$A$9:$U$114,D50=Lists!$G$5,'Chicken Only Calculator'!$A$9:$U$114,D50=Lists!$G$6,'Cheese Only Calculator'!$A$9:$U$116,D50=Lists!$G$7,'Beef Only Calculator'!$A$9:$U$70,D50=Lists!$G$8,'Pork Only Calculator'!$A$9:$U$107),15,FALSE)</f>
        <v>#N/A</v>
      </c>
      <c r="S50" s="42" t="str">
        <f t="shared" si="8"/>
        <v/>
      </c>
      <c r="T50" s="42" t="e">
        <f>VLOOKUP(A50,_xlfn.IFS(D50=Lists!$G$3,'Chicken Only Calculator'!$A$9:$U$114,D50=Lists!$G$4,'Chicken Only Calculator'!$A$9:$U$114,D50=Lists!$G$5,'Chicken Only Calculator'!$A$9:$U$114,D50=Lists!$G$6,'Cheese Only Calculator'!$A$9:$U$116,D50=Lists!$G$7,'Beef Only Calculator'!$A$9:$U$70,D50=Lists!$G$8,'Pork Only Calculator'!$A$9:$U$107),17,FALSE)</f>
        <v>#N/A</v>
      </c>
      <c r="U50" s="42" t="str">
        <f t="shared" si="9"/>
        <v/>
      </c>
      <c r="V50" s="42" t="str">
        <f t="shared" si="10"/>
        <v/>
      </c>
      <c r="W50" s="42" t="str">
        <f t="shared" si="11"/>
        <v/>
      </c>
      <c r="X50" s="42" t="str">
        <f t="shared" si="12"/>
        <v/>
      </c>
      <c r="Y50" s="42" t="str">
        <f t="shared" si="13"/>
        <v/>
      </c>
      <c r="Z50" s="42" t="str">
        <f t="shared" si="14"/>
        <v/>
      </c>
      <c r="AA50" s="42" t="e">
        <f>VLOOKUP($A50,_xlfn.IFS($D50=Lists!$G$3,'Chicken Only Calculator'!$A$9:$AJ$114,$D50=Lists!$G$4,'Chicken Only Calculator'!$A$9:$AJ$114,$D50=Lists!$G$5,'Chicken Only Calculator'!$A$9:$AJ$114,$D50=Lists!$G$6,'Cheese Only Calculator'!$A$9:$AJ$116,$D50=Lists!$G$7,'Beef Only Calculator'!$A$9:$AJ$70,$D50=Lists!$G$8,'Pork Only Calculator'!$A$9:$AJ$107),24,FALSE)</f>
        <v>#N/A</v>
      </c>
      <c r="AB50" s="42" t="e">
        <f>VLOOKUP($A50,_xlfn.IFS($D50=Lists!$G$3,'Chicken Only Calculator'!$A$9:$AJ$114,$D50=Lists!$G$4,'Chicken Only Calculator'!$A$9:$AJ$114,$D50=Lists!$G$5,'Chicken Only Calculator'!$A$9:$AJ$114,$D50=Lists!$G$6,'Cheese Only Calculator'!$A$9:$AJ$116,$D50=Lists!$G$7,'Beef Only Calculator'!$A$9:$AJ$70,$D50=Lists!$G$8,'Pork Only Calculator'!$A$9:$AJ$107),25,FALSE)</f>
        <v>#N/A</v>
      </c>
      <c r="AC50" s="42" t="e">
        <f>VLOOKUP($A50,_xlfn.IFS($D50=Lists!$G$3,'Chicken Only Calculator'!$A$9:$AJ$114,$D50=Lists!$G$4,'Chicken Only Calculator'!$A$9:$AJ$114,$D50=Lists!$G$5,'Chicken Only Calculator'!$A$9:$AJ$114,$D50=Lists!$G$6,'Cheese Only Calculator'!$A$9:$AJ$116,$D50=Lists!$G$7,'Beef Only Calculator'!$A$9:$AJ$70,$D50=Lists!$G$8,'Pork Only Calculator'!$A$9:$AJ$107),26,FALSE)</f>
        <v>#N/A</v>
      </c>
      <c r="AD50" s="42" t="e">
        <f>VLOOKUP($A50,_xlfn.IFS($D50=Lists!$G$3,'Chicken Only Calculator'!$A$9:$AJ$114,$D50=Lists!$G$4,'Chicken Only Calculator'!$A$9:$AJ$114,$D50=Lists!$G$5,'Chicken Only Calculator'!$A$9:$AJ$114,$D50=Lists!$G$6,'Cheese Only Calculator'!$A$9:$AJ$116,$D50=Lists!$G$7,'Beef Only Calculator'!$A$9:$AJ$70,$D50=Lists!$G$8,'Pork Only Calculator'!$A$9:$AJ$107),27,FALSE)</f>
        <v>#N/A</v>
      </c>
      <c r="AE50" s="42" t="e">
        <f>VLOOKUP($A50,_xlfn.IFS($D50=Lists!$G$3,'Chicken Only Calculator'!$A$9:$AJ$114,$D50=Lists!$G$4,'Chicken Only Calculator'!$A$9:$AJ$114,$D50=Lists!$G$5,'Chicken Only Calculator'!$A$9:$AJ$114,$D50=Lists!$G$6,'Cheese Only Calculator'!$A$9:$AJ$116,$D50=Lists!$G$7,'Beef Only Calculator'!$A$9:$AJ$70,$D50=Lists!$G$8,'Pork Only Calculator'!$A$9:$AJ$107),28,FALSE)</f>
        <v>#N/A</v>
      </c>
      <c r="AF50" s="42" t="e">
        <f>VLOOKUP($A50,_xlfn.IFS($D50=Lists!$G$3,'Chicken Only Calculator'!$A$9:$AJ$114,$D50=Lists!$G$4,'Chicken Only Calculator'!$A$9:$AJ$114,$D50=Lists!$G$5,'Chicken Only Calculator'!$A$9:$AJ$114,$D50=Lists!$G$6,'Cheese Only Calculator'!$A$9:$AJ$116,$D50=Lists!$G$7,'Beef Only Calculator'!$A$9:$AJ$70,$D50=Lists!$G$8,'Pork Only Calculator'!$A$9:$AJ$107),29,FALSE)</f>
        <v>#N/A</v>
      </c>
      <c r="AG50" s="42" t="e">
        <f>VLOOKUP($A50,_xlfn.IFS($D50=Lists!$G$3,'Chicken Only Calculator'!$A$9:$AJ$114,$D50=Lists!$G$4,'Chicken Only Calculator'!$A$9:$AJ$114,$D50=Lists!$G$5,'Chicken Only Calculator'!$A$9:$AJ$114,$D50=Lists!$G$6,'Cheese Only Calculator'!$A$9:$AJ$116,$D50=Lists!$G$7,'Beef Only Calculator'!$A$9:$AJ$70,$D50=Lists!$G$8,'Pork Only Calculator'!$A$9:$AJ$107),30,FALSE)</f>
        <v>#N/A</v>
      </c>
      <c r="AH50" s="42" t="e">
        <f>VLOOKUP($A50,_xlfn.IFS($D50=Lists!$G$3,'Chicken Only Calculator'!$A$9:$AJ$114,$D50=Lists!$G$4,'Chicken Only Calculator'!$A$9:$AJ$114,$D50=Lists!$G$5,'Chicken Only Calculator'!$A$9:$AJ$114,$D50=Lists!$G$6,'Cheese Only Calculator'!$A$9:$AJ$116,$D50=Lists!$G$7,'Beef Only Calculator'!$A$9:$AJ$70,$D50=Lists!$G$8,'Pork Only Calculator'!$A$9:$AJ$107),31,FALSE)</f>
        <v>#N/A</v>
      </c>
      <c r="AI50" s="42" t="e">
        <f>VLOOKUP($A50,_xlfn.IFS($D50=Lists!$G$3,'Chicken Only Calculator'!$A$9:$AJ$114,$D50=Lists!$G$4,'Chicken Only Calculator'!$A$9:$AJ$114,$D50=Lists!$G$5,'Chicken Only Calculator'!$A$9:$AJ$114,$D50=Lists!$G$6,'Cheese Only Calculator'!$A$9:$AJ$116,$D50=Lists!$G$7,'Beef Only Calculator'!$A$9:$AJ$70,$D50=Lists!$G$8,'Pork Only Calculator'!$A$9:$AJ$107),32,FALSE)</f>
        <v>#N/A</v>
      </c>
      <c r="AJ50" s="42" t="e">
        <f>VLOOKUP($A50,_xlfn.IFS($D50=Lists!$G$3,'Chicken Only Calculator'!$A$9:$AJ$114,$D50=Lists!$G$4,'Chicken Only Calculator'!$A$9:$AJ$114,$D50=Lists!$G$5,'Chicken Only Calculator'!$A$9:$AJ$114,$D50=Lists!$G$6,'Cheese Only Calculator'!$A$9:$AJ$116,$D50=Lists!$G$7,'Beef Only Calculator'!$A$9:$AJ$70,$D50=Lists!$G$8,'Pork Only Calculator'!$A$9:$AJ$107),33,FALSE)</f>
        <v>#N/A</v>
      </c>
      <c r="AK50" s="42" t="e">
        <f>VLOOKUP($A50,_xlfn.IFS($D50=Lists!$G$3,'Chicken Only Calculator'!$A$9:$AJ$114,$D50=Lists!$G$4,'Chicken Only Calculator'!$A$9:$AJ$114,$D50=Lists!$G$5,'Chicken Only Calculator'!$A$9:$AJ$114,$D50=Lists!$G$6,'Cheese Only Calculator'!$A$9:$AJ$116,$D50=Lists!$G$7,'Beef Only Calculator'!$A$9:$AJ$70,$D50=Lists!$G$8,'Pork Only Calculator'!$A$9:$AJ$107),34,FALSE)</f>
        <v>#N/A</v>
      </c>
      <c r="AL50" s="42" t="e">
        <f>VLOOKUP($A50,_xlfn.IFS($D50=Lists!$G$3,'Chicken Only Calculator'!$A$9:$AJ$114,$D50=Lists!$G$4,'Chicken Only Calculator'!$A$9:$AJ$114,$D50=Lists!$G$5,'Chicken Only Calculator'!$A$9:$AJ$114,$D50=Lists!$G$6,'Cheese Only Calculator'!$A$9:$AJ$116,$D50=Lists!$G$7,'Beef Only Calculator'!$A$9:$AJ$70,$D50=Lists!$G$8,'Pork Only Calculator'!$A$9:$AJ$107),35,FALSE)</f>
        <v>#N/A</v>
      </c>
      <c r="AM50" s="42" t="e">
        <f t="shared" si="15"/>
        <v>#N/A</v>
      </c>
      <c r="AO50" s="55"/>
    </row>
    <row r="51" spans="1:41" ht="24.5" x14ac:dyDescent="0.55000000000000004">
      <c r="A51" s="52">
        <v>10000042809</v>
      </c>
      <c r="B51" s="52" t="str">
        <f>INDEX('Data Sheet'!$A$1:$R$260,MATCH($A51,'Data Sheet'!$A$1:$A$260,0),MATCH(B$3,'Data Sheet'!$A$1:$R$1,0))</f>
        <v>-</v>
      </c>
      <c r="C51" s="53" t="str">
        <f>INDEX('Data Sheet'!$A$1:$R$260,MATCH($A51,'Data Sheet'!$A$1:$A$260,0),MATCH(C$3,'Data Sheet'!$A$1:$R$1,0))</f>
        <v>Breaded Mac &amp; Cheese Loaded Chicken Bites, 0.73 oz.</v>
      </c>
      <c r="D51" s="52" t="str">
        <f>INDEX('Data Sheet'!$A$1:$R$260,MATCH($A51,'Data Sheet'!$A$1:$A$260,0),MATCH(D$3,'Data Sheet'!$A$1:$R$1,0))</f>
        <v>100103 W</v>
      </c>
      <c r="E51" s="52">
        <f>INDEX('Data Sheet'!$A$1:$R$260,MATCH($A51,'Data Sheet'!$A$1:$A$260,0),MATCH(E$3,'Data Sheet'!$A$1:$R$1,0))</f>
        <v>30</v>
      </c>
      <c r="F51" s="52">
        <f>INDEX('Data Sheet'!$A$1:$R$260,MATCH($A51,'Data Sheet'!$A$1:$A$260,0),MATCH(F$3,'Data Sheet'!$A$1:$R$1,0))</f>
        <v>108</v>
      </c>
      <c r="G51" s="52">
        <f>INDEX('Data Sheet'!$A$1:$R$260,MATCH($A51,'Data Sheet'!$A$1:$A$260,0),MATCH(G$3,'Data Sheet'!$A$1:$R$1,0))</f>
        <v>108</v>
      </c>
      <c r="H51" s="52" t="str">
        <f>INDEX('Data Sheet'!$A$1:$R$260,MATCH($A51,'Data Sheet'!$A$1:$A$260,0),MATCH(H$3,'Data Sheet'!$A$1:$R$1,0))</f>
        <v/>
      </c>
      <c r="I51" s="52">
        <f>INDEX('Data Sheet'!$A$1:$R$260,MATCH($A51,'Data Sheet'!$A$1:$A$260,0),MATCH(I$3,'Data Sheet'!$A$1:$R$1,0))</f>
        <v>4.4400000000000004</v>
      </c>
      <c r="J51" s="52" t="str">
        <f>INDEX('Data Sheet'!$A$1:$R$260,MATCH($A51,'Data Sheet'!$A$1:$A$260,0),MATCH(J$3,'Data Sheet'!$A$1:$R$1,0))</f>
        <v>6 pieces</v>
      </c>
      <c r="K51" s="52">
        <f>INDEX('Data Sheet'!$A$1:$R$260,MATCH($A51,'Data Sheet'!$A$1:$A$260,0),MATCH(K$3,'Data Sheet'!$A$1:$R$1,0))</f>
        <v>2</v>
      </c>
      <c r="L51" s="52">
        <f>INDEX('Data Sheet'!$A$1:$R$260,MATCH($A51,'Data Sheet'!$A$1:$A$260,0),MATCH(L$3,'Data Sheet'!$A$1:$R$1,0))</f>
        <v>2</v>
      </c>
      <c r="M51" s="52">
        <f>INDEX('Data Sheet'!$A$1:$R$260,MATCH($A51,'Data Sheet'!$A$1:$A$260,0),MATCH(M$3,'Data Sheet'!$A$1:$R$1,0))</f>
        <v>20.9</v>
      </c>
      <c r="N51" s="52">
        <f>INDEX('Data Sheet'!$A$1:$R$260,MATCH($A51,'Data Sheet'!$A$1:$A$260,0),MATCH(N$3,'Data Sheet'!$A$1:$R$1,0))</f>
        <v>0</v>
      </c>
      <c r="O51" s="52">
        <f>INDEX('Data Sheet'!$A$1:$R$260,MATCH($A51,'Data Sheet'!$A$1:$A$260,0),MATCH(O$3,'Data Sheet'!$A$1:$R$1,0))</f>
        <v>0</v>
      </c>
      <c r="P51" s="52">
        <f>INDEX('Data Sheet'!$A$1:$R$260,MATCH($A51,'Data Sheet'!$A$1:$A$260,0),MATCH(P$3,'Data Sheet'!$A$1:$R$1,0))</f>
        <v>0</v>
      </c>
      <c r="Q51" s="52">
        <f>INDEX('Data Sheet'!$A$1:$R$260,MATCH($A51,'Data Sheet'!$A$1:$A$260,0),MATCH(Q$3,'Data Sheet'!$A$1:$R$1,0))</f>
        <v>0</v>
      </c>
      <c r="R51" s="54" t="e">
        <f>VLOOKUP(A51,_xlfn.IFS(D51=Lists!$G$3,'Chicken Only Calculator'!$A$9:$U$114,D51=Lists!$G$4,'Chicken Only Calculator'!$A$9:$U$114,D51=Lists!$G$5,'Chicken Only Calculator'!$A$9:$U$114,D51=Lists!$G$6,'Cheese Only Calculator'!$A$9:$U$116,D51=Lists!$G$7,'Beef Only Calculator'!$A$9:$U$70,D51=Lists!$G$8,'Pork Only Calculator'!$A$9:$U$107),15,FALSE)</f>
        <v>#N/A</v>
      </c>
      <c r="S51" s="54" t="str">
        <f t="shared" si="8"/>
        <v/>
      </c>
      <c r="T51" s="54" t="e">
        <f>VLOOKUP(A51,_xlfn.IFS(D51=Lists!$G$3,'Chicken Only Calculator'!$A$9:$U$114,D51=Lists!$G$4,'Chicken Only Calculator'!$A$9:$U$114,D51=Lists!$G$5,'Chicken Only Calculator'!$A$9:$U$114,D51=Lists!$G$6,'Cheese Only Calculator'!$A$9:$U$116,D51=Lists!$G$7,'Beef Only Calculator'!$A$9:$U$70,D51=Lists!$G$8,'Pork Only Calculator'!$A$9:$U$107),17,FALSE)</f>
        <v>#N/A</v>
      </c>
      <c r="U51" s="54" t="str">
        <f t="shared" si="9"/>
        <v/>
      </c>
      <c r="V51" s="54" t="str">
        <f t="shared" si="10"/>
        <v/>
      </c>
      <c r="W51" s="54" t="str">
        <f t="shared" si="11"/>
        <v/>
      </c>
      <c r="X51" s="54" t="str">
        <f t="shared" si="12"/>
        <v/>
      </c>
      <c r="Y51" s="54" t="str">
        <f t="shared" si="13"/>
        <v/>
      </c>
      <c r="Z51" s="54" t="str">
        <f t="shared" si="14"/>
        <v/>
      </c>
      <c r="AA51" s="54" t="e">
        <f>VLOOKUP($A51,_xlfn.IFS($D51=Lists!$G$3,'Chicken Only Calculator'!$A$9:$AJ$114,$D51=Lists!$G$4,'Chicken Only Calculator'!$A$9:$AJ$114,$D51=Lists!$G$5,'Chicken Only Calculator'!$A$9:$AJ$114,$D51=Lists!$G$6,'Cheese Only Calculator'!$A$9:$AJ$116,$D51=Lists!$G$7,'Beef Only Calculator'!$A$9:$AJ$70,$D51=Lists!$G$8,'Pork Only Calculator'!$A$9:$AJ$107),24,FALSE)</f>
        <v>#N/A</v>
      </c>
      <c r="AB51" s="54" t="e">
        <f>VLOOKUP($A51,_xlfn.IFS($D51=Lists!$G$3,'Chicken Only Calculator'!$A$9:$AJ$114,$D51=Lists!$G$4,'Chicken Only Calculator'!$A$9:$AJ$114,$D51=Lists!$G$5,'Chicken Only Calculator'!$A$9:$AJ$114,$D51=Lists!$G$6,'Cheese Only Calculator'!$A$9:$AJ$116,$D51=Lists!$G$7,'Beef Only Calculator'!$A$9:$AJ$70,$D51=Lists!$G$8,'Pork Only Calculator'!$A$9:$AJ$107),25,FALSE)</f>
        <v>#N/A</v>
      </c>
      <c r="AC51" s="54" t="e">
        <f>VLOOKUP($A51,_xlfn.IFS($D51=Lists!$G$3,'Chicken Only Calculator'!$A$9:$AJ$114,$D51=Lists!$G$4,'Chicken Only Calculator'!$A$9:$AJ$114,$D51=Lists!$G$5,'Chicken Only Calculator'!$A$9:$AJ$114,$D51=Lists!$G$6,'Cheese Only Calculator'!$A$9:$AJ$116,$D51=Lists!$G$7,'Beef Only Calculator'!$A$9:$AJ$70,$D51=Lists!$G$8,'Pork Only Calculator'!$A$9:$AJ$107),26,FALSE)</f>
        <v>#N/A</v>
      </c>
      <c r="AD51" s="54" t="e">
        <f>VLOOKUP($A51,_xlfn.IFS($D51=Lists!$G$3,'Chicken Only Calculator'!$A$9:$AJ$114,$D51=Lists!$G$4,'Chicken Only Calculator'!$A$9:$AJ$114,$D51=Lists!$G$5,'Chicken Only Calculator'!$A$9:$AJ$114,$D51=Lists!$G$6,'Cheese Only Calculator'!$A$9:$AJ$116,$D51=Lists!$G$7,'Beef Only Calculator'!$A$9:$AJ$70,$D51=Lists!$G$8,'Pork Only Calculator'!$A$9:$AJ$107),27,FALSE)</f>
        <v>#N/A</v>
      </c>
      <c r="AE51" s="54" t="e">
        <f>VLOOKUP($A51,_xlfn.IFS($D51=Lists!$G$3,'Chicken Only Calculator'!$A$9:$AJ$114,$D51=Lists!$G$4,'Chicken Only Calculator'!$A$9:$AJ$114,$D51=Lists!$G$5,'Chicken Only Calculator'!$A$9:$AJ$114,$D51=Lists!$G$6,'Cheese Only Calculator'!$A$9:$AJ$116,$D51=Lists!$G$7,'Beef Only Calculator'!$A$9:$AJ$70,$D51=Lists!$G$8,'Pork Only Calculator'!$A$9:$AJ$107),28,FALSE)</f>
        <v>#N/A</v>
      </c>
      <c r="AF51" s="54" t="e">
        <f>VLOOKUP($A51,_xlfn.IFS($D51=Lists!$G$3,'Chicken Only Calculator'!$A$9:$AJ$114,$D51=Lists!$G$4,'Chicken Only Calculator'!$A$9:$AJ$114,$D51=Lists!$G$5,'Chicken Only Calculator'!$A$9:$AJ$114,$D51=Lists!$G$6,'Cheese Only Calculator'!$A$9:$AJ$116,$D51=Lists!$G$7,'Beef Only Calculator'!$A$9:$AJ$70,$D51=Lists!$G$8,'Pork Only Calculator'!$A$9:$AJ$107),29,FALSE)</f>
        <v>#N/A</v>
      </c>
      <c r="AG51" s="54" t="e">
        <f>VLOOKUP($A51,_xlfn.IFS($D51=Lists!$G$3,'Chicken Only Calculator'!$A$9:$AJ$114,$D51=Lists!$G$4,'Chicken Only Calculator'!$A$9:$AJ$114,$D51=Lists!$G$5,'Chicken Only Calculator'!$A$9:$AJ$114,$D51=Lists!$G$6,'Cheese Only Calculator'!$A$9:$AJ$116,$D51=Lists!$G$7,'Beef Only Calculator'!$A$9:$AJ$70,$D51=Lists!$G$8,'Pork Only Calculator'!$A$9:$AJ$107),30,FALSE)</f>
        <v>#N/A</v>
      </c>
      <c r="AH51" s="54" t="e">
        <f>VLOOKUP($A51,_xlfn.IFS($D51=Lists!$G$3,'Chicken Only Calculator'!$A$9:$AJ$114,$D51=Lists!$G$4,'Chicken Only Calculator'!$A$9:$AJ$114,$D51=Lists!$G$5,'Chicken Only Calculator'!$A$9:$AJ$114,$D51=Lists!$G$6,'Cheese Only Calculator'!$A$9:$AJ$116,$D51=Lists!$G$7,'Beef Only Calculator'!$A$9:$AJ$70,$D51=Lists!$G$8,'Pork Only Calculator'!$A$9:$AJ$107),31,FALSE)</f>
        <v>#N/A</v>
      </c>
      <c r="AI51" s="54" t="e">
        <f>VLOOKUP($A51,_xlfn.IFS($D51=Lists!$G$3,'Chicken Only Calculator'!$A$9:$AJ$114,$D51=Lists!$G$4,'Chicken Only Calculator'!$A$9:$AJ$114,$D51=Lists!$G$5,'Chicken Only Calculator'!$A$9:$AJ$114,$D51=Lists!$G$6,'Cheese Only Calculator'!$A$9:$AJ$116,$D51=Lists!$G$7,'Beef Only Calculator'!$A$9:$AJ$70,$D51=Lists!$G$8,'Pork Only Calculator'!$A$9:$AJ$107),32,FALSE)</f>
        <v>#N/A</v>
      </c>
      <c r="AJ51" s="54" t="e">
        <f>VLOOKUP($A51,_xlfn.IFS($D51=Lists!$G$3,'Chicken Only Calculator'!$A$9:$AJ$114,$D51=Lists!$G$4,'Chicken Only Calculator'!$A$9:$AJ$114,$D51=Lists!$G$5,'Chicken Only Calculator'!$A$9:$AJ$114,$D51=Lists!$G$6,'Cheese Only Calculator'!$A$9:$AJ$116,$D51=Lists!$G$7,'Beef Only Calculator'!$A$9:$AJ$70,$D51=Lists!$G$8,'Pork Only Calculator'!$A$9:$AJ$107),33,FALSE)</f>
        <v>#N/A</v>
      </c>
      <c r="AK51" s="54" t="e">
        <f>VLOOKUP($A51,_xlfn.IFS($D51=Lists!$G$3,'Chicken Only Calculator'!$A$9:$AJ$114,$D51=Lists!$G$4,'Chicken Only Calculator'!$A$9:$AJ$114,$D51=Lists!$G$5,'Chicken Only Calculator'!$A$9:$AJ$114,$D51=Lists!$G$6,'Cheese Only Calculator'!$A$9:$AJ$116,$D51=Lists!$G$7,'Beef Only Calculator'!$A$9:$AJ$70,$D51=Lists!$G$8,'Pork Only Calculator'!$A$9:$AJ$107),34,FALSE)</f>
        <v>#N/A</v>
      </c>
      <c r="AL51" s="54" t="e">
        <f>VLOOKUP($A51,_xlfn.IFS($D51=Lists!$G$3,'Chicken Only Calculator'!$A$9:$AJ$114,$D51=Lists!$G$4,'Chicken Only Calculator'!$A$9:$AJ$114,$D51=Lists!$G$5,'Chicken Only Calculator'!$A$9:$AJ$114,$D51=Lists!$G$6,'Cheese Only Calculator'!$A$9:$AJ$116,$D51=Lists!$G$7,'Beef Only Calculator'!$A$9:$AJ$70,$D51=Lists!$G$8,'Pork Only Calculator'!$A$9:$AJ$107),35,FALSE)</f>
        <v>#N/A</v>
      </c>
      <c r="AM51" s="54" t="e">
        <f t="shared" si="15"/>
        <v>#N/A</v>
      </c>
      <c r="AO51" s="55"/>
    </row>
    <row r="52" spans="1:41" ht="24.5" x14ac:dyDescent="0.55000000000000004">
      <c r="A52" s="40">
        <v>10000043536</v>
      </c>
      <c r="B52" s="40" t="str">
        <f>INDEX('Data Sheet'!$A$1:$R$260,MATCH($A52,'Data Sheet'!$A$1:$A$260,0),MATCH(B$3,'Data Sheet'!$A$1:$R$1,0))</f>
        <v>-</v>
      </c>
      <c r="C52" s="41" t="str">
        <f>INDEX('Data Sheet'!$A$1:$R$260,MATCH($A52,'Data Sheet'!$A$1:$A$260,0),MATCH(C$3,'Data Sheet'!$A$1:$R$1,0))</f>
        <v>Savory Flavored Chopped Chicken</v>
      </c>
      <c r="D52" s="40" t="str">
        <f>INDEX('Data Sheet'!$A$1:$R$260,MATCH($A52,'Data Sheet'!$A$1:$A$260,0),MATCH(D$3,'Data Sheet'!$A$1:$R$1,0))</f>
        <v>100103 D</v>
      </c>
      <c r="E52" s="40">
        <f>INDEX('Data Sheet'!$A$1:$R$260,MATCH($A52,'Data Sheet'!$A$1:$A$260,0),MATCH(E$3,'Data Sheet'!$A$1:$R$1,0))</f>
        <v>20</v>
      </c>
      <c r="F52" s="40">
        <f>INDEX('Data Sheet'!$A$1:$R$260,MATCH($A52,'Data Sheet'!$A$1:$A$260,0),MATCH(F$3,'Data Sheet'!$A$1:$R$1,0))</f>
        <v>160</v>
      </c>
      <c r="G52" s="40">
        <f>INDEX('Data Sheet'!$A$1:$R$260,MATCH($A52,'Data Sheet'!$A$1:$A$260,0),MATCH(G$3,'Data Sheet'!$A$1:$R$1,0))</f>
        <v>160</v>
      </c>
      <c r="H52" s="40" t="str">
        <f>INDEX('Data Sheet'!$A$1:$R$260,MATCH($A52,'Data Sheet'!$A$1:$A$260,0),MATCH(H$3,'Data Sheet'!$A$1:$R$1,0))</f>
        <v/>
      </c>
      <c r="I52" s="40">
        <f>INDEX('Data Sheet'!$A$1:$R$260,MATCH($A52,'Data Sheet'!$A$1:$A$260,0),MATCH(I$3,'Data Sheet'!$A$1:$R$1,0))</f>
        <v>2</v>
      </c>
      <c r="J52" s="40">
        <f>INDEX('Data Sheet'!$A$1:$R$260,MATCH($A52,'Data Sheet'!$A$1:$A$260,0),MATCH(J$3,'Data Sheet'!$A$1:$R$1,0))</f>
        <v>0</v>
      </c>
      <c r="K52" s="40">
        <f>INDEX('Data Sheet'!$A$1:$R$260,MATCH($A52,'Data Sheet'!$A$1:$A$260,0),MATCH(K$3,'Data Sheet'!$A$1:$R$1,0))</f>
        <v>0</v>
      </c>
      <c r="L52" s="40">
        <f>INDEX('Data Sheet'!$A$1:$R$260,MATCH($A52,'Data Sheet'!$A$1:$A$260,0),MATCH(L$3,'Data Sheet'!$A$1:$R$1,0))</f>
        <v>0</v>
      </c>
      <c r="M52" s="40">
        <f>INDEX('Data Sheet'!$A$1:$R$260,MATCH($A52,'Data Sheet'!$A$1:$A$260,0),MATCH(M$3,'Data Sheet'!$A$1:$R$1,0))</f>
        <v>0</v>
      </c>
      <c r="N52" s="40">
        <f>INDEX('Data Sheet'!$A$1:$R$260,MATCH($A52,'Data Sheet'!$A$1:$A$260,0),MATCH(N$3,'Data Sheet'!$A$1:$R$1,0))</f>
        <v>26.36</v>
      </c>
      <c r="O52" s="40">
        <f>INDEX('Data Sheet'!$A$1:$R$260,MATCH($A52,'Data Sheet'!$A$1:$A$260,0),MATCH(O$3,'Data Sheet'!$A$1:$R$1,0))</f>
        <v>0</v>
      </c>
      <c r="P52" s="40">
        <f>INDEX('Data Sheet'!$A$1:$R$260,MATCH($A52,'Data Sheet'!$A$1:$A$260,0),MATCH(P$3,'Data Sheet'!$A$1:$R$1,0))</f>
        <v>0</v>
      </c>
      <c r="Q52" s="40">
        <f>INDEX('Data Sheet'!$A$1:$R$260,MATCH($A52,'Data Sheet'!$A$1:$A$260,0),MATCH(Q$3,'Data Sheet'!$A$1:$R$1,0))</f>
        <v>0</v>
      </c>
      <c r="R52" s="42" t="e">
        <f>VLOOKUP(A52,_xlfn.IFS(D52=Lists!$G$3,'Chicken Only Calculator'!$A$9:$U$114,D52=Lists!$G$4,'Chicken Only Calculator'!$A$9:$U$114,D52=Lists!$G$5,'Chicken Only Calculator'!$A$9:$U$114,D52=Lists!$G$6,'Cheese Only Calculator'!$A$9:$U$116,D52=Lists!$G$7,'Beef Only Calculator'!$A$9:$U$70,D52=Lists!$G$8,'Pork Only Calculator'!$A$9:$U$107),15,FALSE)</f>
        <v>#N/A</v>
      </c>
      <c r="S52" s="42" t="str">
        <f t="shared" si="8"/>
        <v/>
      </c>
      <c r="T52" s="42" t="e">
        <f>VLOOKUP(A52,_xlfn.IFS(D52=Lists!$G$3,'Chicken Only Calculator'!$A$9:$U$114,D52=Lists!$G$4,'Chicken Only Calculator'!$A$9:$U$114,D52=Lists!$G$5,'Chicken Only Calculator'!$A$9:$U$114,D52=Lists!$G$6,'Cheese Only Calculator'!$A$9:$U$116,D52=Lists!$G$7,'Beef Only Calculator'!$A$9:$U$70,D52=Lists!$G$8,'Pork Only Calculator'!$A$9:$U$107),17,FALSE)</f>
        <v>#N/A</v>
      </c>
      <c r="U52" s="42" t="str">
        <f t="shared" si="9"/>
        <v/>
      </c>
      <c r="V52" s="42" t="str">
        <f t="shared" si="10"/>
        <v/>
      </c>
      <c r="W52" s="42" t="str">
        <f t="shared" si="11"/>
        <v/>
      </c>
      <c r="X52" s="42" t="str">
        <f t="shared" si="12"/>
        <v/>
      </c>
      <c r="Y52" s="42" t="str">
        <f t="shared" si="13"/>
        <v/>
      </c>
      <c r="Z52" s="42" t="str">
        <f t="shared" si="14"/>
        <v/>
      </c>
      <c r="AA52" s="42" t="e">
        <f>VLOOKUP($A52,_xlfn.IFS($D52=Lists!$G$3,'Chicken Only Calculator'!$A$9:$AJ$114,$D52=Lists!$G$4,'Chicken Only Calculator'!$A$9:$AJ$114,$D52=Lists!$G$5,'Chicken Only Calculator'!$A$9:$AJ$114,$D52=Lists!$G$6,'Cheese Only Calculator'!$A$9:$AJ$116,$D52=Lists!$G$7,'Beef Only Calculator'!$A$9:$AJ$70,$D52=Lists!$G$8,'Pork Only Calculator'!$A$9:$AJ$107),24,FALSE)</f>
        <v>#N/A</v>
      </c>
      <c r="AB52" s="42" t="e">
        <f>VLOOKUP($A52,_xlfn.IFS($D52=Lists!$G$3,'Chicken Only Calculator'!$A$9:$AJ$114,$D52=Lists!$G$4,'Chicken Only Calculator'!$A$9:$AJ$114,$D52=Lists!$G$5,'Chicken Only Calculator'!$A$9:$AJ$114,$D52=Lists!$G$6,'Cheese Only Calculator'!$A$9:$AJ$116,$D52=Lists!$G$7,'Beef Only Calculator'!$A$9:$AJ$70,$D52=Lists!$G$8,'Pork Only Calculator'!$A$9:$AJ$107),25,FALSE)</f>
        <v>#N/A</v>
      </c>
      <c r="AC52" s="42" t="e">
        <f>VLOOKUP($A52,_xlfn.IFS($D52=Lists!$G$3,'Chicken Only Calculator'!$A$9:$AJ$114,$D52=Lists!$G$4,'Chicken Only Calculator'!$A$9:$AJ$114,$D52=Lists!$G$5,'Chicken Only Calculator'!$A$9:$AJ$114,$D52=Lists!$G$6,'Cheese Only Calculator'!$A$9:$AJ$116,$D52=Lists!$G$7,'Beef Only Calculator'!$A$9:$AJ$70,$D52=Lists!$G$8,'Pork Only Calculator'!$A$9:$AJ$107),26,FALSE)</f>
        <v>#N/A</v>
      </c>
      <c r="AD52" s="42" t="e">
        <f>VLOOKUP($A52,_xlfn.IFS($D52=Lists!$G$3,'Chicken Only Calculator'!$A$9:$AJ$114,$D52=Lists!$G$4,'Chicken Only Calculator'!$A$9:$AJ$114,$D52=Lists!$G$5,'Chicken Only Calculator'!$A$9:$AJ$114,$D52=Lists!$G$6,'Cheese Only Calculator'!$A$9:$AJ$116,$D52=Lists!$G$7,'Beef Only Calculator'!$A$9:$AJ$70,$D52=Lists!$G$8,'Pork Only Calculator'!$A$9:$AJ$107),27,FALSE)</f>
        <v>#N/A</v>
      </c>
      <c r="AE52" s="42" t="e">
        <f>VLOOKUP($A52,_xlfn.IFS($D52=Lists!$G$3,'Chicken Only Calculator'!$A$9:$AJ$114,$D52=Lists!$G$4,'Chicken Only Calculator'!$A$9:$AJ$114,$D52=Lists!$G$5,'Chicken Only Calculator'!$A$9:$AJ$114,$D52=Lists!$G$6,'Cheese Only Calculator'!$A$9:$AJ$116,$D52=Lists!$G$7,'Beef Only Calculator'!$A$9:$AJ$70,$D52=Lists!$G$8,'Pork Only Calculator'!$A$9:$AJ$107),28,FALSE)</f>
        <v>#N/A</v>
      </c>
      <c r="AF52" s="42" t="e">
        <f>VLOOKUP($A52,_xlfn.IFS($D52=Lists!$G$3,'Chicken Only Calculator'!$A$9:$AJ$114,$D52=Lists!$G$4,'Chicken Only Calculator'!$A$9:$AJ$114,$D52=Lists!$G$5,'Chicken Only Calculator'!$A$9:$AJ$114,$D52=Lists!$G$6,'Cheese Only Calculator'!$A$9:$AJ$116,$D52=Lists!$G$7,'Beef Only Calculator'!$A$9:$AJ$70,$D52=Lists!$G$8,'Pork Only Calculator'!$A$9:$AJ$107),29,FALSE)</f>
        <v>#N/A</v>
      </c>
      <c r="AG52" s="42" t="e">
        <f>VLOOKUP($A52,_xlfn.IFS($D52=Lists!$G$3,'Chicken Only Calculator'!$A$9:$AJ$114,$D52=Lists!$G$4,'Chicken Only Calculator'!$A$9:$AJ$114,$D52=Lists!$G$5,'Chicken Only Calculator'!$A$9:$AJ$114,$D52=Lists!$G$6,'Cheese Only Calculator'!$A$9:$AJ$116,$D52=Lists!$G$7,'Beef Only Calculator'!$A$9:$AJ$70,$D52=Lists!$G$8,'Pork Only Calculator'!$A$9:$AJ$107),30,FALSE)</f>
        <v>#N/A</v>
      </c>
      <c r="AH52" s="42" t="e">
        <f>VLOOKUP($A52,_xlfn.IFS($D52=Lists!$G$3,'Chicken Only Calculator'!$A$9:$AJ$114,$D52=Lists!$G$4,'Chicken Only Calculator'!$A$9:$AJ$114,$D52=Lists!$G$5,'Chicken Only Calculator'!$A$9:$AJ$114,$D52=Lists!$G$6,'Cheese Only Calculator'!$A$9:$AJ$116,$D52=Lists!$G$7,'Beef Only Calculator'!$A$9:$AJ$70,$D52=Lists!$G$8,'Pork Only Calculator'!$A$9:$AJ$107),31,FALSE)</f>
        <v>#N/A</v>
      </c>
      <c r="AI52" s="42" t="e">
        <f>VLOOKUP($A52,_xlfn.IFS($D52=Lists!$G$3,'Chicken Only Calculator'!$A$9:$AJ$114,$D52=Lists!$G$4,'Chicken Only Calculator'!$A$9:$AJ$114,$D52=Lists!$G$5,'Chicken Only Calculator'!$A$9:$AJ$114,$D52=Lists!$G$6,'Cheese Only Calculator'!$A$9:$AJ$116,$D52=Lists!$G$7,'Beef Only Calculator'!$A$9:$AJ$70,$D52=Lists!$G$8,'Pork Only Calculator'!$A$9:$AJ$107),32,FALSE)</f>
        <v>#N/A</v>
      </c>
      <c r="AJ52" s="42" t="e">
        <f>VLOOKUP($A52,_xlfn.IFS($D52=Lists!$G$3,'Chicken Only Calculator'!$A$9:$AJ$114,$D52=Lists!$G$4,'Chicken Only Calculator'!$A$9:$AJ$114,$D52=Lists!$G$5,'Chicken Only Calculator'!$A$9:$AJ$114,$D52=Lists!$G$6,'Cheese Only Calculator'!$A$9:$AJ$116,$D52=Lists!$G$7,'Beef Only Calculator'!$A$9:$AJ$70,$D52=Lists!$G$8,'Pork Only Calculator'!$A$9:$AJ$107),33,FALSE)</f>
        <v>#N/A</v>
      </c>
      <c r="AK52" s="42" t="e">
        <f>VLOOKUP($A52,_xlfn.IFS($D52=Lists!$G$3,'Chicken Only Calculator'!$A$9:$AJ$114,$D52=Lists!$G$4,'Chicken Only Calculator'!$A$9:$AJ$114,$D52=Lists!$G$5,'Chicken Only Calculator'!$A$9:$AJ$114,$D52=Lists!$G$6,'Cheese Only Calculator'!$A$9:$AJ$116,$D52=Lists!$G$7,'Beef Only Calculator'!$A$9:$AJ$70,$D52=Lists!$G$8,'Pork Only Calculator'!$A$9:$AJ$107),34,FALSE)</f>
        <v>#N/A</v>
      </c>
      <c r="AL52" s="42" t="e">
        <f>VLOOKUP($A52,_xlfn.IFS($D52=Lists!$G$3,'Chicken Only Calculator'!$A$9:$AJ$114,$D52=Lists!$G$4,'Chicken Only Calculator'!$A$9:$AJ$114,$D52=Lists!$G$5,'Chicken Only Calculator'!$A$9:$AJ$114,$D52=Lists!$G$6,'Cheese Only Calculator'!$A$9:$AJ$116,$D52=Lists!$G$7,'Beef Only Calculator'!$A$9:$AJ$70,$D52=Lists!$G$8,'Pork Only Calculator'!$A$9:$AJ$107),35,FALSE)</f>
        <v>#N/A</v>
      </c>
      <c r="AM52" s="42" t="e">
        <f t="shared" si="15"/>
        <v>#N/A</v>
      </c>
      <c r="AO52" s="55"/>
    </row>
    <row r="53" spans="1:41" ht="24.5" x14ac:dyDescent="0.55000000000000004">
      <c r="A53" s="52">
        <v>10000043537</v>
      </c>
      <c r="B53" s="52" t="str">
        <f>INDEX('Data Sheet'!$A$1:$R$260,MATCH($A53,'Data Sheet'!$A$1:$A$260,0),MATCH(B$3,'Data Sheet'!$A$1:$R$1,0))</f>
        <v>-</v>
      </c>
      <c r="C53" s="53" t="str">
        <f>INDEX('Data Sheet'!$A$1:$R$260,MATCH($A53,'Data Sheet'!$A$1:$A$260,0),MATCH(C$3,'Data Sheet'!$A$1:$R$1,0))</f>
        <v>Taco Flavored Chopped Chicken</v>
      </c>
      <c r="D53" s="52" t="str">
        <f>INDEX('Data Sheet'!$A$1:$R$260,MATCH($A53,'Data Sheet'!$A$1:$A$260,0),MATCH(D$3,'Data Sheet'!$A$1:$R$1,0))</f>
        <v>100103 D</v>
      </c>
      <c r="E53" s="52">
        <f>INDEX('Data Sheet'!$A$1:$R$260,MATCH($A53,'Data Sheet'!$A$1:$A$260,0),MATCH(E$3,'Data Sheet'!$A$1:$R$1,0))</f>
        <v>20</v>
      </c>
      <c r="F53" s="52">
        <f>INDEX('Data Sheet'!$A$1:$R$260,MATCH($A53,'Data Sheet'!$A$1:$A$260,0),MATCH(F$3,'Data Sheet'!$A$1:$R$1,0))</f>
        <v>160</v>
      </c>
      <c r="G53" s="52">
        <f>INDEX('Data Sheet'!$A$1:$R$260,MATCH($A53,'Data Sheet'!$A$1:$A$260,0),MATCH(G$3,'Data Sheet'!$A$1:$R$1,0))</f>
        <v>160</v>
      </c>
      <c r="H53" s="52" t="str">
        <f>INDEX('Data Sheet'!$A$1:$R$260,MATCH($A53,'Data Sheet'!$A$1:$A$260,0),MATCH(H$3,'Data Sheet'!$A$1:$R$1,0))</f>
        <v/>
      </c>
      <c r="I53" s="52">
        <f>INDEX('Data Sheet'!$A$1:$R$260,MATCH($A53,'Data Sheet'!$A$1:$A$260,0),MATCH(I$3,'Data Sheet'!$A$1:$R$1,0))</f>
        <v>2</v>
      </c>
      <c r="J53" s="52">
        <f>INDEX('Data Sheet'!$A$1:$R$260,MATCH($A53,'Data Sheet'!$A$1:$A$260,0),MATCH(J$3,'Data Sheet'!$A$1:$R$1,0))</f>
        <v>0</v>
      </c>
      <c r="K53" s="52">
        <f>INDEX('Data Sheet'!$A$1:$R$260,MATCH($A53,'Data Sheet'!$A$1:$A$260,0),MATCH(K$3,'Data Sheet'!$A$1:$R$1,0))</f>
        <v>0</v>
      </c>
      <c r="L53" s="52">
        <f>INDEX('Data Sheet'!$A$1:$R$260,MATCH($A53,'Data Sheet'!$A$1:$A$260,0),MATCH(L$3,'Data Sheet'!$A$1:$R$1,0))</f>
        <v>0</v>
      </c>
      <c r="M53" s="52">
        <f>INDEX('Data Sheet'!$A$1:$R$260,MATCH($A53,'Data Sheet'!$A$1:$A$260,0),MATCH(M$3,'Data Sheet'!$A$1:$R$1,0))</f>
        <v>0</v>
      </c>
      <c r="N53" s="52">
        <f>INDEX('Data Sheet'!$A$1:$R$260,MATCH($A53,'Data Sheet'!$A$1:$A$260,0),MATCH(N$3,'Data Sheet'!$A$1:$R$1,0))</f>
        <v>26.36</v>
      </c>
      <c r="O53" s="52">
        <f>INDEX('Data Sheet'!$A$1:$R$260,MATCH($A53,'Data Sheet'!$A$1:$A$260,0),MATCH(O$3,'Data Sheet'!$A$1:$R$1,0))</f>
        <v>0</v>
      </c>
      <c r="P53" s="52">
        <f>INDEX('Data Sheet'!$A$1:$R$260,MATCH($A53,'Data Sheet'!$A$1:$A$260,0),MATCH(P$3,'Data Sheet'!$A$1:$R$1,0))</f>
        <v>0</v>
      </c>
      <c r="Q53" s="52">
        <f>INDEX('Data Sheet'!$A$1:$R$260,MATCH($A53,'Data Sheet'!$A$1:$A$260,0),MATCH(Q$3,'Data Sheet'!$A$1:$R$1,0))</f>
        <v>0</v>
      </c>
      <c r="R53" s="54" t="e">
        <f>VLOOKUP(A53,_xlfn.IFS(D53=Lists!$G$3,'Chicken Only Calculator'!$A$9:$U$114,D53=Lists!$G$4,'Chicken Only Calculator'!$A$9:$U$114,D53=Lists!$G$5,'Chicken Only Calculator'!$A$9:$U$114,D53=Lists!$G$6,'Cheese Only Calculator'!$A$9:$U$116,D53=Lists!$G$7,'Beef Only Calculator'!$A$9:$U$70,D53=Lists!$G$8,'Pork Only Calculator'!$A$9:$U$107),15,FALSE)</f>
        <v>#N/A</v>
      </c>
      <c r="S53" s="54" t="str">
        <f t="shared" si="8"/>
        <v/>
      </c>
      <c r="T53" s="54" t="e">
        <f>VLOOKUP(A53,_xlfn.IFS(D53=Lists!$G$3,'Chicken Only Calculator'!$A$9:$U$114,D53=Lists!$G$4,'Chicken Only Calculator'!$A$9:$U$114,D53=Lists!$G$5,'Chicken Only Calculator'!$A$9:$U$114,D53=Lists!$G$6,'Cheese Only Calculator'!$A$9:$U$116,D53=Lists!$G$7,'Beef Only Calculator'!$A$9:$U$70,D53=Lists!$G$8,'Pork Only Calculator'!$A$9:$U$107),17,FALSE)</f>
        <v>#N/A</v>
      </c>
      <c r="U53" s="54" t="str">
        <f t="shared" si="9"/>
        <v/>
      </c>
      <c r="V53" s="54" t="str">
        <f t="shared" si="10"/>
        <v/>
      </c>
      <c r="W53" s="54" t="str">
        <f t="shared" si="11"/>
        <v/>
      </c>
      <c r="X53" s="54" t="str">
        <f t="shared" si="12"/>
        <v/>
      </c>
      <c r="Y53" s="54" t="str">
        <f t="shared" si="13"/>
        <v/>
      </c>
      <c r="Z53" s="54" t="str">
        <f t="shared" si="14"/>
        <v/>
      </c>
      <c r="AA53" s="54" t="e">
        <f>VLOOKUP($A53,_xlfn.IFS($D53=Lists!$G$3,'Chicken Only Calculator'!$A$9:$AJ$114,$D53=Lists!$G$4,'Chicken Only Calculator'!$A$9:$AJ$114,$D53=Lists!$G$5,'Chicken Only Calculator'!$A$9:$AJ$114,$D53=Lists!$G$6,'Cheese Only Calculator'!$A$9:$AJ$116,$D53=Lists!$G$7,'Beef Only Calculator'!$A$9:$AJ$70,$D53=Lists!$G$8,'Pork Only Calculator'!$A$9:$AJ$107),24,FALSE)</f>
        <v>#N/A</v>
      </c>
      <c r="AB53" s="54" t="e">
        <f>VLOOKUP($A53,_xlfn.IFS($D53=Lists!$G$3,'Chicken Only Calculator'!$A$9:$AJ$114,$D53=Lists!$G$4,'Chicken Only Calculator'!$A$9:$AJ$114,$D53=Lists!$G$5,'Chicken Only Calculator'!$A$9:$AJ$114,$D53=Lists!$G$6,'Cheese Only Calculator'!$A$9:$AJ$116,$D53=Lists!$G$7,'Beef Only Calculator'!$A$9:$AJ$70,$D53=Lists!$G$8,'Pork Only Calculator'!$A$9:$AJ$107),25,FALSE)</f>
        <v>#N/A</v>
      </c>
      <c r="AC53" s="54" t="e">
        <f>VLOOKUP($A53,_xlfn.IFS($D53=Lists!$G$3,'Chicken Only Calculator'!$A$9:$AJ$114,$D53=Lists!$G$4,'Chicken Only Calculator'!$A$9:$AJ$114,$D53=Lists!$G$5,'Chicken Only Calculator'!$A$9:$AJ$114,$D53=Lists!$G$6,'Cheese Only Calculator'!$A$9:$AJ$116,$D53=Lists!$G$7,'Beef Only Calculator'!$A$9:$AJ$70,$D53=Lists!$G$8,'Pork Only Calculator'!$A$9:$AJ$107),26,FALSE)</f>
        <v>#N/A</v>
      </c>
      <c r="AD53" s="54" t="e">
        <f>VLOOKUP($A53,_xlfn.IFS($D53=Lists!$G$3,'Chicken Only Calculator'!$A$9:$AJ$114,$D53=Lists!$G$4,'Chicken Only Calculator'!$A$9:$AJ$114,$D53=Lists!$G$5,'Chicken Only Calculator'!$A$9:$AJ$114,$D53=Lists!$G$6,'Cheese Only Calculator'!$A$9:$AJ$116,$D53=Lists!$G$7,'Beef Only Calculator'!$A$9:$AJ$70,$D53=Lists!$G$8,'Pork Only Calculator'!$A$9:$AJ$107),27,FALSE)</f>
        <v>#N/A</v>
      </c>
      <c r="AE53" s="54" t="e">
        <f>VLOOKUP($A53,_xlfn.IFS($D53=Lists!$G$3,'Chicken Only Calculator'!$A$9:$AJ$114,$D53=Lists!$G$4,'Chicken Only Calculator'!$A$9:$AJ$114,$D53=Lists!$G$5,'Chicken Only Calculator'!$A$9:$AJ$114,$D53=Lists!$G$6,'Cheese Only Calculator'!$A$9:$AJ$116,$D53=Lists!$G$7,'Beef Only Calculator'!$A$9:$AJ$70,$D53=Lists!$G$8,'Pork Only Calculator'!$A$9:$AJ$107),28,FALSE)</f>
        <v>#N/A</v>
      </c>
      <c r="AF53" s="54" t="e">
        <f>VLOOKUP($A53,_xlfn.IFS($D53=Lists!$G$3,'Chicken Only Calculator'!$A$9:$AJ$114,$D53=Lists!$G$4,'Chicken Only Calculator'!$A$9:$AJ$114,$D53=Lists!$G$5,'Chicken Only Calculator'!$A$9:$AJ$114,$D53=Lists!$G$6,'Cheese Only Calculator'!$A$9:$AJ$116,$D53=Lists!$G$7,'Beef Only Calculator'!$A$9:$AJ$70,$D53=Lists!$G$8,'Pork Only Calculator'!$A$9:$AJ$107),29,FALSE)</f>
        <v>#N/A</v>
      </c>
      <c r="AG53" s="54" t="e">
        <f>VLOOKUP($A53,_xlfn.IFS($D53=Lists!$G$3,'Chicken Only Calculator'!$A$9:$AJ$114,$D53=Lists!$G$4,'Chicken Only Calculator'!$A$9:$AJ$114,$D53=Lists!$G$5,'Chicken Only Calculator'!$A$9:$AJ$114,$D53=Lists!$G$6,'Cheese Only Calculator'!$A$9:$AJ$116,$D53=Lists!$G$7,'Beef Only Calculator'!$A$9:$AJ$70,$D53=Lists!$G$8,'Pork Only Calculator'!$A$9:$AJ$107),30,FALSE)</f>
        <v>#N/A</v>
      </c>
      <c r="AH53" s="54" t="e">
        <f>VLOOKUP($A53,_xlfn.IFS($D53=Lists!$G$3,'Chicken Only Calculator'!$A$9:$AJ$114,$D53=Lists!$G$4,'Chicken Only Calculator'!$A$9:$AJ$114,$D53=Lists!$G$5,'Chicken Only Calculator'!$A$9:$AJ$114,$D53=Lists!$G$6,'Cheese Only Calculator'!$A$9:$AJ$116,$D53=Lists!$G$7,'Beef Only Calculator'!$A$9:$AJ$70,$D53=Lists!$G$8,'Pork Only Calculator'!$A$9:$AJ$107),31,FALSE)</f>
        <v>#N/A</v>
      </c>
      <c r="AI53" s="54" t="e">
        <f>VLOOKUP($A53,_xlfn.IFS($D53=Lists!$G$3,'Chicken Only Calculator'!$A$9:$AJ$114,$D53=Lists!$G$4,'Chicken Only Calculator'!$A$9:$AJ$114,$D53=Lists!$G$5,'Chicken Only Calculator'!$A$9:$AJ$114,$D53=Lists!$G$6,'Cheese Only Calculator'!$A$9:$AJ$116,$D53=Lists!$G$7,'Beef Only Calculator'!$A$9:$AJ$70,$D53=Lists!$G$8,'Pork Only Calculator'!$A$9:$AJ$107),32,FALSE)</f>
        <v>#N/A</v>
      </c>
      <c r="AJ53" s="54" t="e">
        <f>VLOOKUP($A53,_xlfn.IFS($D53=Lists!$G$3,'Chicken Only Calculator'!$A$9:$AJ$114,$D53=Lists!$G$4,'Chicken Only Calculator'!$A$9:$AJ$114,$D53=Lists!$G$5,'Chicken Only Calculator'!$A$9:$AJ$114,$D53=Lists!$G$6,'Cheese Only Calculator'!$A$9:$AJ$116,$D53=Lists!$G$7,'Beef Only Calculator'!$A$9:$AJ$70,$D53=Lists!$G$8,'Pork Only Calculator'!$A$9:$AJ$107),33,FALSE)</f>
        <v>#N/A</v>
      </c>
      <c r="AK53" s="54" t="e">
        <f>VLOOKUP($A53,_xlfn.IFS($D53=Lists!$G$3,'Chicken Only Calculator'!$A$9:$AJ$114,$D53=Lists!$G$4,'Chicken Only Calculator'!$A$9:$AJ$114,$D53=Lists!$G$5,'Chicken Only Calculator'!$A$9:$AJ$114,$D53=Lists!$G$6,'Cheese Only Calculator'!$A$9:$AJ$116,$D53=Lists!$G$7,'Beef Only Calculator'!$A$9:$AJ$70,$D53=Lists!$G$8,'Pork Only Calculator'!$A$9:$AJ$107),34,FALSE)</f>
        <v>#N/A</v>
      </c>
      <c r="AL53" s="54" t="e">
        <f>VLOOKUP($A53,_xlfn.IFS($D53=Lists!$G$3,'Chicken Only Calculator'!$A$9:$AJ$114,$D53=Lists!$G$4,'Chicken Only Calculator'!$A$9:$AJ$114,$D53=Lists!$G$5,'Chicken Only Calculator'!$A$9:$AJ$114,$D53=Lists!$G$6,'Cheese Only Calculator'!$A$9:$AJ$116,$D53=Lists!$G$7,'Beef Only Calculator'!$A$9:$AJ$70,$D53=Lists!$G$8,'Pork Only Calculator'!$A$9:$AJ$107),35,FALSE)</f>
        <v>#N/A</v>
      </c>
      <c r="AM53" s="54" t="e">
        <f t="shared" si="15"/>
        <v>#N/A</v>
      </c>
      <c r="AO53" s="55"/>
    </row>
    <row r="54" spans="1:41" ht="24.5" x14ac:dyDescent="0.55000000000000004">
      <c r="A54" s="40">
        <v>10000043781</v>
      </c>
      <c r="B54" s="40" t="str">
        <f>INDEX('Data Sheet'!$A$1:$R$260,MATCH($A54,'Data Sheet'!$A$1:$A$260,0),MATCH(B$3,'Data Sheet'!$A$1:$R$1,0))</f>
        <v>ACT</v>
      </c>
      <c r="C54" s="41" t="str">
        <f>INDEX('Data Sheet'!$A$1:$R$260,MATCH($A54,'Data Sheet'!$A$1:$A$260,0),MATCH(C$3,'Data Sheet'!$A$1:$R$1,0))</f>
        <v>Gochujang Sauced Chicken Drumstick</v>
      </c>
      <c r="D54" s="40" t="str">
        <f>INDEX('Data Sheet'!$A$1:$R$260,MATCH($A54,'Data Sheet'!$A$1:$A$260,0),MATCH(D$3,'Data Sheet'!$A$1:$R$1,0))</f>
        <v>100103 D</v>
      </c>
      <c r="E54" s="40">
        <f>INDEX('Data Sheet'!$A$1:$R$260,MATCH($A54,'Data Sheet'!$A$1:$A$260,0),MATCH(E$3,'Data Sheet'!$A$1:$R$1,0))</f>
        <v>30</v>
      </c>
      <c r="F54" s="40" t="str">
        <f>INDEX('Data Sheet'!$A$1:$R$260,MATCH($A54,'Data Sheet'!$A$1:$A$260,0),MATCH(F$3,'Data Sheet'!$A$1:$R$1,0))</f>
        <v>67-107</v>
      </c>
      <c r="G54" s="40">
        <f>INDEX('Data Sheet'!$A$1:$R$260,MATCH($A54,'Data Sheet'!$A$1:$A$260,0),MATCH(G$3,'Data Sheet'!$A$1:$R$1,0))</f>
        <v>87</v>
      </c>
      <c r="H54" s="40" t="str">
        <f>INDEX('Data Sheet'!$A$1:$R$260,MATCH($A54,'Data Sheet'!$A$1:$A$260,0),MATCH(H$3,'Data Sheet'!$A$1:$R$1,0))</f>
        <v/>
      </c>
      <c r="I54" s="40" t="str">
        <f>INDEX('Data Sheet'!$A$1:$R$260,MATCH($A54,'Data Sheet'!$A$1:$A$260,0),MATCH(I$3,'Data Sheet'!$A$1:$R$1,0))</f>
        <v>3.75-6.0</v>
      </c>
      <c r="J54" s="40" t="str">
        <f>INDEX('Data Sheet'!$A$1:$R$260,MATCH($A54,'Data Sheet'!$A$1:$A$260,0),MATCH(J$3,'Data Sheet'!$A$1:$R$1,0))</f>
        <v>1 Piece</v>
      </c>
      <c r="K54" s="40">
        <f>INDEX('Data Sheet'!$A$1:$R$260,MATCH($A54,'Data Sheet'!$A$1:$A$260,0),MATCH(K$3,'Data Sheet'!$A$1:$R$1,0))</f>
        <v>0</v>
      </c>
      <c r="L54" s="40">
        <f>INDEX('Data Sheet'!$A$1:$R$260,MATCH($A54,'Data Sheet'!$A$1:$A$260,0),MATCH(L$3,'Data Sheet'!$A$1:$R$1,0))</f>
        <v>0</v>
      </c>
      <c r="M54" s="40">
        <f>INDEX('Data Sheet'!$A$1:$R$260,MATCH($A54,'Data Sheet'!$A$1:$A$260,0),MATCH(M$3,'Data Sheet'!$A$1:$R$1,0))</f>
        <v>0</v>
      </c>
      <c r="N54" s="40">
        <f>INDEX('Data Sheet'!$A$1:$R$260,MATCH($A54,'Data Sheet'!$A$1:$A$260,0),MATCH(N$3,'Data Sheet'!$A$1:$R$1,0))</f>
        <v>22.06</v>
      </c>
      <c r="O54" s="40">
        <f>INDEX('Data Sheet'!$A$1:$R$260,MATCH($A54,'Data Sheet'!$A$1:$A$260,0),MATCH(O$3,'Data Sheet'!$A$1:$R$1,0))</f>
        <v>0</v>
      </c>
      <c r="P54" s="40">
        <f>INDEX('Data Sheet'!$A$1:$R$260,MATCH($A54,'Data Sheet'!$A$1:$A$260,0),MATCH(P$3,'Data Sheet'!$A$1:$R$1,0))</f>
        <v>0</v>
      </c>
      <c r="Q54" s="40">
        <f>INDEX('Data Sheet'!$A$1:$R$260,MATCH($A54,'Data Sheet'!$A$1:$A$260,0),MATCH(Q$3,'Data Sheet'!$A$1:$R$1,0))</f>
        <v>0</v>
      </c>
      <c r="R54" s="42" t="e">
        <f>VLOOKUP(A54,_xlfn.IFS(D54=Lists!$G$3,'Chicken Only Calculator'!$A$9:$U$114,D54=Lists!$G$4,'Chicken Only Calculator'!$A$9:$U$114,D54=Lists!$G$5,'Chicken Only Calculator'!$A$9:$U$114,D54=Lists!$G$6,'Cheese Only Calculator'!$A$9:$U$116,D54=Lists!$G$7,'Beef Only Calculator'!$A$9:$U$70,D54=Lists!$G$8,'Pork Only Calculator'!$A$9:$U$107),15,FALSE)</f>
        <v>#N/A</v>
      </c>
      <c r="S54" s="42" t="str">
        <f t="shared" si="8"/>
        <v/>
      </c>
      <c r="T54" s="42" t="e">
        <f>VLOOKUP(A54,_xlfn.IFS(D54=Lists!$G$3,'Chicken Only Calculator'!$A$9:$U$114,D54=Lists!$G$4,'Chicken Only Calculator'!$A$9:$U$114,D54=Lists!$G$5,'Chicken Only Calculator'!$A$9:$U$114,D54=Lists!$G$6,'Cheese Only Calculator'!$A$9:$U$116,D54=Lists!$G$7,'Beef Only Calculator'!$A$9:$U$70,D54=Lists!$G$8,'Pork Only Calculator'!$A$9:$U$107),17,FALSE)</f>
        <v>#N/A</v>
      </c>
      <c r="U54" s="42" t="str">
        <f t="shared" si="9"/>
        <v/>
      </c>
      <c r="V54" s="42" t="str">
        <f t="shared" si="10"/>
        <v/>
      </c>
      <c r="W54" s="42" t="str">
        <f t="shared" si="11"/>
        <v/>
      </c>
      <c r="X54" s="42" t="str">
        <f t="shared" si="12"/>
        <v/>
      </c>
      <c r="Y54" s="42" t="str">
        <f t="shared" si="13"/>
        <v/>
      </c>
      <c r="Z54" s="42" t="str">
        <f t="shared" si="14"/>
        <v/>
      </c>
      <c r="AA54" s="42" t="e">
        <f>VLOOKUP($A54,_xlfn.IFS($D54=Lists!$G$3,'Chicken Only Calculator'!$A$9:$AJ$114,$D54=Lists!$G$4,'Chicken Only Calculator'!$A$9:$AJ$114,$D54=Lists!$G$5,'Chicken Only Calculator'!$A$9:$AJ$114,$D54=Lists!$G$6,'Cheese Only Calculator'!$A$9:$AJ$116,$D54=Lists!$G$7,'Beef Only Calculator'!$A$9:$AJ$70,$D54=Lists!$G$8,'Pork Only Calculator'!$A$9:$AJ$107),24,FALSE)</f>
        <v>#N/A</v>
      </c>
      <c r="AB54" s="42" t="e">
        <f>VLOOKUP($A54,_xlfn.IFS($D54=Lists!$G$3,'Chicken Only Calculator'!$A$9:$AJ$114,$D54=Lists!$G$4,'Chicken Only Calculator'!$A$9:$AJ$114,$D54=Lists!$G$5,'Chicken Only Calculator'!$A$9:$AJ$114,$D54=Lists!$G$6,'Cheese Only Calculator'!$A$9:$AJ$116,$D54=Lists!$G$7,'Beef Only Calculator'!$A$9:$AJ$70,$D54=Lists!$G$8,'Pork Only Calculator'!$A$9:$AJ$107),25,FALSE)</f>
        <v>#N/A</v>
      </c>
      <c r="AC54" s="42" t="e">
        <f>VLOOKUP($A54,_xlfn.IFS($D54=Lists!$G$3,'Chicken Only Calculator'!$A$9:$AJ$114,$D54=Lists!$G$4,'Chicken Only Calculator'!$A$9:$AJ$114,$D54=Lists!$G$5,'Chicken Only Calculator'!$A$9:$AJ$114,$D54=Lists!$G$6,'Cheese Only Calculator'!$A$9:$AJ$116,$D54=Lists!$G$7,'Beef Only Calculator'!$A$9:$AJ$70,$D54=Lists!$G$8,'Pork Only Calculator'!$A$9:$AJ$107),26,FALSE)</f>
        <v>#N/A</v>
      </c>
      <c r="AD54" s="42" t="e">
        <f>VLOOKUP($A54,_xlfn.IFS($D54=Lists!$G$3,'Chicken Only Calculator'!$A$9:$AJ$114,$D54=Lists!$G$4,'Chicken Only Calculator'!$A$9:$AJ$114,$D54=Lists!$G$5,'Chicken Only Calculator'!$A$9:$AJ$114,$D54=Lists!$G$6,'Cheese Only Calculator'!$A$9:$AJ$116,$D54=Lists!$G$7,'Beef Only Calculator'!$A$9:$AJ$70,$D54=Lists!$G$8,'Pork Only Calculator'!$A$9:$AJ$107),27,FALSE)</f>
        <v>#N/A</v>
      </c>
      <c r="AE54" s="42" t="e">
        <f>VLOOKUP($A54,_xlfn.IFS($D54=Lists!$G$3,'Chicken Only Calculator'!$A$9:$AJ$114,$D54=Lists!$G$4,'Chicken Only Calculator'!$A$9:$AJ$114,$D54=Lists!$G$5,'Chicken Only Calculator'!$A$9:$AJ$114,$D54=Lists!$G$6,'Cheese Only Calculator'!$A$9:$AJ$116,$D54=Lists!$G$7,'Beef Only Calculator'!$A$9:$AJ$70,$D54=Lists!$G$8,'Pork Only Calculator'!$A$9:$AJ$107),28,FALSE)</f>
        <v>#N/A</v>
      </c>
      <c r="AF54" s="42" t="e">
        <f>VLOOKUP($A54,_xlfn.IFS($D54=Lists!$G$3,'Chicken Only Calculator'!$A$9:$AJ$114,$D54=Lists!$G$4,'Chicken Only Calculator'!$A$9:$AJ$114,$D54=Lists!$G$5,'Chicken Only Calculator'!$A$9:$AJ$114,$D54=Lists!$G$6,'Cheese Only Calculator'!$A$9:$AJ$116,$D54=Lists!$G$7,'Beef Only Calculator'!$A$9:$AJ$70,$D54=Lists!$G$8,'Pork Only Calculator'!$A$9:$AJ$107),29,FALSE)</f>
        <v>#N/A</v>
      </c>
      <c r="AG54" s="42" t="e">
        <f>VLOOKUP($A54,_xlfn.IFS($D54=Lists!$G$3,'Chicken Only Calculator'!$A$9:$AJ$114,$D54=Lists!$G$4,'Chicken Only Calculator'!$A$9:$AJ$114,$D54=Lists!$G$5,'Chicken Only Calculator'!$A$9:$AJ$114,$D54=Lists!$G$6,'Cheese Only Calculator'!$A$9:$AJ$116,$D54=Lists!$G$7,'Beef Only Calculator'!$A$9:$AJ$70,$D54=Lists!$G$8,'Pork Only Calculator'!$A$9:$AJ$107),30,FALSE)</f>
        <v>#N/A</v>
      </c>
      <c r="AH54" s="42" t="e">
        <f>VLOOKUP($A54,_xlfn.IFS($D54=Lists!$G$3,'Chicken Only Calculator'!$A$9:$AJ$114,$D54=Lists!$G$4,'Chicken Only Calculator'!$A$9:$AJ$114,$D54=Lists!$G$5,'Chicken Only Calculator'!$A$9:$AJ$114,$D54=Lists!$G$6,'Cheese Only Calculator'!$A$9:$AJ$116,$D54=Lists!$G$7,'Beef Only Calculator'!$A$9:$AJ$70,$D54=Lists!$G$8,'Pork Only Calculator'!$A$9:$AJ$107),31,FALSE)</f>
        <v>#N/A</v>
      </c>
      <c r="AI54" s="42" t="e">
        <f>VLOOKUP($A54,_xlfn.IFS($D54=Lists!$G$3,'Chicken Only Calculator'!$A$9:$AJ$114,$D54=Lists!$G$4,'Chicken Only Calculator'!$A$9:$AJ$114,$D54=Lists!$G$5,'Chicken Only Calculator'!$A$9:$AJ$114,$D54=Lists!$G$6,'Cheese Only Calculator'!$A$9:$AJ$116,$D54=Lists!$G$7,'Beef Only Calculator'!$A$9:$AJ$70,$D54=Lists!$G$8,'Pork Only Calculator'!$A$9:$AJ$107),32,FALSE)</f>
        <v>#N/A</v>
      </c>
      <c r="AJ54" s="42" t="e">
        <f>VLOOKUP($A54,_xlfn.IFS($D54=Lists!$G$3,'Chicken Only Calculator'!$A$9:$AJ$114,$D54=Lists!$G$4,'Chicken Only Calculator'!$A$9:$AJ$114,$D54=Lists!$G$5,'Chicken Only Calculator'!$A$9:$AJ$114,$D54=Lists!$G$6,'Cheese Only Calculator'!$A$9:$AJ$116,$D54=Lists!$G$7,'Beef Only Calculator'!$A$9:$AJ$70,$D54=Lists!$G$8,'Pork Only Calculator'!$A$9:$AJ$107),33,FALSE)</f>
        <v>#N/A</v>
      </c>
      <c r="AK54" s="42" t="e">
        <f>VLOOKUP($A54,_xlfn.IFS($D54=Lists!$G$3,'Chicken Only Calculator'!$A$9:$AJ$114,$D54=Lists!$G$4,'Chicken Only Calculator'!$A$9:$AJ$114,$D54=Lists!$G$5,'Chicken Only Calculator'!$A$9:$AJ$114,$D54=Lists!$G$6,'Cheese Only Calculator'!$A$9:$AJ$116,$D54=Lists!$G$7,'Beef Only Calculator'!$A$9:$AJ$70,$D54=Lists!$G$8,'Pork Only Calculator'!$A$9:$AJ$107),34,FALSE)</f>
        <v>#N/A</v>
      </c>
      <c r="AL54" s="42" t="e">
        <f>VLOOKUP($A54,_xlfn.IFS($D54=Lists!$G$3,'Chicken Only Calculator'!$A$9:$AJ$114,$D54=Lists!$G$4,'Chicken Only Calculator'!$A$9:$AJ$114,$D54=Lists!$G$5,'Chicken Only Calculator'!$A$9:$AJ$114,$D54=Lists!$G$6,'Cheese Only Calculator'!$A$9:$AJ$116,$D54=Lists!$G$7,'Beef Only Calculator'!$A$9:$AJ$70,$D54=Lists!$G$8,'Pork Only Calculator'!$A$9:$AJ$107),35,FALSE)</f>
        <v>#N/A</v>
      </c>
      <c r="AM54" s="42" t="e">
        <f t="shared" si="15"/>
        <v>#N/A</v>
      </c>
      <c r="AO54" s="55"/>
    </row>
    <row r="55" spans="1:41" ht="24.5" x14ac:dyDescent="0.55000000000000004">
      <c r="A55" s="52">
        <v>10000044195</v>
      </c>
      <c r="B55" s="52" t="str">
        <f>INDEX('Data Sheet'!$A$1:$R$260,MATCH($A55,'Data Sheet'!$A$1:$A$260,0),MATCH(B$3,'Data Sheet'!$A$1:$R$1,0))</f>
        <v>-</v>
      </c>
      <c r="C55" s="53" t="str">
        <f>INDEX('Data Sheet'!$A$1:$R$260,MATCH($A55,'Data Sheet'!$A$1:$A$260,0),MATCH(C$3,'Data Sheet'!$A$1:$R$1,0))</f>
        <v>Breaded Traditional Chicken Thigh</v>
      </c>
      <c r="D55" s="52" t="str">
        <f>INDEX('Data Sheet'!$A$1:$R$260,MATCH($A55,'Data Sheet'!$A$1:$A$260,0),MATCH(D$3,'Data Sheet'!$A$1:$R$1,0))</f>
        <v>100103 D</v>
      </c>
      <c r="E55" s="52">
        <f>INDEX('Data Sheet'!$A$1:$R$260,MATCH($A55,'Data Sheet'!$A$1:$A$260,0),MATCH(E$3,'Data Sheet'!$A$1:$R$1,0))</f>
        <v>29.64</v>
      </c>
      <c r="F55" s="52">
        <f>INDEX('Data Sheet'!$A$1:$R$260,MATCH($A55,'Data Sheet'!$A$1:$A$260,0),MATCH(F$3,'Data Sheet'!$A$1:$R$1,0))</f>
        <v>70</v>
      </c>
      <c r="G55" s="52">
        <f>INDEX('Data Sheet'!$A$1:$R$260,MATCH($A55,'Data Sheet'!$A$1:$A$260,0),MATCH(G$3,'Data Sheet'!$A$1:$R$1,0))</f>
        <v>70</v>
      </c>
      <c r="H55" s="52" t="str">
        <f>INDEX('Data Sheet'!$A$1:$R$260,MATCH($A55,'Data Sheet'!$A$1:$A$260,0),MATCH(H$3,'Data Sheet'!$A$1:$R$1,0))</f>
        <v/>
      </c>
      <c r="I55" s="52">
        <f>INDEX('Data Sheet'!$A$1:$R$260,MATCH($A55,'Data Sheet'!$A$1:$A$260,0),MATCH(I$3,'Data Sheet'!$A$1:$R$1,0))</f>
        <v>6.66</v>
      </c>
      <c r="J55" s="52" t="str">
        <f>INDEX('Data Sheet'!$A$1:$R$260,MATCH($A55,'Data Sheet'!$A$1:$A$260,0),MATCH(J$3,'Data Sheet'!$A$1:$R$1,0))</f>
        <v>1 Piece</v>
      </c>
      <c r="K55" s="52">
        <f>INDEX('Data Sheet'!$A$1:$R$260,MATCH($A55,'Data Sheet'!$A$1:$A$260,0),MATCH(K$3,'Data Sheet'!$A$1:$R$1,0))</f>
        <v>0</v>
      </c>
      <c r="L55" s="52">
        <f>INDEX('Data Sheet'!$A$1:$R$260,MATCH($A55,'Data Sheet'!$A$1:$A$260,0),MATCH(L$3,'Data Sheet'!$A$1:$R$1,0))</f>
        <v>0</v>
      </c>
      <c r="M55" s="52">
        <f>INDEX('Data Sheet'!$A$1:$R$260,MATCH($A55,'Data Sheet'!$A$1:$A$260,0),MATCH(M$3,'Data Sheet'!$A$1:$R$1,0))</f>
        <v>0</v>
      </c>
      <c r="N55" s="52">
        <f>INDEX('Data Sheet'!$A$1:$R$260,MATCH($A55,'Data Sheet'!$A$1:$A$260,0),MATCH(N$3,'Data Sheet'!$A$1:$R$1,0))</f>
        <v>23.2</v>
      </c>
      <c r="O55" s="52">
        <f>INDEX('Data Sheet'!$A$1:$R$260,MATCH($A55,'Data Sheet'!$A$1:$A$260,0),MATCH(O$3,'Data Sheet'!$A$1:$R$1,0))</f>
        <v>0</v>
      </c>
      <c r="P55" s="52">
        <f>INDEX('Data Sheet'!$A$1:$R$260,MATCH($A55,'Data Sheet'!$A$1:$A$260,0),MATCH(P$3,'Data Sheet'!$A$1:$R$1,0))</f>
        <v>0</v>
      </c>
      <c r="Q55" s="52">
        <f>INDEX('Data Sheet'!$A$1:$R$260,MATCH($A55,'Data Sheet'!$A$1:$A$260,0),MATCH(Q$3,'Data Sheet'!$A$1:$R$1,0))</f>
        <v>0</v>
      </c>
      <c r="R55" s="54" t="e">
        <f>VLOOKUP(A55,_xlfn.IFS(D55=Lists!$G$3,'Chicken Only Calculator'!$A$9:$U$114,D55=Lists!$G$4,'Chicken Only Calculator'!$A$9:$U$114,D55=Lists!$G$5,'Chicken Only Calculator'!$A$9:$U$114,D55=Lists!$G$6,'Cheese Only Calculator'!$A$9:$U$116,D55=Lists!$G$7,'Beef Only Calculator'!$A$9:$U$70,D55=Lists!$G$8,'Pork Only Calculator'!$A$9:$U$107),15,FALSE)</f>
        <v>#N/A</v>
      </c>
      <c r="S55" s="54" t="str">
        <f t="shared" si="8"/>
        <v/>
      </c>
      <c r="T55" s="54" t="e">
        <f>VLOOKUP(A55,_xlfn.IFS(D55=Lists!$G$3,'Chicken Only Calculator'!$A$9:$U$114,D55=Lists!$G$4,'Chicken Only Calculator'!$A$9:$U$114,D55=Lists!$G$5,'Chicken Only Calculator'!$A$9:$U$114,D55=Lists!$G$6,'Cheese Only Calculator'!$A$9:$U$116,D55=Lists!$G$7,'Beef Only Calculator'!$A$9:$U$70,D55=Lists!$G$8,'Pork Only Calculator'!$A$9:$U$107),17,FALSE)</f>
        <v>#N/A</v>
      </c>
      <c r="U55" s="54" t="str">
        <f t="shared" si="9"/>
        <v/>
      </c>
      <c r="V55" s="54" t="str">
        <f t="shared" si="10"/>
        <v/>
      </c>
      <c r="W55" s="54" t="str">
        <f t="shared" si="11"/>
        <v/>
      </c>
      <c r="X55" s="54" t="str">
        <f t="shared" si="12"/>
        <v/>
      </c>
      <c r="Y55" s="54" t="str">
        <f t="shared" si="13"/>
        <v/>
      </c>
      <c r="Z55" s="54" t="str">
        <f t="shared" si="14"/>
        <v/>
      </c>
      <c r="AA55" s="54" t="e">
        <f>VLOOKUP($A55,_xlfn.IFS($D55=Lists!$G$3,'Chicken Only Calculator'!$A$9:$AJ$114,$D55=Lists!$G$4,'Chicken Only Calculator'!$A$9:$AJ$114,$D55=Lists!$G$5,'Chicken Only Calculator'!$A$9:$AJ$114,$D55=Lists!$G$6,'Cheese Only Calculator'!$A$9:$AJ$116,$D55=Lists!$G$7,'Beef Only Calculator'!$A$9:$AJ$70,$D55=Lists!$G$8,'Pork Only Calculator'!$A$9:$AJ$107),24,FALSE)</f>
        <v>#N/A</v>
      </c>
      <c r="AB55" s="54" t="e">
        <f>VLOOKUP($A55,_xlfn.IFS($D55=Lists!$G$3,'Chicken Only Calculator'!$A$9:$AJ$114,$D55=Lists!$G$4,'Chicken Only Calculator'!$A$9:$AJ$114,$D55=Lists!$G$5,'Chicken Only Calculator'!$A$9:$AJ$114,$D55=Lists!$G$6,'Cheese Only Calculator'!$A$9:$AJ$116,$D55=Lists!$G$7,'Beef Only Calculator'!$A$9:$AJ$70,$D55=Lists!$G$8,'Pork Only Calculator'!$A$9:$AJ$107),25,FALSE)</f>
        <v>#N/A</v>
      </c>
      <c r="AC55" s="54" t="e">
        <f>VLOOKUP($A55,_xlfn.IFS($D55=Lists!$G$3,'Chicken Only Calculator'!$A$9:$AJ$114,$D55=Lists!$G$4,'Chicken Only Calculator'!$A$9:$AJ$114,$D55=Lists!$G$5,'Chicken Only Calculator'!$A$9:$AJ$114,$D55=Lists!$G$6,'Cheese Only Calculator'!$A$9:$AJ$116,$D55=Lists!$G$7,'Beef Only Calculator'!$A$9:$AJ$70,$D55=Lists!$G$8,'Pork Only Calculator'!$A$9:$AJ$107),26,FALSE)</f>
        <v>#N/A</v>
      </c>
      <c r="AD55" s="54" t="e">
        <f>VLOOKUP($A55,_xlfn.IFS($D55=Lists!$G$3,'Chicken Only Calculator'!$A$9:$AJ$114,$D55=Lists!$G$4,'Chicken Only Calculator'!$A$9:$AJ$114,$D55=Lists!$G$5,'Chicken Only Calculator'!$A$9:$AJ$114,$D55=Lists!$G$6,'Cheese Only Calculator'!$A$9:$AJ$116,$D55=Lists!$G$7,'Beef Only Calculator'!$A$9:$AJ$70,$D55=Lists!$G$8,'Pork Only Calculator'!$A$9:$AJ$107),27,FALSE)</f>
        <v>#N/A</v>
      </c>
      <c r="AE55" s="54" t="e">
        <f>VLOOKUP($A55,_xlfn.IFS($D55=Lists!$G$3,'Chicken Only Calculator'!$A$9:$AJ$114,$D55=Lists!$G$4,'Chicken Only Calculator'!$A$9:$AJ$114,$D55=Lists!$G$5,'Chicken Only Calculator'!$A$9:$AJ$114,$D55=Lists!$G$6,'Cheese Only Calculator'!$A$9:$AJ$116,$D55=Lists!$G$7,'Beef Only Calculator'!$A$9:$AJ$70,$D55=Lists!$G$8,'Pork Only Calculator'!$A$9:$AJ$107),28,FALSE)</f>
        <v>#N/A</v>
      </c>
      <c r="AF55" s="54" t="e">
        <f>VLOOKUP($A55,_xlfn.IFS($D55=Lists!$G$3,'Chicken Only Calculator'!$A$9:$AJ$114,$D55=Lists!$G$4,'Chicken Only Calculator'!$A$9:$AJ$114,$D55=Lists!$G$5,'Chicken Only Calculator'!$A$9:$AJ$114,$D55=Lists!$G$6,'Cheese Only Calculator'!$A$9:$AJ$116,$D55=Lists!$G$7,'Beef Only Calculator'!$A$9:$AJ$70,$D55=Lists!$G$8,'Pork Only Calculator'!$A$9:$AJ$107),29,FALSE)</f>
        <v>#N/A</v>
      </c>
      <c r="AG55" s="54" t="e">
        <f>VLOOKUP($A55,_xlfn.IFS($D55=Lists!$G$3,'Chicken Only Calculator'!$A$9:$AJ$114,$D55=Lists!$G$4,'Chicken Only Calculator'!$A$9:$AJ$114,$D55=Lists!$G$5,'Chicken Only Calculator'!$A$9:$AJ$114,$D55=Lists!$G$6,'Cheese Only Calculator'!$A$9:$AJ$116,$D55=Lists!$G$7,'Beef Only Calculator'!$A$9:$AJ$70,$D55=Lists!$G$8,'Pork Only Calculator'!$A$9:$AJ$107),30,FALSE)</f>
        <v>#N/A</v>
      </c>
      <c r="AH55" s="54" t="e">
        <f>VLOOKUP($A55,_xlfn.IFS($D55=Lists!$G$3,'Chicken Only Calculator'!$A$9:$AJ$114,$D55=Lists!$G$4,'Chicken Only Calculator'!$A$9:$AJ$114,$D55=Lists!$G$5,'Chicken Only Calculator'!$A$9:$AJ$114,$D55=Lists!$G$6,'Cheese Only Calculator'!$A$9:$AJ$116,$D55=Lists!$G$7,'Beef Only Calculator'!$A$9:$AJ$70,$D55=Lists!$G$8,'Pork Only Calculator'!$A$9:$AJ$107),31,FALSE)</f>
        <v>#N/A</v>
      </c>
      <c r="AI55" s="54" t="e">
        <f>VLOOKUP($A55,_xlfn.IFS($D55=Lists!$G$3,'Chicken Only Calculator'!$A$9:$AJ$114,$D55=Lists!$G$4,'Chicken Only Calculator'!$A$9:$AJ$114,$D55=Lists!$G$5,'Chicken Only Calculator'!$A$9:$AJ$114,$D55=Lists!$G$6,'Cheese Only Calculator'!$A$9:$AJ$116,$D55=Lists!$G$7,'Beef Only Calculator'!$A$9:$AJ$70,$D55=Lists!$G$8,'Pork Only Calculator'!$A$9:$AJ$107),32,FALSE)</f>
        <v>#N/A</v>
      </c>
      <c r="AJ55" s="54" t="e">
        <f>VLOOKUP($A55,_xlfn.IFS($D55=Lists!$G$3,'Chicken Only Calculator'!$A$9:$AJ$114,$D55=Lists!$G$4,'Chicken Only Calculator'!$A$9:$AJ$114,$D55=Lists!$G$5,'Chicken Only Calculator'!$A$9:$AJ$114,$D55=Lists!$G$6,'Cheese Only Calculator'!$A$9:$AJ$116,$D55=Lists!$G$7,'Beef Only Calculator'!$A$9:$AJ$70,$D55=Lists!$G$8,'Pork Only Calculator'!$A$9:$AJ$107),33,FALSE)</f>
        <v>#N/A</v>
      </c>
      <c r="AK55" s="54" t="e">
        <f>VLOOKUP($A55,_xlfn.IFS($D55=Lists!$G$3,'Chicken Only Calculator'!$A$9:$AJ$114,$D55=Lists!$G$4,'Chicken Only Calculator'!$A$9:$AJ$114,$D55=Lists!$G$5,'Chicken Only Calculator'!$A$9:$AJ$114,$D55=Lists!$G$6,'Cheese Only Calculator'!$A$9:$AJ$116,$D55=Lists!$G$7,'Beef Only Calculator'!$A$9:$AJ$70,$D55=Lists!$G$8,'Pork Only Calculator'!$A$9:$AJ$107),34,FALSE)</f>
        <v>#N/A</v>
      </c>
      <c r="AL55" s="54" t="e">
        <f>VLOOKUP($A55,_xlfn.IFS($D55=Lists!$G$3,'Chicken Only Calculator'!$A$9:$AJ$114,$D55=Lists!$G$4,'Chicken Only Calculator'!$A$9:$AJ$114,$D55=Lists!$G$5,'Chicken Only Calculator'!$A$9:$AJ$114,$D55=Lists!$G$6,'Cheese Only Calculator'!$A$9:$AJ$116,$D55=Lists!$G$7,'Beef Only Calculator'!$A$9:$AJ$70,$D55=Lists!$G$8,'Pork Only Calculator'!$A$9:$AJ$107),35,FALSE)</f>
        <v>#N/A</v>
      </c>
      <c r="AM55" s="54" t="e">
        <f t="shared" si="15"/>
        <v>#N/A</v>
      </c>
      <c r="AO55" s="55"/>
    </row>
    <row r="56" spans="1:41" ht="24.5" x14ac:dyDescent="0.55000000000000004">
      <c r="A56" s="40">
        <v>10000044196</v>
      </c>
      <c r="B56" s="40" t="str">
        <f>INDEX('Data Sheet'!$A$1:$R$260,MATCH($A56,'Data Sheet'!$A$1:$A$260,0),MATCH(B$3,'Data Sheet'!$A$1:$R$1,0))</f>
        <v>-</v>
      </c>
      <c r="C56" s="41" t="str">
        <f>INDEX('Data Sheet'!$A$1:$R$260,MATCH($A56,'Data Sheet'!$A$1:$A$260,0),MATCH(C$3,'Data Sheet'!$A$1:$R$1,0))</f>
        <v>Mesquite Glazed Chicken Thigh</v>
      </c>
      <c r="D56" s="40" t="str">
        <f>INDEX('Data Sheet'!$A$1:$R$260,MATCH($A56,'Data Sheet'!$A$1:$A$260,0),MATCH(D$3,'Data Sheet'!$A$1:$R$1,0))</f>
        <v>100103 D</v>
      </c>
      <c r="E56" s="40">
        <f>INDEX('Data Sheet'!$A$1:$R$260,MATCH($A56,'Data Sheet'!$A$1:$A$260,0),MATCH(E$3,'Data Sheet'!$A$1:$R$1,0))</f>
        <v>28.9</v>
      </c>
      <c r="F56" s="40">
        <f>INDEX('Data Sheet'!$A$1:$R$260,MATCH($A56,'Data Sheet'!$A$1:$A$260,0),MATCH(F$3,'Data Sheet'!$A$1:$R$1,0))</f>
        <v>90</v>
      </c>
      <c r="G56" s="40">
        <f>INDEX('Data Sheet'!$A$1:$R$260,MATCH($A56,'Data Sheet'!$A$1:$A$260,0),MATCH(G$3,'Data Sheet'!$A$1:$R$1,0))</f>
        <v>90</v>
      </c>
      <c r="H56" s="40" t="str">
        <f>INDEX('Data Sheet'!$A$1:$R$260,MATCH($A56,'Data Sheet'!$A$1:$A$260,0),MATCH(H$3,'Data Sheet'!$A$1:$R$1,0))</f>
        <v/>
      </c>
      <c r="I56" s="40">
        <f>INDEX('Data Sheet'!$A$1:$R$260,MATCH($A56,'Data Sheet'!$A$1:$A$260,0),MATCH(I$3,'Data Sheet'!$A$1:$R$1,0))</f>
        <v>5.14</v>
      </c>
      <c r="J56" s="40" t="str">
        <f>INDEX('Data Sheet'!$A$1:$R$260,MATCH($A56,'Data Sheet'!$A$1:$A$260,0),MATCH(J$3,'Data Sheet'!$A$1:$R$1,0))</f>
        <v>1 Piece</v>
      </c>
      <c r="K56" s="40">
        <f>INDEX('Data Sheet'!$A$1:$R$260,MATCH($A56,'Data Sheet'!$A$1:$A$260,0),MATCH(K$3,'Data Sheet'!$A$1:$R$1,0))</f>
        <v>0</v>
      </c>
      <c r="L56" s="40">
        <f>INDEX('Data Sheet'!$A$1:$R$260,MATCH($A56,'Data Sheet'!$A$1:$A$260,0),MATCH(L$3,'Data Sheet'!$A$1:$R$1,0))</f>
        <v>0</v>
      </c>
      <c r="M56" s="40">
        <f>INDEX('Data Sheet'!$A$1:$R$260,MATCH($A56,'Data Sheet'!$A$1:$A$260,0),MATCH(M$3,'Data Sheet'!$A$1:$R$1,0))</f>
        <v>0</v>
      </c>
      <c r="N56" s="40">
        <f>INDEX('Data Sheet'!$A$1:$R$260,MATCH($A56,'Data Sheet'!$A$1:$A$260,0),MATCH(N$3,'Data Sheet'!$A$1:$R$1,0))</f>
        <v>24.48</v>
      </c>
      <c r="O56" s="40">
        <f>INDEX('Data Sheet'!$A$1:$R$260,MATCH($A56,'Data Sheet'!$A$1:$A$260,0),MATCH(O$3,'Data Sheet'!$A$1:$R$1,0))</f>
        <v>0</v>
      </c>
      <c r="P56" s="40">
        <f>INDEX('Data Sheet'!$A$1:$R$260,MATCH($A56,'Data Sheet'!$A$1:$A$260,0),MATCH(P$3,'Data Sheet'!$A$1:$R$1,0))</f>
        <v>0</v>
      </c>
      <c r="Q56" s="40">
        <f>INDEX('Data Sheet'!$A$1:$R$260,MATCH($A56,'Data Sheet'!$A$1:$A$260,0),MATCH(Q$3,'Data Sheet'!$A$1:$R$1,0))</f>
        <v>0</v>
      </c>
      <c r="R56" s="42" t="e">
        <f>VLOOKUP(A56,_xlfn.IFS(D56=Lists!$G$3,'Chicken Only Calculator'!$A$9:$U$114,D56=Lists!$G$4,'Chicken Only Calculator'!$A$9:$U$114,D56=Lists!$G$5,'Chicken Only Calculator'!$A$9:$U$114,D56=Lists!$G$6,'Cheese Only Calculator'!$A$9:$U$116,D56=Lists!$G$7,'Beef Only Calculator'!$A$9:$U$70,D56=Lists!$G$8,'Pork Only Calculator'!$A$9:$U$107),15,FALSE)</f>
        <v>#N/A</v>
      </c>
      <c r="S56" s="42" t="str">
        <f t="shared" si="8"/>
        <v/>
      </c>
      <c r="T56" s="42" t="e">
        <f>VLOOKUP(A56,_xlfn.IFS(D56=Lists!$G$3,'Chicken Only Calculator'!$A$9:$U$114,D56=Lists!$G$4,'Chicken Only Calculator'!$A$9:$U$114,D56=Lists!$G$5,'Chicken Only Calculator'!$A$9:$U$114,D56=Lists!$G$6,'Cheese Only Calculator'!$A$9:$U$116,D56=Lists!$G$7,'Beef Only Calculator'!$A$9:$U$70,D56=Lists!$G$8,'Pork Only Calculator'!$A$9:$U$107),17,FALSE)</f>
        <v>#N/A</v>
      </c>
      <c r="U56" s="42" t="str">
        <f t="shared" si="9"/>
        <v/>
      </c>
      <c r="V56" s="42" t="str">
        <f t="shared" si="10"/>
        <v/>
      </c>
      <c r="W56" s="42" t="str">
        <f t="shared" si="11"/>
        <v/>
      </c>
      <c r="X56" s="42" t="str">
        <f t="shared" si="12"/>
        <v/>
      </c>
      <c r="Y56" s="42" t="str">
        <f t="shared" si="13"/>
        <v/>
      </c>
      <c r="Z56" s="42" t="str">
        <f t="shared" si="14"/>
        <v/>
      </c>
      <c r="AA56" s="42" t="e">
        <f>VLOOKUP($A56,_xlfn.IFS($D56=Lists!$G$3,'Chicken Only Calculator'!$A$9:$AJ$114,$D56=Lists!$G$4,'Chicken Only Calculator'!$A$9:$AJ$114,$D56=Lists!$G$5,'Chicken Only Calculator'!$A$9:$AJ$114,$D56=Lists!$G$6,'Cheese Only Calculator'!$A$9:$AJ$116,$D56=Lists!$G$7,'Beef Only Calculator'!$A$9:$AJ$70,$D56=Lists!$G$8,'Pork Only Calculator'!$A$9:$AJ$107),24,FALSE)</f>
        <v>#N/A</v>
      </c>
      <c r="AB56" s="42" t="e">
        <f>VLOOKUP($A56,_xlfn.IFS($D56=Lists!$G$3,'Chicken Only Calculator'!$A$9:$AJ$114,$D56=Lists!$G$4,'Chicken Only Calculator'!$A$9:$AJ$114,$D56=Lists!$G$5,'Chicken Only Calculator'!$A$9:$AJ$114,$D56=Lists!$G$6,'Cheese Only Calculator'!$A$9:$AJ$116,$D56=Lists!$G$7,'Beef Only Calculator'!$A$9:$AJ$70,$D56=Lists!$G$8,'Pork Only Calculator'!$A$9:$AJ$107),25,FALSE)</f>
        <v>#N/A</v>
      </c>
      <c r="AC56" s="42" t="e">
        <f>VLOOKUP($A56,_xlfn.IFS($D56=Lists!$G$3,'Chicken Only Calculator'!$A$9:$AJ$114,$D56=Lists!$G$4,'Chicken Only Calculator'!$A$9:$AJ$114,$D56=Lists!$G$5,'Chicken Only Calculator'!$A$9:$AJ$114,$D56=Lists!$G$6,'Cheese Only Calculator'!$A$9:$AJ$116,$D56=Lists!$G$7,'Beef Only Calculator'!$A$9:$AJ$70,$D56=Lists!$G$8,'Pork Only Calculator'!$A$9:$AJ$107),26,FALSE)</f>
        <v>#N/A</v>
      </c>
      <c r="AD56" s="42" t="e">
        <f>VLOOKUP($A56,_xlfn.IFS($D56=Lists!$G$3,'Chicken Only Calculator'!$A$9:$AJ$114,$D56=Lists!$G$4,'Chicken Only Calculator'!$A$9:$AJ$114,$D56=Lists!$G$5,'Chicken Only Calculator'!$A$9:$AJ$114,$D56=Lists!$G$6,'Cheese Only Calculator'!$A$9:$AJ$116,$D56=Lists!$G$7,'Beef Only Calculator'!$A$9:$AJ$70,$D56=Lists!$G$8,'Pork Only Calculator'!$A$9:$AJ$107),27,FALSE)</f>
        <v>#N/A</v>
      </c>
      <c r="AE56" s="42" t="e">
        <f>VLOOKUP($A56,_xlfn.IFS($D56=Lists!$G$3,'Chicken Only Calculator'!$A$9:$AJ$114,$D56=Lists!$G$4,'Chicken Only Calculator'!$A$9:$AJ$114,$D56=Lists!$G$5,'Chicken Only Calculator'!$A$9:$AJ$114,$D56=Lists!$G$6,'Cheese Only Calculator'!$A$9:$AJ$116,$D56=Lists!$G$7,'Beef Only Calculator'!$A$9:$AJ$70,$D56=Lists!$G$8,'Pork Only Calculator'!$A$9:$AJ$107),28,FALSE)</f>
        <v>#N/A</v>
      </c>
      <c r="AF56" s="42" t="e">
        <f>VLOOKUP($A56,_xlfn.IFS($D56=Lists!$G$3,'Chicken Only Calculator'!$A$9:$AJ$114,$D56=Lists!$G$4,'Chicken Only Calculator'!$A$9:$AJ$114,$D56=Lists!$G$5,'Chicken Only Calculator'!$A$9:$AJ$114,$D56=Lists!$G$6,'Cheese Only Calculator'!$A$9:$AJ$116,$D56=Lists!$G$7,'Beef Only Calculator'!$A$9:$AJ$70,$D56=Lists!$G$8,'Pork Only Calculator'!$A$9:$AJ$107),29,FALSE)</f>
        <v>#N/A</v>
      </c>
      <c r="AG56" s="42" t="e">
        <f>VLOOKUP($A56,_xlfn.IFS($D56=Lists!$G$3,'Chicken Only Calculator'!$A$9:$AJ$114,$D56=Lists!$G$4,'Chicken Only Calculator'!$A$9:$AJ$114,$D56=Lists!$G$5,'Chicken Only Calculator'!$A$9:$AJ$114,$D56=Lists!$G$6,'Cheese Only Calculator'!$A$9:$AJ$116,$D56=Lists!$G$7,'Beef Only Calculator'!$A$9:$AJ$70,$D56=Lists!$G$8,'Pork Only Calculator'!$A$9:$AJ$107),30,FALSE)</f>
        <v>#N/A</v>
      </c>
      <c r="AH56" s="42" t="e">
        <f>VLOOKUP($A56,_xlfn.IFS($D56=Lists!$G$3,'Chicken Only Calculator'!$A$9:$AJ$114,$D56=Lists!$G$4,'Chicken Only Calculator'!$A$9:$AJ$114,$D56=Lists!$G$5,'Chicken Only Calculator'!$A$9:$AJ$114,$D56=Lists!$G$6,'Cheese Only Calculator'!$A$9:$AJ$116,$D56=Lists!$G$7,'Beef Only Calculator'!$A$9:$AJ$70,$D56=Lists!$G$8,'Pork Only Calculator'!$A$9:$AJ$107),31,FALSE)</f>
        <v>#N/A</v>
      </c>
      <c r="AI56" s="42" t="e">
        <f>VLOOKUP($A56,_xlfn.IFS($D56=Lists!$G$3,'Chicken Only Calculator'!$A$9:$AJ$114,$D56=Lists!$G$4,'Chicken Only Calculator'!$A$9:$AJ$114,$D56=Lists!$G$5,'Chicken Only Calculator'!$A$9:$AJ$114,$D56=Lists!$G$6,'Cheese Only Calculator'!$A$9:$AJ$116,$D56=Lists!$G$7,'Beef Only Calculator'!$A$9:$AJ$70,$D56=Lists!$G$8,'Pork Only Calculator'!$A$9:$AJ$107),32,FALSE)</f>
        <v>#N/A</v>
      </c>
      <c r="AJ56" s="42" t="e">
        <f>VLOOKUP($A56,_xlfn.IFS($D56=Lists!$G$3,'Chicken Only Calculator'!$A$9:$AJ$114,$D56=Lists!$G$4,'Chicken Only Calculator'!$A$9:$AJ$114,$D56=Lists!$G$5,'Chicken Only Calculator'!$A$9:$AJ$114,$D56=Lists!$G$6,'Cheese Only Calculator'!$A$9:$AJ$116,$D56=Lists!$G$7,'Beef Only Calculator'!$A$9:$AJ$70,$D56=Lists!$G$8,'Pork Only Calculator'!$A$9:$AJ$107),33,FALSE)</f>
        <v>#N/A</v>
      </c>
      <c r="AK56" s="42" t="e">
        <f>VLOOKUP($A56,_xlfn.IFS($D56=Lists!$G$3,'Chicken Only Calculator'!$A$9:$AJ$114,$D56=Lists!$G$4,'Chicken Only Calculator'!$A$9:$AJ$114,$D56=Lists!$G$5,'Chicken Only Calculator'!$A$9:$AJ$114,$D56=Lists!$G$6,'Cheese Only Calculator'!$A$9:$AJ$116,$D56=Lists!$G$7,'Beef Only Calculator'!$A$9:$AJ$70,$D56=Lists!$G$8,'Pork Only Calculator'!$A$9:$AJ$107),34,FALSE)</f>
        <v>#N/A</v>
      </c>
      <c r="AL56" s="42" t="e">
        <f>VLOOKUP($A56,_xlfn.IFS($D56=Lists!$G$3,'Chicken Only Calculator'!$A$9:$AJ$114,$D56=Lists!$G$4,'Chicken Only Calculator'!$A$9:$AJ$114,$D56=Lists!$G$5,'Chicken Only Calculator'!$A$9:$AJ$114,$D56=Lists!$G$6,'Cheese Only Calculator'!$A$9:$AJ$116,$D56=Lists!$G$7,'Beef Only Calculator'!$A$9:$AJ$70,$D56=Lists!$G$8,'Pork Only Calculator'!$A$9:$AJ$107),35,FALSE)</f>
        <v>#N/A</v>
      </c>
      <c r="AM56" s="42" t="e">
        <f t="shared" si="15"/>
        <v>#N/A</v>
      </c>
      <c r="AO56" s="55"/>
    </row>
    <row r="57" spans="1:41" ht="24.5" x14ac:dyDescent="0.55000000000000004">
      <c r="A57" s="52">
        <v>10000046701</v>
      </c>
      <c r="B57" s="52" t="str">
        <f>INDEX('Data Sheet'!$A$1:$R$260,MATCH($A57,'Data Sheet'!$A$1:$A$260,0),MATCH(B$3,'Data Sheet'!$A$1:$R$1,0))</f>
        <v>ACT</v>
      </c>
      <c r="C57" s="53" t="str">
        <f>INDEX('Data Sheet'!$A$1:$R$260,MATCH($A57,'Data Sheet'!$A$1:$A$260,0),MATCH(C$3,'Data Sheet'!$A$1:$R$1,0))</f>
        <v>Pork Mock Drumstick, 3.7 oz.</v>
      </c>
      <c r="D57" s="52">
        <f>INDEX('Data Sheet'!$A$1:$R$260,MATCH($A57,'Data Sheet'!$A$1:$A$260,0),MATCH(D$3,'Data Sheet'!$A$1:$R$1,0))</f>
        <v>100193</v>
      </c>
      <c r="E57" s="52">
        <f>INDEX('Data Sheet'!$A$1:$R$260,MATCH($A57,'Data Sheet'!$A$1:$A$260,0),MATCH(E$3,'Data Sheet'!$A$1:$R$1,0))</f>
        <v>30.06</v>
      </c>
      <c r="F57" s="52">
        <f>INDEX('Data Sheet'!$A$1:$R$260,MATCH($A57,'Data Sheet'!$A$1:$A$260,0),MATCH(F$3,'Data Sheet'!$A$1:$R$1,0))</f>
        <v>130</v>
      </c>
      <c r="G57" s="52">
        <f>INDEX('Data Sheet'!$A$1:$R$260,MATCH($A57,'Data Sheet'!$A$1:$A$260,0),MATCH(G$3,'Data Sheet'!$A$1:$R$1,0))</f>
        <v>130</v>
      </c>
      <c r="H57" s="52" t="str">
        <f>INDEX('Data Sheet'!$A$1:$R$260,MATCH($A57,'Data Sheet'!$A$1:$A$260,0),MATCH(H$3,'Data Sheet'!$A$1:$R$1,0))</f>
        <v/>
      </c>
      <c r="I57" s="52">
        <f>INDEX('Data Sheet'!$A$1:$R$260,MATCH($A57,'Data Sheet'!$A$1:$A$260,0),MATCH(I$3,'Data Sheet'!$A$1:$R$1,0))</f>
        <v>3.7</v>
      </c>
      <c r="J57" s="52" t="str">
        <f>INDEX('Data Sheet'!$A$1:$R$260,MATCH($A57,'Data Sheet'!$A$1:$A$260,0),MATCH(J$3,'Data Sheet'!$A$1:$R$1,0))</f>
        <v>1 piece</v>
      </c>
      <c r="K57" s="52">
        <f>INDEX('Data Sheet'!$A$1:$R$260,MATCH($A57,'Data Sheet'!$A$1:$A$260,0),MATCH(K$3,'Data Sheet'!$A$1:$R$1,0))</f>
        <v>2</v>
      </c>
      <c r="L57" s="52" t="str">
        <f>INDEX('Data Sheet'!$A$1:$R$260,MATCH($A57,'Data Sheet'!$A$1:$A$260,0),MATCH(L$3,'Data Sheet'!$A$1:$R$1,0))</f>
        <v>-</v>
      </c>
      <c r="M57" s="52">
        <f>INDEX('Data Sheet'!$A$1:$R$260,MATCH($A57,'Data Sheet'!$A$1:$A$260,0),MATCH(M$3,'Data Sheet'!$A$1:$R$1,0))</f>
        <v>0</v>
      </c>
      <c r="N57" s="52">
        <f>INDEX('Data Sheet'!$A$1:$R$260,MATCH($A57,'Data Sheet'!$A$1:$A$260,0),MATCH(N$3,'Data Sheet'!$A$1:$R$1,0))</f>
        <v>0</v>
      </c>
      <c r="O57" s="52">
        <f>INDEX('Data Sheet'!$A$1:$R$260,MATCH($A57,'Data Sheet'!$A$1:$A$260,0),MATCH(O$3,'Data Sheet'!$A$1:$R$1,0))</f>
        <v>0</v>
      </c>
      <c r="P57" s="52">
        <f>INDEX('Data Sheet'!$A$1:$R$260,MATCH($A57,'Data Sheet'!$A$1:$A$260,0),MATCH(P$3,'Data Sheet'!$A$1:$R$1,0))</f>
        <v>0</v>
      </c>
      <c r="Q57" s="52">
        <f>INDEX('Data Sheet'!$A$1:$R$260,MATCH($A57,'Data Sheet'!$A$1:$A$260,0),MATCH(Q$3,'Data Sheet'!$A$1:$R$1,0))</f>
        <v>24.05</v>
      </c>
      <c r="R57" s="54" t="str">
        <f>VLOOKUP(A57,_xlfn.IFS(D57=Lists!$G$3,'Chicken Only Calculator'!$A$9:$U$114,D57=Lists!$G$4,'Chicken Only Calculator'!$A$9:$U$114,D57=Lists!$G$5,'Chicken Only Calculator'!$A$9:$U$114,D57=Lists!$G$6,'Cheese Only Calculator'!$A$9:$U$116,D57=Lists!$G$7,'Beef Only Calculator'!$A$9:$U$70,D57=Lists!$G$8,'Pork Only Calculator'!$A$9:$U$107),15,FALSE)</f>
        <v/>
      </c>
      <c r="S57" s="54" t="str">
        <f t="shared" si="8"/>
        <v/>
      </c>
      <c r="T57" s="54">
        <f>VLOOKUP(A57,_xlfn.IFS(D57=Lists!$G$3,'Chicken Only Calculator'!$A$9:$U$114,D57=Lists!$G$4,'Chicken Only Calculator'!$A$9:$U$114,D57=Lists!$G$5,'Chicken Only Calculator'!$A$9:$U$114,D57=Lists!$G$6,'Cheese Only Calculator'!$A$9:$U$116,D57=Lists!$G$7,'Beef Only Calculator'!$A$9:$U$70,D57=Lists!$G$8,'Pork Only Calculator'!$A$9:$U$107),17,FALSE)</f>
        <v>0</v>
      </c>
      <c r="U57" s="54" t="str">
        <f t="shared" si="9"/>
        <v/>
      </c>
      <c r="V57" s="54" t="str">
        <f t="shared" si="10"/>
        <v/>
      </c>
      <c r="W57" s="54" t="str">
        <f t="shared" si="11"/>
        <v/>
      </c>
      <c r="X57" s="54" t="str">
        <f t="shared" si="12"/>
        <v/>
      </c>
      <c r="Y57" s="54" t="str">
        <f t="shared" si="13"/>
        <v/>
      </c>
      <c r="Z57" s="54" t="str">
        <f t="shared" si="14"/>
        <v/>
      </c>
      <c r="AA57" s="54">
        <f>VLOOKUP($A57,_xlfn.IFS($D57=Lists!$G$3,'Chicken Only Calculator'!$A$9:$AJ$114,$D57=Lists!$G$4,'Chicken Only Calculator'!$A$9:$AJ$114,$D57=Lists!$G$5,'Chicken Only Calculator'!$A$9:$AJ$114,$D57=Lists!$G$6,'Cheese Only Calculator'!$A$9:$AJ$116,$D57=Lists!$G$7,'Beef Only Calculator'!$A$9:$AJ$70,$D57=Lists!$G$8,'Pork Only Calculator'!$A$9:$AJ$107),24,FALSE)</f>
        <v>0</v>
      </c>
      <c r="AB57" s="54">
        <f>VLOOKUP($A57,_xlfn.IFS($D57=Lists!$G$3,'Chicken Only Calculator'!$A$9:$AJ$114,$D57=Lists!$G$4,'Chicken Only Calculator'!$A$9:$AJ$114,$D57=Lists!$G$5,'Chicken Only Calculator'!$A$9:$AJ$114,$D57=Lists!$G$6,'Cheese Only Calculator'!$A$9:$AJ$116,$D57=Lists!$G$7,'Beef Only Calculator'!$A$9:$AJ$70,$D57=Lists!$G$8,'Pork Only Calculator'!$A$9:$AJ$107),25,FALSE)</f>
        <v>0</v>
      </c>
      <c r="AC57" s="54">
        <f>VLOOKUP($A57,_xlfn.IFS($D57=Lists!$G$3,'Chicken Only Calculator'!$A$9:$AJ$114,$D57=Lists!$G$4,'Chicken Only Calculator'!$A$9:$AJ$114,$D57=Lists!$G$5,'Chicken Only Calculator'!$A$9:$AJ$114,$D57=Lists!$G$6,'Cheese Only Calculator'!$A$9:$AJ$116,$D57=Lists!$G$7,'Beef Only Calculator'!$A$9:$AJ$70,$D57=Lists!$G$8,'Pork Only Calculator'!$A$9:$AJ$107),26,FALSE)</f>
        <v>0</v>
      </c>
      <c r="AD57" s="54">
        <f>VLOOKUP($A57,_xlfn.IFS($D57=Lists!$G$3,'Chicken Only Calculator'!$A$9:$AJ$114,$D57=Lists!$G$4,'Chicken Only Calculator'!$A$9:$AJ$114,$D57=Lists!$G$5,'Chicken Only Calculator'!$A$9:$AJ$114,$D57=Lists!$G$6,'Cheese Only Calculator'!$A$9:$AJ$116,$D57=Lists!$G$7,'Beef Only Calculator'!$A$9:$AJ$70,$D57=Lists!$G$8,'Pork Only Calculator'!$A$9:$AJ$107),27,FALSE)</f>
        <v>0</v>
      </c>
      <c r="AE57" s="54">
        <f>VLOOKUP($A57,_xlfn.IFS($D57=Lists!$G$3,'Chicken Only Calculator'!$A$9:$AJ$114,$D57=Lists!$G$4,'Chicken Only Calculator'!$A$9:$AJ$114,$D57=Lists!$G$5,'Chicken Only Calculator'!$A$9:$AJ$114,$D57=Lists!$G$6,'Cheese Only Calculator'!$A$9:$AJ$116,$D57=Lists!$G$7,'Beef Only Calculator'!$A$9:$AJ$70,$D57=Lists!$G$8,'Pork Only Calculator'!$A$9:$AJ$107),28,FALSE)</f>
        <v>0</v>
      </c>
      <c r="AF57" s="54">
        <f>VLOOKUP($A57,_xlfn.IFS($D57=Lists!$G$3,'Chicken Only Calculator'!$A$9:$AJ$114,$D57=Lists!$G$4,'Chicken Only Calculator'!$A$9:$AJ$114,$D57=Lists!$G$5,'Chicken Only Calculator'!$A$9:$AJ$114,$D57=Lists!$G$6,'Cheese Only Calculator'!$A$9:$AJ$116,$D57=Lists!$G$7,'Beef Only Calculator'!$A$9:$AJ$70,$D57=Lists!$G$8,'Pork Only Calculator'!$A$9:$AJ$107),29,FALSE)</f>
        <v>0</v>
      </c>
      <c r="AG57" s="54">
        <f>VLOOKUP($A57,_xlfn.IFS($D57=Lists!$G$3,'Chicken Only Calculator'!$A$9:$AJ$114,$D57=Lists!$G$4,'Chicken Only Calculator'!$A$9:$AJ$114,$D57=Lists!$G$5,'Chicken Only Calculator'!$A$9:$AJ$114,$D57=Lists!$G$6,'Cheese Only Calculator'!$A$9:$AJ$116,$D57=Lists!$G$7,'Beef Only Calculator'!$A$9:$AJ$70,$D57=Lists!$G$8,'Pork Only Calculator'!$A$9:$AJ$107),30,FALSE)</f>
        <v>0</v>
      </c>
      <c r="AH57" s="54">
        <f>VLOOKUP($A57,_xlfn.IFS($D57=Lists!$G$3,'Chicken Only Calculator'!$A$9:$AJ$114,$D57=Lists!$G$4,'Chicken Only Calculator'!$A$9:$AJ$114,$D57=Lists!$G$5,'Chicken Only Calculator'!$A$9:$AJ$114,$D57=Lists!$G$6,'Cheese Only Calculator'!$A$9:$AJ$116,$D57=Lists!$G$7,'Beef Only Calculator'!$A$9:$AJ$70,$D57=Lists!$G$8,'Pork Only Calculator'!$A$9:$AJ$107),31,FALSE)</f>
        <v>0</v>
      </c>
      <c r="AI57" s="54">
        <f>VLOOKUP($A57,_xlfn.IFS($D57=Lists!$G$3,'Chicken Only Calculator'!$A$9:$AJ$114,$D57=Lists!$G$4,'Chicken Only Calculator'!$A$9:$AJ$114,$D57=Lists!$G$5,'Chicken Only Calculator'!$A$9:$AJ$114,$D57=Lists!$G$6,'Cheese Only Calculator'!$A$9:$AJ$116,$D57=Lists!$G$7,'Beef Only Calculator'!$A$9:$AJ$70,$D57=Lists!$G$8,'Pork Only Calculator'!$A$9:$AJ$107),32,FALSE)</f>
        <v>0</v>
      </c>
      <c r="AJ57" s="54">
        <f>VLOOKUP($A57,_xlfn.IFS($D57=Lists!$G$3,'Chicken Only Calculator'!$A$9:$AJ$114,$D57=Lists!$G$4,'Chicken Only Calculator'!$A$9:$AJ$114,$D57=Lists!$G$5,'Chicken Only Calculator'!$A$9:$AJ$114,$D57=Lists!$G$6,'Cheese Only Calculator'!$A$9:$AJ$116,$D57=Lists!$G$7,'Beef Only Calculator'!$A$9:$AJ$70,$D57=Lists!$G$8,'Pork Only Calculator'!$A$9:$AJ$107),33,FALSE)</f>
        <v>0</v>
      </c>
      <c r="AK57" s="54">
        <f>VLOOKUP($A57,_xlfn.IFS($D57=Lists!$G$3,'Chicken Only Calculator'!$A$9:$AJ$114,$D57=Lists!$G$4,'Chicken Only Calculator'!$A$9:$AJ$114,$D57=Lists!$G$5,'Chicken Only Calculator'!$A$9:$AJ$114,$D57=Lists!$G$6,'Cheese Only Calculator'!$A$9:$AJ$116,$D57=Lists!$G$7,'Beef Only Calculator'!$A$9:$AJ$70,$D57=Lists!$G$8,'Pork Only Calculator'!$A$9:$AJ$107),34,FALSE)</f>
        <v>0</v>
      </c>
      <c r="AL57" s="54">
        <f>VLOOKUP($A57,_xlfn.IFS($D57=Lists!$G$3,'Chicken Only Calculator'!$A$9:$AJ$114,$D57=Lists!$G$4,'Chicken Only Calculator'!$A$9:$AJ$114,$D57=Lists!$G$5,'Chicken Only Calculator'!$A$9:$AJ$114,$D57=Lists!$G$6,'Cheese Only Calculator'!$A$9:$AJ$116,$D57=Lists!$G$7,'Beef Only Calculator'!$A$9:$AJ$70,$D57=Lists!$G$8,'Pork Only Calculator'!$A$9:$AJ$107),35,FALSE)</f>
        <v>0</v>
      </c>
      <c r="AM57" s="54">
        <f t="shared" si="15"/>
        <v>0</v>
      </c>
      <c r="AO57" s="55"/>
    </row>
    <row r="58" spans="1:41" ht="24.5" x14ac:dyDescent="0.55000000000000004">
      <c r="A58" s="40">
        <v>10000055425</v>
      </c>
      <c r="B58" s="40" t="str">
        <f>INDEX('Data Sheet'!$A$1:$R$260,MATCH($A58,'Data Sheet'!$A$1:$A$260,0),MATCH(B$3,'Data Sheet'!$A$1:$R$1,0))</f>
        <v>ACT</v>
      </c>
      <c r="C58" s="41" t="str">
        <f>INDEX('Data Sheet'!$A$1:$R$260,MATCH($A58,'Data Sheet'!$A$1:$A$260,0),MATCH(C$3,'Data Sheet'!$A$1:$R$1,0))</f>
        <v>Flame Grilled Beef Pattie, 2.5 oz.</v>
      </c>
      <c r="D58" s="40" t="str">
        <f>INDEX('Data Sheet'!$A$1:$R$260,MATCH($A58,'Data Sheet'!$A$1:$A$260,0),MATCH(D$3,'Data Sheet'!$A$1:$R$1,0))</f>
        <v>100154 / 100155</v>
      </c>
      <c r="E58" s="40">
        <f>INDEX('Data Sheet'!$A$1:$R$260,MATCH($A58,'Data Sheet'!$A$1:$A$260,0),MATCH(E$3,'Data Sheet'!$A$1:$R$1,0))</f>
        <v>31.25</v>
      </c>
      <c r="F58" s="40">
        <f>INDEX('Data Sheet'!$A$1:$R$260,MATCH($A58,'Data Sheet'!$A$1:$A$260,0),MATCH(F$3,'Data Sheet'!$A$1:$R$1,0))</f>
        <v>200</v>
      </c>
      <c r="G58" s="40">
        <f>INDEX('Data Sheet'!$A$1:$R$260,MATCH($A58,'Data Sheet'!$A$1:$A$260,0),MATCH(G$3,'Data Sheet'!$A$1:$R$1,0))</f>
        <v>200</v>
      </c>
      <c r="H58" s="40" t="str">
        <f>INDEX('Data Sheet'!$A$1:$R$260,MATCH($A58,'Data Sheet'!$A$1:$A$260,0),MATCH(H$3,'Data Sheet'!$A$1:$R$1,0))</f>
        <v/>
      </c>
      <c r="I58" s="40">
        <f>INDEX('Data Sheet'!$A$1:$R$260,MATCH($A58,'Data Sheet'!$A$1:$A$260,0),MATCH(I$3,'Data Sheet'!$A$1:$R$1,0))</f>
        <v>2.5</v>
      </c>
      <c r="J58" s="40" t="str">
        <f>INDEX('Data Sheet'!$A$1:$R$260,MATCH($A58,'Data Sheet'!$A$1:$A$260,0),MATCH(J$3,'Data Sheet'!$A$1:$R$1,0))</f>
        <v>1 piece</v>
      </c>
      <c r="K58" s="40">
        <f>INDEX('Data Sheet'!$A$1:$R$260,MATCH($A58,'Data Sheet'!$A$1:$A$260,0),MATCH(K$3,'Data Sheet'!$A$1:$R$1,0))</f>
        <v>2</v>
      </c>
      <c r="L58" s="40" t="str">
        <f>INDEX('Data Sheet'!$A$1:$R$260,MATCH($A58,'Data Sheet'!$A$1:$A$260,0),MATCH(L$3,'Data Sheet'!$A$1:$R$1,0))</f>
        <v>-</v>
      </c>
      <c r="M58" s="40">
        <f>INDEX('Data Sheet'!$A$1:$R$260,MATCH($A58,'Data Sheet'!$A$1:$A$260,0),MATCH(M$3,'Data Sheet'!$A$1:$R$1,0))</f>
        <v>0</v>
      </c>
      <c r="N58" s="40">
        <f>INDEX('Data Sheet'!$A$1:$R$260,MATCH($A58,'Data Sheet'!$A$1:$A$260,0),MATCH(N$3,'Data Sheet'!$A$1:$R$1,0))</f>
        <v>0</v>
      </c>
      <c r="O58" s="40">
        <f>INDEX('Data Sheet'!$A$1:$R$260,MATCH($A58,'Data Sheet'!$A$1:$A$260,0),MATCH(O$3,'Data Sheet'!$A$1:$R$1,0))</f>
        <v>0</v>
      </c>
      <c r="P58" s="40">
        <f>INDEX('Data Sheet'!$A$1:$R$260,MATCH($A58,'Data Sheet'!$A$1:$A$260,0),MATCH(P$3,'Data Sheet'!$A$1:$R$1,0))</f>
        <v>26.05</v>
      </c>
      <c r="Q58" s="40">
        <f>INDEX('Data Sheet'!$A$1:$R$260,MATCH($A58,'Data Sheet'!$A$1:$A$260,0),MATCH(Q$3,'Data Sheet'!$A$1:$R$1,0))</f>
        <v>0</v>
      </c>
      <c r="R58" s="42" t="str">
        <f>VLOOKUP(A58,_xlfn.IFS(D58=Lists!$G$3,'Chicken Only Calculator'!$A$9:$U$114,D58=Lists!$G$4,'Chicken Only Calculator'!$A$9:$U$114,D58=Lists!$G$5,'Chicken Only Calculator'!$A$9:$U$114,D58=Lists!$G$6,'Cheese Only Calculator'!$A$9:$U$116,D58=Lists!$G$7,'Beef Only Calculator'!$A$9:$U$70,D58=Lists!$G$8,'Pork Only Calculator'!$A$9:$U$107),15,FALSE)</f>
        <v/>
      </c>
      <c r="S58" s="42" t="str">
        <f t="shared" si="8"/>
        <v/>
      </c>
      <c r="T58" s="42">
        <f>VLOOKUP(A58,_xlfn.IFS(D58=Lists!$G$3,'Chicken Only Calculator'!$A$9:$U$114,D58=Lists!$G$4,'Chicken Only Calculator'!$A$9:$U$114,D58=Lists!$G$5,'Chicken Only Calculator'!$A$9:$U$114,D58=Lists!$G$6,'Cheese Only Calculator'!$A$9:$U$116,D58=Lists!$G$7,'Beef Only Calculator'!$A$9:$U$70,D58=Lists!$G$8,'Pork Only Calculator'!$A$9:$U$107),17,FALSE)</f>
        <v>0</v>
      </c>
      <c r="U58" s="42" t="str">
        <f t="shared" si="9"/>
        <v/>
      </c>
      <c r="V58" s="42" t="str">
        <f t="shared" si="10"/>
        <v/>
      </c>
      <c r="W58" s="42" t="str">
        <f t="shared" si="11"/>
        <v/>
      </c>
      <c r="X58" s="42" t="str">
        <f t="shared" si="12"/>
        <v/>
      </c>
      <c r="Y58" s="42" t="str">
        <f t="shared" si="13"/>
        <v/>
      </c>
      <c r="Z58" s="42" t="str">
        <f t="shared" si="14"/>
        <v/>
      </c>
      <c r="AA58" s="42">
        <f>VLOOKUP($A58,_xlfn.IFS($D58=Lists!$G$3,'Chicken Only Calculator'!$A$9:$AJ$114,$D58=Lists!$G$4,'Chicken Only Calculator'!$A$9:$AJ$114,$D58=Lists!$G$5,'Chicken Only Calculator'!$A$9:$AJ$114,$D58=Lists!$G$6,'Cheese Only Calculator'!$A$9:$AJ$116,$D58=Lists!$G$7,'Beef Only Calculator'!$A$9:$AJ$70,$D58=Lists!$G$8,'Pork Only Calculator'!$A$9:$AJ$107),24,FALSE)</f>
        <v>0</v>
      </c>
      <c r="AB58" s="42">
        <f>VLOOKUP($A58,_xlfn.IFS($D58=Lists!$G$3,'Chicken Only Calculator'!$A$9:$AJ$114,$D58=Lists!$G$4,'Chicken Only Calculator'!$A$9:$AJ$114,$D58=Lists!$G$5,'Chicken Only Calculator'!$A$9:$AJ$114,$D58=Lists!$G$6,'Cheese Only Calculator'!$A$9:$AJ$116,$D58=Lists!$G$7,'Beef Only Calculator'!$A$9:$AJ$70,$D58=Lists!$G$8,'Pork Only Calculator'!$A$9:$AJ$107),25,FALSE)</f>
        <v>0</v>
      </c>
      <c r="AC58" s="42">
        <f>VLOOKUP($A58,_xlfn.IFS($D58=Lists!$G$3,'Chicken Only Calculator'!$A$9:$AJ$114,$D58=Lists!$G$4,'Chicken Only Calculator'!$A$9:$AJ$114,$D58=Lists!$G$5,'Chicken Only Calculator'!$A$9:$AJ$114,$D58=Lists!$G$6,'Cheese Only Calculator'!$A$9:$AJ$116,$D58=Lists!$G$7,'Beef Only Calculator'!$A$9:$AJ$70,$D58=Lists!$G$8,'Pork Only Calculator'!$A$9:$AJ$107),26,FALSE)</f>
        <v>0</v>
      </c>
      <c r="AD58" s="42">
        <f>VLOOKUP($A58,_xlfn.IFS($D58=Lists!$G$3,'Chicken Only Calculator'!$A$9:$AJ$114,$D58=Lists!$G$4,'Chicken Only Calculator'!$A$9:$AJ$114,$D58=Lists!$G$5,'Chicken Only Calculator'!$A$9:$AJ$114,$D58=Lists!$G$6,'Cheese Only Calculator'!$A$9:$AJ$116,$D58=Lists!$G$7,'Beef Only Calculator'!$A$9:$AJ$70,$D58=Lists!$G$8,'Pork Only Calculator'!$A$9:$AJ$107),27,FALSE)</f>
        <v>0</v>
      </c>
      <c r="AE58" s="42">
        <f>VLOOKUP($A58,_xlfn.IFS($D58=Lists!$G$3,'Chicken Only Calculator'!$A$9:$AJ$114,$D58=Lists!$G$4,'Chicken Only Calculator'!$A$9:$AJ$114,$D58=Lists!$G$5,'Chicken Only Calculator'!$A$9:$AJ$114,$D58=Lists!$G$6,'Cheese Only Calculator'!$A$9:$AJ$116,$D58=Lists!$G$7,'Beef Only Calculator'!$A$9:$AJ$70,$D58=Lists!$G$8,'Pork Only Calculator'!$A$9:$AJ$107),28,FALSE)</f>
        <v>0</v>
      </c>
      <c r="AF58" s="42">
        <f>VLOOKUP($A58,_xlfn.IFS($D58=Lists!$G$3,'Chicken Only Calculator'!$A$9:$AJ$114,$D58=Lists!$G$4,'Chicken Only Calculator'!$A$9:$AJ$114,$D58=Lists!$G$5,'Chicken Only Calculator'!$A$9:$AJ$114,$D58=Lists!$G$6,'Cheese Only Calculator'!$A$9:$AJ$116,$D58=Lists!$G$7,'Beef Only Calculator'!$A$9:$AJ$70,$D58=Lists!$G$8,'Pork Only Calculator'!$A$9:$AJ$107),29,FALSE)</f>
        <v>0</v>
      </c>
      <c r="AG58" s="42">
        <f>VLOOKUP($A58,_xlfn.IFS($D58=Lists!$G$3,'Chicken Only Calculator'!$A$9:$AJ$114,$D58=Lists!$G$4,'Chicken Only Calculator'!$A$9:$AJ$114,$D58=Lists!$G$5,'Chicken Only Calculator'!$A$9:$AJ$114,$D58=Lists!$G$6,'Cheese Only Calculator'!$A$9:$AJ$116,$D58=Lists!$G$7,'Beef Only Calculator'!$A$9:$AJ$70,$D58=Lists!$G$8,'Pork Only Calculator'!$A$9:$AJ$107),30,FALSE)</f>
        <v>0</v>
      </c>
      <c r="AH58" s="42">
        <f>VLOOKUP($A58,_xlfn.IFS($D58=Lists!$G$3,'Chicken Only Calculator'!$A$9:$AJ$114,$D58=Lists!$G$4,'Chicken Only Calculator'!$A$9:$AJ$114,$D58=Lists!$G$5,'Chicken Only Calculator'!$A$9:$AJ$114,$D58=Lists!$G$6,'Cheese Only Calculator'!$A$9:$AJ$116,$D58=Lists!$G$7,'Beef Only Calculator'!$A$9:$AJ$70,$D58=Lists!$G$8,'Pork Only Calculator'!$A$9:$AJ$107),31,FALSE)</f>
        <v>0</v>
      </c>
      <c r="AI58" s="42">
        <f>VLOOKUP($A58,_xlfn.IFS($D58=Lists!$G$3,'Chicken Only Calculator'!$A$9:$AJ$114,$D58=Lists!$G$4,'Chicken Only Calculator'!$A$9:$AJ$114,$D58=Lists!$G$5,'Chicken Only Calculator'!$A$9:$AJ$114,$D58=Lists!$G$6,'Cheese Only Calculator'!$A$9:$AJ$116,$D58=Lists!$G$7,'Beef Only Calculator'!$A$9:$AJ$70,$D58=Lists!$G$8,'Pork Only Calculator'!$A$9:$AJ$107),32,FALSE)</f>
        <v>0</v>
      </c>
      <c r="AJ58" s="42">
        <f>VLOOKUP($A58,_xlfn.IFS($D58=Lists!$G$3,'Chicken Only Calculator'!$A$9:$AJ$114,$D58=Lists!$G$4,'Chicken Only Calculator'!$A$9:$AJ$114,$D58=Lists!$G$5,'Chicken Only Calculator'!$A$9:$AJ$114,$D58=Lists!$G$6,'Cheese Only Calculator'!$A$9:$AJ$116,$D58=Lists!$G$7,'Beef Only Calculator'!$A$9:$AJ$70,$D58=Lists!$G$8,'Pork Only Calculator'!$A$9:$AJ$107),33,FALSE)</f>
        <v>0</v>
      </c>
      <c r="AK58" s="42">
        <f>VLOOKUP($A58,_xlfn.IFS($D58=Lists!$G$3,'Chicken Only Calculator'!$A$9:$AJ$114,$D58=Lists!$G$4,'Chicken Only Calculator'!$A$9:$AJ$114,$D58=Lists!$G$5,'Chicken Only Calculator'!$A$9:$AJ$114,$D58=Lists!$G$6,'Cheese Only Calculator'!$A$9:$AJ$116,$D58=Lists!$G$7,'Beef Only Calculator'!$A$9:$AJ$70,$D58=Lists!$G$8,'Pork Only Calculator'!$A$9:$AJ$107),34,FALSE)</f>
        <v>0</v>
      </c>
      <c r="AL58" s="42">
        <f>VLOOKUP($A58,_xlfn.IFS($D58=Lists!$G$3,'Chicken Only Calculator'!$A$9:$AJ$114,$D58=Lists!$G$4,'Chicken Only Calculator'!$A$9:$AJ$114,$D58=Lists!$G$5,'Chicken Only Calculator'!$A$9:$AJ$114,$D58=Lists!$G$6,'Cheese Only Calculator'!$A$9:$AJ$116,$D58=Lists!$G$7,'Beef Only Calculator'!$A$9:$AJ$70,$D58=Lists!$G$8,'Pork Only Calculator'!$A$9:$AJ$107),35,FALSE)</f>
        <v>0</v>
      </c>
      <c r="AM58" s="42">
        <f t="shared" si="15"/>
        <v>0</v>
      </c>
      <c r="AO58" s="55"/>
    </row>
    <row r="59" spans="1:41" ht="24.5" x14ac:dyDescent="0.55000000000000004">
      <c r="A59" s="52">
        <v>10000069001</v>
      </c>
      <c r="B59" s="52" t="str">
        <f>INDEX('Data Sheet'!$A$1:$R$260,MATCH($A59,'Data Sheet'!$A$1:$A$260,0),MATCH(B$3,'Data Sheet'!$A$1:$R$1,0))</f>
        <v>ACT</v>
      </c>
      <c r="C59" s="53" t="str">
        <f>INDEX('Data Sheet'!$A$1:$R$260,MATCH($A59,'Data Sheet'!$A$1:$A$260,0),MATCH(C$3,'Data Sheet'!$A$1:$R$1,0))</f>
        <v>Beef Burger, 1.6 oz.</v>
      </c>
      <c r="D59" s="52" t="str">
        <f>INDEX('Data Sheet'!$A$1:$R$260,MATCH($A59,'Data Sheet'!$A$1:$A$260,0),MATCH(D$3,'Data Sheet'!$A$1:$R$1,0))</f>
        <v>100154 / 100155</v>
      </c>
      <c r="E59" s="52">
        <f>INDEX('Data Sheet'!$A$1:$R$260,MATCH($A59,'Data Sheet'!$A$1:$A$260,0),MATCH(E$3,'Data Sheet'!$A$1:$R$1,0))</f>
        <v>21</v>
      </c>
      <c r="F59" s="52">
        <f>INDEX('Data Sheet'!$A$1:$R$260,MATCH($A59,'Data Sheet'!$A$1:$A$260,0),MATCH(F$3,'Data Sheet'!$A$1:$R$1,0))</f>
        <v>210</v>
      </c>
      <c r="G59" s="52">
        <f>INDEX('Data Sheet'!$A$1:$R$260,MATCH($A59,'Data Sheet'!$A$1:$A$260,0),MATCH(G$3,'Data Sheet'!$A$1:$R$1,0))</f>
        <v>210</v>
      </c>
      <c r="H59" s="52" t="str">
        <f>INDEX('Data Sheet'!$A$1:$R$260,MATCH($A59,'Data Sheet'!$A$1:$A$260,0),MATCH(H$3,'Data Sheet'!$A$1:$R$1,0))</f>
        <v/>
      </c>
      <c r="I59" s="52">
        <f>INDEX('Data Sheet'!$A$1:$R$260,MATCH($A59,'Data Sheet'!$A$1:$A$260,0),MATCH(I$3,'Data Sheet'!$A$1:$R$1,0))</f>
        <v>1.6</v>
      </c>
      <c r="J59" s="52" t="str">
        <f>INDEX('Data Sheet'!$A$1:$R$260,MATCH($A59,'Data Sheet'!$A$1:$A$260,0),MATCH(J$3,'Data Sheet'!$A$1:$R$1,0))</f>
        <v>1 piece</v>
      </c>
      <c r="K59" s="52">
        <f>INDEX('Data Sheet'!$A$1:$R$260,MATCH($A59,'Data Sheet'!$A$1:$A$260,0),MATCH(K$3,'Data Sheet'!$A$1:$R$1,0))</f>
        <v>1.5</v>
      </c>
      <c r="L59" s="52" t="str">
        <f>INDEX('Data Sheet'!$A$1:$R$260,MATCH($A59,'Data Sheet'!$A$1:$A$260,0),MATCH(L$3,'Data Sheet'!$A$1:$R$1,0))</f>
        <v>-</v>
      </c>
      <c r="M59" s="52">
        <f>INDEX('Data Sheet'!$A$1:$R$260,MATCH($A59,'Data Sheet'!$A$1:$A$260,0),MATCH(M$3,'Data Sheet'!$A$1:$R$1,0))</f>
        <v>0</v>
      </c>
      <c r="N59" s="52">
        <f>INDEX('Data Sheet'!$A$1:$R$260,MATCH($A59,'Data Sheet'!$A$1:$A$260,0),MATCH(N$3,'Data Sheet'!$A$1:$R$1,0))</f>
        <v>0</v>
      </c>
      <c r="O59" s="52">
        <f>INDEX('Data Sheet'!$A$1:$R$260,MATCH($A59,'Data Sheet'!$A$1:$A$260,0),MATCH(O$3,'Data Sheet'!$A$1:$R$1,0))</f>
        <v>0</v>
      </c>
      <c r="P59" s="52">
        <f>INDEX('Data Sheet'!$A$1:$R$260,MATCH($A59,'Data Sheet'!$A$1:$A$260,0),MATCH(P$3,'Data Sheet'!$A$1:$R$1,0))</f>
        <v>32.1</v>
      </c>
      <c r="Q59" s="52">
        <f>INDEX('Data Sheet'!$A$1:$R$260,MATCH($A59,'Data Sheet'!$A$1:$A$260,0),MATCH(Q$3,'Data Sheet'!$A$1:$R$1,0))</f>
        <v>0</v>
      </c>
      <c r="R59" s="54" t="str">
        <f>VLOOKUP(A59,_xlfn.IFS(D59=Lists!$G$3,'Chicken Only Calculator'!$A$9:$U$114,D59=Lists!$G$4,'Chicken Only Calculator'!$A$9:$U$114,D59=Lists!$G$5,'Chicken Only Calculator'!$A$9:$U$114,D59=Lists!$G$6,'Cheese Only Calculator'!$A$9:$U$116,D59=Lists!$G$7,'Beef Only Calculator'!$A$9:$U$70,D59=Lists!$G$8,'Pork Only Calculator'!$A$9:$U$107),15,FALSE)</f>
        <v/>
      </c>
      <c r="S59" s="54" t="str">
        <f t="shared" si="8"/>
        <v/>
      </c>
      <c r="T59" s="54">
        <f>VLOOKUP(A59,_xlfn.IFS(D59=Lists!$G$3,'Chicken Only Calculator'!$A$9:$U$114,D59=Lists!$G$4,'Chicken Only Calculator'!$A$9:$U$114,D59=Lists!$G$5,'Chicken Only Calculator'!$A$9:$U$114,D59=Lists!$G$6,'Cheese Only Calculator'!$A$9:$U$116,D59=Lists!$G$7,'Beef Only Calculator'!$A$9:$U$70,D59=Lists!$G$8,'Pork Only Calculator'!$A$9:$U$107),17,FALSE)</f>
        <v>0</v>
      </c>
      <c r="U59" s="54" t="str">
        <f t="shared" si="9"/>
        <v/>
      </c>
      <c r="V59" s="54" t="str">
        <f t="shared" si="10"/>
        <v/>
      </c>
      <c r="W59" s="54" t="str">
        <f t="shared" si="11"/>
        <v/>
      </c>
      <c r="X59" s="54" t="str">
        <f t="shared" si="12"/>
        <v/>
      </c>
      <c r="Y59" s="54" t="str">
        <f t="shared" si="13"/>
        <v/>
      </c>
      <c r="Z59" s="54" t="str">
        <f t="shared" si="14"/>
        <v/>
      </c>
      <c r="AA59" s="54">
        <f>VLOOKUP($A59,_xlfn.IFS($D59=Lists!$G$3,'Chicken Only Calculator'!$A$9:$AJ$114,$D59=Lists!$G$4,'Chicken Only Calculator'!$A$9:$AJ$114,$D59=Lists!$G$5,'Chicken Only Calculator'!$A$9:$AJ$114,$D59=Lists!$G$6,'Cheese Only Calculator'!$A$9:$AJ$116,$D59=Lists!$G$7,'Beef Only Calculator'!$A$9:$AJ$70,$D59=Lists!$G$8,'Pork Only Calculator'!$A$9:$AJ$107),24,FALSE)</f>
        <v>0</v>
      </c>
      <c r="AB59" s="54">
        <f>VLOOKUP($A59,_xlfn.IFS($D59=Lists!$G$3,'Chicken Only Calculator'!$A$9:$AJ$114,$D59=Lists!$G$4,'Chicken Only Calculator'!$A$9:$AJ$114,$D59=Lists!$G$5,'Chicken Only Calculator'!$A$9:$AJ$114,$D59=Lists!$G$6,'Cheese Only Calculator'!$A$9:$AJ$116,$D59=Lists!$G$7,'Beef Only Calculator'!$A$9:$AJ$70,$D59=Lists!$G$8,'Pork Only Calculator'!$A$9:$AJ$107),25,FALSE)</f>
        <v>0</v>
      </c>
      <c r="AC59" s="54">
        <f>VLOOKUP($A59,_xlfn.IFS($D59=Lists!$G$3,'Chicken Only Calculator'!$A$9:$AJ$114,$D59=Lists!$G$4,'Chicken Only Calculator'!$A$9:$AJ$114,$D59=Lists!$G$5,'Chicken Only Calculator'!$A$9:$AJ$114,$D59=Lists!$G$6,'Cheese Only Calculator'!$A$9:$AJ$116,$D59=Lists!$G$7,'Beef Only Calculator'!$A$9:$AJ$70,$D59=Lists!$G$8,'Pork Only Calculator'!$A$9:$AJ$107),26,FALSE)</f>
        <v>0</v>
      </c>
      <c r="AD59" s="54">
        <f>VLOOKUP($A59,_xlfn.IFS($D59=Lists!$G$3,'Chicken Only Calculator'!$A$9:$AJ$114,$D59=Lists!$G$4,'Chicken Only Calculator'!$A$9:$AJ$114,$D59=Lists!$G$5,'Chicken Only Calculator'!$A$9:$AJ$114,$D59=Lists!$G$6,'Cheese Only Calculator'!$A$9:$AJ$116,$D59=Lists!$G$7,'Beef Only Calculator'!$A$9:$AJ$70,$D59=Lists!$G$8,'Pork Only Calculator'!$A$9:$AJ$107),27,FALSE)</f>
        <v>0</v>
      </c>
      <c r="AE59" s="54">
        <f>VLOOKUP($A59,_xlfn.IFS($D59=Lists!$G$3,'Chicken Only Calculator'!$A$9:$AJ$114,$D59=Lists!$G$4,'Chicken Only Calculator'!$A$9:$AJ$114,$D59=Lists!$G$5,'Chicken Only Calculator'!$A$9:$AJ$114,$D59=Lists!$G$6,'Cheese Only Calculator'!$A$9:$AJ$116,$D59=Lists!$G$7,'Beef Only Calculator'!$A$9:$AJ$70,$D59=Lists!$G$8,'Pork Only Calculator'!$A$9:$AJ$107),28,FALSE)</f>
        <v>0</v>
      </c>
      <c r="AF59" s="54">
        <f>VLOOKUP($A59,_xlfn.IFS($D59=Lists!$G$3,'Chicken Only Calculator'!$A$9:$AJ$114,$D59=Lists!$G$4,'Chicken Only Calculator'!$A$9:$AJ$114,$D59=Lists!$G$5,'Chicken Only Calculator'!$A$9:$AJ$114,$D59=Lists!$G$6,'Cheese Only Calculator'!$A$9:$AJ$116,$D59=Lists!$G$7,'Beef Only Calculator'!$A$9:$AJ$70,$D59=Lists!$G$8,'Pork Only Calculator'!$A$9:$AJ$107),29,FALSE)</f>
        <v>0</v>
      </c>
      <c r="AG59" s="54">
        <f>VLOOKUP($A59,_xlfn.IFS($D59=Lists!$G$3,'Chicken Only Calculator'!$A$9:$AJ$114,$D59=Lists!$G$4,'Chicken Only Calculator'!$A$9:$AJ$114,$D59=Lists!$G$5,'Chicken Only Calculator'!$A$9:$AJ$114,$D59=Lists!$G$6,'Cheese Only Calculator'!$A$9:$AJ$116,$D59=Lists!$G$7,'Beef Only Calculator'!$A$9:$AJ$70,$D59=Lists!$G$8,'Pork Only Calculator'!$A$9:$AJ$107),30,FALSE)</f>
        <v>0</v>
      </c>
      <c r="AH59" s="54">
        <f>VLOOKUP($A59,_xlfn.IFS($D59=Lists!$G$3,'Chicken Only Calculator'!$A$9:$AJ$114,$D59=Lists!$G$4,'Chicken Only Calculator'!$A$9:$AJ$114,$D59=Lists!$G$5,'Chicken Only Calculator'!$A$9:$AJ$114,$D59=Lists!$G$6,'Cheese Only Calculator'!$A$9:$AJ$116,$D59=Lists!$G$7,'Beef Only Calculator'!$A$9:$AJ$70,$D59=Lists!$G$8,'Pork Only Calculator'!$A$9:$AJ$107),31,FALSE)</f>
        <v>0</v>
      </c>
      <c r="AI59" s="54">
        <f>VLOOKUP($A59,_xlfn.IFS($D59=Lists!$G$3,'Chicken Only Calculator'!$A$9:$AJ$114,$D59=Lists!$G$4,'Chicken Only Calculator'!$A$9:$AJ$114,$D59=Lists!$G$5,'Chicken Only Calculator'!$A$9:$AJ$114,$D59=Lists!$G$6,'Cheese Only Calculator'!$A$9:$AJ$116,$D59=Lists!$G$7,'Beef Only Calculator'!$A$9:$AJ$70,$D59=Lists!$G$8,'Pork Only Calculator'!$A$9:$AJ$107),32,FALSE)</f>
        <v>0</v>
      </c>
      <c r="AJ59" s="54">
        <f>VLOOKUP($A59,_xlfn.IFS($D59=Lists!$G$3,'Chicken Only Calculator'!$A$9:$AJ$114,$D59=Lists!$G$4,'Chicken Only Calculator'!$A$9:$AJ$114,$D59=Lists!$G$5,'Chicken Only Calculator'!$A$9:$AJ$114,$D59=Lists!$G$6,'Cheese Only Calculator'!$A$9:$AJ$116,$D59=Lists!$G$7,'Beef Only Calculator'!$A$9:$AJ$70,$D59=Lists!$G$8,'Pork Only Calculator'!$A$9:$AJ$107),33,FALSE)</f>
        <v>0</v>
      </c>
      <c r="AK59" s="54">
        <f>VLOOKUP($A59,_xlfn.IFS($D59=Lists!$G$3,'Chicken Only Calculator'!$A$9:$AJ$114,$D59=Lists!$G$4,'Chicken Only Calculator'!$A$9:$AJ$114,$D59=Lists!$G$5,'Chicken Only Calculator'!$A$9:$AJ$114,$D59=Lists!$G$6,'Cheese Only Calculator'!$A$9:$AJ$116,$D59=Lists!$G$7,'Beef Only Calculator'!$A$9:$AJ$70,$D59=Lists!$G$8,'Pork Only Calculator'!$A$9:$AJ$107),34,FALSE)</f>
        <v>0</v>
      </c>
      <c r="AL59" s="54">
        <f>VLOOKUP($A59,_xlfn.IFS($D59=Lists!$G$3,'Chicken Only Calculator'!$A$9:$AJ$114,$D59=Lists!$G$4,'Chicken Only Calculator'!$A$9:$AJ$114,$D59=Lists!$G$5,'Chicken Only Calculator'!$A$9:$AJ$114,$D59=Lists!$G$6,'Cheese Only Calculator'!$A$9:$AJ$116,$D59=Lists!$G$7,'Beef Only Calculator'!$A$9:$AJ$70,$D59=Lists!$G$8,'Pork Only Calculator'!$A$9:$AJ$107),35,FALSE)</f>
        <v>0</v>
      </c>
      <c r="AM59" s="54">
        <f t="shared" si="15"/>
        <v>0</v>
      </c>
      <c r="AO59" s="55"/>
    </row>
    <row r="60" spans="1:41" ht="24.5" x14ac:dyDescent="0.55000000000000004">
      <c r="A60" s="40">
        <v>10000069005</v>
      </c>
      <c r="B60" s="40" t="str">
        <f>INDEX('Data Sheet'!$A$1:$R$260,MATCH($A60,'Data Sheet'!$A$1:$A$260,0),MATCH(B$3,'Data Sheet'!$A$1:$R$1,0))</f>
        <v>ACT</v>
      </c>
      <c r="C60" s="41" t="str">
        <f>INDEX('Data Sheet'!$A$1:$R$260,MATCH($A60,'Data Sheet'!$A$1:$A$260,0),MATCH(C$3,'Data Sheet'!$A$1:$R$1,0))</f>
        <v>Harvest Breaded Beef Pattie, 3.2 oz.</v>
      </c>
      <c r="D60" s="40" t="str">
        <f>INDEX('Data Sheet'!$A$1:$R$260,MATCH($A60,'Data Sheet'!$A$1:$A$260,0),MATCH(D$3,'Data Sheet'!$A$1:$R$1,0))</f>
        <v>100154 / 100155</v>
      </c>
      <c r="E60" s="40">
        <f>INDEX('Data Sheet'!$A$1:$R$260,MATCH($A60,'Data Sheet'!$A$1:$A$260,0),MATCH(E$3,'Data Sheet'!$A$1:$R$1,0))</f>
        <v>30</v>
      </c>
      <c r="F60" s="40">
        <f>INDEX('Data Sheet'!$A$1:$R$260,MATCH($A60,'Data Sheet'!$A$1:$A$260,0),MATCH(F$3,'Data Sheet'!$A$1:$R$1,0))</f>
        <v>150</v>
      </c>
      <c r="G60" s="40">
        <f>INDEX('Data Sheet'!$A$1:$R$260,MATCH($A60,'Data Sheet'!$A$1:$A$260,0),MATCH(G$3,'Data Sheet'!$A$1:$R$1,0))</f>
        <v>150</v>
      </c>
      <c r="H60" s="40" t="str">
        <f>INDEX('Data Sheet'!$A$1:$R$260,MATCH($A60,'Data Sheet'!$A$1:$A$260,0),MATCH(H$3,'Data Sheet'!$A$1:$R$1,0))</f>
        <v/>
      </c>
      <c r="I60" s="40">
        <f>INDEX('Data Sheet'!$A$1:$R$260,MATCH($A60,'Data Sheet'!$A$1:$A$260,0),MATCH(I$3,'Data Sheet'!$A$1:$R$1,0))</f>
        <v>3.2</v>
      </c>
      <c r="J60" s="40" t="str">
        <f>INDEX('Data Sheet'!$A$1:$R$260,MATCH($A60,'Data Sheet'!$A$1:$A$260,0),MATCH(J$3,'Data Sheet'!$A$1:$R$1,0))</f>
        <v>1 piece</v>
      </c>
      <c r="K60" s="40">
        <f>INDEX('Data Sheet'!$A$1:$R$260,MATCH($A60,'Data Sheet'!$A$1:$A$260,0),MATCH(K$3,'Data Sheet'!$A$1:$R$1,0))</f>
        <v>2</v>
      </c>
      <c r="L60" s="40">
        <f>INDEX('Data Sheet'!$A$1:$R$260,MATCH($A60,'Data Sheet'!$A$1:$A$260,0),MATCH(L$3,'Data Sheet'!$A$1:$R$1,0))</f>
        <v>1</v>
      </c>
      <c r="M60" s="40">
        <f>INDEX('Data Sheet'!$A$1:$R$260,MATCH($A60,'Data Sheet'!$A$1:$A$260,0),MATCH(M$3,'Data Sheet'!$A$1:$R$1,0))</f>
        <v>0</v>
      </c>
      <c r="N60" s="40">
        <f>INDEX('Data Sheet'!$A$1:$R$260,MATCH($A60,'Data Sheet'!$A$1:$A$260,0),MATCH(N$3,'Data Sheet'!$A$1:$R$1,0))</f>
        <v>0</v>
      </c>
      <c r="O60" s="40">
        <f>INDEX('Data Sheet'!$A$1:$R$260,MATCH($A60,'Data Sheet'!$A$1:$A$260,0),MATCH(O$3,'Data Sheet'!$A$1:$R$1,0))</f>
        <v>0</v>
      </c>
      <c r="P60" s="40">
        <f>INDEX('Data Sheet'!$A$1:$R$260,MATCH($A60,'Data Sheet'!$A$1:$A$260,0),MATCH(P$3,'Data Sheet'!$A$1:$R$1,0))</f>
        <v>15.38</v>
      </c>
      <c r="Q60" s="40">
        <f>INDEX('Data Sheet'!$A$1:$R$260,MATCH($A60,'Data Sheet'!$A$1:$A$260,0),MATCH(Q$3,'Data Sheet'!$A$1:$R$1,0))</f>
        <v>0</v>
      </c>
      <c r="R60" s="42" t="str">
        <f>VLOOKUP(A60,_xlfn.IFS(D60=Lists!$G$3,'Chicken Only Calculator'!$A$9:$U$114,D60=Lists!$G$4,'Chicken Only Calculator'!$A$9:$U$114,D60=Lists!$G$5,'Chicken Only Calculator'!$A$9:$U$114,D60=Lists!$G$6,'Cheese Only Calculator'!$A$9:$U$116,D60=Lists!$G$7,'Beef Only Calculator'!$A$9:$U$70,D60=Lists!$G$8,'Pork Only Calculator'!$A$9:$U$107),15,FALSE)</f>
        <v/>
      </c>
      <c r="S60" s="42" t="str">
        <f t="shared" si="8"/>
        <v/>
      </c>
      <c r="T60" s="42">
        <f>VLOOKUP(A60,_xlfn.IFS(D60=Lists!$G$3,'Chicken Only Calculator'!$A$9:$U$114,D60=Lists!$G$4,'Chicken Only Calculator'!$A$9:$U$114,D60=Lists!$G$5,'Chicken Only Calculator'!$A$9:$U$114,D60=Lists!$G$6,'Cheese Only Calculator'!$A$9:$U$116,D60=Lists!$G$7,'Beef Only Calculator'!$A$9:$U$70,D60=Lists!$G$8,'Pork Only Calculator'!$A$9:$U$107),17,FALSE)</f>
        <v>0</v>
      </c>
      <c r="U60" s="42" t="str">
        <f t="shared" si="9"/>
        <v/>
      </c>
      <c r="V60" s="42" t="str">
        <f t="shared" si="10"/>
        <v/>
      </c>
      <c r="W60" s="42" t="str">
        <f t="shared" si="11"/>
        <v/>
      </c>
      <c r="X60" s="42" t="str">
        <f t="shared" si="12"/>
        <v/>
      </c>
      <c r="Y60" s="42" t="str">
        <f t="shared" si="13"/>
        <v/>
      </c>
      <c r="Z60" s="42" t="str">
        <f t="shared" si="14"/>
        <v/>
      </c>
      <c r="AA60" s="42">
        <f>VLOOKUP($A60,_xlfn.IFS($D60=Lists!$G$3,'Chicken Only Calculator'!$A$9:$AJ$114,$D60=Lists!$G$4,'Chicken Only Calculator'!$A$9:$AJ$114,$D60=Lists!$G$5,'Chicken Only Calculator'!$A$9:$AJ$114,$D60=Lists!$G$6,'Cheese Only Calculator'!$A$9:$AJ$116,$D60=Lists!$G$7,'Beef Only Calculator'!$A$9:$AJ$70,$D60=Lists!$G$8,'Pork Only Calculator'!$A$9:$AJ$107),24,FALSE)</f>
        <v>0</v>
      </c>
      <c r="AB60" s="42">
        <f>VLOOKUP($A60,_xlfn.IFS($D60=Lists!$G$3,'Chicken Only Calculator'!$A$9:$AJ$114,$D60=Lists!$G$4,'Chicken Only Calculator'!$A$9:$AJ$114,$D60=Lists!$G$5,'Chicken Only Calculator'!$A$9:$AJ$114,$D60=Lists!$G$6,'Cheese Only Calculator'!$A$9:$AJ$116,$D60=Lists!$G$7,'Beef Only Calculator'!$A$9:$AJ$70,$D60=Lists!$G$8,'Pork Only Calculator'!$A$9:$AJ$107),25,FALSE)</f>
        <v>0</v>
      </c>
      <c r="AC60" s="42">
        <f>VLOOKUP($A60,_xlfn.IFS($D60=Lists!$G$3,'Chicken Only Calculator'!$A$9:$AJ$114,$D60=Lists!$G$4,'Chicken Only Calculator'!$A$9:$AJ$114,$D60=Lists!$G$5,'Chicken Only Calculator'!$A$9:$AJ$114,$D60=Lists!$G$6,'Cheese Only Calculator'!$A$9:$AJ$116,$D60=Lists!$G$7,'Beef Only Calculator'!$A$9:$AJ$70,$D60=Lists!$G$8,'Pork Only Calculator'!$A$9:$AJ$107),26,FALSE)</f>
        <v>0</v>
      </c>
      <c r="AD60" s="42">
        <f>VLOOKUP($A60,_xlfn.IFS($D60=Lists!$G$3,'Chicken Only Calculator'!$A$9:$AJ$114,$D60=Lists!$G$4,'Chicken Only Calculator'!$A$9:$AJ$114,$D60=Lists!$G$5,'Chicken Only Calculator'!$A$9:$AJ$114,$D60=Lists!$G$6,'Cheese Only Calculator'!$A$9:$AJ$116,$D60=Lists!$G$7,'Beef Only Calculator'!$A$9:$AJ$70,$D60=Lists!$G$8,'Pork Only Calculator'!$A$9:$AJ$107),27,FALSE)</f>
        <v>0</v>
      </c>
      <c r="AE60" s="42">
        <f>VLOOKUP($A60,_xlfn.IFS($D60=Lists!$G$3,'Chicken Only Calculator'!$A$9:$AJ$114,$D60=Lists!$G$4,'Chicken Only Calculator'!$A$9:$AJ$114,$D60=Lists!$G$5,'Chicken Only Calculator'!$A$9:$AJ$114,$D60=Lists!$G$6,'Cheese Only Calculator'!$A$9:$AJ$116,$D60=Lists!$G$7,'Beef Only Calculator'!$A$9:$AJ$70,$D60=Lists!$G$8,'Pork Only Calculator'!$A$9:$AJ$107),28,FALSE)</f>
        <v>0</v>
      </c>
      <c r="AF60" s="42">
        <f>VLOOKUP($A60,_xlfn.IFS($D60=Lists!$G$3,'Chicken Only Calculator'!$A$9:$AJ$114,$D60=Lists!$G$4,'Chicken Only Calculator'!$A$9:$AJ$114,$D60=Lists!$G$5,'Chicken Only Calculator'!$A$9:$AJ$114,$D60=Lists!$G$6,'Cheese Only Calculator'!$A$9:$AJ$116,$D60=Lists!$G$7,'Beef Only Calculator'!$A$9:$AJ$70,$D60=Lists!$G$8,'Pork Only Calculator'!$A$9:$AJ$107),29,FALSE)</f>
        <v>0</v>
      </c>
      <c r="AG60" s="42">
        <f>VLOOKUP($A60,_xlfn.IFS($D60=Lists!$G$3,'Chicken Only Calculator'!$A$9:$AJ$114,$D60=Lists!$G$4,'Chicken Only Calculator'!$A$9:$AJ$114,$D60=Lists!$G$5,'Chicken Only Calculator'!$A$9:$AJ$114,$D60=Lists!$G$6,'Cheese Only Calculator'!$A$9:$AJ$116,$D60=Lists!$G$7,'Beef Only Calculator'!$A$9:$AJ$70,$D60=Lists!$G$8,'Pork Only Calculator'!$A$9:$AJ$107),30,FALSE)</f>
        <v>0</v>
      </c>
      <c r="AH60" s="42">
        <f>VLOOKUP($A60,_xlfn.IFS($D60=Lists!$G$3,'Chicken Only Calculator'!$A$9:$AJ$114,$D60=Lists!$G$4,'Chicken Only Calculator'!$A$9:$AJ$114,$D60=Lists!$G$5,'Chicken Only Calculator'!$A$9:$AJ$114,$D60=Lists!$G$6,'Cheese Only Calculator'!$A$9:$AJ$116,$D60=Lists!$G$7,'Beef Only Calculator'!$A$9:$AJ$70,$D60=Lists!$G$8,'Pork Only Calculator'!$A$9:$AJ$107),31,FALSE)</f>
        <v>0</v>
      </c>
      <c r="AI60" s="42">
        <f>VLOOKUP($A60,_xlfn.IFS($D60=Lists!$G$3,'Chicken Only Calculator'!$A$9:$AJ$114,$D60=Lists!$G$4,'Chicken Only Calculator'!$A$9:$AJ$114,$D60=Lists!$G$5,'Chicken Only Calculator'!$A$9:$AJ$114,$D60=Lists!$G$6,'Cheese Only Calculator'!$A$9:$AJ$116,$D60=Lists!$G$7,'Beef Only Calculator'!$A$9:$AJ$70,$D60=Lists!$G$8,'Pork Only Calculator'!$A$9:$AJ$107),32,FALSE)</f>
        <v>0</v>
      </c>
      <c r="AJ60" s="42">
        <f>VLOOKUP($A60,_xlfn.IFS($D60=Lists!$G$3,'Chicken Only Calculator'!$A$9:$AJ$114,$D60=Lists!$G$4,'Chicken Only Calculator'!$A$9:$AJ$114,$D60=Lists!$G$5,'Chicken Only Calculator'!$A$9:$AJ$114,$D60=Lists!$G$6,'Cheese Only Calculator'!$A$9:$AJ$116,$D60=Lists!$G$7,'Beef Only Calculator'!$A$9:$AJ$70,$D60=Lists!$G$8,'Pork Only Calculator'!$A$9:$AJ$107),33,FALSE)</f>
        <v>0</v>
      </c>
      <c r="AK60" s="42">
        <f>VLOOKUP($A60,_xlfn.IFS($D60=Lists!$G$3,'Chicken Only Calculator'!$A$9:$AJ$114,$D60=Lists!$G$4,'Chicken Only Calculator'!$A$9:$AJ$114,$D60=Lists!$G$5,'Chicken Only Calculator'!$A$9:$AJ$114,$D60=Lists!$G$6,'Cheese Only Calculator'!$A$9:$AJ$116,$D60=Lists!$G$7,'Beef Only Calculator'!$A$9:$AJ$70,$D60=Lists!$G$8,'Pork Only Calculator'!$A$9:$AJ$107),34,FALSE)</f>
        <v>0</v>
      </c>
      <c r="AL60" s="42">
        <f>VLOOKUP($A60,_xlfn.IFS($D60=Lists!$G$3,'Chicken Only Calculator'!$A$9:$AJ$114,$D60=Lists!$G$4,'Chicken Only Calculator'!$A$9:$AJ$114,$D60=Lists!$G$5,'Chicken Only Calculator'!$A$9:$AJ$114,$D60=Lists!$G$6,'Cheese Only Calculator'!$A$9:$AJ$116,$D60=Lists!$G$7,'Beef Only Calculator'!$A$9:$AJ$70,$D60=Lists!$G$8,'Pork Only Calculator'!$A$9:$AJ$107),35,FALSE)</f>
        <v>0</v>
      </c>
      <c r="AM60" s="42">
        <f t="shared" si="15"/>
        <v>0</v>
      </c>
      <c r="AO60" s="55"/>
    </row>
    <row r="61" spans="1:41" ht="24.5" x14ac:dyDescent="0.55000000000000004">
      <c r="A61" s="52">
        <v>10000069006</v>
      </c>
      <c r="B61" s="52" t="str">
        <f>INDEX('Data Sheet'!$A$1:$R$260,MATCH($A61,'Data Sheet'!$A$1:$A$260,0),MATCH(B$3,'Data Sheet'!$A$1:$R$1,0))</f>
        <v>ACT</v>
      </c>
      <c r="C61" s="53" t="str">
        <f>INDEX('Data Sheet'!$A$1:$R$260,MATCH($A61,'Data Sheet'!$A$1:$A$260,0),MATCH(C$3,'Data Sheet'!$A$1:$R$1,0))</f>
        <v>Harvest Breaded Beef Finger, 3.2 oz.</v>
      </c>
      <c r="D61" s="52" t="str">
        <f>INDEX('Data Sheet'!$A$1:$R$260,MATCH($A61,'Data Sheet'!$A$1:$A$260,0),MATCH(D$3,'Data Sheet'!$A$1:$R$1,0))</f>
        <v>100154 / 100155</v>
      </c>
      <c r="E61" s="52">
        <f>INDEX('Data Sheet'!$A$1:$R$260,MATCH($A61,'Data Sheet'!$A$1:$A$260,0),MATCH(E$3,'Data Sheet'!$A$1:$R$1,0))</f>
        <v>31</v>
      </c>
      <c r="F61" s="52">
        <f>INDEX('Data Sheet'!$A$1:$R$260,MATCH($A61,'Data Sheet'!$A$1:$A$260,0),MATCH(F$3,'Data Sheet'!$A$1:$R$1,0))</f>
        <v>155</v>
      </c>
      <c r="G61" s="52">
        <f>INDEX('Data Sheet'!$A$1:$R$260,MATCH($A61,'Data Sheet'!$A$1:$A$260,0),MATCH(G$3,'Data Sheet'!$A$1:$R$1,0))</f>
        <v>155</v>
      </c>
      <c r="H61" s="52" t="str">
        <f>INDEX('Data Sheet'!$A$1:$R$260,MATCH($A61,'Data Sheet'!$A$1:$A$260,0),MATCH(H$3,'Data Sheet'!$A$1:$R$1,0))</f>
        <v/>
      </c>
      <c r="I61" s="52">
        <f>INDEX('Data Sheet'!$A$1:$R$260,MATCH($A61,'Data Sheet'!$A$1:$A$260,0),MATCH(I$3,'Data Sheet'!$A$1:$R$1,0))</f>
        <v>3.2</v>
      </c>
      <c r="J61" s="52" t="str">
        <f>INDEX('Data Sheet'!$A$1:$R$260,MATCH($A61,'Data Sheet'!$A$1:$A$260,0),MATCH(J$3,'Data Sheet'!$A$1:$R$1,0))</f>
        <v>4 pieces</v>
      </c>
      <c r="K61" s="52">
        <f>INDEX('Data Sheet'!$A$1:$R$260,MATCH($A61,'Data Sheet'!$A$1:$A$260,0),MATCH(K$3,'Data Sheet'!$A$1:$R$1,0))</f>
        <v>2</v>
      </c>
      <c r="L61" s="52">
        <f>INDEX('Data Sheet'!$A$1:$R$260,MATCH($A61,'Data Sheet'!$A$1:$A$260,0),MATCH(L$3,'Data Sheet'!$A$1:$R$1,0))</f>
        <v>1</v>
      </c>
      <c r="M61" s="52">
        <f>INDEX('Data Sheet'!$A$1:$R$260,MATCH($A61,'Data Sheet'!$A$1:$A$260,0),MATCH(M$3,'Data Sheet'!$A$1:$R$1,0))</f>
        <v>0</v>
      </c>
      <c r="N61" s="52">
        <f>INDEX('Data Sheet'!$A$1:$R$260,MATCH($A61,'Data Sheet'!$A$1:$A$260,0),MATCH(N$3,'Data Sheet'!$A$1:$R$1,0))</f>
        <v>0</v>
      </c>
      <c r="O61" s="52">
        <f>INDEX('Data Sheet'!$A$1:$R$260,MATCH($A61,'Data Sheet'!$A$1:$A$260,0),MATCH(O$3,'Data Sheet'!$A$1:$R$1,0))</f>
        <v>0</v>
      </c>
      <c r="P61" s="52">
        <f>INDEX('Data Sheet'!$A$1:$R$260,MATCH($A61,'Data Sheet'!$A$1:$A$260,0),MATCH(P$3,'Data Sheet'!$A$1:$R$1,0))</f>
        <v>15.85</v>
      </c>
      <c r="Q61" s="52">
        <f>INDEX('Data Sheet'!$A$1:$R$260,MATCH($A61,'Data Sheet'!$A$1:$A$260,0),MATCH(Q$3,'Data Sheet'!$A$1:$R$1,0))</f>
        <v>0</v>
      </c>
      <c r="R61" s="54" t="str">
        <f>VLOOKUP(A61,_xlfn.IFS(D61=Lists!$G$3,'Chicken Only Calculator'!$A$9:$U$114,D61=Lists!$G$4,'Chicken Only Calculator'!$A$9:$U$114,D61=Lists!$G$5,'Chicken Only Calculator'!$A$9:$U$114,D61=Lists!$G$6,'Cheese Only Calculator'!$A$9:$U$116,D61=Lists!$G$7,'Beef Only Calculator'!$A$9:$U$70,D61=Lists!$G$8,'Pork Only Calculator'!$A$9:$U$107),15,FALSE)</f>
        <v/>
      </c>
      <c r="S61" s="54" t="str">
        <f t="shared" si="8"/>
        <v/>
      </c>
      <c r="T61" s="54">
        <f>VLOOKUP(A61,_xlfn.IFS(D61=Lists!$G$3,'Chicken Only Calculator'!$A$9:$U$114,D61=Lists!$G$4,'Chicken Only Calculator'!$A$9:$U$114,D61=Lists!$G$5,'Chicken Only Calculator'!$A$9:$U$114,D61=Lists!$G$6,'Cheese Only Calculator'!$A$9:$U$116,D61=Lists!$G$7,'Beef Only Calculator'!$A$9:$U$70,D61=Lists!$G$8,'Pork Only Calculator'!$A$9:$U$107),17,FALSE)</f>
        <v>0</v>
      </c>
      <c r="U61" s="54" t="str">
        <f t="shared" si="9"/>
        <v/>
      </c>
      <c r="V61" s="54" t="str">
        <f t="shared" si="10"/>
        <v/>
      </c>
      <c r="W61" s="54" t="str">
        <f t="shared" si="11"/>
        <v/>
      </c>
      <c r="X61" s="54" t="str">
        <f t="shared" si="12"/>
        <v/>
      </c>
      <c r="Y61" s="54" t="str">
        <f t="shared" si="13"/>
        <v/>
      </c>
      <c r="Z61" s="54" t="str">
        <f t="shared" si="14"/>
        <v/>
      </c>
      <c r="AA61" s="54">
        <f>VLOOKUP($A61,_xlfn.IFS($D61=Lists!$G$3,'Chicken Only Calculator'!$A$9:$AJ$114,$D61=Lists!$G$4,'Chicken Only Calculator'!$A$9:$AJ$114,$D61=Lists!$G$5,'Chicken Only Calculator'!$A$9:$AJ$114,$D61=Lists!$G$6,'Cheese Only Calculator'!$A$9:$AJ$116,$D61=Lists!$G$7,'Beef Only Calculator'!$A$9:$AJ$70,$D61=Lists!$G$8,'Pork Only Calculator'!$A$9:$AJ$107),24,FALSE)</f>
        <v>0</v>
      </c>
      <c r="AB61" s="54">
        <f>VLOOKUP($A61,_xlfn.IFS($D61=Lists!$G$3,'Chicken Only Calculator'!$A$9:$AJ$114,$D61=Lists!$G$4,'Chicken Only Calculator'!$A$9:$AJ$114,$D61=Lists!$G$5,'Chicken Only Calculator'!$A$9:$AJ$114,$D61=Lists!$G$6,'Cheese Only Calculator'!$A$9:$AJ$116,$D61=Lists!$G$7,'Beef Only Calculator'!$A$9:$AJ$70,$D61=Lists!$G$8,'Pork Only Calculator'!$A$9:$AJ$107),25,FALSE)</f>
        <v>0</v>
      </c>
      <c r="AC61" s="54">
        <f>VLOOKUP($A61,_xlfn.IFS($D61=Lists!$G$3,'Chicken Only Calculator'!$A$9:$AJ$114,$D61=Lists!$G$4,'Chicken Only Calculator'!$A$9:$AJ$114,$D61=Lists!$G$5,'Chicken Only Calculator'!$A$9:$AJ$114,$D61=Lists!$G$6,'Cheese Only Calculator'!$A$9:$AJ$116,$D61=Lists!$G$7,'Beef Only Calculator'!$A$9:$AJ$70,$D61=Lists!$G$8,'Pork Only Calculator'!$A$9:$AJ$107),26,FALSE)</f>
        <v>0</v>
      </c>
      <c r="AD61" s="54">
        <f>VLOOKUP($A61,_xlfn.IFS($D61=Lists!$G$3,'Chicken Only Calculator'!$A$9:$AJ$114,$D61=Lists!$G$4,'Chicken Only Calculator'!$A$9:$AJ$114,$D61=Lists!$G$5,'Chicken Only Calculator'!$A$9:$AJ$114,$D61=Lists!$G$6,'Cheese Only Calculator'!$A$9:$AJ$116,$D61=Lists!$G$7,'Beef Only Calculator'!$A$9:$AJ$70,$D61=Lists!$G$8,'Pork Only Calculator'!$A$9:$AJ$107),27,FALSE)</f>
        <v>0</v>
      </c>
      <c r="AE61" s="54">
        <f>VLOOKUP($A61,_xlfn.IFS($D61=Lists!$G$3,'Chicken Only Calculator'!$A$9:$AJ$114,$D61=Lists!$G$4,'Chicken Only Calculator'!$A$9:$AJ$114,$D61=Lists!$G$5,'Chicken Only Calculator'!$A$9:$AJ$114,$D61=Lists!$G$6,'Cheese Only Calculator'!$A$9:$AJ$116,$D61=Lists!$G$7,'Beef Only Calculator'!$A$9:$AJ$70,$D61=Lists!$G$8,'Pork Only Calculator'!$A$9:$AJ$107),28,FALSE)</f>
        <v>0</v>
      </c>
      <c r="AF61" s="54">
        <f>VLOOKUP($A61,_xlfn.IFS($D61=Lists!$G$3,'Chicken Only Calculator'!$A$9:$AJ$114,$D61=Lists!$G$4,'Chicken Only Calculator'!$A$9:$AJ$114,$D61=Lists!$G$5,'Chicken Only Calculator'!$A$9:$AJ$114,$D61=Lists!$G$6,'Cheese Only Calculator'!$A$9:$AJ$116,$D61=Lists!$G$7,'Beef Only Calculator'!$A$9:$AJ$70,$D61=Lists!$G$8,'Pork Only Calculator'!$A$9:$AJ$107),29,FALSE)</f>
        <v>0</v>
      </c>
      <c r="AG61" s="54">
        <f>VLOOKUP($A61,_xlfn.IFS($D61=Lists!$G$3,'Chicken Only Calculator'!$A$9:$AJ$114,$D61=Lists!$G$4,'Chicken Only Calculator'!$A$9:$AJ$114,$D61=Lists!$G$5,'Chicken Only Calculator'!$A$9:$AJ$114,$D61=Lists!$G$6,'Cheese Only Calculator'!$A$9:$AJ$116,$D61=Lists!$G$7,'Beef Only Calculator'!$A$9:$AJ$70,$D61=Lists!$G$8,'Pork Only Calculator'!$A$9:$AJ$107),30,FALSE)</f>
        <v>0</v>
      </c>
      <c r="AH61" s="54">
        <f>VLOOKUP($A61,_xlfn.IFS($D61=Lists!$G$3,'Chicken Only Calculator'!$A$9:$AJ$114,$D61=Lists!$G$4,'Chicken Only Calculator'!$A$9:$AJ$114,$D61=Lists!$G$5,'Chicken Only Calculator'!$A$9:$AJ$114,$D61=Lists!$G$6,'Cheese Only Calculator'!$A$9:$AJ$116,$D61=Lists!$G$7,'Beef Only Calculator'!$A$9:$AJ$70,$D61=Lists!$G$8,'Pork Only Calculator'!$A$9:$AJ$107),31,FALSE)</f>
        <v>0</v>
      </c>
      <c r="AI61" s="54">
        <f>VLOOKUP($A61,_xlfn.IFS($D61=Lists!$G$3,'Chicken Only Calculator'!$A$9:$AJ$114,$D61=Lists!$G$4,'Chicken Only Calculator'!$A$9:$AJ$114,$D61=Lists!$G$5,'Chicken Only Calculator'!$A$9:$AJ$114,$D61=Lists!$G$6,'Cheese Only Calculator'!$A$9:$AJ$116,$D61=Lists!$G$7,'Beef Only Calculator'!$A$9:$AJ$70,$D61=Lists!$G$8,'Pork Only Calculator'!$A$9:$AJ$107),32,FALSE)</f>
        <v>0</v>
      </c>
      <c r="AJ61" s="54">
        <f>VLOOKUP($A61,_xlfn.IFS($D61=Lists!$G$3,'Chicken Only Calculator'!$A$9:$AJ$114,$D61=Lists!$G$4,'Chicken Only Calculator'!$A$9:$AJ$114,$D61=Lists!$G$5,'Chicken Only Calculator'!$A$9:$AJ$114,$D61=Lists!$G$6,'Cheese Only Calculator'!$A$9:$AJ$116,$D61=Lists!$G$7,'Beef Only Calculator'!$A$9:$AJ$70,$D61=Lists!$G$8,'Pork Only Calculator'!$A$9:$AJ$107),33,FALSE)</f>
        <v>0</v>
      </c>
      <c r="AK61" s="54">
        <f>VLOOKUP($A61,_xlfn.IFS($D61=Lists!$G$3,'Chicken Only Calculator'!$A$9:$AJ$114,$D61=Lists!$G$4,'Chicken Only Calculator'!$A$9:$AJ$114,$D61=Lists!$G$5,'Chicken Only Calculator'!$A$9:$AJ$114,$D61=Lists!$G$6,'Cheese Only Calculator'!$A$9:$AJ$116,$D61=Lists!$G$7,'Beef Only Calculator'!$A$9:$AJ$70,$D61=Lists!$G$8,'Pork Only Calculator'!$A$9:$AJ$107),34,FALSE)</f>
        <v>0</v>
      </c>
      <c r="AL61" s="54">
        <f>VLOOKUP($A61,_xlfn.IFS($D61=Lists!$G$3,'Chicken Only Calculator'!$A$9:$AJ$114,$D61=Lists!$G$4,'Chicken Only Calculator'!$A$9:$AJ$114,$D61=Lists!$G$5,'Chicken Only Calculator'!$A$9:$AJ$114,$D61=Lists!$G$6,'Cheese Only Calculator'!$A$9:$AJ$116,$D61=Lists!$G$7,'Beef Only Calculator'!$A$9:$AJ$70,$D61=Lists!$G$8,'Pork Only Calculator'!$A$9:$AJ$107),35,FALSE)</f>
        <v>0</v>
      </c>
      <c r="AM61" s="54">
        <f t="shared" si="15"/>
        <v>0</v>
      </c>
      <c r="AO61" s="55"/>
    </row>
    <row r="62" spans="1:41" ht="24.5" x14ac:dyDescent="0.55000000000000004">
      <c r="A62" s="40">
        <v>10000069010</v>
      </c>
      <c r="B62" s="40" t="str">
        <f>INDEX('Data Sheet'!$A$1:$R$260,MATCH($A62,'Data Sheet'!$A$1:$A$260,0),MATCH(B$3,'Data Sheet'!$A$1:$R$1,0))</f>
        <v>ACT</v>
      </c>
      <c r="C62" s="41" t="str">
        <f>INDEX('Data Sheet'!$A$1:$R$260,MATCH($A62,'Data Sheet'!$A$1:$A$260,0),MATCH(C$3,'Data Sheet'!$A$1:$R$1,0))</f>
        <v>Breaded Beef Pattie, 3.8 oz.</v>
      </c>
      <c r="D62" s="40" t="str">
        <f>INDEX('Data Sheet'!$A$1:$R$260,MATCH($A62,'Data Sheet'!$A$1:$A$260,0),MATCH(D$3,'Data Sheet'!$A$1:$R$1,0))</f>
        <v>100154 / 100155</v>
      </c>
      <c r="E62" s="40">
        <f>INDEX('Data Sheet'!$A$1:$R$260,MATCH($A62,'Data Sheet'!$A$1:$A$260,0),MATCH(E$3,'Data Sheet'!$A$1:$R$1,0))</f>
        <v>29.93</v>
      </c>
      <c r="F62" s="40" t="str">
        <f>INDEX('Data Sheet'!$A$1:$R$260,MATCH($A62,'Data Sheet'!$A$1:$A$260,0),MATCH(F$3,'Data Sheet'!$A$1:$R$1,0))</f>
        <v>approx
126</v>
      </c>
      <c r="G62" s="40">
        <f>INDEX('Data Sheet'!$A$1:$R$260,MATCH($A62,'Data Sheet'!$A$1:$A$260,0),MATCH(G$3,'Data Sheet'!$A$1:$R$1,0))</f>
        <v>126</v>
      </c>
      <c r="H62" s="40" t="str">
        <f>INDEX('Data Sheet'!$A$1:$R$260,MATCH($A62,'Data Sheet'!$A$1:$A$260,0),MATCH(H$3,'Data Sheet'!$A$1:$R$1,0))</f>
        <v/>
      </c>
      <c r="I62" s="40">
        <f>INDEX('Data Sheet'!$A$1:$R$260,MATCH($A62,'Data Sheet'!$A$1:$A$260,0),MATCH(I$3,'Data Sheet'!$A$1:$R$1,0))</f>
        <v>3.8</v>
      </c>
      <c r="J62" s="40" t="str">
        <f>INDEX('Data Sheet'!$A$1:$R$260,MATCH($A62,'Data Sheet'!$A$1:$A$260,0),MATCH(J$3,'Data Sheet'!$A$1:$R$1,0))</f>
        <v>1 piece</v>
      </c>
      <c r="K62" s="40">
        <f>INDEX('Data Sheet'!$A$1:$R$260,MATCH($A62,'Data Sheet'!$A$1:$A$260,0),MATCH(K$3,'Data Sheet'!$A$1:$R$1,0))</f>
        <v>2</v>
      </c>
      <c r="L62" s="40">
        <f>INDEX('Data Sheet'!$A$1:$R$260,MATCH($A62,'Data Sheet'!$A$1:$A$260,0),MATCH(L$3,'Data Sheet'!$A$1:$R$1,0))</f>
        <v>1.25</v>
      </c>
      <c r="M62" s="40">
        <f>INDEX('Data Sheet'!$A$1:$R$260,MATCH($A62,'Data Sheet'!$A$1:$A$260,0),MATCH(M$3,'Data Sheet'!$A$1:$R$1,0))</f>
        <v>0</v>
      </c>
      <c r="N62" s="40">
        <f>INDEX('Data Sheet'!$A$1:$R$260,MATCH($A62,'Data Sheet'!$A$1:$A$260,0),MATCH(N$3,'Data Sheet'!$A$1:$R$1,0))</f>
        <v>0</v>
      </c>
      <c r="O62" s="40">
        <f>INDEX('Data Sheet'!$A$1:$R$260,MATCH($A62,'Data Sheet'!$A$1:$A$260,0),MATCH(O$3,'Data Sheet'!$A$1:$R$1,0))</f>
        <v>0</v>
      </c>
      <c r="P62" s="40">
        <f>INDEX('Data Sheet'!$A$1:$R$260,MATCH($A62,'Data Sheet'!$A$1:$A$260,0),MATCH(P$3,'Data Sheet'!$A$1:$R$1,0))</f>
        <v>15.76</v>
      </c>
      <c r="Q62" s="40">
        <f>INDEX('Data Sheet'!$A$1:$R$260,MATCH($A62,'Data Sheet'!$A$1:$A$260,0),MATCH(Q$3,'Data Sheet'!$A$1:$R$1,0))</f>
        <v>0</v>
      </c>
      <c r="R62" s="42" t="str">
        <f>VLOOKUP(A62,_xlfn.IFS(D62=Lists!$G$3,'Chicken Only Calculator'!$A$9:$U$114,D62=Lists!$G$4,'Chicken Only Calculator'!$A$9:$U$114,D62=Lists!$G$5,'Chicken Only Calculator'!$A$9:$U$114,D62=Lists!$G$6,'Cheese Only Calculator'!$A$9:$U$116,D62=Lists!$G$7,'Beef Only Calculator'!$A$9:$U$70,D62=Lists!$G$8,'Pork Only Calculator'!$A$9:$U$107),15,FALSE)</f>
        <v/>
      </c>
      <c r="S62" s="42" t="str">
        <f t="shared" si="8"/>
        <v/>
      </c>
      <c r="T62" s="42">
        <f>VLOOKUP(A62,_xlfn.IFS(D62=Lists!$G$3,'Chicken Only Calculator'!$A$9:$U$114,D62=Lists!$G$4,'Chicken Only Calculator'!$A$9:$U$114,D62=Lists!$G$5,'Chicken Only Calculator'!$A$9:$U$114,D62=Lists!$G$6,'Cheese Only Calculator'!$A$9:$U$116,D62=Lists!$G$7,'Beef Only Calculator'!$A$9:$U$70,D62=Lists!$G$8,'Pork Only Calculator'!$A$9:$U$107),17,FALSE)</f>
        <v>0</v>
      </c>
      <c r="U62" s="42" t="str">
        <f t="shared" si="9"/>
        <v/>
      </c>
      <c r="V62" s="42" t="str">
        <f t="shared" si="10"/>
        <v/>
      </c>
      <c r="W62" s="42" t="str">
        <f t="shared" si="11"/>
        <v/>
      </c>
      <c r="X62" s="42" t="str">
        <f t="shared" si="12"/>
        <v/>
      </c>
      <c r="Y62" s="42" t="str">
        <f t="shared" si="13"/>
        <v/>
      </c>
      <c r="Z62" s="42" t="str">
        <f t="shared" si="14"/>
        <v/>
      </c>
      <c r="AA62" s="42">
        <f>VLOOKUP($A62,_xlfn.IFS($D62=Lists!$G$3,'Chicken Only Calculator'!$A$9:$AJ$114,$D62=Lists!$G$4,'Chicken Only Calculator'!$A$9:$AJ$114,$D62=Lists!$G$5,'Chicken Only Calculator'!$A$9:$AJ$114,$D62=Lists!$G$6,'Cheese Only Calculator'!$A$9:$AJ$116,$D62=Lists!$G$7,'Beef Only Calculator'!$A$9:$AJ$70,$D62=Lists!$G$8,'Pork Only Calculator'!$A$9:$AJ$107),24,FALSE)</f>
        <v>0</v>
      </c>
      <c r="AB62" s="42">
        <f>VLOOKUP($A62,_xlfn.IFS($D62=Lists!$G$3,'Chicken Only Calculator'!$A$9:$AJ$114,$D62=Lists!$G$4,'Chicken Only Calculator'!$A$9:$AJ$114,$D62=Lists!$G$5,'Chicken Only Calculator'!$A$9:$AJ$114,$D62=Lists!$G$6,'Cheese Only Calculator'!$A$9:$AJ$116,$D62=Lists!$G$7,'Beef Only Calculator'!$A$9:$AJ$70,$D62=Lists!$G$8,'Pork Only Calculator'!$A$9:$AJ$107),25,FALSE)</f>
        <v>0</v>
      </c>
      <c r="AC62" s="42">
        <f>VLOOKUP($A62,_xlfn.IFS($D62=Lists!$G$3,'Chicken Only Calculator'!$A$9:$AJ$114,$D62=Lists!$G$4,'Chicken Only Calculator'!$A$9:$AJ$114,$D62=Lists!$G$5,'Chicken Only Calculator'!$A$9:$AJ$114,$D62=Lists!$G$6,'Cheese Only Calculator'!$A$9:$AJ$116,$D62=Lists!$G$7,'Beef Only Calculator'!$A$9:$AJ$70,$D62=Lists!$G$8,'Pork Only Calculator'!$A$9:$AJ$107),26,FALSE)</f>
        <v>0</v>
      </c>
      <c r="AD62" s="42">
        <f>VLOOKUP($A62,_xlfn.IFS($D62=Lists!$G$3,'Chicken Only Calculator'!$A$9:$AJ$114,$D62=Lists!$G$4,'Chicken Only Calculator'!$A$9:$AJ$114,$D62=Lists!$G$5,'Chicken Only Calculator'!$A$9:$AJ$114,$D62=Lists!$G$6,'Cheese Only Calculator'!$A$9:$AJ$116,$D62=Lists!$G$7,'Beef Only Calculator'!$A$9:$AJ$70,$D62=Lists!$G$8,'Pork Only Calculator'!$A$9:$AJ$107),27,FALSE)</f>
        <v>0</v>
      </c>
      <c r="AE62" s="42">
        <f>VLOOKUP($A62,_xlfn.IFS($D62=Lists!$G$3,'Chicken Only Calculator'!$A$9:$AJ$114,$D62=Lists!$G$4,'Chicken Only Calculator'!$A$9:$AJ$114,$D62=Lists!$G$5,'Chicken Only Calculator'!$A$9:$AJ$114,$D62=Lists!$G$6,'Cheese Only Calculator'!$A$9:$AJ$116,$D62=Lists!$G$7,'Beef Only Calculator'!$A$9:$AJ$70,$D62=Lists!$G$8,'Pork Only Calculator'!$A$9:$AJ$107),28,FALSE)</f>
        <v>0</v>
      </c>
      <c r="AF62" s="42">
        <f>VLOOKUP($A62,_xlfn.IFS($D62=Lists!$G$3,'Chicken Only Calculator'!$A$9:$AJ$114,$D62=Lists!$G$4,'Chicken Only Calculator'!$A$9:$AJ$114,$D62=Lists!$G$5,'Chicken Only Calculator'!$A$9:$AJ$114,$D62=Lists!$G$6,'Cheese Only Calculator'!$A$9:$AJ$116,$D62=Lists!$G$7,'Beef Only Calculator'!$A$9:$AJ$70,$D62=Lists!$G$8,'Pork Only Calculator'!$A$9:$AJ$107),29,FALSE)</f>
        <v>0</v>
      </c>
      <c r="AG62" s="42">
        <f>VLOOKUP($A62,_xlfn.IFS($D62=Lists!$G$3,'Chicken Only Calculator'!$A$9:$AJ$114,$D62=Lists!$G$4,'Chicken Only Calculator'!$A$9:$AJ$114,$D62=Lists!$G$5,'Chicken Only Calculator'!$A$9:$AJ$114,$D62=Lists!$G$6,'Cheese Only Calculator'!$A$9:$AJ$116,$D62=Lists!$G$7,'Beef Only Calculator'!$A$9:$AJ$70,$D62=Lists!$G$8,'Pork Only Calculator'!$A$9:$AJ$107),30,FALSE)</f>
        <v>0</v>
      </c>
      <c r="AH62" s="42">
        <f>VLOOKUP($A62,_xlfn.IFS($D62=Lists!$G$3,'Chicken Only Calculator'!$A$9:$AJ$114,$D62=Lists!$G$4,'Chicken Only Calculator'!$A$9:$AJ$114,$D62=Lists!$G$5,'Chicken Only Calculator'!$A$9:$AJ$114,$D62=Lists!$G$6,'Cheese Only Calculator'!$A$9:$AJ$116,$D62=Lists!$G$7,'Beef Only Calculator'!$A$9:$AJ$70,$D62=Lists!$G$8,'Pork Only Calculator'!$A$9:$AJ$107),31,FALSE)</f>
        <v>0</v>
      </c>
      <c r="AI62" s="42">
        <f>VLOOKUP($A62,_xlfn.IFS($D62=Lists!$G$3,'Chicken Only Calculator'!$A$9:$AJ$114,$D62=Lists!$G$4,'Chicken Only Calculator'!$A$9:$AJ$114,$D62=Lists!$G$5,'Chicken Only Calculator'!$A$9:$AJ$114,$D62=Lists!$G$6,'Cheese Only Calculator'!$A$9:$AJ$116,$D62=Lists!$G$7,'Beef Only Calculator'!$A$9:$AJ$70,$D62=Lists!$G$8,'Pork Only Calculator'!$A$9:$AJ$107),32,FALSE)</f>
        <v>0</v>
      </c>
      <c r="AJ62" s="42">
        <f>VLOOKUP($A62,_xlfn.IFS($D62=Lists!$G$3,'Chicken Only Calculator'!$A$9:$AJ$114,$D62=Lists!$G$4,'Chicken Only Calculator'!$A$9:$AJ$114,$D62=Lists!$G$5,'Chicken Only Calculator'!$A$9:$AJ$114,$D62=Lists!$G$6,'Cheese Only Calculator'!$A$9:$AJ$116,$D62=Lists!$G$7,'Beef Only Calculator'!$A$9:$AJ$70,$D62=Lists!$G$8,'Pork Only Calculator'!$A$9:$AJ$107),33,FALSE)</f>
        <v>0</v>
      </c>
      <c r="AK62" s="42">
        <f>VLOOKUP($A62,_xlfn.IFS($D62=Lists!$G$3,'Chicken Only Calculator'!$A$9:$AJ$114,$D62=Lists!$G$4,'Chicken Only Calculator'!$A$9:$AJ$114,$D62=Lists!$G$5,'Chicken Only Calculator'!$A$9:$AJ$114,$D62=Lists!$G$6,'Cheese Only Calculator'!$A$9:$AJ$116,$D62=Lists!$G$7,'Beef Only Calculator'!$A$9:$AJ$70,$D62=Lists!$G$8,'Pork Only Calculator'!$A$9:$AJ$107),34,FALSE)</f>
        <v>0</v>
      </c>
      <c r="AL62" s="42">
        <f>VLOOKUP($A62,_xlfn.IFS($D62=Lists!$G$3,'Chicken Only Calculator'!$A$9:$AJ$114,$D62=Lists!$G$4,'Chicken Only Calculator'!$A$9:$AJ$114,$D62=Lists!$G$5,'Chicken Only Calculator'!$A$9:$AJ$114,$D62=Lists!$G$6,'Cheese Only Calculator'!$A$9:$AJ$116,$D62=Lists!$G$7,'Beef Only Calculator'!$A$9:$AJ$70,$D62=Lists!$G$8,'Pork Only Calculator'!$A$9:$AJ$107),35,FALSE)</f>
        <v>0</v>
      </c>
      <c r="AM62" s="42">
        <f t="shared" si="15"/>
        <v>0</v>
      </c>
      <c r="AO62" s="55"/>
    </row>
    <row r="63" spans="1:41" ht="24.5" x14ac:dyDescent="0.55000000000000004">
      <c r="A63" s="52">
        <v>10000069019</v>
      </c>
      <c r="B63" s="52" t="str">
        <f>INDEX('Data Sheet'!$A$1:$R$260,MATCH($A63,'Data Sheet'!$A$1:$A$260,0),MATCH(B$3,'Data Sheet'!$A$1:$R$1,0))</f>
        <v>ACT</v>
      </c>
      <c r="C63" s="53" t="str">
        <f>INDEX('Data Sheet'!$A$1:$R$260,MATCH($A63,'Data Sheet'!$A$1:$A$260,0),MATCH(C$3,'Data Sheet'!$A$1:$R$1,0))</f>
        <v>Country Fried Pork Chop, 3.1 oz.</v>
      </c>
      <c r="D63" s="52">
        <f>INDEX('Data Sheet'!$A$1:$R$260,MATCH($A63,'Data Sheet'!$A$1:$A$260,0),MATCH(D$3,'Data Sheet'!$A$1:$R$1,0))</f>
        <v>100193</v>
      </c>
      <c r="E63" s="52">
        <f>INDEX('Data Sheet'!$A$1:$R$260,MATCH($A63,'Data Sheet'!$A$1:$A$260,0),MATCH(E$3,'Data Sheet'!$A$1:$R$1,0))</f>
        <v>19.38</v>
      </c>
      <c r="F63" s="52">
        <f>INDEX('Data Sheet'!$A$1:$R$260,MATCH($A63,'Data Sheet'!$A$1:$A$260,0),MATCH(F$3,'Data Sheet'!$A$1:$R$1,0))</f>
        <v>100</v>
      </c>
      <c r="G63" s="52">
        <f>INDEX('Data Sheet'!$A$1:$R$260,MATCH($A63,'Data Sheet'!$A$1:$A$260,0),MATCH(G$3,'Data Sheet'!$A$1:$R$1,0))</f>
        <v>100</v>
      </c>
      <c r="H63" s="52" t="str">
        <f>INDEX('Data Sheet'!$A$1:$R$260,MATCH($A63,'Data Sheet'!$A$1:$A$260,0),MATCH(H$3,'Data Sheet'!$A$1:$R$1,0))</f>
        <v/>
      </c>
      <c r="I63" s="52">
        <f>INDEX('Data Sheet'!$A$1:$R$260,MATCH($A63,'Data Sheet'!$A$1:$A$260,0),MATCH(I$3,'Data Sheet'!$A$1:$R$1,0))</f>
        <v>3.1</v>
      </c>
      <c r="J63" s="52" t="str">
        <f>INDEX('Data Sheet'!$A$1:$R$260,MATCH($A63,'Data Sheet'!$A$1:$A$260,0),MATCH(J$3,'Data Sheet'!$A$1:$R$1,0))</f>
        <v>1 piece</v>
      </c>
      <c r="K63" s="52">
        <f>INDEX('Data Sheet'!$A$1:$R$260,MATCH($A63,'Data Sheet'!$A$1:$A$260,0),MATCH(K$3,'Data Sheet'!$A$1:$R$1,0))</f>
        <v>2</v>
      </c>
      <c r="L63" s="52">
        <f>INDEX('Data Sheet'!$A$1:$R$260,MATCH($A63,'Data Sheet'!$A$1:$A$260,0),MATCH(L$3,'Data Sheet'!$A$1:$R$1,0))</f>
        <v>0.75</v>
      </c>
      <c r="M63" s="52">
        <f>INDEX('Data Sheet'!$A$1:$R$260,MATCH($A63,'Data Sheet'!$A$1:$A$260,0),MATCH(M$3,'Data Sheet'!$A$1:$R$1,0))</f>
        <v>0</v>
      </c>
      <c r="N63" s="52">
        <f>INDEX('Data Sheet'!$A$1:$R$260,MATCH($A63,'Data Sheet'!$A$1:$A$260,0),MATCH(N$3,'Data Sheet'!$A$1:$R$1,0))</f>
        <v>0</v>
      </c>
      <c r="O63" s="52">
        <f>INDEX('Data Sheet'!$A$1:$R$260,MATCH($A63,'Data Sheet'!$A$1:$A$260,0),MATCH(O$3,'Data Sheet'!$A$1:$R$1,0))</f>
        <v>0</v>
      </c>
      <c r="P63" s="52">
        <f>INDEX('Data Sheet'!$A$1:$R$260,MATCH($A63,'Data Sheet'!$A$1:$A$260,0),MATCH(P$3,'Data Sheet'!$A$1:$R$1,0))</f>
        <v>0</v>
      </c>
      <c r="Q63" s="52">
        <f>INDEX('Data Sheet'!$A$1:$R$260,MATCH($A63,'Data Sheet'!$A$1:$A$260,0),MATCH(Q$3,'Data Sheet'!$A$1:$R$1,0))</f>
        <v>9.51</v>
      </c>
      <c r="R63" s="54" t="str">
        <f>VLOOKUP(A63,_xlfn.IFS(D63=Lists!$G$3,'Chicken Only Calculator'!$A$9:$U$114,D63=Lists!$G$4,'Chicken Only Calculator'!$A$9:$U$114,D63=Lists!$G$5,'Chicken Only Calculator'!$A$9:$U$114,D63=Lists!$G$6,'Cheese Only Calculator'!$A$9:$U$116,D63=Lists!$G$7,'Beef Only Calculator'!$A$9:$U$70,D63=Lists!$G$8,'Pork Only Calculator'!$A$9:$U$107),15,FALSE)</f>
        <v/>
      </c>
      <c r="S63" s="54" t="str">
        <f t="shared" si="8"/>
        <v/>
      </c>
      <c r="T63" s="54">
        <f>VLOOKUP(A63,_xlfn.IFS(D63=Lists!$G$3,'Chicken Only Calculator'!$A$9:$U$114,D63=Lists!$G$4,'Chicken Only Calculator'!$A$9:$U$114,D63=Lists!$G$5,'Chicken Only Calculator'!$A$9:$U$114,D63=Lists!$G$6,'Cheese Only Calculator'!$A$9:$U$116,D63=Lists!$G$7,'Beef Only Calculator'!$A$9:$U$70,D63=Lists!$G$8,'Pork Only Calculator'!$A$9:$U$107),17,FALSE)</f>
        <v>0</v>
      </c>
      <c r="U63" s="54" t="str">
        <f t="shared" si="9"/>
        <v/>
      </c>
      <c r="V63" s="54" t="str">
        <f t="shared" si="10"/>
        <v/>
      </c>
      <c r="W63" s="54" t="str">
        <f t="shared" si="11"/>
        <v/>
      </c>
      <c r="X63" s="54" t="str">
        <f t="shared" si="12"/>
        <v/>
      </c>
      <c r="Y63" s="54" t="str">
        <f t="shared" si="13"/>
        <v/>
      </c>
      <c r="Z63" s="54" t="str">
        <f t="shared" si="14"/>
        <v/>
      </c>
      <c r="AA63" s="54">
        <f>VLOOKUP($A63,_xlfn.IFS($D63=Lists!$G$3,'Chicken Only Calculator'!$A$9:$AJ$114,$D63=Lists!$G$4,'Chicken Only Calculator'!$A$9:$AJ$114,$D63=Lists!$G$5,'Chicken Only Calculator'!$A$9:$AJ$114,$D63=Lists!$G$6,'Cheese Only Calculator'!$A$9:$AJ$116,$D63=Lists!$G$7,'Beef Only Calculator'!$A$9:$AJ$70,$D63=Lists!$G$8,'Pork Only Calculator'!$A$9:$AJ$107),24,FALSE)</f>
        <v>0</v>
      </c>
      <c r="AB63" s="54">
        <f>VLOOKUP($A63,_xlfn.IFS($D63=Lists!$G$3,'Chicken Only Calculator'!$A$9:$AJ$114,$D63=Lists!$G$4,'Chicken Only Calculator'!$A$9:$AJ$114,$D63=Lists!$G$5,'Chicken Only Calculator'!$A$9:$AJ$114,$D63=Lists!$G$6,'Cheese Only Calculator'!$A$9:$AJ$116,$D63=Lists!$G$7,'Beef Only Calculator'!$A$9:$AJ$70,$D63=Lists!$G$8,'Pork Only Calculator'!$A$9:$AJ$107),25,FALSE)</f>
        <v>0</v>
      </c>
      <c r="AC63" s="54">
        <f>VLOOKUP($A63,_xlfn.IFS($D63=Lists!$G$3,'Chicken Only Calculator'!$A$9:$AJ$114,$D63=Lists!$G$4,'Chicken Only Calculator'!$A$9:$AJ$114,$D63=Lists!$G$5,'Chicken Only Calculator'!$A$9:$AJ$114,$D63=Lists!$G$6,'Cheese Only Calculator'!$A$9:$AJ$116,$D63=Lists!$G$7,'Beef Only Calculator'!$A$9:$AJ$70,$D63=Lists!$G$8,'Pork Only Calculator'!$A$9:$AJ$107),26,FALSE)</f>
        <v>0</v>
      </c>
      <c r="AD63" s="54">
        <f>VLOOKUP($A63,_xlfn.IFS($D63=Lists!$G$3,'Chicken Only Calculator'!$A$9:$AJ$114,$D63=Lists!$G$4,'Chicken Only Calculator'!$A$9:$AJ$114,$D63=Lists!$G$5,'Chicken Only Calculator'!$A$9:$AJ$114,$D63=Lists!$G$6,'Cheese Only Calculator'!$A$9:$AJ$116,$D63=Lists!$G$7,'Beef Only Calculator'!$A$9:$AJ$70,$D63=Lists!$G$8,'Pork Only Calculator'!$A$9:$AJ$107),27,FALSE)</f>
        <v>0</v>
      </c>
      <c r="AE63" s="54">
        <f>VLOOKUP($A63,_xlfn.IFS($D63=Lists!$G$3,'Chicken Only Calculator'!$A$9:$AJ$114,$D63=Lists!$G$4,'Chicken Only Calculator'!$A$9:$AJ$114,$D63=Lists!$G$5,'Chicken Only Calculator'!$A$9:$AJ$114,$D63=Lists!$G$6,'Cheese Only Calculator'!$A$9:$AJ$116,$D63=Lists!$G$7,'Beef Only Calculator'!$A$9:$AJ$70,$D63=Lists!$G$8,'Pork Only Calculator'!$A$9:$AJ$107),28,FALSE)</f>
        <v>0</v>
      </c>
      <c r="AF63" s="54">
        <f>VLOOKUP($A63,_xlfn.IFS($D63=Lists!$G$3,'Chicken Only Calculator'!$A$9:$AJ$114,$D63=Lists!$G$4,'Chicken Only Calculator'!$A$9:$AJ$114,$D63=Lists!$G$5,'Chicken Only Calculator'!$A$9:$AJ$114,$D63=Lists!$G$6,'Cheese Only Calculator'!$A$9:$AJ$116,$D63=Lists!$G$7,'Beef Only Calculator'!$A$9:$AJ$70,$D63=Lists!$G$8,'Pork Only Calculator'!$A$9:$AJ$107),29,FALSE)</f>
        <v>0</v>
      </c>
      <c r="AG63" s="54">
        <f>VLOOKUP($A63,_xlfn.IFS($D63=Lists!$G$3,'Chicken Only Calculator'!$A$9:$AJ$114,$D63=Lists!$G$4,'Chicken Only Calculator'!$A$9:$AJ$114,$D63=Lists!$G$5,'Chicken Only Calculator'!$A$9:$AJ$114,$D63=Lists!$G$6,'Cheese Only Calculator'!$A$9:$AJ$116,$D63=Lists!$G$7,'Beef Only Calculator'!$A$9:$AJ$70,$D63=Lists!$G$8,'Pork Only Calculator'!$A$9:$AJ$107),30,FALSE)</f>
        <v>0</v>
      </c>
      <c r="AH63" s="54">
        <f>VLOOKUP($A63,_xlfn.IFS($D63=Lists!$G$3,'Chicken Only Calculator'!$A$9:$AJ$114,$D63=Lists!$G$4,'Chicken Only Calculator'!$A$9:$AJ$114,$D63=Lists!$G$5,'Chicken Only Calculator'!$A$9:$AJ$114,$D63=Lists!$G$6,'Cheese Only Calculator'!$A$9:$AJ$116,$D63=Lists!$G$7,'Beef Only Calculator'!$A$9:$AJ$70,$D63=Lists!$G$8,'Pork Only Calculator'!$A$9:$AJ$107),31,FALSE)</f>
        <v>0</v>
      </c>
      <c r="AI63" s="54">
        <f>VLOOKUP($A63,_xlfn.IFS($D63=Lists!$G$3,'Chicken Only Calculator'!$A$9:$AJ$114,$D63=Lists!$G$4,'Chicken Only Calculator'!$A$9:$AJ$114,$D63=Lists!$G$5,'Chicken Only Calculator'!$A$9:$AJ$114,$D63=Lists!$G$6,'Cheese Only Calculator'!$A$9:$AJ$116,$D63=Lists!$G$7,'Beef Only Calculator'!$A$9:$AJ$70,$D63=Lists!$G$8,'Pork Only Calculator'!$A$9:$AJ$107),32,FALSE)</f>
        <v>0</v>
      </c>
      <c r="AJ63" s="54">
        <f>VLOOKUP($A63,_xlfn.IFS($D63=Lists!$G$3,'Chicken Only Calculator'!$A$9:$AJ$114,$D63=Lists!$G$4,'Chicken Only Calculator'!$A$9:$AJ$114,$D63=Lists!$G$5,'Chicken Only Calculator'!$A$9:$AJ$114,$D63=Lists!$G$6,'Cheese Only Calculator'!$A$9:$AJ$116,$D63=Lists!$G$7,'Beef Only Calculator'!$A$9:$AJ$70,$D63=Lists!$G$8,'Pork Only Calculator'!$A$9:$AJ$107),33,FALSE)</f>
        <v>0</v>
      </c>
      <c r="AK63" s="54">
        <f>VLOOKUP($A63,_xlfn.IFS($D63=Lists!$G$3,'Chicken Only Calculator'!$A$9:$AJ$114,$D63=Lists!$G$4,'Chicken Only Calculator'!$A$9:$AJ$114,$D63=Lists!$G$5,'Chicken Only Calculator'!$A$9:$AJ$114,$D63=Lists!$G$6,'Cheese Only Calculator'!$A$9:$AJ$116,$D63=Lists!$G$7,'Beef Only Calculator'!$A$9:$AJ$70,$D63=Lists!$G$8,'Pork Only Calculator'!$A$9:$AJ$107),34,FALSE)</f>
        <v>0</v>
      </c>
      <c r="AL63" s="54">
        <f>VLOOKUP($A63,_xlfn.IFS($D63=Lists!$G$3,'Chicken Only Calculator'!$A$9:$AJ$114,$D63=Lists!$G$4,'Chicken Only Calculator'!$A$9:$AJ$114,$D63=Lists!$G$5,'Chicken Only Calculator'!$A$9:$AJ$114,$D63=Lists!$G$6,'Cheese Only Calculator'!$A$9:$AJ$116,$D63=Lists!$G$7,'Beef Only Calculator'!$A$9:$AJ$70,$D63=Lists!$G$8,'Pork Only Calculator'!$A$9:$AJ$107),35,FALSE)</f>
        <v>0</v>
      </c>
      <c r="AM63" s="54">
        <f t="shared" si="15"/>
        <v>0</v>
      </c>
      <c r="AO63" s="55"/>
    </row>
    <row r="64" spans="1:41" ht="24.5" x14ac:dyDescent="0.55000000000000004">
      <c r="A64" s="40">
        <v>10000069033</v>
      </c>
      <c r="B64" s="40" t="str">
        <f>INDEX('Data Sheet'!$A$1:$R$260,MATCH($A64,'Data Sheet'!$A$1:$A$260,0),MATCH(B$3,'Data Sheet'!$A$1:$R$1,0))</f>
        <v>ACT</v>
      </c>
      <c r="C64" s="41" t="str">
        <f>INDEX('Data Sheet'!$A$1:$R$260,MATCH($A64,'Data Sheet'!$A$1:$A$260,0),MATCH(C$3,'Data Sheet'!$A$1:$R$1,0))</f>
        <v>Mini Beef Pattie, 1.97 oz.</v>
      </c>
      <c r="D64" s="40" t="str">
        <f>INDEX('Data Sheet'!$A$1:$R$260,MATCH($A64,'Data Sheet'!$A$1:$A$260,0),MATCH(D$3,'Data Sheet'!$A$1:$R$1,0))</f>
        <v>100154 / 100155</v>
      </c>
      <c r="E64" s="40">
        <f>INDEX('Data Sheet'!$A$1:$R$260,MATCH($A64,'Data Sheet'!$A$1:$A$260,0),MATCH(E$3,'Data Sheet'!$A$1:$R$1,0))</f>
        <v>30.78</v>
      </c>
      <c r="F64" s="40" t="str">
        <f>INDEX('Data Sheet'!$A$1:$R$260,MATCH($A64,'Data Sheet'!$A$1:$A$260,0),MATCH(F$3,'Data Sheet'!$A$1:$R$1,0))</f>
        <v>approx
250</v>
      </c>
      <c r="G64" s="40">
        <f>INDEX('Data Sheet'!$A$1:$R$260,MATCH($A64,'Data Sheet'!$A$1:$A$260,0),MATCH(G$3,'Data Sheet'!$A$1:$R$1,0))</f>
        <v>250</v>
      </c>
      <c r="H64" s="40" t="str">
        <f>INDEX('Data Sheet'!$A$1:$R$260,MATCH($A64,'Data Sheet'!$A$1:$A$260,0),MATCH(H$3,'Data Sheet'!$A$1:$R$1,0))</f>
        <v/>
      </c>
      <c r="I64" s="40">
        <f>INDEX('Data Sheet'!$A$1:$R$260,MATCH($A64,'Data Sheet'!$A$1:$A$260,0),MATCH(I$3,'Data Sheet'!$A$1:$R$1,0))</f>
        <v>1.97</v>
      </c>
      <c r="J64" s="40" t="str">
        <f>INDEX('Data Sheet'!$A$1:$R$260,MATCH($A64,'Data Sheet'!$A$1:$A$260,0),MATCH(J$3,'Data Sheet'!$A$1:$R$1,0))</f>
        <v>1 piece</v>
      </c>
      <c r="K64" s="40">
        <f>INDEX('Data Sheet'!$A$1:$R$260,MATCH($A64,'Data Sheet'!$A$1:$A$260,0),MATCH(K$3,'Data Sheet'!$A$1:$R$1,0))</f>
        <v>1</v>
      </c>
      <c r="L64" s="40">
        <f>INDEX('Data Sheet'!$A$1:$R$260,MATCH($A64,'Data Sheet'!$A$1:$A$260,0),MATCH(L$3,'Data Sheet'!$A$1:$R$1,0))</f>
        <v>0.5</v>
      </c>
      <c r="M64" s="40">
        <f>INDEX('Data Sheet'!$A$1:$R$260,MATCH($A64,'Data Sheet'!$A$1:$A$260,0),MATCH(M$3,'Data Sheet'!$A$1:$R$1,0))</f>
        <v>0</v>
      </c>
      <c r="N64" s="40">
        <f>INDEX('Data Sheet'!$A$1:$R$260,MATCH($A64,'Data Sheet'!$A$1:$A$260,0),MATCH(N$3,'Data Sheet'!$A$1:$R$1,0))</f>
        <v>0</v>
      </c>
      <c r="O64" s="40">
        <f>INDEX('Data Sheet'!$A$1:$R$260,MATCH($A64,'Data Sheet'!$A$1:$A$260,0),MATCH(O$3,'Data Sheet'!$A$1:$R$1,0))</f>
        <v>0</v>
      </c>
      <c r="P64" s="40">
        <f>INDEX('Data Sheet'!$A$1:$R$260,MATCH($A64,'Data Sheet'!$A$1:$A$260,0),MATCH(P$3,'Data Sheet'!$A$1:$R$1,0))</f>
        <v>22.29</v>
      </c>
      <c r="Q64" s="40">
        <f>INDEX('Data Sheet'!$A$1:$R$260,MATCH($A64,'Data Sheet'!$A$1:$A$260,0),MATCH(Q$3,'Data Sheet'!$A$1:$R$1,0))</f>
        <v>0</v>
      </c>
      <c r="R64" s="42" t="str">
        <f>VLOOKUP(A64,_xlfn.IFS(D64=Lists!$G$3,'Chicken Only Calculator'!$A$9:$U$114,D64=Lists!$G$4,'Chicken Only Calculator'!$A$9:$U$114,D64=Lists!$G$5,'Chicken Only Calculator'!$A$9:$U$114,D64=Lists!$G$6,'Cheese Only Calculator'!$A$9:$U$116,D64=Lists!$G$7,'Beef Only Calculator'!$A$9:$U$70,D64=Lists!$G$8,'Pork Only Calculator'!$A$9:$U$107),15,FALSE)</f>
        <v/>
      </c>
      <c r="S64" s="42" t="str">
        <f t="shared" si="8"/>
        <v/>
      </c>
      <c r="T64" s="42">
        <f>VLOOKUP(A64,_xlfn.IFS(D64=Lists!$G$3,'Chicken Only Calculator'!$A$9:$U$114,D64=Lists!$G$4,'Chicken Only Calculator'!$A$9:$U$114,D64=Lists!$G$5,'Chicken Only Calculator'!$A$9:$U$114,D64=Lists!$G$6,'Cheese Only Calculator'!$A$9:$U$116,D64=Lists!$G$7,'Beef Only Calculator'!$A$9:$U$70,D64=Lists!$G$8,'Pork Only Calculator'!$A$9:$U$107),17,FALSE)</f>
        <v>0</v>
      </c>
      <c r="U64" s="42" t="str">
        <f t="shared" si="9"/>
        <v/>
      </c>
      <c r="V64" s="42" t="str">
        <f t="shared" si="10"/>
        <v/>
      </c>
      <c r="W64" s="42" t="str">
        <f t="shared" si="11"/>
        <v/>
      </c>
      <c r="X64" s="42" t="str">
        <f t="shared" si="12"/>
        <v/>
      </c>
      <c r="Y64" s="42" t="str">
        <f t="shared" si="13"/>
        <v/>
      </c>
      <c r="Z64" s="42" t="str">
        <f t="shared" si="14"/>
        <v/>
      </c>
      <c r="AA64" s="42">
        <f>VLOOKUP($A64,_xlfn.IFS($D64=Lists!$G$3,'Chicken Only Calculator'!$A$9:$AJ$114,$D64=Lists!$G$4,'Chicken Only Calculator'!$A$9:$AJ$114,$D64=Lists!$G$5,'Chicken Only Calculator'!$A$9:$AJ$114,$D64=Lists!$G$6,'Cheese Only Calculator'!$A$9:$AJ$116,$D64=Lists!$G$7,'Beef Only Calculator'!$A$9:$AJ$70,$D64=Lists!$G$8,'Pork Only Calculator'!$A$9:$AJ$107),24,FALSE)</f>
        <v>0</v>
      </c>
      <c r="AB64" s="42">
        <f>VLOOKUP($A64,_xlfn.IFS($D64=Lists!$G$3,'Chicken Only Calculator'!$A$9:$AJ$114,$D64=Lists!$G$4,'Chicken Only Calculator'!$A$9:$AJ$114,$D64=Lists!$G$5,'Chicken Only Calculator'!$A$9:$AJ$114,$D64=Lists!$G$6,'Cheese Only Calculator'!$A$9:$AJ$116,$D64=Lists!$G$7,'Beef Only Calculator'!$A$9:$AJ$70,$D64=Lists!$G$8,'Pork Only Calculator'!$A$9:$AJ$107),25,FALSE)</f>
        <v>0</v>
      </c>
      <c r="AC64" s="42">
        <f>VLOOKUP($A64,_xlfn.IFS($D64=Lists!$G$3,'Chicken Only Calculator'!$A$9:$AJ$114,$D64=Lists!$G$4,'Chicken Only Calculator'!$A$9:$AJ$114,$D64=Lists!$G$5,'Chicken Only Calculator'!$A$9:$AJ$114,$D64=Lists!$G$6,'Cheese Only Calculator'!$A$9:$AJ$116,$D64=Lists!$G$7,'Beef Only Calculator'!$A$9:$AJ$70,$D64=Lists!$G$8,'Pork Only Calculator'!$A$9:$AJ$107),26,FALSE)</f>
        <v>0</v>
      </c>
      <c r="AD64" s="42">
        <f>VLOOKUP($A64,_xlfn.IFS($D64=Lists!$G$3,'Chicken Only Calculator'!$A$9:$AJ$114,$D64=Lists!$G$4,'Chicken Only Calculator'!$A$9:$AJ$114,$D64=Lists!$G$5,'Chicken Only Calculator'!$A$9:$AJ$114,$D64=Lists!$G$6,'Cheese Only Calculator'!$A$9:$AJ$116,$D64=Lists!$G$7,'Beef Only Calculator'!$A$9:$AJ$70,$D64=Lists!$G$8,'Pork Only Calculator'!$A$9:$AJ$107),27,FALSE)</f>
        <v>0</v>
      </c>
      <c r="AE64" s="42">
        <f>VLOOKUP($A64,_xlfn.IFS($D64=Lists!$G$3,'Chicken Only Calculator'!$A$9:$AJ$114,$D64=Lists!$G$4,'Chicken Only Calculator'!$A$9:$AJ$114,$D64=Lists!$G$5,'Chicken Only Calculator'!$A$9:$AJ$114,$D64=Lists!$G$6,'Cheese Only Calculator'!$A$9:$AJ$116,$D64=Lists!$G$7,'Beef Only Calculator'!$A$9:$AJ$70,$D64=Lists!$G$8,'Pork Only Calculator'!$A$9:$AJ$107),28,FALSE)</f>
        <v>0</v>
      </c>
      <c r="AF64" s="42">
        <f>VLOOKUP($A64,_xlfn.IFS($D64=Lists!$G$3,'Chicken Only Calculator'!$A$9:$AJ$114,$D64=Lists!$G$4,'Chicken Only Calculator'!$A$9:$AJ$114,$D64=Lists!$G$5,'Chicken Only Calculator'!$A$9:$AJ$114,$D64=Lists!$G$6,'Cheese Only Calculator'!$A$9:$AJ$116,$D64=Lists!$G$7,'Beef Only Calculator'!$A$9:$AJ$70,$D64=Lists!$G$8,'Pork Only Calculator'!$A$9:$AJ$107),29,FALSE)</f>
        <v>0</v>
      </c>
      <c r="AG64" s="42">
        <f>VLOOKUP($A64,_xlfn.IFS($D64=Lists!$G$3,'Chicken Only Calculator'!$A$9:$AJ$114,$D64=Lists!$G$4,'Chicken Only Calculator'!$A$9:$AJ$114,$D64=Lists!$G$5,'Chicken Only Calculator'!$A$9:$AJ$114,$D64=Lists!$G$6,'Cheese Only Calculator'!$A$9:$AJ$116,$D64=Lists!$G$7,'Beef Only Calculator'!$A$9:$AJ$70,$D64=Lists!$G$8,'Pork Only Calculator'!$A$9:$AJ$107),30,FALSE)</f>
        <v>0</v>
      </c>
      <c r="AH64" s="42">
        <f>VLOOKUP($A64,_xlfn.IFS($D64=Lists!$G$3,'Chicken Only Calculator'!$A$9:$AJ$114,$D64=Lists!$G$4,'Chicken Only Calculator'!$A$9:$AJ$114,$D64=Lists!$G$5,'Chicken Only Calculator'!$A$9:$AJ$114,$D64=Lists!$G$6,'Cheese Only Calculator'!$A$9:$AJ$116,$D64=Lists!$G$7,'Beef Only Calculator'!$A$9:$AJ$70,$D64=Lists!$G$8,'Pork Only Calculator'!$A$9:$AJ$107),31,FALSE)</f>
        <v>0</v>
      </c>
      <c r="AI64" s="42">
        <f>VLOOKUP($A64,_xlfn.IFS($D64=Lists!$G$3,'Chicken Only Calculator'!$A$9:$AJ$114,$D64=Lists!$G$4,'Chicken Only Calculator'!$A$9:$AJ$114,$D64=Lists!$G$5,'Chicken Only Calculator'!$A$9:$AJ$114,$D64=Lists!$G$6,'Cheese Only Calculator'!$A$9:$AJ$116,$D64=Lists!$G$7,'Beef Only Calculator'!$A$9:$AJ$70,$D64=Lists!$G$8,'Pork Only Calculator'!$A$9:$AJ$107),32,FALSE)</f>
        <v>0</v>
      </c>
      <c r="AJ64" s="42">
        <f>VLOOKUP($A64,_xlfn.IFS($D64=Lists!$G$3,'Chicken Only Calculator'!$A$9:$AJ$114,$D64=Lists!$G$4,'Chicken Only Calculator'!$A$9:$AJ$114,$D64=Lists!$G$5,'Chicken Only Calculator'!$A$9:$AJ$114,$D64=Lists!$G$6,'Cheese Only Calculator'!$A$9:$AJ$116,$D64=Lists!$G$7,'Beef Only Calculator'!$A$9:$AJ$70,$D64=Lists!$G$8,'Pork Only Calculator'!$A$9:$AJ$107),33,FALSE)</f>
        <v>0</v>
      </c>
      <c r="AK64" s="42">
        <f>VLOOKUP($A64,_xlfn.IFS($D64=Lists!$G$3,'Chicken Only Calculator'!$A$9:$AJ$114,$D64=Lists!$G$4,'Chicken Only Calculator'!$A$9:$AJ$114,$D64=Lists!$G$5,'Chicken Only Calculator'!$A$9:$AJ$114,$D64=Lists!$G$6,'Cheese Only Calculator'!$A$9:$AJ$116,$D64=Lists!$G$7,'Beef Only Calculator'!$A$9:$AJ$70,$D64=Lists!$G$8,'Pork Only Calculator'!$A$9:$AJ$107),34,FALSE)</f>
        <v>0</v>
      </c>
      <c r="AL64" s="42">
        <f>VLOOKUP($A64,_xlfn.IFS($D64=Lists!$G$3,'Chicken Only Calculator'!$A$9:$AJ$114,$D64=Lists!$G$4,'Chicken Only Calculator'!$A$9:$AJ$114,$D64=Lists!$G$5,'Chicken Only Calculator'!$A$9:$AJ$114,$D64=Lists!$G$6,'Cheese Only Calculator'!$A$9:$AJ$116,$D64=Lists!$G$7,'Beef Only Calculator'!$A$9:$AJ$70,$D64=Lists!$G$8,'Pork Only Calculator'!$A$9:$AJ$107),35,FALSE)</f>
        <v>0</v>
      </c>
      <c r="AM64" s="42">
        <f t="shared" si="15"/>
        <v>0</v>
      </c>
      <c r="AO64" s="55"/>
    </row>
    <row r="65" spans="1:41" ht="24.5" x14ac:dyDescent="0.55000000000000004">
      <c r="A65" s="52">
        <v>10000069035</v>
      </c>
      <c r="B65" s="52" t="str">
        <f>INDEX('Data Sheet'!$A$1:$R$260,MATCH($A65,'Data Sheet'!$A$1:$A$260,0),MATCH(B$3,'Data Sheet'!$A$1:$R$1,0))</f>
        <v>ACT</v>
      </c>
      <c r="C65" s="53" t="str">
        <f>INDEX('Data Sheet'!$A$1:$R$260,MATCH($A65,'Data Sheet'!$A$1:$A$260,0),MATCH(C$3,'Data Sheet'!$A$1:$R$1,0))</f>
        <v>Country Fried Breaded Beef Steak, 3.8 oz.</v>
      </c>
      <c r="D65" s="52" t="str">
        <f>INDEX('Data Sheet'!$A$1:$R$260,MATCH($A65,'Data Sheet'!$A$1:$A$260,0),MATCH(D$3,'Data Sheet'!$A$1:$R$1,0))</f>
        <v>100154 / 100155</v>
      </c>
      <c r="E65" s="52">
        <f>INDEX('Data Sheet'!$A$1:$R$260,MATCH($A65,'Data Sheet'!$A$1:$A$260,0),MATCH(E$3,'Data Sheet'!$A$1:$R$1,0))</f>
        <v>20.190000000000001</v>
      </c>
      <c r="F65" s="52">
        <f>INDEX('Data Sheet'!$A$1:$R$260,MATCH($A65,'Data Sheet'!$A$1:$A$260,0),MATCH(F$3,'Data Sheet'!$A$1:$R$1,0))</f>
        <v>85</v>
      </c>
      <c r="G65" s="52">
        <f>INDEX('Data Sheet'!$A$1:$R$260,MATCH($A65,'Data Sheet'!$A$1:$A$260,0),MATCH(G$3,'Data Sheet'!$A$1:$R$1,0))</f>
        <v>85</v>
      </c>
      <c r="H65" s="52" t="str">
        <f>INDEX('Data Sheet'!$A$1:$R$260,MATCH($A65,'Data Sheet'!$A$1:$A$260,0),MATCH(H$3,'Data Sheet'!$A$1:$R$1,0))</f>
        <v/>
      </c>
      <c r="I65" s="52">
        <f>INDEX('Data Sheet'!$A$1:$R$260,MATCH($A65,'Data Sheet'!$A$1:$A$260,0),MATCH(I$3,'Data Sheet'!$A$1:$R$1,0))</f>
        <v>3.8</v>
      </c>
      <c r="J65" s="52" t="str">
        <f>INDEX('Data Sheet'!$A$1:$R$260,MATCH($A65,'Data Sheet'!$A$1:$A$260,0),MATCH(J$3,'Data Sheet'!$A$1:$R$1,0))</f>
        <v>1 piece</v>
      </c>
      <c r="K65" s="52">
        <f>INDEX('Data Sheet'!$A$1:$R$260,MATCH($A65,'Data Sheet'!$A$1:$A$260,0),MATCH(K$3,'Data Sheet'!$A$1:$R$1,0))</f>
        <v>2</v>
      </c>
      <c r="L65" s="52">
        <f>INDEX('Data Sheet'!$A$1:$R$260,MATCH($A65,'Data Sheet'!$A$1:$A$260,0),MATCH(L$3,'Data Sheet'!$A$1:$R$1,0))</f>
        <v>1</v>
      </c>
      <c r="M65" s="52">
        <f>INDEX('Data Sheet'!$A$1:$R$260,MATCH($A65,'Data Sheet'!$A$1:$A$260,0),MATCH(M$3,'Data Sheet'!$A$1:$R$1,0))</f>
        <v>0</v>
      </c>
      <c r="N65" s="52">
        <f>INDEX('Data Sheet'!$A$1:$R$260,MATCH($A65,'Data Sheet'!$A$1:$A$260,0),MATCH(N$3,'Data Sheet'!$A$1:$R$1,0))</f>
        <v>0</v>
      </c>
      <c r="O65" s="52">
        <f>INDEX('Data Sheet'!$A$1:$R$260,MATCH($A65,'Data Sheet'!$A$1:$A$260,0),MATCH(O$3,'Data Sheet'!$A$1:$R$1,0))</f>
        <v>0</v>
      </c>
      <c r="P65" s="52">
        <f>INDEX('Data Sheet'!$A$1:$R$260,MATCH($A65,'Data Sheet'!$A$1:$A$260,0),MATCH(P$3,'Data Sheet'!$A$1:$R$1,0))</f>
        <v>15.71</v>
      </c>
      <c r="Q65" s="52">
        <f>INDEX('Data Sheet'!$A$1:$R$260,MATCH($A65,'Data Sheet'!$A$1:$A$260,0),MATCH(Q$3,'Data Sheet'!$A$1:$R$1,0))</f>
        <v>0</v>
      </c>
      <c r="R65" s="54" t="str">
        <f>VLOOKUP(A65,_xlfn.IFS(D65=Lists!$G$3,'Chicken Only Calculator'!$A$9:$U$114,D65=Lists!$G$4,'Chicken Only Calculator'!$A$9:$U$114,D65=Lists!$G$5,'Chicken Only Calculator'!$A$9:$U$114,D65=Lists!$G$6,'Cheese Only Calculator'!$A$9:$U$116,D65=Lists!$G$7,'Beef Only Calculator'!$A$9:$U$70,D65=Lists!$G$8,'Pork Only Calculator'!$A$9:$U$107),15,FALSE)</f>
        <v/>
      </c>
      <c r="S65" s="54" t="str">
        <f t="shared" si="8"/>
        <v/>
      </c>
      <c r="T65" s="54">
        <f>VLOOKUP(A65,_xlfn.IFS(D65=Lists!$G$3,'Chicken Only Calculator'!$A$9:$U$114,D65=Lists!$G$4,'Chicken Only Calculator'!$A$9:$U$114,D65=Lists!$G$5,'Chicken Only Calculator'!$A$9:$U$114,D65=Lists!$G$6,'Cheese Only Calculator'!$A$9:$U$116,D65=Lists!$G$7,'Beef Only Calculator'!$A$9:$U$70,D65=Lists!$G$8,'Pork Only Calculator'!$A$9:$U$107),17,FALSE)</f>
        <v>0</v>
      </c>
      <c r="U65" s="54" t="str">
        <f t="shared" si="9"/>
        <v/>
      </c>
      <c r="V65" s="54" t="str">
        <f t="shared" si="10"/>
        <v/>
      </c>
      <c r="W65" s="54" t="str">
        <f t="shared" si="11"/>
        <v/>
      </c>
      <c r="X65" s="54" t="str">
        <f t="shared" si="12"/>
        <v/>
      </c>
      <c r="Y65" s="54" t="str">
        <f t="shared" si="13"/>
        <v/>
      </c>
      <c r="Z65" s="54" t="str">
        <f t="shared" si="14"/>
        <v/>
      </c>
      <c r="AA65" s="54">
        <f>VLOOKUP($A65,_xlfn.IFS($D65=Lists!$G$3,'Chicken Only Calculator'!$A$9:$AJ$114,$D65=Lists!$G$4,'Chicken Only Calculator'!$A$9:$AJ$114,$D65=Lists!$G$5,'Chicken Only Calculator'!$A$9:$AJ$114,$D65=Lists!$G$6,'Cheese Only Calculator'!$A$9:$AJ$116,$D65=Lists!$G$7,'Beef Only Calculator'!$A$9:$AJ$70,$D65=Lists!$G$8,'Pork Only Calculator'!$A$9:$AJ$107),24,FALSE)</f>
        <v>0</v>
      </c>
      <c r="AB65" s="54">
        <f>VLOOKUP($A65,_xlfn.IFS($D65=Lists!$G$3,'Chicken Only Calculator'!$A$9:$AJ$114,$D65=Lists!$G$4,'Chicken Only Calculator'!$A$9:$AJ$114,$D65=Lists!$G$5,'Chicken Only Calculator'!$A$9:$AJ$114,$D65=Lists!$G$6,'Cheese Only Calculator'!$A$9:$AJ$116,$D65=Lists!$G$7,'Beef Only Calculator'!$A$9:$AJ$70,$D65=Lists!$G$8,'Pork Only Calculator'!$A$9:$AJ$107),25,FALSE)</f>
        <v>0</v>
      </c>
      <c r="AC65" s="54">
        <f>VLOOKUP($A65,_xlfn.IFS($D65=Lists!$G$3,'Chicken Only Calculator'!$A$9:$AJ$114,$D65=Lists!$G$4,'Chicken Only Calculator'!$A$9:$AJ$114,$D65=Lists!$G$5,'Chicken Only Calculator'!$A$9:$AJ$114,$D65=Lists!$G$6,'Cheese Only Calculator'!$A$9:$AJ$116,$D65=Lists!$G$7,'Beef Only Calculator'!$A$9:$AJ$70,$D65=Lists!$G$8,'Pork Only Calculator'!$A$9:$AJ$107),26,FALSE)</f>
        <v>0</v>
      </c>
      <c r="AD65" s="54">
        <f>VLOOKUP($A65,_xlfn.IFS($D65=Lists!$G$3,'Chicken Only Calculator'!$A$9:$AJ$114,$D65=Lists!$G$4,'Chicken Only Calculator'!$A$9:$AJ$114,$D65=Lists!$G$5,'Chicken Only Calculator'!$A$9:$AJ$114,$D65=Lists!$G$6,'Cheese Only Calculator'!$A$9:$AJ$116,$D65=Lists!$G$7,'Beef Only Calculator'!$A$9:$AJ$70,$D65=Lists!$G$8,'Pork Only Calculator'!$A$9:$AJ$107),27,FALSE)</f>
        <v>0</v>
      </c>
      <c r="AE65" s="54">
        <f>VLOOKUP($A65,_xlfn.IFS($D65=Lists!$G$3,'Chicken Only Calculator'!$A$9:$AJ$114,$D65=Lists!$G$4,'Chicken Only Calculator'!$A$9:$AJ$114,$D65=Lists!$G$5,'Chicken Only Calculator'!$A$9:$AJ$114,$D65=Lists!$G$6,'Cheese Only Calculator'!$A$9:$AJ$116,$D65=Lists!$G$7,'Beef Only Calculator'!$A$9:$AJ$70,$D65=Lists!$G$8,'Pork Only Calculator'!$A$9:$AJ$107),28,FALSE)</f>
        <v>0</v>
      </c>
      <c r="AF65" s="54">
        <f>VLOOKUP($A65,_xlfn.IFS($D65=Lists!$G$3,'Chicken Only Calculator'!$A$9:$AJ$114,$D65=Lists!$G$4,'Chicken Only Calculator'!$A$9:$AJ$114,$D65=Lists!$G$5,'Chicken Only Calculator'!$A$9:$AJ$114,$D65=Lists!$G$6,'Cheese Only Calculator'!$A$9:$AJ$116,$D65=Lists!$G$7,'Beef Only Calculator'!$A$9:$AJ$70,$D65=Lists!$G$8,'Pork Only Calculator'!$A$9:$AJ$107),29,FALSE)</f>
        <v>0</v>
      </c>
      <c r="AG65" s="54">
        <f>VLOOKUP($A65,_xlfn.IFS($D65=Lists!$G$3,'Chicken Only Calculator'!$A$9:$AJ$114,$D65=Lists!$G$4,'Chicken Only Calculator'!$A$9:$AJ$114,$D65=Lists!$G$5,'Chicken Only Calculator'!$A$9:$AJ$114,$D65=Lists!$G$6,'Cheese Only Calculator'!$A$9:$AJ$116,$D65=Lists!$G$7,'Beef Only Calculator'!$A$9:$AJ$70,$D65=Lists!$G$8,'Pork Only Calculator'!$A$9:$AJ$107),30,FALSE)</f>
        <v>0</v>
      </c>
      <c r="AH65" s="54">
        <f>VLOOKUP($A65,_xlfn.IFS($D65=Lists!$G$3,'Chicken Only Calculator'!$A$9:$AJ$114,$D65=Lists!$G$4,'Chicken Only Calculator'!$A$9:$AJ$114,$D65=Lists!$G$5,'Chicken Only Calculator'!$A$9:$AJ$114,$D65=Lists!$G$6,'Cheese Only Calculator'!$A$9:$AJ$116,$D65=Lists!$G$7,'Beef Only Calculator'!$A$9:$AJ$70,$D65=Lists!$G$8,'Pork Only Calculator'!$A$9:$AJ$107),31,FALSE)</f>
        <v>0</v>
      </c>
      <c r="AI65" s="54">
        <f>VLOOKUP($A65,_xlfn.IFS($D65=Lists!$G$3,'Chicken Only Calculator'!$A$9:$AJ$114,$D65=Lists!$G$4,'Chicken Only Calculator'!$A$9:$AJ$114,$D65=Lists!$G$5,'Chicken Only Calculator'!$A$9:$AJ$114,$D65=Lists!$G$6,'Cheese Only Calculator'!$A$9:$AJ$116,$D65=Lists!$G$7,'Beef Only Calculator'!$A$9:$AJ$70,$D65=Lists!$G$8,'Pork Only Calculator'!$A$9:$AJ$107),32,FALSE)</f>
        <v>0</v>
      </c>
      <c r="AJ65" s="54">
        <f>VLOOKUP($A65,_xlfn.IFS($D65=Lists!$G$3,'Chicken Only Calculator'!$A$9:$AJ$114,$D65=Lists!$G$4,'Chicken Only Calculator'!$A$9:$AJ$114,$D65=Lists!$G$5,'Chicken Only Calculator'!$A$9:$AJ$114,$D65=Lists!$G$6,'Cheese Only Calculator'!$A$9:$AJ$116,$D65=Lists!$G$7,'Beef Only Calculator'!$A$9:$AJ$70,$D65=Lists!$G$8,'Pork Only Calculator'!$A$9:$AJ$107),33,FALSE)</f>
        <v>0</v>
      </c>
      <c r="AK65" s="54">
        <f>VLOOKUP($A65,_xlfn.IFS($D65=Lists!$G$3,'Chicken Only Calculator'!$A$9:$AJ$114,$D65=Lists!$G$4,'Chicken Only Calculator'!$A$9:$AJ$114,$D65=Lists!$G$5,'Chicken Only Calculator'!$A$9:$AJ$114,$D65=Lists!$G$6,'Cheese Only Calculator'!$A$9:$AJ$116,$D65=Lists!$G$7,'Beef Only Calculator'!$A$9:$AJ$70,$D65=Lists!$G$8,'Pork Only Calculator'!$A$9:$AJ$107),34,FALSE)</f>
        <v>0</v>
      </c>
      <c r="AL65" s="54">
        <f>VLOOKUP($A65,_xlfn.IFS($D65=Lists!$G$3,'Chicken Only Calculator'!$A$9:$AJ$114,$D65=Lists!$G$4,'Chicken Only Calculator'!$A$9:$AJ$114,$D65=Lists!$G$5,'Chicken Only Calculator'!$A$9:$AJ$114,$D65=Lists!$G$6,'Cheese Only Calculator'!$A$9:$AJ$116,$D65=Lists!$G$7,'Beef Only Calculator'!$A$9:$AJ$70,$D65=Lists!$G$8,'Pork Only Calculator'!$A$9:$AJ$107),35,FALSE)</f>
        <v>0</v>
      </c>
      <c r="AM65" s="54">
        <f t="shared" si="15"/>
        <v>0</v>
      </c>
      <c r="AO65" s="55"/>
    </row>
    <row r="66" spans="1:41" ht="24.5" x14ac:dyDescent="0.55000000000000004">
      <c r="A66" s="40">
        <v>10000069039</v>
      </c>
      <c r="B66" s="40" t="str">
        <f>INDEX('Data Sheet'!$A$1:$R$260,MATCH($A66,'Data Sheet'!$A$1:$A$260,0),MATCH(B$3,'Data Sheet'!$A$1:$R$1,0))</f>
        <v>ACT</v>
      </c>
      <c r="C66" s="41" t="str">
        <f>INDEX('Data Sheet'!$A$1:$R$260,MATCH($A66,'Data Sheet'!$A$1:$A$260,0),MATCH(C$3,'Data Sheet'!$A$1:$R$1,0))</f>
        <v>Country Fried Breaded Beef Pattie, 3.85 oz.</v>
      </c>
      <c r="D66" s="40" t="str">
        <f>INDEX('Data Sheet'!$A$1:$R$260,MATCH($A66,'Data Sheet'!$A$1:$A$260,0),MATCH(D$3,'Data Sheet'!$A$1:$R$1,0))</f>
        <v>100154 / 100155</v>
      </c>
      <c r="E66" s="40">
        <f>INDEX('Data Sheet'!$A$1:$R$260,MATCH($A66,'Data Sheet'!$A$1:$A$260,0),MATCH(E$3,'Data Sheet'!$A$1:$R$1,0))</f>
        <v>20.45</v>
      </c>
      <c r="F66" s="40">
        <f>INDEX('Data Sheet'!$A$1:$R$260,MATCH($A66,'Data Sheet'!$A$1:$A$260,0),MATCH(F$3,'Data Sheet'!$A$1:$R$1,0))</f>
        <v>85</v>
      </c>
      <c r="G66" s="40">
        <f>INDEX('Data Sheet'!$A$1:$R$260,MATCH($A66,'Data Sheet'!$A$1:$A$260,0),MATCH(G$3,'Data Sheet'!$A$1:$R$1,0))</f>
        <v>85</v>
      </c>
      <c r="H66" s="40" t="str">
        <f>INDEX('Data Sheet'!$A$1:$R$260,MATCH($A66,'Data Sheet'!$A$1:$A$260,0),MATCH(H$3,'Data Sheet'!$A$1:$R$1,0))</f>
        <v/>
      </c>
      <c r="I66" s="40">
        <f>INDEX('Data Sheet'!$A$1:$R$260,MATCH($A66,'Data Sheet'!$A$1:$A$260,0),MATCH(I$3,'Data Sheet'!$A$1:$R$1,0))</f>
        <v>3.85</v>
      </c>
      <c r="J66" s="40" t="str">
        <f>INDEX('Data Sheet'!$A$1:$R$260,MATCH($A66,'Data Sheet'!$A$1:$A$260,0),MATCH(J$3,'Data Sheet'!$A$1:$R$1,0))</f>
        <v>1 piece</v>
      </c>
      <c r="K66" s="40">
        <f>INDEX('Data Sheet'!$A$1:$R$260,MATCH($A66,'Data Sheet'!$A$1:$A$260,0),MATCH(K$3,'Data Sheet'!$A$1:$R$1,0))</f>
        <v>2</v>
      </c>
      <c r="L66" s="40">
        <f>INDEX('Data Sheet'!$A$1:$R$260,MATCH($A66,'Data Sheet'!$A$1:$A$260,0),MATCH(L$3,'Data Sheet'!$A$1:$R$1,0))</f>
        <v>1</v>
      </c>
      <c r="M66" s="40">
        <f>INDEX('Data Sheet'!$A$1:$R$260,MATCH($A66,'Data Sheet'!$A$1:$A$260,0),MATCH(M$3,'Data Sheet'!$A$1:$R$1,0))</f>
        <v>0</v>
      </c>
      <c r="N66" s="40">
        <f>INDEX('Data Sheet'!$A$1:$R$260,MATCH($A66,'Data Sheet'!$A$1:$A$260,0),MATCH(N$3,'Data Sheet'!$A$1:$R$1,0))</f>
        <v>0</v>
      </c>
      <c r="O66" s="40">
        <f>INDEX('Data Sheet'!$A$1:$R$260,MATCH($A66,'Data Sheet'!$A$1:$A$260,0),MATCH(O$3,'Data Sheet'!$A$1:$R$1,0))</f>
        <v>0</v>
      </c>
      <c r="P66" s="40">
        <f>INDEX('Data Sheet'!$A$1:$R$260,MATCH($A66,'Data Sheet'!$A$1:$A$260,0),MATCH(P$3,'Data Sheet'!$A$1:$R$1,0))</f>
        <v>13.08</v>
      </c>
      <c r="Q66" s="40">
        <f>INDEX('Data Sheet'!$A$1:$R$260,MATCH($A66,'Data Sheet'!$A$1:$A$260,0),MATCH(Q$3,'Data Sheet'!$A$1:$R$1,0))</f>
        <v>0</v>
      </c>
      <c r="R66" s="42" t="str">
        <f>VLOOKUP(A66,_xlfn.IFS(D66=Lists!$G$3,'Chicken Only Calculator'!$A$9:$U$114,D66=Lists!$G$4,'Chicken Only Calculator'!$A$9:$U$114,D66=Lists!$G$5,'Chicken Only Calculator'!$A$9:$U$114,D66=Lists!$G$6,'Cheese Only Calculator'!$A$9:$U$116,D66=Lists!$G$7,'Beef Only Calculator'!$A$9:$U$70,D66=Lists!$G$8,'Pork Only Calculator'!$A$9:$U$107),15,FALSE)</f>
        <v/>
      </c>
      <c r="S66" s="42" t="str">
        <f t="shared" si="8"/>
        <v/>
      </c>
      <c r="T66" s="42">
        <f>VLOOKUP(A66,_xlfn.IFS(D66=Lists!$G$3,'Chicken Only Calculator'!$A$9:$U$114,D66=Lists!$G$4,'Chicken Only Calculator'!$A$9:$U$114,D66=Lists!$G$5,'Chicken Only Calculator'!$A$9:$U$114,D66=Lists!$G$6,'Cheese Only Calculator'!$A$9:$U$116,D66=Lists!$G$7,'Beef Only Calculator'!$A$9:$U$70,D66=Lists!$G$8,'Pork Only Calculator'!$A$9:$U$107),17,FALSE)</f>
        <v>0</v>
      </c>
      <c r="U66" s="42" t="str">
        <f t="shared" si="9"/>
        <v/>
      </c>
      <c r="V66" s="42" t="str">
        <f t="shared" si="10"/>
        <v/>
      </c>
      <c r="W66" s="42" t="str">
        <f t="shared" si="11"/>
        <v/>
      </c>
      <c r="X66" s="42" t="str">
        <f t="shared" si="12"/>
        <v/>
      </c>
      <c r="Y66" s="42" t="str">
        <f t="shared" si="13"/>
        <v/>
      </c>
      <c r="Z66" s="42" t="str">
        <f t="shared" si="14"/>
        <v/>
      </c>
      <c r="AA66" s="42">
        <f>VLOOKUP($A66,_xlfn.IFS($D66=Lists!$G$3,'Chicken Only Calculator'!$A$9:$AJ$114,$D66=Lists!$G$4,'Chicken Only Calculator'!$A$9:$AJ$114,$D66=Lists!$G$5,'Chicken Only Calculator'!$A$9:$AJ$114,$D66=Lists!$G$6,'Cheese Only Calculator'!$A$9:$AJ$116,$D66=Lists!$G$7,'Beef Only Calculator'!$A$9:$AJ$70,$D66=Lists!$G$8,'Pork Only Calculator'!$A$9:$AJ$107),24,FALSE)</f>
        <v>0</v>
      </c>
      <c r="AB66" s="42">
        <f>VLOOKUP($A66,_xlfn.IFS($D66=Lists!$G$3,'Chicken Only Calculator'!$A$9:$AJ$114,$D66=Lists!$G$4,'Chicken Only Calculator'!$A$9:$AJ$114,$D66=Lists!$G$5,'Chicken Only Calculator'!$A$9:$AJ$114,$D66=Lists!$G$6,'Cheese Only Calculator'!$A$9:$AJ$116,$D66=Lists!$G$7,'Beef Only Calculator'!$A$9:$AJ$70,$D66=Lists!$G$8,'Pork Only Calculator'!$A$9:$AJ$107),25,FALSE)</f>
        <v>0</v>
      </c>
      <c r="AC66" s="42">
        <f>VLOOKUP($A66,_xlfn.IFS($D66=Lists!$G$3,'Chicken Only Calculator'!$A$9:$AJ$114,$D66=Lists!$G$4,'Chicken Only Calculator'!$A$9:$AJ$114,$D66=Lists!$G$5,'Chicken Only Calculator'!$A$9:$AJ$114,$D66=Lists!$G$6,'Cheese Only Calculator'!$A$9:$AJ$116,$D66=Lists!$G$7,'Beef Only Calculator'!$A$9:$AJ$70,$D66=Lists!$G$8,'Pork Only Calculator'!$A$9:$AJ$107),26,FALSE)</f>
        <v>0</v>
      </c>
      <c r="AD66" s="42">
        <f>VLOOKUP($A66,_xlfn.IFS($D66=Lists!$G$3,'Chicken Only Calculator'!$A$9:$AJ$114,$D66=Lists!$G$4,'Chicken Only Calculator'!$A$9:$AJ$114,$D66=Lists!$G$5,'Chicken Only Calculator'!$A$9:$AJ$114,$D66=Lists!$G$6,'Cheese Only Calculator'!$A$9:$AJ$116,$D66=Lists!$G$7,'Beef Only Calculator'!$A$9:$AJ$70,$D66=Lists!$G$8,'Pork Only Calculator'!$A$9:$AJ$107),27,FALSE)</f>
        <v>0</v>
      </c>
      <c r="AE66" s="42">
        <f>VLOOKUP($A66,_xlfn.IFS($D66=Lists!$G$3,'Chicken Only Calculator'!$A$9:$AJ$114,$D66=Lists!$G$4,'Chicken Only Calculator'!$A$9:$AJ$114,$D66=Lists!$G$5,'Chicken Only Calculator'!$A$9:$AJ$114,$D66=Lists!$G$6,'Cheese Only Calculator'!$A$9:$AJ$116,$D66=Lists!$G$7,'Beef Only Calculator'!$A$9:$AJ$70,$D66=Lists!$G$8,'Pork Only Calculator'!$A$9:$AJ$107),28,FALSE)</f>
        <v>0</v>
      </c>
      <c r="AF66" s="42">
        <f>VLOOKUP($A66,_xlfn.IFS($D66=Lists!$G$3,'Chicken Only Calculator'!$A$9:$AJ$114,$D66=Lists!$G$4,'Chicken Only Calculator'!$A$9:$AJ$114,$D66=Lists!$G$5,'Chicken Only Calculator'!$A$9:$AJ$114,$D66=Lists!$G$6,'Cheese Only Calculator'!$A$9:$AJ$116,$D66=Lists!$G$7,'Beef Only Calculator'!$A$9:$AJ$70,$D66=Lists!$G$8,'Pork Only Calculator'!$A$9:$AJ$107),29,FALSE)</f>
        <v>0</v>
      </c>
      <c r="AG66" s="42">
        <f>VLOOKUP($A66,_xlfn.IFS($D66=Lists!$G$3,'Chicken Only Calculator'!$A$9:$AJ$114,$D66=Lists!$G$4,'Chicken Only Calculator'!$A$9:$AJ$114,$D66=Lists!$G$5,'Chicken Only Calculator'!$A$9:$AJ$114,$D66=Lists!$G$6,'Cheese Only Calculator'!$A$9:$AJ$116,$D66=Lists!$G$7,'Beef Only Calculator'!$A$9:$AJ$70,$D66=Lists!$G$8,'Pork Only Calculator'!$A$9:$AJ$107),30,FALSE)</f>
        <v>0</v>
      </c>
      <c r="AH66" s="42">
        <f>VLOOKUP($A66,_xlfn.IFS($D66=Lists!$G$3,'Chicken Only Calculator'!$A$9:$AJ$114,$D66=Lists!$G$4,'Chicken Only Calculator'!$A$9:$AJ$114,$D66=Lists!$G$5,'Chicken Only Calculator'!$A$9:$AJ$114,$D66=Lists!$G$6,'Cheese Only Calculator'!$A$9:$AJ$116,$D66=Lists!$G$7,'Beef Only Calculator'!$A$9:$AJ$70,$D66=Lists!$G$8,'Pork Only Calculator'!$A$9:$AJ$107),31,FALSE)</f>
        <v>0</v>
      </c>
      <c r="AI66" s="42">
        <f>VLOOKUP($A66,_xlfn.IFS($D66=Lists!$G$3,'Chicken Only Calculator'!$A$9:$AJ$114,$D66=Lists!$G$4,'Chicken Only Calculator'!$A$9:$AJ$114,$D66=Lists!$G$5,'Chicken Only Calculator'!$A$9:$AJ$114,$D66=Lists!$G$6,'Cheese Only Calculator'!$A$9:$AJ$116,$D66=Lists!$G$7,'Beef Only Calculator'!$A$9:$AJ$70,$D66=Lists!$G$8,'Pork Only Calculator'!$A$9:$AJ$107),32,FALSE)</f>
        <v>0</v>
      </c>
      <c r="AJ66" s="42">
        <f>VLOOKUP($A66,_xlfn.IFS($D66=Lists!$G$3,'Chicken Only Calculator'!$A$9:$AJ$114,$D66=Lists!$G$4,'Chicken Only Calculator'!$A$9:$AJ$114,$D66=Lists!$G$5,'Chicken Only Calculator'!$A$9:$AJ$114,$D66=Lists!$G$6,'Cheese Only Calculator'!$A$9:$AJ$116,$D66=Lists!$G$7,'Beef Only Calculator'!$A$9:$AJ$70,$D66=Lists!$G$8,'Pork Only Calculator'!$A$9:$AJ$107),33,FALSE)</f>
        <v>0</v>
      </c>
      <c r="AK66" s="42">
        <f>VLOOKUP($A66,_xlfn.IFS($D66=Lists!$G$3,'Chicken Only Calculator'!$A$9:$AJ$114,$D66=Lists!$G$4,'Chicken Only Calculator'!$A$9:$AJ$114,$D66=Lists!$G$5,'Chicken Only Calculator'!$A$9:$AJ$114,$D66=Lists!$G$6,'Cheese Only Calculator'!$A$9:$AJ$116,$D66=Lists!$G$7,'Beef Only Calculator'!$A$9:$AJ$70,$D66=Lists!$G$8,'Pork Only Calculator'!$A$9:$AJ$107),34,FALSE)</f>
        <v>0</v>
      </c>
      <c r="AL66" s="42">
        <f>VLOOKUP($A66,_xlfn.IFS($D66=Lists!$G$3,'Chicken Only Calculator'!$A$9:$AJ$114,$D66=Lists!$G$4,'Chicken Only Calculator'!$A$9:$AJ$114,$D66=Lists!$G$5,'Chicken Only Calculator'!$A$9:$AJ$114,$D66=Lists!$G$6,'Cheese Only Calculator'!$A$9:$AJ$116,$D66=Lists!$G$7,'Beef Only Calculator'!$A$9:$AJ$70,$D66=Lists!$G$8,'Pork Only Calculator'!$A$9:$AJ$107),35,FALSE)</f>
        <v>0</v>
      </c>
      <c r="AM66" s="42">
        <f t="shared" si="15"/>
        <v>0</v>
      </c>
      <c r="AO66" s="55"/>
    </row>
    <row r="67" spans="1:41" ht="24.5" x14ac:dyDescent="0.55000000000000004">
      <c r="A67" s="52">
        <v>10000069050</v>
      </c>
      <c r="B67" s="52" t="str">
        <f>INDEX('Data Sheet'!$A$1:$R$260,MATCH($A67,'Data Sheet'!$A$1:$A$260,0),MATCH(B$3,'Data Sheet'!$A$1:$R$1,0))</f>
        <v>ACT</v>
      </c>
      <c r="C67" s="53" t="str">
        <f>INDEX('Data Sheet'!$A$1:$R$260,MATCH($A67,'Data Sheet'!$A$1:$A$260,0),MATCH(C$3,'Data Sheet'!$A$1:$R$1,0))</f>
        <v>Beef Burger, 2.0 oz.</v>
      </c>
      <c r="D67" s="52" t="str">
        <f>INDEX('Data Sheet'!$A$1:$R$260,MATCH($A67,'Data Sheet'!$A$1:$A$260,0),MATCH(D$3,'Data Sheet'!$A$1:$R$1,0))</f>
        <v>100154 / 100155</v>
      </c>
      <c r="E67" s="52">
        <f>INDEX('Data Sheet'!$A$1:$R$260,MATCH($A67,'Data Sheet'!$A$1:$A$260,0),MATCH(E$3,'Data Sheet'!$A$1:$R$1,0))</f>
        <v>21.25</v>
      </c>
      <c r="F67" s="52">
        <f>INDEX('Data Sheet'!$A$1:$R$260,MATCH($A67,'Data Sheet'!$A$1:$A$260,0),MATCH(F$3,'Data Sheet'!$A$1:$R$1,0))</f>
        <v>170</v>
      </c>
      <c r="G67" s="52">
        <f>INDEX('Data Sheet'!$A$1:$R$260,MATCH($A67,'Data Sheet'!$A$1:$A$260,0),MATCH(G$3,'Data Sheet'!$A$1:$R$1,0))</f>
        <v>170</v>
      </c>
      <c r="H67" s="52" t="str">
        <f>INDEX('Data Sheet'!$A$1:$R$260,MATCH($A67,'Data Sheet'!$A$1:$A$260,0),MATCH(H$3,'Data Sheet'!$A$1:$R$1,0))</f>
        <v/>
      </c>
      <c r="I67" s="52">
        <f>INDEX('Data Sheet'!$A$1:$R$260,MATCH($A67,'Data Sheet'!$A$1:$A$260,0),MATCH(I$3,'Data Sheet'!$A$1:$R$1,0))</f>
        <v>2</v>
      </c>
      <c r="J67" s="52" t="str">
        <f>INDEX('Data Sheet'!$A$1:$R$260,MATCH($A67,'Data Sheet'!$A$1:$A$260,0),MATCH(J$3,'Data Sheet'!$A$1:$R$1,0))</f>
        <v>1 piece</v>
      </c>
      <c r="K67" s="52">
        <f>INDEX('Data Sheet'!$A$1:$R$260,MATCH($A67,'Data Sheet'!$A$1:$A$260,0),MATCH(K$3,'Data Sheet'!$A$1:$R$1,0))</f>
        <v>2</v>
      </c>
      <c r="L67" s="52" t="str">
        <f>INDEX('Data Sheet'!$A$1:$R$260,MATCH($A67,'Data Sheet'!$A$1:$A$260,0),MATCH(L$3,'Data Sheet'!$A$1:$R$1,0))</f>
        <v>-</v>
      </c>
      <c r="M67" s="52">
        <f>INDEX('Data Sheet'!$A$1:$R$260,MATCH($A67,'Data Sheet'!$A$1:$A$260,0),MATCH(M$3,'Data Sheet'!$A$1:$R$1,0))</f>
        <v>0</v>
      </c>
      <c r="N67" s="52">
        <f>INDEX('Data Sheet'!$A$1:$R$260,MATCH($A67,'Data Sheet'!$A$1:$A$260,0),MATCH(N$3,'Data Sheet'!$A$1:$R$1,0))</f>
        <v>0</v>
      </c>
      <c r="O67" s="52">
        <f>INDEX('Data Sheet'!$A$1:$R$260,MATCH($A67,'Data Sheet'!$A$1:$A$260,0),MATCH(O$3,'Data Sheet'!$A$1:$R$1,0))</f>
        <v>0</v>
      </c>
      <c r="P67" s="52">
        <f>INDEX('Data Sheet'!$A$1:$R$260,MATCH($A67,'Data Sheet'!$A$1:$A$260,0),MATCH(P$3,'Data Sheet'!$A$1:$R$1,0))</f>
        <v>32</v>
      </c>
      <c r="Q67" s="52">
        <f>INDEX('Data Sheet'!$A$1:$R$260,MATCH($A67,'Data Sheet'!$A$1:$A$260,0),MATCH(Q$3,'Data Sheet'!$A$1:$R$1,0))</f>
        <v>0</v>
      </c>
      <c r="R67" s="54" t="str">
        <f>VLOOKUP(A67,_xlfn.IFS(D67=Lists!$G$3,'Chicken Only Calculator'!$A$9:$U$114,D67=Lists!$G$4,'Chicken Only Calculator'!$A$9:$U$114,D67=Lists!$G$5,'Chicken Only Calculator'!$A$9:$U$114,D67=Lists!$G$6,'Cheese Only Calculator'!$A$9:$U$116,D67=Lists!$G$7,'Beef Only Calculator'!$A$9:$U$70,D67=Lists!$G$8,'Pork Only Calculator'!$A$9:$U$107),15,FALSE)</f>
        <v/>
      </c>
      <c r="S67" s="54" t="str">
        <f t="shared" si="8"/>
        <v/>
      </c>
      <c r="T67" s="54">
        <f>VLOOKUP(A67,_xlfn.IFS(D67=Lists!$G$3,'Chicken Only Calculator'!$A$9:$U$114,D67=Lists!$G$4,'Chicken Only Calculator'!$A$9:$U$114,D67=Lists!$G$5,'Chicken Only Calculator'!$A$9:$U$114,D67=Lists!$G$6,'Cheese Only Calculator'!$A$9:$U$116,D67=Lists!$G$7,'Beef Only Calculator'!$A$9:$U$70,D67=Lists!$G$8,'Pork Only Calculator'!$A$9:$U$107),17,FALSE)</f>
        <v>0</v>
      </c>
      <c r="U67" s="54" t="str">
        <f t="shared" si="9"/>
        <v/>
      </c>
      <c r="V67" s="54" t="str">
        <f t="shared" si="10"/>
        <v/>
      </c>
      <c r="W67" s="54" t="str">
        <f t="shared" si="11"/>
        <v/>
      </c>
      <c r="X67" s="54" t="str">
        <f t="shared" si="12"/>
        <v/>
      </c>
      <c r="Y67" s="54" t="str">
        <f t="shared" si="13"/>
        <v/>
      </c>
      <c r="Z67" s="54" t="str">
        <f t="shared" si="14"/>
        <v/>
      </c>
      <c r="AA67" s="54">
        <f>VLOOKUP($A67,_xlfn.IFS($D67=Lists!$G$3,'Chicken Only Calculator'!$A$9:$AJ$114,$D67=Lists!$G$4,'Chicken Only Calculator'!$A$9:$AJ$114,$D67=Lists!$G$5,'Chicken Only Calculator'!$A$9:$AJ$114,$D67=Lists!$G$6,'Cheese Only Calculator'!$A$9:$AJ$116,$D67=Lists!$G$7,'Beef Only Calculator'!$A$9:$AJ$70,$D67=Lists!$G$8,'Pork Only Calculator'!$A$9:$AJ$107),24,FALSE)</f>
        <v>0</v>
      </c>
      <c r="AB67" s="54">
        <f>VLOOKUP($A67,_xlfn.IFS($D67=Lists!$G$3,'Chicken Only Calculator'!$A$9:$AJ$114,$D67=Lists!$G$4,'Chicken Only Calculator'!$A$9:$AJ$114,$D67=Lists!$G$5,'Chicken Only Calculator'!$A$9:$AJ$114,$D67=Lists!$G$6,'Cheese Only Calculator'!$A$9:$AJ$116,$D67=Lists!$G$7,'Beef Only Calculator'!$A$9:$AJ$70,$D67=Lists!$G$8,'Pork Only Calculator'!$A$9:$AJ$107),25,FALSE)</f>
        <v>0</v>
      </c>
      <c r="AC67" s="54">
        <f>VLOOKUP($A67,_xlfn.IFS($D67=Lists!$G$3,'Chicken Only Calculator'!$A$9:$AJ$114,$D67=Lists!$G$4,'Chicken Only Calculator'!$A$9:$AJ$114,$D67=Lists!$G$5,'Chicken Only Calculator'!$A$9:$AJ$114,$D67=Lists!$G$6,'Cheese Only Calculator'!$A$9:$AJ$116,$D67=Lists!$G$7,'Beef Only Calculator'!$A$9:$AJ$70,$D67=Lists!$G$8,'Pork Only Calculator'!$A$9:$AJ$107),26,FALSE)</f>
        <v>0</v>
      </c>
      <c r="AD67" s="54">
        <f>VLOOKUP($A67,_xlfn.IFS($D67=Lists!$G$3,'Chicken Only Calculator'!$A$9:$AJ$114,$D67=Lists!$G$4,'Chicken Only Calculator'!$A$9:$AJ$114,$D67=Lists!$G$5,'Chicken Only Calculator'!$A$9:$AJ$114,$D67=Lists!$G$6,'Cheese Only Calculator'!$A$9:$AJ$116,$D67=Lists!$G$7,'Beef Only Calculator'!$A$9:$AJ$70,$D67=Lists!$G$8,'Pork Only Calculator'!$A$9:$AJ$107),27,FALSE)</f>
        <v>0</v>
      </c>
      <c r="AE67" s="54">
        <f>VLOOKUP($A67,_xlfn.IFS($D67=Lists!$G$3,'Chicken Only Calculator'!$A$9:$AJ$114,$D67=Lists!$G$4,'Chicken Only Calculator'!$A$9:$AJ$114,$D67=Lists!$G$5,'Chicken Only Calculator'!$A$9:$AJ$114,$D67=Lists!$G$6,'Cheese Only Calculator'!$A$9:$AJ$116,$D67=Lists!$G$7,'Beef Only Calculator'!$A$9:$AJ$70,$D67=Lists!$G$8,'Pork Only Calculator'!$A$9:$AJ$107),28,FALSE)</f>
        <v>0</v>
      </c>
      <c r="AF67" s="54">
        <f>VLOOKUP($A67,_xlfn.IFS($D67=Lists!$G$3,'Chicken Only Calculator'!$A$9:$AJ$114,$D67=Lists!$G$4,'Chicken Only Calculator'!$A$9:$AJ$114,$D67=Lists!$G$5,'Chicken Only Calculator'!$A$9:$AJ$114,$D67=Lists!$G$6,'Cheese Only Calculator'!$A$9:$AJ$116,$D67=Lists!$G$7,'Beef Only Calculator'!$A$9:$AJ$70,$D67=Lists!$G$8,'Pork Only Calculator'!$A$9:$AJ$107),29,FALSE)</f>
        <v>0</v>
      </c>
      <c r="AG67" s="54">
        <f>VLOOKUP($A67,_xlfn.IFS($D67=Lists!$G$3,'Chicken Only Calculator'!$A$9:$AJ$114,$D67=Lists!$G$4,'Chicken Only Calculator'!$A$9:$AJ$114,$D67=Lists!$G$5,'Chicken Only Calculator'!$A$9:$AJ$114,$D67=Lists!$G$6,'Cheese Only Calculator'!$A$9:$AJ$116,$D67=Lists!$G$7,'Beef Only Calculator'!$A$9:$AJ$70,$D67=Lists!$G$8,'Pork Only Calculator'!$A$9:$AJ$107),30,FALSE)</f>
        <v>0</v>
      </c>
      <c r="AH67" s="54">
        <f>VLOOKUP($A67,_xlfn.IFS($D67=Lists!$G$3,'Chicken Only Calculator'!$A$9:$AJ$114,$D67=Lists!$G$4,'Chicken Only Calculator'!$A$9:$AJ$114,$D67=Lists!$G$5,'Chicken Only Calculator'!$A$9:$AJ$114,$D67=Lists!$G$6,'Cheese Only Calculator'!$A$9:$AJ$116,$D67=Lists!$G$7,'Beef Only Calculator'!$A$9:$AJ$70,$D67=Lists!$G$8,'Pork Only Calculator'!$A$9:$AJ$107),31,FALSE)</f>
        <v>0</v>
      </c>
      <c r="AI67" s="54">
        <f>VLOOKUP($A67,_xlfn.IFS($D67=Lists!$G$3,'Chicken Only Calculator'!$A$9:$AJ$114,$D67=Lists!$G$4,'Chicken Only Calculator'!$A$9:$AJ$114,$D67=Lists!$G$5,'Chicken Only Calculator'!$A$9:$AJ$114,$D67=Lists!$G$6,'Cheese Only Calculator'!$A$9:$AJ$116,$D67=Lists!$G$7,'Beef Only Calculator'!$A$9:$AJ$70,$D67=Lists!$G$8,'Pork Only Calculator'!$A$9:$AJ$107),32,FALSE)</f>
        <v>0</v>
      </c>
      <c r="AJ67" s="54">
        <f>VLOOKUP($A67,_xlfn.IFS($D67=Lists!$G$3,'Chicken Only Calculator'!$A$9:$AJ$114,$D67=Lists!$G$4,'Chicken Only Calculator'!$A$9:$AJ$114,$D67=Lists!$G$5,'Chicken Only Calculator'!$A$9:$AJ$114,$D67=Lists!$G$6,'Cheese Only Calculator'!$A$9:$AJ$116,$D67=Lists!$G$7,'Beef Only Calculator'!$A$9:$AJ$70,$D67=Lists!$G$8,'Pork Only Calculator'!$A$9:$AJ$107),33,FALSE)</f>
        <v>0</v>
      </c>
      <c r="AK67" s="54">
        <f>VLOOKUP($A67,_xlfn.IFS($D67=Lists!$G$3,'Chicken Only Calculator'!$A$9:$AJ$114,$D67=Lists!$G$4,'Chicken Only Calculator'!$A$9:$AJ$114,$D67=Lists!$G$5,'Chicken Only Calculator'!$A$9:$AJ$114,$D67=Lists!$G$6,'Cheese Only Calculator'!$A$9:$AJ$116,$D67=Lists!$G$7,'Beef Only Calculator'!$A$9:$AJ$70,$D67=Lists!$G$8,'Pork Only Calculator'!$A$9:$AJ$107),34,FALSE)</f>
        <v>0</v>
      </c>
      <c r="AL67" s="54">
        <f>VLOOKUP($A67,_xlfn.IFS($D67=Lists!$G$3,'Chicken Only Calculator'!$A$9:$AJ$114,$D67=Lists!$G$4,'Chicken Only Calculator'!$A$9:$AJ$114,$D67=Lists!$G$5,'Chicken Only Calculator'!$A$9:$AJ$114,$D67=Lists!$G$6,'Cheese Only Calculator'!$A$9:$AJ$116,$D67=Lists!$G$7,'Beef Only Calculator'!$A$9:$AJ$70,$D67=Lists!$G$8,'Pork Only Calculator'!$A$9:$AJ$107),35,FALSE)</f>
        <v>0</v>
      </c>
      <c r="AM67" s="54">
        <f t="shared" si="15"/>
        <v>0</v>
      </c>
      <c r="AO67" s="55"/>
    </row>
    <row r="68" spans="1:41" ht="24.5" x14ac:dyDescent="0.55000000000000004">
      <c r="A68" s="40">
        <v>10000069097</v>
      </c>
      <c r="B68" s="40" t="str">
        <f>INDEX('Data Sheet'!$A$1:$R$260,MATCH($A68,'Data Sheet'!$A$1:$A$260,0),MATCH(B$3,'Data Sheet'!$A$1:$R$1,0))</f>
        <v>ACT</v>
      </c>
      <c r="C68" s="41" t="str">
        <f>INDEX('Data Sheet'!$A$1:$R$260,MATCH($A68,'Data Sheet'!$A$1:$A$260,0),MATCH(C$3,'Data Sheet'!$A$1:$R$1,0))</f>
        <v>Flame Grilled Beef Pattie, 2.1 oz.</v>
      </c>
      <c r="D68" s="40" t="str">
        <f>INDEX('Data Sheet'!$A$1:$R$260,MATCH($A68,'Data Sheet'!$A$1:$A$260,0),MATCH(D$3,'Data Sheet'!$A$1:$R$1,0))</f>
        <v>100154 / 100155</v>
      </c>
      <c r="E68" s="40">
        <f>INDEX('Data Sheet'!$A$1:$R$260,MATCH($A68,'Data Sheet'!$A$1:$A$260,0),MATCH(E$3,'Data Sheet'!$A$1:$R$1,0))</f>
        <v>15.09</v>
      </c>
      <c r="F68" s="40">
        <f>INDEX('Data Sheet'!$A$1:$R$260,MATCH($A68,'Data Sheet'!$A$1:$A$260,0),MATCH(F$3,'Data Sheet'!$A$1:$R$1,0))</f>
        <v>115</v>
      </c>
      <c r="G68" s="40">
        <f>INDEX('Data Sheet'!$A$1:$R$260,MATCH($A68,'Data Sheet'!$A$1:$A$260,0),MATCH(G$3,'Data Sheet'!$A$1:$R$1,0))</f>
        <v>115</v>
      </c>
      <c r="H68" s="40" t="str">
        <f>INDEX('Data Sheet'!$A$1:$R$260,MATCH($A68,'Data Sheet'!$A$1:$A$260,0),MATCH(H$3,'Data Sheet'!$A$1:$R$1,0))</f>
        <v/>
      </c>
      <c r="I68" s="40">
        <f>INDEX('Data Sheet'!$A$1:$R$260,MATCH($A68,'Data Sheet'!$A$1:$A$260,0),MATCH(I$3,'Data Sheet'!$A$1:$R$1,0))</f>
        <v>2.1</v>
      </c>
      <c r="J68" s="40" t="str">
        <f>INDEX('Data Sheet'!$A$1:$R$260,MATCH($A68,'Data Sheet'!$A$1:$A$260,0),MATCH(J$3,'Data Sheet'!$A$1:$R$1,0))</f>
        <v>1 piece</v>
      </c>
      <c r="K68" s="40">
        <f>INDEX('Data Sheet'!$A$1:$R$260,MATCH($A68,'Data Sheet'!$A$1:$A$260,0),MATCH(K$3,'Data Sheet'!$A$1:$R$1,0))</f>
        <v>2</v>
      </c>
      <c r="L68" s="40" t="str">
        <f>INDEX('Data Sheet'!$A$1:$R$260,MATCH($A68,'Data Sheet'!$A$1:$A$260,0),MATCH(L$3,'Data Sheet'!$A$1:$R$1,0))</f>
        <v>-</v>
      </c>
      <c r="M68" s="40">
        <f>INDEX('Data Sheet'!$A$1:$R$260,MATCH($A68,'Data Sheet'!$A$1:$A$260,0),MATCH(M$3,'Data Sheet'!$A$1:$R$1,0))</f>
        <v>0</v>
      </c>
      <c r="N68" s="40">
        <f>INDEX('Data Sheet'!$A$1:$R$260,MATCH($A68,'Data Sheet'!$A$1:$A$260,0),MATCH(N$3,'Data Sheet'!$A$1:$R$1,0))</f>
        <v>0</v>
      </c>
      <c r="O68" s="40">
        <f>INDEX('Data Sheet'!$A$1:$R$260,MATCH($A68,'Data Sheet'!$A$1:$A$260,0),MATCH(O$3,'Data Sheet'!$A$1:$R$1,0))</f>
        <v>0</v>
      </c>
      <c r="P68" s="40">
        <f>INDEX('Data Sheet'!$A$1:$R$260,MATCH($A68,'Data Sheet'!$A$1:$A$260,0),MATCH(P$3,'Data Sheet'!$A$1:$R$1,0))</f>
        <v>11.72</v>
      </c>
      <c r="Q68" s="40">
        <f>INDEX('Data Sheet'!$A$1:$R$260,MATCH($A68,'Data Sheet'!$A$1:$A$260,0),MATCH(Q$3,'Data Sheet'!$A$1:$R$1,0))</f>
        <v>0</v>
      </c>
      <c r="R68" s="42" t="str">
        <f>VLOOKUP(A68,_xlfn.IFS(D68=Lists!$G$3,'Chicken Only Calculator'!$A$9:$U$114,D68=Lists!$G$4,'Chicken Only Calculator'!$A$9:$U$114,D68=Lists!$G$5,'Chicken Only Calculator'!$A$9:$U$114,D68=Lists!$G$6,'Cheese Only Calculator'!$A$9:$U$116,D68=Lists!$G$7,'Beef Only Calculator'!$A$9:$U$70,D68=Lists!$G$8,'Pork Only Calculator'!$A$9:$U$107),15,FALSE)</f>
        <v/>
      </c>
      <c r="S68" s="42" t="str">
        <f t="shared" si="8"/>
        <v/>
      </c>
      <c r="T68" s="42">
        <f>VLOOKUP(A68,_xlfn.IFS(D68=Lists!$G$3,'Chicken Only Calculator'!$A$9:$U$114,D68=Lists!$G$4,'Chicken Only Calculator'!$A$9:$U$114,D68=Lists!$G$5,'Chicken Only Calculator'!$A$9:$U$114,D68=Lists!$G$6,'Cheese Only Calculator'!$A$9:$U$116,D68=Lists!$G$7,'Beef Only Calculator'!$A$9:$U$70,D68=Lists!$G$8,'Pork Only Calculator'!$A$9:$U$107),17,FALSE)</f>
        <v>0</v>
      </c>
      <c r="U68" s="42" t="str">
        <f t="shared" si="9"/>
        <v/>
      </c>
      <c r="V68" s="42" t="str">
        <f t="shared" si="10"/>
        <v/>
      </c>
      <c r="W68" s="42" t="str">
        <f t="shared" si="11"/>
        <v/>
      </c>
      <c r="X68" s="42" t="str">
        <f t="shared" si="12"/>
        <v/>
      </c>
      <c r="Y68" s="42" t="str">
        <f t="shared" si="13"/>
        <v/>
      </c>
      <c r="Z68" s="42" t="str">
        <f t="shared" si="14"/>
        <v/>
      </c>
      <c r="AA68" s="42">
        <f>VLOOKUP($A68,_xlfn.IFS($D68=Lists!$G$3,'Chicken Only Calculator'!$A$9:$AJ$114,$D68=Lists!$G$4,'Chicken Only Calculator'!$A$9:$AJ$114,$D68=Lists!$G$5,'Chicken Only Calculator'!$A$9:$AJ$114,$D68=Lists!$G$6,'Cheese Only Calculator'!$A$9:$AJ$116,$D68=Lists!$G$7,'Beef Only Calculator'!$A$9:$AJ$70,$D68=Lists!$G$8,'Pork Only Calculator'!$A$9:$AJ$107),24,FALSE)</f>
        <v>0</v>
      </c>
      <c r="AB68" s="42">
        <f>VLOOKUP($A68,_xlfn.IFS($D68=Lists!$G$3,'Chicken Only Calculator'!$A$9:$AJ$114,$D68=Lists!$G$4,'Chicken Only Calculator'!$A$9:$AJ$114,$D68=Lists!$G$5,'Chicken Only Calculator'!$A$9:$AJ$114,$D68=Lists!$G$6,'Cheese Only Calculator'!$A$9:$AJ$116,$D68=Lists!$G$7,'Beef Only Calculator'!$A$9:$AJ$70,$D68=Lists!$G$8,'Pork Only Calculator'!$A$9:$AJ$107),25,FALSE)</f>
        <v>0</v>
      </c>
      <c r="AC68" s="42">
        <f>VLOOKUP($A68,_xlfn.IFS($D68=Lists!$G$3,'Chicken Only Calculator'!$A$9:$AJ$114,$D68=Lists!$G$4,'Chicken Only Calculator'!$A$9:$AJ$114,$D68=Lists!$G$5,'Chicken Only Calculator'!$A$9:$AJ$114,$D68=Lists!$G$6,'Cheese Only Calculator'!$A$9:$AJ$116,$D68=Lists!$G$7,'Beef Only Calculator'!$A$9:$AJ$70,$D68=Lists!$G$8,'Pork Only Calculator'!$A$9:$AJ$107),26,FALSE)</f>
        <v>0</v>
      </c>
      <c r="AD68" s="42">
        <f>VLOOKUP($A68,_xlfn.IFS($D68=Lists!$G$3,'Chicken Only Calculator'!$A$9:$AJ$114,$D68=Lists!$G$4,'Chicken Only Calculator'!$A$9:$AJ$114,$D68=Lists!$G$5,'Chicken Only Calculator'!$A$9:$AJ$114,$D68=Lists!$G$6,'Cheese Only Calculator'!$A$9:$AJ$116,$D68=Lists!$G$7,'Beef Only Calculator'!$A$9:$AJ$70,$D68=Lists!$G$8,'Pork Only Calculator'!$A$9:$AJ$107),27,FALSE)</f>
        <v>0</v>
      </c>
      <c r="AE68" s="42">
        <f>VLOOKUP($A68,_xlfn.IFS($D68=Lists!$G$3,'Chicken Only Calculator'!$A$9:$AJ$114,$D68=Lists!$G$4,'Chicken Only Calculator'!$A$9:$AJ$114,$D68=Lists!$G$5,'Chicken Only Calculator'!$A$9:$AJ$114,$D68=Lists!$G$6,'Cheese Only Calculator'!$A$9:$AJ$116,$D68=Lists!$G$7,'Beef Only Calculator'!$A$9:$AJ$70,$D68=Lists!$G$8,'Pork Only Calculator'!$A$9:$AJ$107),28,FALSE)</f>
        <v>0</v>
      </c>
      <c r="AF68" s="42">
        <f>VLOOKUP($A68,_xlfn.IFS($D68=Lists!$G$3,'Chicken Only Calculator'!$A$9:$AJ$114,$D68=Lists!$G$4,'Chicken Only Calculator'!$A$9:$AJ$114,$D68=Lists!$G$5,'Chicken Only Calculator'!$A$9:$AJ$114,$D68=Lists!$G$6,'Cheese Only Calculator'!$A$9:$AJ$116,$D68=Lists!$G$7,'Beef Only Calculator'!$A$9:$AJ$70,$D68=Lists!$G$8,'Pork Only Calculator'!$A$9:$AJ$107),29,FALSE)</f>
        <v>0</v>
      </c>
      <c r="AG68" s="42">
        <f>VLOOKUP($A68,_xlfn.IFS($D68=Lists!$G$3,'Chicken Only Calculator'!$A$9:$AJ$114,$D68=Lists!$G$4,'Chicken Only Calculator'!$A$9:$AJ$114,$D68=Lists!$G$5,'Chicken Only Calculator'!$A$9:$AJ$114,$D68=Lists!$G$6,'Cheese Only Calculator'!$A$9:$AJ$116,$D68=Lists!$G$7,'Beef Only Calculator'!$A$9:$AJ$70,$D68=Lists!$G$8,'Pork Only Calculator'!$A$9:$AJ$107),30,FALSE)</f>
        <v>0</v>
      </c>
      <c r="AH68" s="42">
        <f>VLOOKUP($A68,_xlfn.IFS($D68=Lists!$G$3,'Chicken Only Calculator'!$A$9:$AJ$114,$D68=Lists!$G$4,'Chicken Only Calculator'!$A$9:$AJ$114,$D68=Lists!$G$5,'Chicken Only Calculator'!$A$9:$AJ$114,$D68=Lists!$G$6,'Cheese Only Calculator'!$A$9:$AJ$116,$D68=Lists!$G$7,'Beef Only Calculator'!$A$9:$AJ$70,$D68=Lists!$G$8,'Pork Only Calculator'!$A$9:$AJ$107),31,FALSE)</f>
        <v>0</v>
      </c>
      <c r="AI68" s="42">
        <f>VLOOKUP($A68,_xlfn.IFS($D68=Lists!$G$3,'Chicken Only Calculator'!$A$9:$AJ$114,$D68=Lists!$G$4,'Chicken Only Calculator'!$A$9:$AJ$114,$D68=Lists!$G$5,'Chicken Only Calculator'!$A$9:$AJ$114,$D68=Lists!$G$6,'Cheese Only Calculator'!$A$9:$AJ$116,$D68=Lists!$G$7,'Beef Only Calculator'!$A$9:$AJ$70,$D68=Lists!$G$8,'Pork Only Calculator'!$A$9:$AJ$107),32,FALSE)</f>
        <v>0</v>
      </c>
      <c r="AJ68" s="42">
        <f>VLOOKUP($A68,_xlfn.IFS($D68=Lists!$G$3,'Chicken Only Calculator'!$A$9:$AJ$114,$D68=Lists!$G$4,'Chicken Only Calculator'!$A$9:$AJ$114,$D68=Lists!$G$5,'Chicken Only Calculator'!$A$9:$AJ$114,$D68=Lists!$G$6,'Cheese Only Calculator'!$A$9:$AJ$116,$D68=Lists!$G$7,'Beef Only Calculator'!$A$9:$AJ$70,$D68=Lists!$G$8,'Pork Only Calculator'!$A$9:$AJ$107),33,FALSE)</f>
        <v>0</v>
      </c>
      <c r="AK68" s="42">
        <f>VLOOKUP($A68,_xlfn.IFS($D68=Lists!$G$3,'Chicken Only Calculator'!$A$9:$AJ$114,$D68=Lists!$G$4,'Chicken Only Calculator'!$A$9:$AJ$114,$D68=Lists!$G$5,'Chicken Only Calculator'!$A$9:$AJ$114,$D68=Lists!$G$6,'Cheese Only Calculator'!$A$9:$AJ$116,$D68=Lists!$G$7,'Beef Only Calculator'!$A$9:$AJ$70,$D68=Lists!$G$8,'Pork Only Calculator'!$A$9:$AJ$107),34,FALSE)</f>
        <v>0</v>
      </c>
      <c r="AL68" s="42">
        <f>VLOOKUP($A68,_xlfn.IFS($D68=Lists!$G$3,'Chicken Only Calculator'!$A$9:$AJ$114,$D68=Lists!$G$4,'Chicken Only Calculator'!$A$9:$AJ$114,$D68=Lists!$G$5,'Chicken Only Calculator'!$A$9:$AJ$114,$D68=Lists!$G$6,'Cheese Only Calculator'!$A$9:$AJ$116,$D68=Lists!$G$7,'Beef Only Calculator'!$A$9:$AJ$70,$D68=Lists!$G$8,'Pork Only Calculator'!$A$9:$AJ$107),35,FALSE)</f>
        <v>0</v>
      </c>
      <c r="AM68" s="42">
        <f t="shared" si="15"/>
        <v>0</v>
      </c>
      <c r="AO68" s="55"/>
    </row>
    <row r="69" spans="1:41" ht="24.5" x14ac:dyDescent="0.55000000000000004">
      <c r="A69" s="52">
        <v>10000069104</v>
      </c>
      <c r="B69" s="52" t="str">
        <f>INDEX('Data Sheet'!$A$1:$R$260,MATCH($A69,'Data Sheet'!$A$1:$A$260,0),MATCH(B$3,'Data Sheet'!$A$1:$R$1,0))</f>
        <v>ACT</v>
      </c>
      <c r="C69" s="53" t="str">
        <f>INDEX('Data Sheet'!$A$1:$R$260,MATCH($A69,'Data Sheet'!$A$1:$A$260,0),MATCH(C$3,'Data Sheet'!$A$1:$R$1,0))</f>
        <v>Flame Grilled Beef Burger, 2.2 oz.</v>
      </c>
      <c r="D69" s="52" t="str">
        <f>INDEX('Data Sheet'!$A$1:$R$260,MATCH($A69,'Data Sheet'!$A$1:$A$260,0),MATCH(D$3,'Data Sheet'!$A$1:$R$1,0))</f>
        <v>100154 / 100155</v>
      </c>
      <c r="E69" s="52">
        <f>INDEX('Data Sheet'!$A$1:$R$260,MATCH($A69,'Data Sheet'!$A$1:$A$260,0),MATCH(E$3,'Data Sheet'!$A$1:$R$1,0))</f>
        <v>15.81</v>
      </c>
      <c r="F69" s="52">
        <f>INDEX('Data Sheet'!$A$1:$R$260,MATCH($A69,'Data Sheet'!$A$1:$A$260,0),MATCH(F$3,'Data Sheet'!$A$1:$R$1,0))</f>
        <v>115</v>
      </c>
      <c r="G69" s="52">
        <f>INDEX('Data Sheet'!$A$1:$R$260,MATCH($A69,'Data Sheet'!$A$1:$A$260,0),MATCH(G$3,'Data Sheet'!$A$1:$R$1,0))</f>
        <v>115</v>
      </c>
      <c r="H69" s="52" t="str">
        <f>INDEX('Data Sheet'!$A$1:$R$260,MATCH($A69,'Data Sheet'!$A$1:$A$260,0),MATCH(H$3,'Data Sheet'!$A$1:$R$1,0))</f>
        <v/>
      </c>
      <c r="I69" s="52">
        <f>INDEX('Data Sheet'!$A$1:$R$260,MATCH($A69,'Data Sheet'!$A$1:$A$260,0),MATCH(I$3,'Data Sheet'!$A$1:$R$1,0))</f>
        <v>2.2000000000000002</v>
      </c>
      <c r="J69" s="52" t="str">
        <f>INDEX('Data Sheet'!$A$1:$R$260,MATCH($A69,'Data Sheet'!$A$1:$A$260,0),MATCH(J$3,'Data Sheet'!$A$1:$R$1,0))</f>
        <v>1 piece</v>
      </c>
      <c r="K69" s="52">
        <f>INDEX('Data Sheet'!$A$1:$R$260,MATCH($A69,'Data Sheet'!$A$1:$A$260,0),MATCH(K$3,'Data Sheet'!$A$1:$R$1,0))</f>
        <v>2</v>
      </c>
      <c r="L69" s="52" t="str">
        <f>INDEX('Data Sheet'!$A$1:$R$260,MATCH($A69,'Data Sheet'!$A$1:$A$260,0),MATCH(L$3,'Data Sheet'!$A$1:$R$1,0))</f>
        <v>-</v>
      </c>
      <c r="M69" s="52">
        <f>INDEX('Data Sheet'!$A$1:$R$260,MATCH($A69,'Data Sheet'!$A$1:$A$260,0),MATCH(M$3,'Data Sheet'!$A$1:$R$1,0))</f>
        <v>0</v>
      </c>
      <c r="N69" s="52">
        <f>INDEX('Data Sheet'!$A$1:$R$260,MATCH($A69,'Data Sheet'!$A$1:$A$260,0),MATCH(N$3,'Data Sheet'!$A$1:$R$1,0))</f>
        <v>0</v>
      </c>
      <c r="O69" s="52">
        <f>INDEX('Data Sheet'!$A$1:$R$260,MATCH($A69,'Data Sheet'!$A$1:$A$260,0),MATCH(O$3,'Data Sheet'!$A$1:$R$1,0))</f>
        <v>0</v>
      </c>
      <c r="P69" s="52">
        <f>INDEX('Data Sheet'!$A$1:$R$260,MATCH($A69,'Data Sheet'!$A$1:$A$260,0),MATCH(P$3,'Data Sheet'!$A$1:$R$1,0))</f>
        <v>21.69</v>
      </c>
      <c r="Q69" s="52">
        <f>INDEX('Data Sheet'!$A$1:$R$260,MATCH($A69,'Data Sheet'!$A$1:$A$260,0),MATCH(Q$3,'Data Sheet'!$A$1:$R$1,0))</f>
        <v>0</v>
      </c>
      <c r="R69" s="54" t="str">
        <f>VLOOKUP(A69,_xlfn.IFS(D69=Lists!$G$3,'Chicken Only Calculator'!$A$9:$U$114,D69=Lists!$G$4,'Chicken Only Calculator'!$A$9:$U$114,D69=Lists!$G$5,'Chicken Only Calculator'!$A$9:$U$114,D69=Lists!$G$6,'Cheese Only Calculator'!$A$9:$U$116,D69=Lists!$G$7,'Beef Only Calculator'!$A$9:$U$70,D69=Lists!$G$8,'Pork Only Calculator'!$A$9:$U$107),15,FALSE)</f>
        <v/>
      </c>
      <c r="S69" s="54" t="str">
        <f t="shared" si="8"/>
        <v/>
      </c>
      <c r="T69" s="54">
        <f>VLOOKUP(A69,_xlfn.IFS(D69=Lists!$G$3,'Chicken Only Calculator'!$A$9:$U$114,D69=Lists!$G$4,'Chicken Only Calculator'!$A$9:$U$114,D69=Lists!$G$5,'Chicken Only Calculator'!$A$9:$U$114,D69=Lists!$G$6,'Cheese Only Calculator'!$A$9:$U$116,D69=Lists!$G$7,'Beef Only Calculator'!$A$9:$U$70,D69=Lists!$G$8,'Pork Only Calculator'!$A$9:$U$107),17,FALSE)</f>
        <v>0</v>
      </c>
      <c r="U69" s="54" t="str">
        <f t="shared" si="9"/>
        <v/>
      </c>
      <c r="V69" s="54" t="str">
        <f t="shared" si="10"/>
        <v/>
      </c>
      <c r="W69" s="54" t="str">
        <f t="shared" si="11"/>
        <v/>
      </c>
      <c r="X69" s="54" t="str">
        <f t="shared" si="12"/>
        <v/>
      </c>
      <c r="Y69" s="54" t="str">
        <f t="shared" si="13"/>
        <v/>
      </c>
      <c r="Z69" s="54" t="str">
        <f t="shared" si="14"/>
        <v/>
      </c>
      <c r="AA69" s="54">
        <f>VLOOKUP($A69,_xlfn.IFS($D69=Lists!$G$3,'Chicken Only Calculator'!$A$9:$AJ$114,$D69=Lists!$G$4,'Chicken Only Calculator'!$A$9:$AJ$114,$D69=Lists!$G$5,'Chicken Only Calculator'!$A$9:$AJ$114,$D69=Lists!$G$6,'Cheese Only Calculator'!$A$9:$AJ$116,$D69=Lists!$G$7,'Beef Only Calculator'!$A$9:$AJ$70,$D69=Lists!$G$8,'Pork Only Calculator'!$A$9:$AJ$107),24,FALSE)</f>
        <v>0</v>
      </c>
      <c r="AB69" s="54">
        <f>VLOOKUP($A69,_xlfn.IFS($D69=Lists!$G$3,'Chicken Only Calculator'!$A$9:$AJ$114,$D69=Lists!$G$4,'Chicken Only Calculator'!$A$9:$AJ$114,$D69=Lists!$G$5,'Chicken Only Calculator'!$A$9:$AJ$114,$D69=Lists!$G$6,'Cheese Only Calculator'!$A$9:$AJ$116,$D69=Lists!$G$7,'Beef Only Calculator'!$A$9:$AJ$70,$D69=Lists!$G$8,'Pork Only Calculator'!$A$9:$AJ$107),25,FALSE)</f>
        <v>0</v>
      </c>
      <c r="AC69" s="54">
        <f>VLOOKUP($A69,_xlfn.IFS($D69=Lists!$G$3,'Chicken Only Calculator'!$A$9:$AJ$114,$D69=Lists!$G$4,'Chicken Only Calculator'!$A$9:$AJ$114,$D69=Lists!$G$5,'Chicken Only Calculator'!$A$9:$AJ$114,$D69=Lists!$G$6,'Cheese Only Calculator'!$A$9:$AJ$116,$D69=Lists!$G$7,'Beef Only Calculator'!$A$9:$AJ$70,$D69=Lists!$G$8,'Pork Only Calculator'!$A$9:$AJ$107),26,FALSE)</f>
        <v>0</v>
      </c>
      <c r="AD69" s="54">
        <f>VLOOKUP($A69,_xlfn.IFS($D69=Lists!$G$3,'Chicken Only Calculator'!$A$9:$AJ$114,$D69=Lists!$G$4,'Chicken Only Calculator'!$A$9:$AJ$114,$D69=Lists!$G$5,'Chicken Only Calculator'!$A$9:$AJ$114,$D69=Lists!$G$6,'Cheese Only Calculator'!$A$9:$AJ$116,$D69=Lists!$G$7,'Beef Only Calculator'!$A$9:$AJ$70,$D69=Lists!$G$8,'Pork Only Calculator'!$A$9:$AJ$107),27,FALSE)</f>
        <v>0</v>
      </c>
      <c r="AE69" s="54">
        <f>VLOOKUP($A69,_xlfn.IFS($D69=Lists!$G$3,'Chicken Only Calculator'!$A$9:$AJ$114,$D69=Lists!$G$4,'Chicken Only Calculator'!$A$9:$AJ$114,$D69=Lists!$G$5,'Chicken Only Calculator'!$A$9:$AJ$114,$D69=Lists!$G$6,'Cheese Only Calculator'!$A$9:$AJ$116,$D69=Lists!$G$7,'Beef Only Calculator'!$A$9:$AJ$70,$D69=Lists!$G$8,'Pork Only Calculator'!$A$9:$AJ$107),28,FALSE)</f>
        <v>0</v>
      </c>
      <c r="AF69" s="54">
        <f>VLOOKUP($A69,_xlfn.IFS($D69=Lists!$G$3,'Chicken Only Calculator'!$A$9:$AJ$114,$D69=Lists!$G$4,'Chicken Only Calculator'!$A$9:$AJ$114,$D69=Lists!$G$5,'Chicken Only Calculator'!$A$9:$AJ$114,$D69=Lists!$G$6,'Cheese Only Calculator'!$A$9:$AJ$116,$D69=Lists!$G$7,'Beef Only Calculator'!$A$9:$AJ$70,$D69=Lists!$G$8,'Pork Only Calculator'!$A$9:$AJ$107),29,FALSE)</f>
        <v>0</v>
      </c>
      <c r="AG69" s="54">
        <f>VLOOKUP($A69,_xlfn.IFS($D69=Lists!$G$3,'Chicken Only Calculator'!$A$9:$AJ$114,$D69=Lists!$G$4,'Chicken Only Calculator'!$A$9:$AJ$114,$D69=Lists!$G$5,'Chicken Only Calculator'!$A$9:$AJ$114,$D69=Lists!$G$6,'Cheese Only Calculator'!$A$9:$AJ$116,$D69=Lists!$G$7,'Beef Only Calculator'!$A$9:$AJ$70,$D69=Lists!$G$8,'Pork Only Calculator'!$A$9:$AJ$107),30,FALSE)</f>
        <v>0</v>
      </c>
      <c r="AH69" s="54">
        <f>VLOOKUP($A69,_xlfn.IFS($D69=Lists!$G$3,'Chicken Only Calculator'!$A$9:$AJ$114,$D69=Lists!$G$4,'Chicken Only Calculator'!$A$9:$AJ$114,$D69=Lists!$G$5,'Chicken Only Calculator'!$A$9:$AJ$114,$D69=Lists!$G$6,'Cheese Only Calculator'!$A$9:$AJ$116,$D69=Lists!$G$7,'Beef Only Calculator'!$A$9:$AJ$70,$D69=Lists!$G$8,'Pork Only Calculator'!$A$9:$AJ$107),31,FALSE)</f>
        <v>0</v>
      </c>
      <c r="AI69" s="54">
        <f>VLOOKUP($A69,_xlfn.IFS($D69=Lists!$G$3,'Chicken Only Calculator'!$A$9:$AJ$114,$D69=Lists!$G$4,'Chicken Only Calculator'!$A$9:$AJ$114,$D69=Lists!$G$5,'Chicken Only Calculator'!$A$9:$AJ$114,$D69=Lists!$G$6,'Cheese Only Calculator'!$A$9:$AJ$116,$D69=Lists!$G$7,'Beef Only Calculator'!$A$9:$AJ$70,$D69=Lists!$G$8,'Pork Only Calculator'!$A$9:$AJ$107),32,FALSE)</f>
        <v>0</v>
      </c>
      <c r="AJ69" s="54">
        <f>VLOOKUP($A69,_xlfn.IFS($D69=Lists!$G$3,'Chicken Only Calculator'!$A$9:$AJ$114,$D69=Lists!$G$4,'Chicken Only Calculator'!$A$9:$AJ$114,$D69=Lists!$G$5,'Chicken Only Calculator'!$A$9:$AJ$114,$D69=Lists!$G$6,'Cheese Only Calculator'!$A$9:$AJ$116,$D69=Lists!$G$7,'Beef Only Calculator'!$A$9:$AJ$70,$D69=Lists!$G$8,'Pork Only Calculator'!$A$9:$AJ$107),33,FALSE)</f>
        <v>0</v>
      </c>
      <c r="AK69" s="54">
        <f>VLOOKUP($A69,_xlfn.IFS($D69=Lists!$G$3,'Chicken Only Calculator'!$A$9:$AJ$114,$D69=Lists!$G$4,'Chicken Only Calculator'!$A$9:$AJ$114,$D69=Lists!$G$5,'Chicken Only Calculator'!$A$9:$AJ$114,$D69=Lists!$G$6,'Cheese Only Calculator'!$A$9:$AJ$116,$D69=Lists!$G$7,'Beef Only Calculator'!$A$9:$AJ$70,$D69=Lists!$G$8,'Pork Only Calculator'!$A$9:$AJ$107),34,FALSE)</f>
        <v>0</v>
      </c>
      <c r="AL69" s="54">
        <f>VLOOKUP($A69,_xlfn.IFS($D69=Lists!$G$3,'Chicken Only Calculator'!$A$9:$AJ$114,$D69=Lists!$G$4,'Chicken Only Calculator'!$A$9:$AJ$114,$D69=Lists!$G$5,'Chicken Only Calculator'!$A$9:$AJ$114,$D69=Lists!$G$6,'Cheese Only Calculator'!$A$9:$AJ$116,$D69=Lists!$G$7,'Beef Only Calculator'!$A$9:$AJ$70,$D69=Lists!$G$8,'Pork Only Calculator'!$A$9:$AJ$107),35,FALSE)</f>
        <v>0</v>
      </c>
      <c r="AM69" s="54">
        <f t="shared" si="15"/>
        <v>0</v>
      </c>
      <c r="AO69" s="55"/>
    </row>
    <row r="70" spans="1:41" ht="24.5" x14ac:dyDescent="0.55000000000000004">
      <c r="A70" s="40">
        <v>10000069150</v>
      </c>
      <c r="B70" s="40" t="str">
        <f>INDEX('Data Sheet'!$A$1:$R$260,MATCH($A70,'Data Sheet'!$A$1:$A$260,0),MATCH(B$3,'Data Sheet'!$A$1:$R$1,0))</f>
        <v>DFIN</v>
      </c>
      <c r="C70" s="41" t="str">
        <f>INDEX('Data Sheet'!$A$1:$R$260,MATCH($A70,'Data Sheet'!$A$1:$A$260,0),MATCH(C$3,'Data Sheet'!$A$1:$R$1,0))</f>
        <v>NYBOE Fully Cooked Beef Burger</v>
      </c>
      <c r="D70" s="40" t="str">
        <f>INDEX('Data Sheet'!$A$1:$R$260,MATCH($A70,'Data Sheet'!$A$1:$A$260,0),MATCH(D$3,'Data Sheet'!$A$1:$R$1,0))</f>
        <v>100154 / 100155</v>
      </c>
      <c r="E70" s="40">
        <f>INDEX('Data Sheet'!$A$1:$R$260,MATCH($A70,'Data Sheet'!$A$1:$A$260,0),MATCH(E$3,'Data Sheet'!$A$1:$R$1,0))</f>
        <v>21.25</v>
      </c>
      <c r="F70" s="40">
        <f>INDEX('Data Sheet'!$A$1:$R$260,MATCH($A70,'Data Sheet'!$A$1:$A$260,0),MATCH(F$3,'Data Sheet'!$A$1:$R$1,0))</f>
        <v>170</v>
      </c>
      <c r="G70" s="40">
        <f>INDEX('Data Sheet'!$A$1:$R$260,MATCH($A70,'Data Sheet'!$A$1:$A$260,0),MATCH(G$3,'Data Sheet'!$A$1:$R$1,0))</f>
        <v>170</v>
      </c>
      <c r="H70" s="40" t="str">
        <f>INDEX('Data Sheet'!$A$1:$R$260,MATCH($A70,'Data Sheet'!$A$1:$A$260,0),MATCH(H$3,'Data Sheet'!$A$1:$R$1,0))</f>
        <v/>
      </c>
      <c r="I70" s="40">
        <f>INDEX('Data Sheet'!$A$1:$R$260,MATCH($A70,'Data Sheet'!$A$1:$A$260,0),MATCH(I$3,'Data Sheet'!$A$1:$R$1,0))</f>
        <v>2</v>
      </c>
      <c r="J70" s="40" t="str">
        <f>INDEX('Data Sheet'!$A$1:$R$260,MATCH($A70,'Data Sheet'!$A$1:$A$260,0),MATCH(J$3,'Data Sheet'!$A$1:$R$1,0))</f>
        <v>1 Piece</v>
      </c>
      <c r="K70" s="40">
        <f>INDEX('Data Sheet'!$A$1:$R$260,MATCH($A70,'Data Sheet'!$A$1:$A$260,0),MATCH(K$3,'Data Sheet'!$A$1:$R$1,0))</f>
        <v>2</v>
      </c>
      <c r="L70" s="40" t="str">
        <f>INDEX('Data Sheet'!$A$1:$R$260,MATCH($A70,'Data Sheet'!$A$1:$A$260,0),MATCH(L$3,'Data Sheet'!$A$1:$R$1,0))</f>
        <v>-</v>
      </c>
      <c r="M70" s="40">
        <f>INDEX('Data Sheet'!$A$1:$R$260,MATCH($A70,'Data Sheet'!$A$1:$A$260,0),MATCH(M$3,'Data Sheet'!$A$1:$R$1,0))</f>
        <v>0</v>
      </c>
      <c r="N70" s="40">
        <f>INDEX('Data Sheet'!$A$1:$R$260,MATCH($A70,'Data Sheet'!$A$1:$A$260,0),MATCH(N$3,'Data Sheet'!$A$1:$R$1,0))</f>
        <v>0</v>
      </c>
      <c r="O70" s="40">
        <f>INDEX('Data Sheet'!$A$1:$R$260,MATCH($A70,'Data Sheet'!$A$1:$A$260,0),MATCH(O$3,'Data Sheet'!$A$1:$R$1,0))</f>
        <v>0</v>
      </c>
      <c r="P70" s="40">
        <f>INDEX('Data Sheet'!$A$1:$R$260,MATCH($A70,'Data Sheet'!$A$1:$A$260,0),MATCH(P$3,'Data Sheet'!$A$1:$R$1,0))</f>
        <v>32</v>
      </c>
      <c r="Q70" s="40">
        <f>INDEX('Data Sheet'!$A$1:$R$260,MATCH($A70,'Data Sheet'!$A$1:$A$260,0),MATCH(Q$3,'Data Sheet'!$A$1:$R$1,0))</f>
        <v>0</v>
      </c>
      <c r="R70" s="42" t="e">
        <f>VLOOKUP(A70,_xlfn.IFS(D70=Lists!$G$3,'Chicken Only Calculator'!$A$9:$U$114,D70=Lists!$G$4,'Chicken Only Calculator'!$A$9:$U$114,D70=Lists!$G$5,'Chicken Only Calculator'!$A$9:$U$114,D70=Lists!$G$6,'Cheese Only Calculator'!$A$9:$U$116,D70=Lists!$G$7,'Beef Only Calculator'!$A$9:$U$70,D70=Lists!$G$8,'Pork Only Calculator'!$A$9:$U$107),15,FALSE)</f>
        <v>#N/A</v>
      </c>
      <c r="S70" s="42" t="str">
        <f t="shared" si="8"/>
        <v/>
      </c>
      <c r="T70" s="42" t="e">
        <f>VLOOKUP(A70,_xlfn.IFS(D70=Lists!$G$3,'Chicken Only Calculator'!$A$9:$U$114,D70=Lists!$G$4,'Chicken Only Calculator'!$A$9:$U$114,D70=Lists!$G$5,'Chicken Only Calculator'!$A$9:$U$114,D70=Lists!$G$6,'Cheese Only Calculator'!$A$9:$U$116,D70=Lists!$G$7,'Beef Only Calculator'!$A$9:$U$70,D70=Lists!$G$8,'Pork Only Calculator'!$A$9:$U$107),17,FALSE)</f>
        <v>#N/A</v>
      </c>
      <c r="U70" s="42" t="str">
        <f t="shared" si="9"/>
        <v/>
      </c>
      <c r="V70" s="42" t="str">
        <f t="shared" si="10"/>
        <v/>
      </c>
      <c r="W70" s="42" t="str">
        <f t="shared" si="11"/>
        <v/>
      </c>
      <c r="X70" s="42" t="str">
        <f t="shared" si="12"/>
        <v/>
      </c>
      <c r="Y70" s="42" t="str">
        <f t="shared" si="13"/>
        <v/>
      </c>
      <c r="Z70" s="42" t="str">
        <f t="shared" si="14"/>
        <v/>
      </c>
      <c r="AA70" s="42" t="e">
        <f>VLOOKUP($A70,_xlfn.IFS($D70=Lists!$G$3,'Chicken Only Calculator'!$A$9:$AJ$114,$D70=Lists!$G$4,'Chicken Only Calculator'!$A$9:$AJ$114,$D70=Lists!$G$5,'Chicken Only Calculator'!$A$9:$AJ$114,$D70=Lists!$G$6,'Cheese Only Calculator'!$A$9:$AJ$116,$D70=Lists!$G$7,'Beef Only Calculator'!$A$9:$AJ$70,$D70=Lists!$G$8,'Pork Only Calculator'!$A$9:$AJ$107),24,FALSE)</f>
        <v>#N/A</v>
      </c>
      <c r="AB70" s="42" t="e">
        <f>VLOOKUP($A70,_xlfn.IFS($D70=Lists!$G$3,'Chicken Only Calculator'!$A$9:$AJ$114,$D70=Lists!$G$4,'Chicken Only Calculator'!$A$9:$AJ$114,$D70=Lists!$G$5,'Chicken Only Calculator'!$A$9:$AJ$114,$D70=Lists!$G$6,'Cheese Only Calculator'!$A$9:$AJ$116,$D70=Lists!$G$7,'Beef Only Calculator'!$A$9:$AJ$70,$D70=Lists!$G$8,'Pork Only Calculator'!$A$9:$AJ$107),25,FALSE)</f>
        <v>#N/A</v>
      </c>
      <c r="AC70" s="42" t="e">
        <f>VLOOKUP($A70,_xlfn.IFS($D70=Lists!$G$3,'Chicken Only Calculator'!$A$9:$AJ$114,$D70=Lists!$G$4,'Chicken Only Calculator'!$A$9:$AJ$114,$D70=Lists!$G$5,'Chicken Only Calculator'!$A$9:$AJ$114,$D70=Lists!$G$6,'Cheese Only Calculator'!$A$9:$AJ$116,$D70=Lists!$G$7,'Beef Only Calculator'!$A$9:$AJ$70,$D70=Lists!$G$8,'Pork Only Calculator'!$A$9:$AJ$107),26,FALSE)</f>
        <v>#N/A</v>
      </c>
      <c r="AD70" s="42" t="e">
        <f>VLOOKUP($A70,_xlfn.IFS($D70=Lists!$G$3,'Chicken Only Calculator'!$A$9:$AJ$114,$D70=Lists!$G$4,'Chicken Only Calculator'!$A$9:$AJ$114,$D70=Lists!$G$5,'Chicken Only Calculator'!$A$9:$AJ$114,$D70=Lists!$G$6,'Cheese Only Calculator'!$A$9:$AJ$116,$D70=Lists!$G$7,'Beef Only Calculator'!$A$9:$AJ$70,$D70=Lists!$G$8,'Pork Only Calculator'!$A$9:$AJ$107),27,FALSE)</f>
        <v>#N/A</v>
      </c>
      <c r="AE70" s="42" t="e">
        <f>VLOOKUP($A70,_xlfn.IFS($D70=Lists!$G$3,'Chicken Only Calculator'!$A$9:$AJ$114,$D70=Lists!$G$4,'Chicken Only Calculator'!$A$9:$AJ$114,$D70=Lists!$G$5,'Chicken Only Calculator'!$A$9:$AJ$114,$D70=Lists!$G$6,'Cheese Only Calculator'!$A$9:$AJ$116,$D70=Lists!$G$7,'Beef Only Calculator'!$A$9:$AJ$70,$D70=Lists!$G$8,'Pork Only Calculator'!$A$9:$AJ$107),28,FALSE)</f>
        <v>#N/A</v>
      </c>
      <c r="AF70" s="42" t="e">
        <f>VLOOKUP($A70,_xlfn.IFS($D70=Lists!$G$3,'Chicken Only Calculator'!$A$9:$AJ$114,$D70=Lists!$G$4,'Chicken Only Calculator'!$A$9:$AJ$114,$D70=Lists!$G$5,'Chicken Only Calculator'!$A$9:$AJ$114,$D70=Lists!$G$6,'Cheese Only Calculator'!$A$9:$AJ$116,$D70=Lists!$G$7,'Beef Only Calculator'!$A$9:$AJ$70,$D70=Lists!$G$8,'Pork Only Calculator'!$A$9:$AJ$107),29,FALSE)</f>
        <v>#N/A</v>
      </c>
      <c r="AG70" s="42" t="e">
        <f>VLOOKUP($A70,_xlfn.IFS($D70=Lists!$G$3,'Chicken Only Calculator'!$A$9:$AJ$114,$D70=Lists!$G$4,'Chicken Only Calculator'!$A$9:$AJ$114,$D70=Lists!$G$5,'Chicken Only Calculator'!$A$9:$AJ$114,$D70=Lists!$G$6,'Cheese Only Calculator'!$A$9:$AJ$116,$D70=Lists!$G$7,'Beef Only Calculator'!$A$9:$AJ$70,$D70=Lists!$G$8,'Pork Only Calculator'!$A$9:$AJ$107),30,FALSE)</f>
        <v>#N/A</v>
      </c>
      <c r="AH70" s="42" t="e">
        <f>VLOOKUP($A70,_xlfn.IFS($D70=Lists!$G$3,'Chicken Only Calculator'!$A$9:$AJ$114,$D70=Lists!$G$4,'Chicken Only Calculator'!$A$9:$AJ$114,$D70=Lists!$G$5,'Chicken Only Calculator'!$A$9:$AJ$114,$D70=Lists!$G$6,'Cheese Only Calculator'!$A$9:$AJ$116,$D70=Lists!$G$7,'Beef Only Calculator'!$A$9:$AJ$70,$D70=Lists!$G$8,'Pork Only Calculator'!$A$9:$AJ$107),31,FALSE)</f>
        <v>#N/A</v>
      </c>
      <c r="AI70" s="42" t="e">
        <f>VLOOKUP($A70,_xlfn.IFS($D70=Lists!$G$3,'Chicken Only Calculator'!$A$9:$AJ$114,$D70=Lists!$G$4,'Chicken Only Calculator'!$A$9:$AJ$114,$D70=Lists!$G$5,'Chicken Only Calculator'!$A$9:$AJ$114,$D70=Lists!$G$6,'Cheese Only Calculator'!$A$9:$AJ$116,$D70=Lists!$G$7,'Beef Only Calculator'!$A$9:$AJ$70,$D70=Lists!$G$8,'Pork Only Calculator'!$A$9:$AJ$107),32,FALSE)</f>
        <v>#N/A</v>
      </c>
      <c r="AJ70" s="42" t="e">
        <f>VLOOKUP($A70,_xlfn.IFS($D70=Lists!$G$3,'Chicken Only Calculator'!$A$9:$AJ$114,$D70=Lists!$G$4,'Chicken Only Calculator'!$A$9:$AJ$114,$D70=Lists!$G$5,'Chicken Only Calculator'!$A$9:$AJ$114,$D70=Lists!$G$6,'Cheese Only Calculator'!$A$9:$AJ$116,$D70=Lists!$G$7,'Beef Only Calculator'!$A$9:$AJ$70,$D70=Lists!$G$8,'Pork Only Calculator'!$A$9:$AJ$107),33,FALSE)</f>
        <v>#N/A</v>
      </c>
      <c r="AK70" s="42" t="e">
        <f>VLOOKUP($A70,_xlfn.IFS($D70=Lists!$G$3,'Chicken Only Calculator'!$A$9:$AJ$114,$D70=Lists!$G$4,'Chicken Only Calculator'!$A$9:$AJ$114,$D70=Lists!$G$5,'Chicken Only Calculator'!$A$9:$AJ$114,$D70=Lists!$G$6,'Cheese Only Calculator'!$A$9:$AJ$116,$D70=Lists!$G$7,'Beef Only Calculator'!$A$9:$AJ$70,$D70=Lists!$G$8,'Pork Only Calculator'!$A$9:$AJ$107),34,FALSE)</f>
        <v>#N/A</v>
      </c>
      <c r="AL70" s="42" t="e">
        <f>VLOOKUP($A70,_xlfn.IFS($D70=Lists!$G$3,'Chicken Only Calculator'!$A$9:$AJ$114,$D70=Lists!$G$4,'Chicken Only Calculator'!$A$9:$AJ$114,$D70=Lists!$G$5,'Chicken Only Calculator'!$A$9:$AJ$114,$D70=Lists!$G$6,'Cheese Only Calculator'!$A$9:$AJ$116,$D70=Lists!$G$7,'Beef Only Calculator'!$A$9:$AJ$70,$D70=Lists!$G$8,'Pork Only Calculator'!$A$9:$AJ$107),35,FALSE)</f>
        <v>#N/A</v>
      </c>
      <c r="AM70" s="42" t="e">
        <f t="shared" si="15"/>
        <v>#N/A</v>
      </c>
      <c r="AO70" s="55"/>
    </row>
    <row r="71" spans="1:41" ht="24.5" x14ac:dyDescent="0.55000000000000004">
      <c r="A71" s="52">
        <v>10000069250</v>
      </c>
      <c r="B71" s="52" t="str">
        <f>INDEX('Data Sheet'!$A$1:$R$260,MATCH($A71,'Data Sheet'!$A$1:$A$260,0),MATCH(B$3,'Data Sheet'!$A$1:$R$1,0))</f>
        <v>ACT</v>
      </c>
      <c r="C71" s="53" t="str">
        <f>INDEX('Data Sheet'!$A$1:$R$260,MATCH($A71,'Data Sheet'!$A$1:$A$260,0),MATCH(C$3,'Data Sheet'!$A$1:$R$1,0))</f>
        <v xml:space="preserve">All Natural Pork Sausage Pattie 1.7 oz </v>
      </c>
      <c r="D71" s="52">
        <f>INDEX('Data Sheet'!$A$1:$R$260,MATCH($A71,'Data Sheet'!$A$1:$A$260,0),MATCH(D$3,'Data Sheet'!$A$1:$R$1,0))</f>
        <v>100193</v>
      </c>
      <c r="E71" s="52">
        <f>INDEX('Data Sheet'!$A$1:$R$260,MATCH($A71,'Data Sheet'!$A$1:$A$260,0),MATCH(E$3,'Data Sheet'!$A$1:$R$1,0))</f>
        <v>30.07</v>
      </c>
      <c r="F71" s="52">
        <f>INDEX('Data Sheet'!$A$1:$R$260,MATCH($A71,'Data Sheet'!$A$1:$A$260,0),MATCH(F$3,'Data Sheet'!$A$1:$R$1,0))</f>
        <v>283</v>
      </c>
      <c r="G71" s="52">
        <f>INDEX('Data Sheet'!$A$1:$R$260,MATCH($A71,'Data Sheet'!$A$1:$A$260,0),MATCH(G$3,'Data Sheet'!$A$1:$R$1,0))</f>
        <v>283</v>
      </c>
      <c r="H71" s="52" t="str">
        <f>INDEX('Data Sheet'!$A$1:$R$260,MATCH($A71,'Data Sheet'!$A$1:$A$260,0),MATCH(H$3,'Data Sheet'!$A$1:$R$1,0))</f>
        <v/>
      </c>
      <c r="I71" s="52">
        <f>INDEX('Data Sheet'!$A$1:$R$260,MATCH($A71,'Data Sheet'!$A$1:$A$260,0),MATCH(I$3,'Data Sheet'!$A$1:$R$1,0))</f>
        <v>1.7</v>
      </c>
      <c r="J71" s="52" t="str">
        <f>INDEX('Data Sheet'!$A$1:$R$260,MATCH($A71,'Data Sheet'!$A$1:$A$260,0),MATCH(J$3,'Data Sheet'!$A$1:$R$1,0))</f>
        <v>1 piece</v>
      </c>
      <c r="K71" s="52">
        <f>INDEX('Data Sheet'!$A$1:$R$260,MATCH($A71,'Data Sheet'!$A$1:$A$260,0),MATCH(K$3,'Data Sheet'!$A$1:$R$1,0))</f>
        <v>1</v>
      </c>
      <c r="L71" s="52" t="str">
        <f>INDEX('Data Sheet'!$A$1:$R$260,MATCH($A71,'Data Sheet'!$A$1:$A$260,0),MATCH(L$3,'Data Sheet'!$A$1:$R$1,0))</f>
        <v>-</v>
      </c>
      <c r="M71" s="52">
        <f>INDEX('Data Sheet'!$A$1:$R$260,MATCH($A71,'Data Sheet'!$A$1:$A$260,0),MATCH(M$3,'Data Sheet'!$A$1:$R$1,0))</f>
        <v>0</v>
      </c>
      <c r="N71" s="52">
        <f>INDEX('Data Sheet'!$A$1:$R$260,MATCH($A71,'Data Sheet'!$A$1:$A$260,0),MATCH(N$3,'Data Sheet'!$A$1:$R$1,0))</f>
        <v>0</v>
      </c>
      <c r="O71" s="52">
        <f>INDEX('Data Sheet'!$A$1:$R$260,MATCH($A71,'Data Sheet'!$A$1:$A$260,0),MATCH(O$3,'Data Sheet'!$A$1:$R$1,0))</f>
        <v>0</v>
      </c>
      <c r="P71" s="52">
        <f>INDEX('Data Sheet'!$A$1:$R$260,MATCH($A71,'Data Sheet'!$A$1:$A$260,0),MATCH(P$3,'Data Sheet'!$A$1:$R$1,0))</f>
        <v>0</v>
      </c>
      <c r="Q71" s="52">
        <f>INDEX('Data Sheet'!$A$1:$R$260,MATCH($A71,'Data Sheet'!$A$1:$A$260,0),MATCH(Q$3,'Data Sheet'!$A$1:$R$1,0))</f>
        <v>20.57</v>
      </c>
      <c r="R71" s="54" t="str">
        <f>VLOOKUP(A71,_xlfn.IFS(D71=Lists!$G$3,'Chicken Only Calculator'!$A$9:$U$114,D71=Lists!$G$4,'Chicken Only Calculator'!$A$9:$U$114,D71=Lists!$G$5,'Chicken Only Calculator'!$A$9:$U$114,D71=Lists!$G$6,'Cheese Only Calculator'!$A$9:$U$116,D71=Lists!$G$7,'Beef Only Calculator'!$A$9:$U$70,D71=Lists!$G$8,'Pork Only Calculator'!$A$9:$U$107),15,FALSE)</f>
        <v/>
      </c>
      <c r="S71" s="54" t="str">
        <f t="shared" ref="S71:S134" si="16">IFERROR(ROUNDUP(R71/G71,0),"")</f>
        <v/>
      </c>
      <c r="T71" s="54">
        <f>VLOOKUP(A71,_xlfn.IFS(D71=Lists!$G$3,'Chicken Only Calculator'!$A$9:$U$114,D71=Lists!$G$4,'Chicken Only Calculator'!$A$9:$U$114,D71=Lists!$G$5,'Chicken Only Calculator'!$A$9:$U$114,D71=Lists!$G$6,'Cheese Only Calculator'!$A$9:$U$116,D71=Lists!$G$7,'Beef Only Calculator'!$A$9:$U$70,D71=Lists!$G$8,'Pork Only Calculator'!$A$9:$U$107),17,FALSE)</f>
        <v>0</v>
      </c>
      <c r="U71" s="54" t="str">
        <f t="shared" ref="U71:U134" si="17">IFERROR($S71*H71,"")</f>
        <v/>
      </c>
      <c r="V71" s="54" t="str">
        <f t="shared" ref="V71:V134" si="18">IFERROR($S71*M71,"")</f>
        <v/>
      </c>
      <c r="W71" s="54" t="str">
        <f t="shared" ref="W71:W134" si="19">IFERROR($S71*N71,"")</f>
        <v/>
      </c>
      <c r="X71" s="54" t="str">
        <f t="shared" ref="X71:X134" si="20">IFERROR($S71*O71,"")</f>
        <v/>
      </c>
      <c r="Y71" s="54" t="str">
        <f t="shared" ref="Y71:Y134" si="21">IFERROR($S71*P71,"")</f>
        <v/>
      </c>
      <c r="Z71" s="54" t="str">
        <f t="shared" ref="Z71:Z134" si="22">IFERROR($S71*Q71,"")</f>
        <v/>
      </c>
      <c r="AA71" s="54">
        <f>VLOOKUP($A71,_xlfn.IFS($D71=Lists!$G$3,'Chicken Only Calculator'!$A$9:$AJ$114,$D71=Lists!$G$4,'Chicken Only Calculator'!$A$9:$AJ$114,$D71=Lists!$G$5,'Chicken Only Calculator'!$A$9:$AJ$114,$D71=Lists!$G$6,'Cheese Only Calculator'!$A$9:$AJ$116,$D71=Lists!$G$7,'Beef Only Calculator'!$A$9:$AJ$70,$D71=Lists!$G$8,'Pork Only Calculator'!$A$9:$AJ$107),24,FALSE)</f>
        <v>0</v>
      </c>
      <c r="AB71" s="54">
        <f>VLOOKUP($A71,_xlfn.IFS($D71=Lists!$G$3,'Chicken Only Calculator'!$A$9:$AJ$114,$D71=Lists!$G$4,'Chicken Only Calculator'!$A$9:$AJ$114,$D71=Lists!$G$5,'Chicken Only Calculator'!$A$9:$AJ$114,$D71=Lists!$G$6,'Cheese Only Calculator'!$A$9:$AJ$116,$D71=Lists!$G$7,'Beef Only Calculator'!$A$9:$AJ$70,$D71=Lists!$G$8,'Pork Only Calculator'!$A$9:$AJ$107),25,FALSE)</f>
        <v>0</v>
      </c>
      <c r="AC71" s="54">
        <f>VLOOKUP($A71,_xlfn.IFS($D71=Lists!$G$3,'Chicken Only Calculator'!$A$9:$AJ$114,$D71=Lists!$G$4,'Chicken Only Calculator'!$A$9:$AJ$114,$D71=Lists!$G$5,'Chicken Only Calculator'!$A$9:$AJ$114,$D71=Lists!$G$6,'Cheese Only Calculator'!$A$9:$AJ$116,$D71=Lists!$G$7,'Beef Only Calculator'!$A$9:$AJ$70,$D71=Lists!$G$8,'Pork Only Calculator'!$A$9:$AJ$107),26,FALSE)</f>
        <v>0</v>
      </c>
      <c r="AD71" s="54">
        <f>VLOOKUP($A71,_xlfn.IFS($D71=Lists!$G$3,'Chicken Only Calculator'!$A$9:$AJ$114,$D71=Lists!$G$4,'Chicken Only Calculator'!$A$9:$AJ$114,$D71=Lists!$G$5,'Chicken Only Calculator'!$A$9:$AJ$114,$D71=Lists!$G$6,'Cheese Only Calculator'!$A$9:$AJ$116,$D71=Lists!$G$7,'Beef Only Calculator'!$A$9:$AJ$70,$D71=Lists!$G$8,'Pork Only Calculator'!$A$9:$AJ$107),27,FALSE)</f>
        <v>0</v>
      </c>
      <c r="AE71" s="54">
        <f>VLOOKUP($A71,_xlfn.IFS($D71=Lists!$G$3,'Chicken Only Calculator'!$A$9:$AJ$114,$D71=Lists!$G$4,'Chicken Only Calculator'!$A$9:$AJ$114,$D71=Lists!$G$5,'Chicken Only Calculator'!$A$9:$AJ$114,$D71=Lists!$G$6,'Cheese Only Calculator'!$A$9:$AJ$116,$D71=Lists!$G$7,'Beef Only Calculator'!$A$9:$AJ$70,$D71=Lists!$G$8,'Pork Only Calculator'!$A$9:$AJ$107),28,FALSE)</f>
        <v>0</v>
      </c>
      <c r="AF71" s="54">
        <f>VLOOKUP($A71,_xlfn.IFS($D71=Lists!$G$3,'Chicken Only Calculator'!$A$9:$AJ$114,$D71=Lists!$G$4,'Chicken Only Calculator'!$A$9:$AJ$114,$D71=Lists!$G$5,'Chicken Only Calculator'!$A$9:$AJ$114,$D71=Lists!$G$6,'Cheese Only Calculator'!$A$9:$AJ$116,$D71=Lists!$G$7,'Beef Only Calculator'!$A$9:$AJ$70,$D71=Lists!$G$8,'Pork Only Calculator'!$A$9:$AJ$107),29,FALSE)</f>
        <v>0</v>
      </c>
      <c r="AG71" s="54">
        <f>VLOOKUP($A71,_xlfn.IFS($D71=Lists!$G$3,'Chicken Only Calculator'!$A$9:$AJ$114,$D71=Lists!$G$4,'Chicken Only Calculator'!$A$9:$AJ$114,$D71=Lists!$G$5,'Chicken Only Calculator'!$A$9:$AJ$114,$D71=Lists!$G$6,'Cheese Only Calculator'!$A$9:$AJ$116,$D71=Lists!$G$7,'Beef Only Calculator'!$A$9:$AJ$70,$D71=Lists!$G$8,'Pork Only Calculator'!$A$9:$AJ$107),30,FALSE)</f>
        <v>0</v>
      </c>
      <c r="AH71" s="54">
        <f>VLOOKUP($A71,_xlfn.IFS($D71=Lists!$G$3,'Chicken Only Calculator'!$A$9:$AJ$114,$D71=Lists!$G$4,'Chicken Only Calculator'!$A$9:$AJ$114,$D71=Lists!$G$5,'Chicken Only Calculator'!$A$9:$AJ$114,$D71=Lists!$G$6,'Cheese Only Calculator'!$A$9:$AJ$116,$D71=Lists!$G$7,'Beef Only Calculator'!$A$9:$AJ$70,$D71=Lists!$G$8,'Pork Only Calculator'!$A$9:$AJ$107),31,FALSE)</f>
        <v>0</v>
      </c>
      <c r="AI71" s="54">
        <f>VLOOKUP($A71,_xlfn.IFS($D71=Lists!$G$3,'Chicken Only Calculator'!$A$9:$AJ$114,$D71=Lists!$G$4,'Chicken Only Calculator'!$A$9:$AJ$114,$D71=Lists!$G$5,'Chicken Only Calculator'!$A$9:$AJ$114,$D71=Lists!$G$6,'Cheese Only Calculator'!$A$9:$AJ$116,$D71=Lists!$G$7,'Beef Only Calculator'!$A$9:$AJ$70,$D71=Lists!$G$8,'Pork Only Calculator'!$A$9:$AJ$107),32,FALSE)</f>
        <v>0</v>
      </c>
      <c r="AJ71" s="54">
        <f>VLOOKUP($A71,_xlfn.IFS($D71=Lists!$G$3,'Chicken Only Calculator'!$A$9:$AJ$114,$D71=Lists!$G$4,'Chicken Only Calculator'!$A$9:$AJ$114,$D71=Lists!$G$5,'Chicken Only Calculator'!$A$9:$AJ$114,$D71=Lists!$G$6,'Cheese Only Calculator'!$A$9:$AJ$116,$D71=Lists!$G$7,'Beef Only Calculator'!$A$9:$AJ$70,$D71=Lists!$G$8,'Pork Only Calculator'!$A$9:$AJ$107),33,FALSE)</f>
        <v>0</v>
      </c>
      <c r="AK71" s="54">
        <f>VLOOKUP($A71,_xlfn.IFS($D71=Lists!$G$3,'Chicken Only Calculator'!$A$9:$AJ$114,$D71=Lists!$G$4,'Chicken Only Calculator'!$A$9:$AJ$114,$D71=Lists!$G$5,'Chicken Only Calculator'!$A$9:$AJ$114,$D71=Lists!$G$6,'Cheese Only Calculator'!$A$9:$AJ$116,$D71=Lists!$G$7,'Beef Only Calculator'!$A$9:$AJ$70,$D71=Lists!$G$8,'Pork Only Calculator'!$A$9:$AJ$107),34,FALSE)</f>
        <v>0</v>
      </c>
      <c r="AL71" s="54">
        <f>VLOOKUP($A71,_xlfn.IFS($D71=Lists!$G$3,'Chicken Only Calculator'!$A$9:$AJ$114,$D71=Lists!$G$4,'Chicken Only Calculator'!$A$9:$AJ$114,$D71=Lists!$G$5,'Chicken Only Calculator'!$A$9:$AJ$114,$D71=Lists!$G$6,'Cheese Only Calculator'!$A$9:$AJ$116,$D71=Lists!$G$7,'Beef Only Calculator'!$A$9:$AJ$70,$D71=Lists!$G$8,'Pork Only Calculator'!$A$9:$AJ$107),35,FALSE)</f>
        <v>0</v>
      </c>
      <c r="AM71" s="54">
        <f t="shared" si="15"/>
        <v>0</v>
      </c>
      <c r="AO71" s="55"/>
    </row>
    <row r="72" spans="1:41" ht="24.5" x14ac:dyDescent="0.55000000000000004">
      <c r="A72" s="40">
        <v>10000073050</v>
      </c>
      <c r="B72" s="40" t="str">
        <f>INDEX('Data Sheet'!$A$1:$R$260,MATCH($A72,'Data Sheet'!$A$1:$A$260,0),MATCH(B$3,'Data Sheet'!$A$1:$R$1,0))</f>
        <v>ACT</v>
      </c>
      <c r="C72" s="41" t="str">
        <f>INDEX('Data Sheet'!$A$1:$R$260,MATCH($A72,'Data Sheet'!$A$1:$A$260,0),MATCH(C$3,'Data Sheet'!$A$1:$R$1,0))</f>
        <v>Deluxe Beef Meatballs, 2.5 oz.</v>
      </c>
      <c r="D72" s="40" t="str">
        <f>INDEX('Data Sheet'!$A$1:$R$260,MATCH($A72,'Data Sheet'!$A$1:$A$260,0),MATCH(D$3,'Data Sheet'!$A$1:$R$1,0))</f>
        <v>100154 / 100155</v>
      </c>
      <c r="E72" s="40">
        <f>INDEX('Data Sheet'!$A$1:$R$260,MATCH($A72,'Data Sheet'!$A$1:$A$260,0),MATCH(E$3,'Data Sheet'!$A$1:$R$1,0))</f>
        <v>30</v>
      </c>
      <c r="F72" s="40">
        <f>INDEX('Data Sheet'!$A$1:$R$260,MATCH($A72,'Data Sheet'!$A$1:$A$260,0),MATCH(F$3,'Data Sheet'!$A$1:$R$1,0))</f>
        <v>192</v>
      </c>
      <c r="G72" s="40">
        <f>INDEX('Data Sheet'!$A$1:$R$260,MATCH($A72,'Data Sheet'!$A$1:$A$260,0),MATCH(G$3,'Data Sheet'!$A$1:$R$1,0))</f>
        <v>192</v>
      </c>
      <c r="H72" s="40" t="str">
        <f>INDEX('Data Sheet'!$A$1:$R$260,MATCH($A72,'Data Sheet'!$A$1:$A$260,0),MATCH(H$3,'Data Sheet'!$A$1:$R$1,0))</f>
        <v/>
      </c>
      <c r="I72" s="40">
        <f>INDEX('Data Sheet'!$A$1:$R$260,MATCH($A72,'Data Sheet'!$A$1:$A$260,0),MATCH(I$3,'Data Sheet'!$A$1:$R$1,0))</f>
        <v>2.5</v>
      </c>
      <c r="J72" s="40" t="str">
        <f>INDEX('Data Sheet'!$A$1:$R$260,MATCH($A72,'Data Sheet'!$A$1:$A$260,0),MATCH(J$3,'Data Sheet'!$A$1:$R$1,0))</f>
        <v>5 pieces</v>
      </c>
      <c r="K72" s="40">
        <f>INDEX('Data Sheet'!$A$1:$R$260,MATCH($A72,'Data Sheet'!$A$1:$A$260,0),MATCH(K$3,'Data Sheet'!$A$1:$R$1,0))</f>
        <v>2</v>
      </c>
      <c r="L72" s="40" t="str">
        <f>INDEX('Data Sheet'!$A$1:$R$260,MATCH($A72,'Data Sheet'!$A$1:$A$260,0),MATCH(L$3,'Data Sheet'!$A$1:$R$1,0))</f>
        <v>-</v>
      </c>
      <c r="M72" s="40">
        <f>INDEX('Data Sheet'!$A$1:$R$260,MATCH($A72,'Data Sheet'!$A$1:$A$260,0),MATCH(M$3,'Data Sheet'!$A$1:$R$1,0))</f>
        <v>0</v>
      </c>
      <c r="N72" s="40">
        <f>INDEX('Data Sheet'!$A$1:$R$260,MATCH($A72,'Data Sheet'!$A$1:$A$260,0),MATCH(N$3,'Data Sheet'!$A$1:$R$1,0))</f>
        <v>0</v>
      </c>
      <c r="O72" s="40">
        <f>INDEX('Data Sheet'!$A$1:$R$260,MATCH($A72,'Data Sheet'!$A$1:$A$260,0),MATCH(O$3,'Data Sheet'!$A$1:$R$1,0))</f>
        <v>0</v>
      </c>
      <c r="P72" s="40">
        <f>INDEX('Data Sheet'!$A$1:$R$260,MATCH($A72,'Data Sheet'!$A$1:$A$260,0),MATCH(P$3,'Data Sheet'!$A$1:$R$1,0))</f>
        <v>35.4</v>
      </c>
      <c r="Q72" s="40">
        <f>INDEX('Data Sheet'!$A$1:$R$260,MATCH($A72,'Data Sheet'!$A$1:$A$260,0),MATCH(Q$3,'Data Sheet'!$A$1:$R$1,0))</f>
        <v>0</v>
      </c>
      <c r="R72" s="42" t="str">
        <f>VLOOKUP(A72,_xlfn.IFS(D72=Lists!$G$3,'Chicken Only Calculator'!$A$9:$U$114,D72=Lists!$G$4,'Chicken Only Calculator'!$A$9:$U$114,D72=Lists!$G$5,'Chicken Only Calculator'!$A$9:$U$114,D72=Lists!$G$6,'Cheese Only Calculator'!$A$9:$U$116,D72=Lists!$G$7,'Beef Only Calculator'!$A$9:$U$70,D72=Lists!$G$8,'Pork Only Calculator'!$A$9:$U$107),15,FALSE)</f>
        <v/>
      </c>
      <c r="S72" s="42" t="str">
        <f t="shared" si="16"/>
        <v/>
      </c>
      <c r="T72" s="42">
        <f>VLOOKUP(A72,_xlfn.IFS(D72=Lists!$G$3,'Chicken Only Calculator'!$A$9:$U$114,D72=Lists!$G$4,'Chicken Only Calculator'!$A$9:$U$114,D72=Lists!$G$5,'Chicken Only Calculator'!$A$9:$U$114,D72=Lists!$G$6,'Cheese Only Calculator'!$A$9:$U$116,D72=Lists!$G$7,'Beef Only Calculator'!$A$9:$U$70,D72=Lists!$G$8,'Pork Only Calculator'!$A$9:$U$107),17,FALSE)</f>
        <v>0</v>
      </c>
      <c r="U72" s="42" t="str">
        <f t="shared" si="17"/>
        <v/>
      </c>
      <c r="V72" s="42" t="str">
        <f t="shared" si="18"/>
        <v/>
      </c>
      <c r="W72" s="42" t="str">
        <f t="shared" si="19"/>
        <v/>
      </c>
      <c r="X72" s="42" t="str">
        <f t="shared" si="20"/>
        <v/>
      </c>
      <c r="Y72" s="42" t="str">
        <f t="shared" si="21"/>
        <v/>
      </c>
      <c r="Z72" s="42" t="str">
        <f t="shared" si="22"/>
        <v/>
      </c>
      <c r="AA72" s="42">
        <f>VLOOKUP($A72,_xlfn.IFS($D72=Lists!$G$3,'Chicken Only Calculator'!$A$9:$AJ$114,$D72=Lists!$G$4,'Chicken Only Calculator'!$A$9:$AJ$114,$D72=Lists!$G$5,'Chicken Only Calculator'!$A$9:$AJ$114,$D72=Lists!$G$6,'Cheese Only Calculator'!$A$9:$AJ$116,$D72=Lists!$G$7,'Beef Only Calculator'!$A$9:$AJ$70,$D72=Lists!$G$8,'Pork Only Calculator'!$A$9:$AJ$107),24,FALSE)</f>
        <v>0</v>
      </c>
      <c r="AB72" s="42">
        <f>VLOOKUP($A72,_xlfn.IFS($D72=Lists!$G$3,'Chicken Only Calculator'!$A$9:$AJ$114,$D72=Lists!$G$4,'Chicken Only Calculator'!$A$9:$AJ$114,$D72=Lists!$G$5,'Chicken Only Calculator'!$A$9:$AJ$114,$D72=Lists!$G$6,'Cheese Only Calculator'!$A$9:$AJ$116,$D72=Lists!$G$7,'Beef Only Calculator'!$A$9:$AJ$70,$D72=Lists!$G$8,'Pork Only Calculator'!$A$9:$AJ$107),25,FALSE)</f>
        <v>0</v>
      </c>
      <c r="AC72" s="42">
        <f>VLOOKUP($A72,_xlfn.IFS($D72=Lists!$G$3,'Chicken Only Calculator'!$A$9:$AJ$114,$D72=Lists!$G$4,'Chicken Only Calculator'!$A$9:$AJ$114,$D72=Lists!$G$5,'Chicken Only Calculator'!$A$9:$AJ$114,$D72=Lists!$G$6,'Cheese Only Calculator'!$A$9:$AJ$116,$D72=Lists!$G$7,'Beef Only Calculator'!$A$9:$AJ$70,$D72=Lists!$G$8,'Pork Only Calculator'!$A$9:$AJ$107),26,FALSE)</f>
        <v>0</v>
      </c>
      <c r="AD72" s="42">
        <f>VLOOKUP($A72,_xlfn.IFS($D72=Lists!$G$3,'Chicken Only Calculator'!$A$9:$AJ$114,$D72=Lists!$G$4,'Chicken Only Calculator'!$A$9:$AJ$114,$D72=Lists!$G$5,'Chicken Only Calculator'!$A$9:$AJ$114,$D72=Lists!$G$6,'Cheese Only Calculator'!$A$9:$AJ$116,$D72=Lists!$G$7,'Beef Only Calculator'!$A$9:$AJ$70,$D72=Lists!$G$8,'Pork Only Calculator'!$A$9:$AJ$107),27,FALSE)</f>
        <v>0</v>
      </c>
      <c r="AE72" s="42">
        <f>VLOOKUP($A72,_xlfn.IFS($D72=Lists!$G$3,'Chicken Only Calculator'!$A$9:$AJ$114,$D72=Lists!$G$4,'Chicken Only Calculator'!$A$9:$AJ$114,$D72=Lists!$G$5,'Chicken Only Calculator'!$A$9:$AJ$114,$D72=Lists!$G$6,'Cheese Only Calculator'!$A$9:$AJ$116,$D72=Lists!$G$7,'Beef Only Calculator'!$A$9:$AJ$70,$D72=Lists!$G$8,'Pork Only Calculator'!$A$9:$AJ$107),28,FALSE)</f>
        <v>0</v>
      </c>
      <c r="AF72" s="42">
        <f>VLOOKUP($A72,_xlfn.IFS($D72=Lists!$G$3,'Chicken Only Calculator'!$A$9:$AJ$114,$D72=Lists!$G$4,'Chicken Only Calculator'!$A$9:$AJ$114,$D72=Lists!$G$5,'Chicken Only Calculator'!$A$9:$AJ$114,$D72=Lists!$G$6,'Cheese Only Calculator'!$A$9:$AJ$116,$D72=Lists!$G$7,'Beef Only Calculator'!$A$9:$AJ$70,$D72=Lists!$G$8,'Pork Only Calculator'!$A$9:$AJ$107),29,FALSE)</f>
        <v>0</v>
      </c>
      <c r="AG72" s="42">
        <f>VLOOKUP($A72,_xlfn.IFS($D72=Lists!$G$3,'Chicken Only Calculator'!$A$9:$AJ$114,$D72=Lists!$G$4,'Chicken Only Calculator'!$A$9:$AJ$114,$D72=Lists!$G$5,'Chicken Only Calculator'!$A$9:$AJ$114,$D72=Lists!$G$6,'Cheese Only Calculator'!$A$9:$AJ$116,$D72=Lists!$G$7,'Beef Only Calculator'!$A$9:$AJ$70,$D72=Lists!$G$8,'Pork Only Calculator'!$A$9:$AJ$107),30,FALSE)</f>
        <v>0</v>
      </c>
      <c r="AH72" s="42">
        <f>VLOOKUP($A72,_xlfn.IFS($D72=Lists!$G$3,'Chicken Only Calculator'!$A$9:$AJ$114,$D72=Lists!$G$4,'Chicken Only Calculator'!$A$9:$AJ$114,$D72=Lists!$G$5,'Chicken Only Calculator'!$A$9:$AJ$114,$D72=Lists!$G$6,'Cheese Only Calculator'!$A$9:$AJ$116,$D72=Lists!$G$7,'Beef Only Calculator'!$A$9:$AJ$70,$D72=Lists!$G$8,'Pork Only Calculator'!$A$9:$AJ$107),31,FALSE)</f>
        <v>0</v>
      </c>
      <c r="AI72" s="42">
        <f>VLOOKUP($A72,_xlfn.IFS($D72=Lists!$G$3,'Chicken Only Calculator'!$A$9:$AJ$114,$D72=Lists!$G$4,'Chicken Only Calculator'!$A$9:$AJ$114,$D72=Lists!$G$5,'Chicken Only Calculator'!$A$9:$AJ$114,$D72=Lists!$G$6,'Cheese Only Calculator'!$A$9:$AJ$116,$D72=Lists!$G$7,'Beef Only Calculator'!$A$9:$AJ$70,$D72=Lists!$G$8,'Pork Only Calculator'!$A$9:$AJ$107),32,FALSE)</f>
        <v>0</v>
      </c>
      <c r="AJ72" s="42">
        <f>VLOOKUP($A72,_xlfn.IFS($D72=Lists!$G$3,'Chicken Only Calculator'!$A$9:$AJ$114,$D72=Lists!$G$4,'Chicken Only Calculator'!$A$9:$AJ$114,$D72=Lists!$G$5,'Chicken Only Calculator'!$A$9:$AJ$114,$D72=Lists!$G$6,'Cheese Only Calculator'!$A$9:$AJ$116,$D72=Lists!$G$7,'Beef Only Calculator'!$A$9:$AJ$70,$D72=Lists!$G$8,'Pork Only Calculator'!$A$9:$AJ$107),33,FALSE)</f>
        <v>0</v>
      </c>
      <c r="AK72" s="42">
        <f>VLOOKUP($A72,_xlfn.IFS($D72=Lists!$G$3,'Chicken Only Calculator'!$A$9:$AJ$114,$D72=Lists!$G$4,'Chicken Only Calculator'!$A$9:$AJ$114,$D72=Lists!$G$5,'Chicken Only Calculator'!$A$9:$AJ$114,$D72=Lists!$G$6,'Cheese Only Calculator'!$A$9:$AJ$116,$D72=Lists!$G$7,'Beef Only Calculator'!$A$9:$AJ$70,$D72=Lists!$G$8,'Pork Only Calculator'!$A$9:$AJ$107),34,FALSE)</f>
        <v>0</v>
      </c>
      <c r="AL72" s="42">
        <f>VLOOKUP($A72,_xlfn.IFS($D72=Lists!$G$3,'Chicken Only Calculator'!$A$9:$AJ$114,$D72=Lists!$G$4,'Chicken Only Calculator'!$A$9:$AJ$114,$D72=Lists!$G$5,'Chicken Only Calculator'!$A$9:$AJ$114,$D72=Lists!$G$6,'Cheese Only Calculator'!$A$9:$AJ$116,$D72=Lists!$G$7,'Beef Only Calculator'!$A$9:$AJ$70,$D72=Lists!$G$8,'Pork Only Calculator'!$A$9:$AJ$107),35,FALSE)</f>
        <v>0</v>
      </c>
      <c r="AM72" s="42">
        <f t="shared" ref="AM72:AM135" si="23">SUM(AA72:AL72)</f>
        <v>0</v>
      </c>
      <c r="AO72" s="55"/>
    </row>
    <row r="73" spans="1:41" ht="24.5" x14ac:dyDescent="0.55000000000000004">
      <c r="A73" s="52">
        <v>10000080030</v>
      </c>
      <c r="B73" s="52" t="str">
        <f>INDEX('Data Sheet'!$A$1:$R$260,MATCH($A73,'Data Sheet'!$A$1:$A$260,0),MATCH(B$3,'Data Sheet'!$A$1:$R$1,0))</f>
        <v>ACT</v>
      </c>
      <c r="C73" s="53" t="str">
        <f>INDEX('Data Sheet'!$A$1:$R$260,MATCH($A73,'Data Sheet'!$A$1:$A$260,0),MATCH(C$3,'Data Sheet'!$A$1:$R$1,0))</f>
        <v>Flame Grilled Chopped Beef Burger, 3.0 oz.</v>
      </c>
      <c r="D73" s="52" t="str">
        <f>INDEX('Data Sheet'!$A$1:$R$260,MATCH($A73,'Data Sheet'!$A$1:$A$260,0),MATCH(D$3,'Data Sheet'!$A$1:$R$1,0))</f>
        <v>100154 / 100155</v>
      </c>
      <c r="E73" s="52">
        <f>INDEX('Data Sheet'!$A$1:$R$260,MATCH($A73,'Data Sheet'!$A$1:$A$260,0),MATCH(E$3,'Data Sheet'!$A$1:$R$1,0))</f>
        <v>31.5</v>
      </c>
      <c r="F73" s="52">
        <f>INDEX('Data Sheet'!$A$1:$R$260,MATCH($A73,'Data Sheet'!$A$1:$A$260,0),MATCH(F$3,'Data Sheet'!$A$1:$R$1,0))</f>
        <v>168</v>
      </c>
      <c r="G73" s="52">
        <f>INDEX('Data Sheet'!$A$1:$R$260,MATCH($A73,'Data Sheet'!$A$1:$A$260,0),MATCH(G$3,'Data Sheet'!$A$1:$R$1,0))</f>
        <v>168</v>
      </c>
      <c r="H73" s="52" t="str">
        <f>INDEX('Data Sheet'!$A$1:$R$260,MATCH($A73,'Data Sheet'!$A$1:$A$260,0),MATCH(H$3,'Data Sheet'!$A$1:$R$1,0))</f>
        <v/>
      </c>
      <c r="I73" s="52">
        <f>INDEX('Data Sheet'!$A$1:$R$260,MATCH($A73,'Data Sheet'!$A$1:$A$260,0),MATCH(I$3,'Data Sheet'!$A$1:$R$1,0))</f>
        <v>3</v>
      </c>
      <c r="J73" s="52" t="str">
        <f>INDEX('Data Sheet'!$A$1:$R$260,MATCH($A73,'Data Sheet'!$A$1:$A$260,0),MATCH(J$3,'Data Sheet'!$A$1:$R$1,0))</f>
        <v>1 piece</v>
      </c>
      <c r="K73" s="52">
        <f>INDEX('Data Sheet'!$A$1:$R$260,MATCH($A73,'Data Sheet'!$A$1:$A$260,0),MATCH(K$3,'Data Sheet'!$A$1:$R$1,0))</f>
        <v>2.75</v>
      </c>
      <c r="L73" s="52" t="str">
        <f>INDEX('Data Sheet'!$A$1:$R$260,MATCH($A73,'Data Sheet'!$A$1:$A$260,0),MATCH(L$3,'Data Sheet'!$A$1:$R$1,0))</f>
        <v>-</v>
      </c>
      <c r="M73" s="52">
        <f>INDEX('Data Sheet'!$A$1:$R$260,MATCH($A73,'Data Sheet'!$A$1:$A$260,0),MATCH(M$3,'Data Sheet'!$A$1:$R$1,0))</f>
        <v>0</v>
      </c>
      <c r="N73" s="52">
        <f>INDEX('Data Sheet'!$A$1:$R$260,MATCH($A73,'Data Sheet'!$A$1:$A$260,0),MATCH(N$3,'Data Sheet'!$A$1:$R$1,0))</f>
        <v>0</v>
      </c>
      <c r="O73" s="52">
        <f>INDEX('Data Sheet'!$A$1:$R$260,MATCH($A73,'Data Sheet'!$A$1:$A$260,0),MATCH(O$3,'Data Sheet'!$A$1:$R$1,0))</f>
        <v>0</v>
      </c>
      <c r="P73" s="52">
        <f>INDEX('Data Sheet'!$A$1:$R$260,MATCH($A73,'Data Sheet'!$A$1:$A$260,0),MATCH(P$3,'Data Sheet'!$A$1:$R$1,0))</f>
        <v>44.05</v>
      </c>
      <c r="Q73" s="52">
        <f>INDEX('Data Sheet'!$A$1:$R$260,MATCH($A73,'Data Sheet'!$A$1:$A$260,0),MATCH(Q$3,'Data Sheet'!$A$1:$R$1,0))</f>
        <v>0</v>
      </c>
      <c r="R73" s="54" t="str">
        <f>VLOOKUP(A73,_xlfn.IFS(D73=Lists!$G$3,'Chicken Only Calculator'!$A$9:$U$114,D73=Lists!$G$4,'Chicken Only Calculator'!$A$9:$U$114,D73=Lists!$G$5,'Chicken Only Calculator'!$A$9:$U$114,D73=Lists!$G$6,'Cheese Only Calculator'!$A$9:$U$116,D73=Lists!$G$7,'Beef Only Calculator'!$A$9:$U$70,D73=Lists!$G$8,'Pork Only Calculator'!$A$9:$U$107),15,FALSE)</f>
        <v/>
      </c>
      <c r="S73" s="54" t="str">
        <f t="shared" si="16"/>
        <v/>
      </c>
      <c r="T73" s="54">
        <f>VLOOKUP(A73,_xlfn.IFS(D73=Lists!$G$3,'Chicken Only Calculator'!$A$9:$U$114,D73=Lists!$G$4,'Chicken Only Calculator'!$A$9:$U$114,D73=Lists!$G$5,'Chicken Only Calculator'!$A$9:$U$114,D73=Lists!$G$6,'Cheese Only Calculator'!$A$9:$U$116,D73=Lists!$G$7,'Beef Only Calculator'!$A$9:$U$70,D73=Lists!$G$8,'Pork Only Calculator'!$A$9:$U$107),17,FALSE)</f>
        <v>0</v>
      </c>
      <c r="U73" s="54" t="str">
        <f t="shared" si="17"/>
        <v/>
      </c>
      <c r="V73" s="54" t="str">
        <f t="shared" si="18"/>
        <v/>
      </c>
      <c r="W73" s="54" t="str">
        <f t="shared" si="19"/>
        <v/>
      </c>
      <c r="X73" s="54" t="str">
        <f t="shared" si="20"/>
        <v/>
      </c>
      <c r="Y73" s="54" t="str">
        <f t="shared" si="21"/>
        <v/>
      </c>
      <c r="Z73" s="54" t="str">
        <f t="shared" si="22"/>
        <v/>
      </c>
      <c r="AA73" s="54">
        <f>VLOOKUP($A73,_xlfn.IFS($D73=Lists!$G$3,'Chicken Only Calculator'!$A$9:$AJ$114,$D73=Lists!$G$4,'Chicken Only Calculator'!$A$9:$AJ$114,$D73=Lists!$G$5,'Chicken Only Calculator'!$A$9:$AJ$114,$D73=Lists!$G$6,'Cheese Only Calculator'!$A$9:$AJ$116,$D73=Lists!$G$7,'Beef Only Calculator'!$A$9:$AJ$70,$D73=Lists!$G$8,'Pork Only Calculator'!$A$9:$AJ$107),24,FALSE)</f>
        <v>0</v>
      </c>
      <c r="AB73" s="54">
        <f>VLOOKUP($A73,_xlfn.IFS($D73=Lists!$G$3,'Chicken Only Calculator'!$A$9:$AJ$114,$D73=Lists!$G$4,'Chicken Only Calculator'!$A$9:$AJ$114,$D73=Lists!$G$5,'Chicken Only Calculator'!$A$9:$AJ$114,$D73=Lists!$G$6,'Cheese Only Calculator'!$A$9:$AJ$116,$D73=Lists!$G$7,'Beef Only Calculator'!$A$9:$AJ$70,$D73=Lists!$G$8,'Pork Only Calculator'!$A$9:$AJ$107),25,FALSE)</f>
        <v>0</v>
      </c>
      <c r="AC73" s="54">
        <f>VLOOKUP($A73,_xlfn.IFS($D73=Lists!$G$3,'Chicken Only Calculator'!$A$9:$AJ$114,$D73=Lists!$G$4,'Chicken Only Calculator'!$A$9:$AJ$114,$D73=Lists!$G$5,'Chicken Only Calculator'!$A$9:$AJ$114,$D73=Lists!$G$6,'Cheese Only Calculator'!$A$9:$AJ$116,$D73=Lists!$G$7,'Beef Only Calculator'!$A$9:$AJ$70,$D73=Lists!$G$8,'Pork Only Calculator'!$A$9:$AJ$107),26,FALSE)</f>
        <v>0</v>
      </c>
      <c r="AD73" s="54">
        <f>VLOOKUP($A73,_xlfn.IFS($D73=Lists!$G$3,'Chicken Only Calculator'!$A$9:$AJ$114,$D73=Lists!$G$4,'Chicken Only Calculator'!$A$9:$AJ$114,$D73=Lists!$G$5,'Chicken Only Calculator'!$A$9:$AJ$114,$D73=Lists!$G$6,'Cheese Only Calculator'!$A$9:$AJ$116,$D73=Lists!$G$7,'Beef Only Calculator'!$A$9:$AJ$70,$D73=Lists!$G$8,'Pork Only Calculator'!$A$9:$AJ$107),27,FALSE)</f>
        <v>0</v>
      </c>
      <c r="AE73" s="54">
        <f>VLOOKUP($A73,_xlfn.IFS($D73=Lists!$G$3,'Chicken Only Calculator'!$A$9:$AJ$114,$D73=Lists!$G$4,'Chicken Only Calculator'!$A$9:$AJ$114,$D73=Lists!$G$5,'Chicken Only Calculator'!$A$9:$AJ$114,$D73=Lists!$G$6,'Cheese Only Calculator'!$A$9:$AJ$116,$D73=Lists!$G$7,'Beef Only Calculator'!$A$9:$AJ$70,$D73=Lists!$G$8,'Pork Only Calculator'!$A$9:$AJ$107),28,FALSE)</f>
        <v>0</v>
      </c>
      <c r="AF73" s="54">
        <f>VLOOKUP($A73,_xlfn.IFS($D73=Lists!$G$3,'Chicken Only Calculator'!$A$9:$AJ$114,$D73=Lists!$G$4,'Chicken Only Calculator'!$A$9:$AJ$114,$D73=Lists!$G$5,'Chicken Only Calculator'!$A$9:$AJ$114,$D73=Lists!$G$6,'Cheese Only Calculator'!$A$9:$AJ$116,$D73=Lists!$G$7,'Beef Only Calculator'!$A$9:$AJ$70,$D73=Lists!$G$8,'Pork Only Calculator'!$A$9:$AJ$107),29,FALSE)</f>
        <v>0</v>
      </c>
      <c r="AG73" s="54">
        <f>VLOOKUP($A73,_xlfn.IFS($D73=Lists!$G$3,'Chicken Only Calculator'!$A$9:$AJ$114,$D73=Lists!$G$4,'Chicken Only Calculator'!$A$9:$AJ$114,$D73=Lists!$G$5,'Chicken Only Calculator'!$A$9:$AJ$114,$D73=Lists!$G$6,'Cheese Only Calculator'!$A$9:$AJ$116,$D73=Lists!$G$7,'Beef Only Calculator'!$A$9:$AJ$70,$D73=Lists!$G$8,'Pork Only Calculator'!$A$9:$AJ$107),30,FALSE)</f>
        <v>0</v>
      </c>
      <c r="AH73" s="54">
        <f>VLOOKUP($A73,_xlfn.IFS($D73=Lists!$G$3,'Chicken Only Calculator'!$A$9:$AJ$114,$D73=Lists!$G$4,'Chicken Only Calculator'!$A$9:$AJ$114,$D73=Lists!$G$5,'Chicken Only Calculator'!$A$9:$AJ$114,$D73=Lists!$G$6,'Cheese Only Calculator'!$A$9:$AJ$116,$D73=Lists!$G$7,'Beef Only Calculator'!$A$9:$AJ$70,$D73=Lists!$G$8,'Pork Only Calculator'!$A$9:$AJ$107),31,FALSE)</f>
        <v>0</v>
      </c>
      <c r="AI73" s="54">
        <f>VLOOKUP($A73,_xlfn.IFS($D73=Lists!$G$3,'Chicken Only Calculator'!$A$9:$AJ$114,$D73=Lists!$G$4,'Chicken Only Calculator'!$A$9:$AJ$114,$D73=Lists!$G$5,'Chicken Only Calculator'!$A$9:$AJ$114,$D73=Lists!$G$6,'Cheese Only Calculator'!$A$9:$AJ$116,$D73=Lists!$G$7,'Beef Only Calculator'!$A$9:$AJ$70,$D73=Lists!$G$8,'Pork Only Calculator'!$A$9:$AJ$107),32,FALSE)</f>
        <v>0</v>
      </c>
      <c r="AJ73" s="54">
        <f>VLOOKUP($A73,_xlfn.IFS($D73=Lists!$G$3,'Chicken Only Calculator'!$A$9:$AJ$114,$D73=Lists!$G$4,'Chicken Only Calculator'!$A$9:$AJ$114,$D73=Lists!$G$5,'Chicken Only Calculator'!$A$9:$AJ$114,$D73=Lists!$G$6,'Cheese Only Calculator'!$A$9:$AJ$116,$D73=Lists!$G$7,'Beef Only Calculator'!$A$9:$AJ$70,$D73=Lists!$G$8,'Pork Only Calculator'!$A$9:$AJ$107),33,FALSE)</f>
        <v>0</v>
      </c>
      <c r="AK73" s="54">
        <f>VLOOKUP($A73,_xlfn.IFS($D73=Lists!$G$3,'Chicken Only Calculator'!$A$9:$AJ$114,$D73=Lists!$G$4,'Chicken Only Calculator'!$A$9:$AJ$114,$D73=Lists!$G$5,'Chicken Only Calculator'!$A$9:$AJ$114,$D73=Lists!$G$6,'Cheese Only Calculator'!$A$9:$AJ$116,$D73=Lists!$G$7,'Beef Only Calculator'!$A$9:$AJ$70,$D73=Lists!$G$8,'Pork Only Calculator'!$A$9:$AJ$107),34,FALSE)</f>
        <v>0</v>
      </c>
      <c r="AL73" s="54">
        <f>VLOOKUP($A73,_xlfn.IFS($D73=Lists!$G$3,'Chicken Only Calculator'!$A$9:$AJ$114,$D73=Lists!$G$4,'Chicken Only Calculator'!$A$9:$AJ$114,$D73=Lists!$G$5,'Chicken Only Calculator'!$A$9:$AJ$114,$D73=Lists!$G$6,'Cheese Only Calculator'!$A$9:$AJ$116,$D73=Lists!$G$7,'Beef Only Calculator'!$A$9:$AJ$70,$D73=Lists!$G$8,'Pork Only Calculator'!$A$9:$AJ$107),35,FALSE)</f>
        <v>0</v>
      </c>
      <c r="AM73" s="54">
        <f t="shared" si="23"/>
        <v>0</v>
      </c>
      <c r="AO73" s="55"/>
    </row>
    <row r="74" spans="1:41" ht="24.5" x14ac:dyDescent="0.55000000000000004">
      <c r="A74" s="40">
        <v>10000080125</v>
      </c>
      <c r="B74" s="40" t="str">
        <f>INDEX('Data Sheet'!$A$1:$R$260,MATCH($A74,'Data Sheet'!$A$1:$A$260,0),MATCH(B$3,'Data Sheet'!$A$1:$R$1,0))</f>
        <v>ACT</v>
      </c>
      <c r="C74" s="41" t="str">
        <f>INDEX('Data Sheet'!$A$1:$R$260,MATCH($A74,'Data Sheet'!$A$1:$A$260,0),MATCH(C$3,'Data Sheet'!$A$1:$R$1,0))</f>
        <v>Flame Grilled Beef Pattie, 2.4 oz.</v>
      </c>
      <c r="D74" s="40" t="str">
        <f>INDEX('Data Sheet'!$A$1:$R$260,MATCH($A74,'Data Sheet'!$A$1:$A$260,0),MATCH(D$3,'Data Sheet'!$A$1:$R$1,0))</f>
        <v>100154 / 100155</v>
      </c>
      <c r="E74" s="40">
        <f>INDEX('Data Sheet'!$A$1:$R$260,MATCH($A74,'Data Sheet'!$A$1:$A$260,0),MATCH(E$3,'Data Sheet'!$A$1:$R$1,0))</f>
        <v>31.5</v>
      </c>
      <c r="F74" s="40">
        <f>INDEX('Data Sheet'!$A$1:$R$260,MATCH($A74,'Data Sheet'!$A$1:$A$260,0),MATCH(F$3,'Data Sheet'!$A$1:$R$1,0))</f>
        <v>210</v>
      </c>
      <c r="G74" s="40">
        <f>INDEX('Data Sheet'!$A$1:$R$260,MATCH($A74,'Data Sheet'!$A$1:$A$260,0),MATCH(G$3,'Data Sheet'!$A$1:$R$1,0))</f>
        <v>210</v>
      </c>
      <c r="H74" s="40" t="str">
        <f>INDEX('Data Sheet'!$A$1:$R$260,MATCH($A74,'Data Sheet'!$A$1:$A$260,0),MATCH(H$3,'Data Sheet'!$A$1:$R$1,0))</f>
        <v/>
      </c>
      <c r="I74" s="40">
        <f>INDEX('Data Sheet'!$A$1:$R$260,MATCH($A74,'Data Sheet'!$A$1:$A$260,0),MATCH(I$3,'Data Sheet'!$A$1:$R$1,0))</f>
        <v>2.4</v>
      </c>
      <c r="J74" s="40" t="str">
        <f>INDEX('Data Sheet'!$A$1:$R$260,MATCH($A74,'Data Sheet'!$A$1:$A$260,0),MATCH(J$3,'Data Sheet'!$A$1:$R$1,0))</f>
        <v>1 piece</v>
      </c>
      <c r="K74" s="40">
        <f>INDEX('Data Sheet'!$A$1:$R$260,MATCH($A74,'Data Sheet'!$A$1:$A$260,0),MATCH(K$3,'Data Sheet'!$A$1:$R$1,0))</f>
        <v>2.25</v>
      </c>
      <c r="L74" s="40" t="str">
        <f>INDEX('Data Sheet'!$A$1:$R$260,MATCH($A74,'Data Sheet'!$A$1:$A$260,0),MATCH(L$3,'Data Sheet'!$A$1:$R$1,0))</f>
        <v>-</v>
      </c>
      <c r="M74" s="40">
        <f>INDEX('Data Sheet'!$A$1:$R$260,MATCH($A74,'Data Sheet'!$A$1:$A$260,0),MATCH(M$3,'Data Sheet'!$A$1:$R$1,0))</f>
        <v>0</v>
      </c>
      <c r="N74" s="40">
        <f>INDEX('Data Sheet'!$A$1:$R$260,MATCH($A74,'Data Sheet'!$A$1:$A$260,0),MATCH(N$3,'Data Sheet'!$A$1:$R$1,0))</f>
        <v>0</v>
      </c>
      <c r="O74" s="40">
        <f>INDEX('Data Sheet'!$A$1:$R$260,MATCH($A74,'Data Sheet'!$A$1:$A$260,0),MATCH(O$3,'Data Sheet'!$A$1:$R$1,0))</f>
        <v>0</v>
      </c>
      <c r="P74" s="40">
        <f>INDEX('Data Sheet'!$A$1:$R$260,MATCH($A74,'Data Sheet'!$A$1:$A$260,0),MATCH(P$3,'Data Sheet'!$A$1:$R$1,0))</f>
        <v>28.64</v>
      </c>
      <c r="Q74" s="40">
        <f>INDEX('Data Sheet'!$A$1:$R$260,MATCH($A74,'Data Sheet'!$A$1:$A$260,0),MATCH(Q$3,'Data Sheet'!$A$1:$R$1,0))</f>
        <v>0</v>
      </c>
      <c r="R74" s="42" t="str">
        <f>VLOOKUP(A74,_xlfn.IFS(D74=Lists!$G$3,'Chicken Only Calculator'!$A$9:$U$114,D74=Lists!$G$4,'Chicken Only Calculator'!$A$9:$U$114,D74=Lists!$G$5,'Chicken Only Calculator'!$A$9:$U$114,D74=Lists!$G$6,'Cheese Only Calculator'!$A$9:$U$116,D74=Lists!$G$7,'Beef Only Calculator'!$A$9:$U$70,D74=Lists!$G$8,'Pork Only Calculator'!$A$9:$U$107),15,FALSE)</f>
        <v/>
      </c>
      <c r="S74" s="42" t="str">
        <f t="shared" si="16"/>
        <v/>
      </c>
      <c r="T74" s="42">
        <f>VLOOKUP(A74,_xlfn.IFS(D74=Lists!$G$3,'Chicken Only Calculator'!$A$9:$U$114,D74=Lists!$G$4,'Chicken Only Calculator'!$A$9:$U$114,D74=Lists!$G$5,'Chicken Only Calculator'!$A$9:$U$114,D74=Lists!$G$6,'Cheese Only Calculator'!$A$9:$U$116,D74=Lists!$G$7,'Beef Only Calculator'!$A$9:$U$70,D74=Lists!$G$8,'Pork Only Calculator'!$A$9:$U$107),17,FALSE)</f>
        <v>0</v>
      </c>
      <c r="U74" s="42" t="str">
        <f t="shared" si="17"/>
        <v/>
      </c>
      <c r="V74" s="42" t="str">
        <f t="shared" si="18"/>
        <v/>
      </c>
      <c r="W74" s="42" t="str">
        <f t="shared" si="19"/>
        <v/>
      </c>
      <c r="X74" s="42" t="str">
        <f t="shared" si="20"/>
        <v/>
      </c>
      <c r="Y74" s="42" t="str">
        <f t="shared" si="21"/>
        <v/>
      </c>
      <c r="Z74" s="42" t="str">
        <f t="shared" si="22"/>
        <v/>
      </c>
      <c r="AA74" s="42">
        <f>VLOOKUP($A74,_xlfn.IFS($D74=Lists!$G$3,'Chicken Only Calculator'!$A$9:$AJ$114,$D74=Lists!$G$4,'Chicken Only Calculator'!$A$9:$AJ$114,$D74=Lists!$G$5,'Chicken Only Calculator'!$A$9:$AJ$114,$D74=Lists!$G$6,'Cheese Only Calculator'!$A$9:$AJ$116,$D74=Lists!$G$7,'Beef Only Calculator'!$A$9:$AJ$70,$D74=Lists!$G$8,'Pork Only Calculator'!$A$9:$AJ$107),24,FALSE)</f>
        <v>0</v>
      </c>
      <c r="AB74" s="42">
        <f>VLOOKUP($A74,_xlfn.IFS($D74=Lists!$G$3,'Chicken Only Calculator'!$A$9:$AJ$114,$D74=Lists!$G$4,'Chicken Only Calculator'!$A$9:$AJ$114,$D74=Lists!$G$5,'Chicken Only Calculator'!$A$9:$AJ$114,$D74=Lists!$G$6,'Cheese Only Calculator'!$A$9:$AJ$116,$D74=Lists!$G$7,'Beef Only Calculator'!$A$9:$AJ$70,$D74=Lists!$G$8,'Pork Only Calculator'!$A$9:$AJ$107),25,FALSE)</f>
        <v>0</v>
      </c>
      <c r="AC74" s="42">
        <f>VLOOKUP($A74,_xlfn.IFS($D74=Lists!$G$3,'Chicken Only Calculator'!$A$9:$AJ$114,$D74=Lists!$G$4,'Chicken Only Calculator'!$A$9:$AJ$114,$D74=Lists!$G$5,'Chicken Only Calculator'!$A$9:$AJ$114,$D74=Lists!$G$6,'Cheese Only Calculator'!$A$9:$AJ$116,$D74=Lists!$G$7,'Beef Only Calculator'!$A$9:$AJ$70,$D74=Lists!$G$8,'Pork Only Calculator'!$A$9:$AJ$107),26,FALSE)</f>
        <v>0</v>
      </c>
      <c r="AD74" s="42">
        <f>VLOOKUP($A74,_xlfn.IFS($D74=Lists!$G$3,'Chicken Only Calculator'!$A$9:$AJ$114,$D74=Lists!$G$4,'Chicken Only Calculator'!$A$9:$AJ$114,$D74=Lists!$G$5,'Chicken Only Calculator'!$A$9:$AJ$114,$D74=Lists!$G$6,'Cheese Only Calculator'!$A$9:$AJ$116,$D74=Lists!$G$7,'Beef Only Calculator'!$A$9:$AJ$70,$D74=Lists!$G$8,'Pork Only Calculator'!$A$9:$AJ$107),27,FALSE)</f>
        <v>0</v>
      </c>
      <c r="AE74" s="42">
        <f>VLOOKUP($A74,_xlfn.IFS($D74=Lists!$G$3,'Chicken Only Calculator'!$A$9:$AJ$114,$D74=Lists!$G$4,'Chicken Only Calculator'!$A$9:$AJ$114,$D74=Lists!$G$5,'Chicken Only Calculator'!$A$9:$AJ$114,$D74=Lists!$G$6,'Cheese Only Calculator'!$A$9:$AJ$116,$D74=Lists!$G$7,'Beef Only Calculator'!$A$9:$AJ$70,$D74=Lists!$G$8,'Pork Only Calculator'!$A$9:$AJ$107),28,FALSE)</f>
        <v>0</v>
      </c>
      <c r="AF74" s="42">
        <f>VLOOKUP($A74,_xlfn.IFS($D74=Lists!$G$3,'Chicken Only Calculator'!$A$9:$AJ$114,$D74=Lists!$G$4,'Chicken Only Calculator'!$A$9:$AJ$114,$D74=Lists!$G$5,'Chicken Only Calculator'!$A$9:$AJ$114,$D74=Lists!$G$6,'Cheese Only Calculator'!$A$9:$AJ$116,$D74=Lists!$G$7,'Beef Only Calculator'!$A$9:$AJ$70,$D74=Lists!$G$8,'Pork Only Calculator'!$A$9:$AJ$107),29,FALSE)</f>
        <v>0</v>
      </c>
      <c r="AG74" s="42">
        <f>VLOOKUP($A74,_xlfn.IFS($D74=Lists!$G$3,'Chicken Only Calculator'!$A$9:$AJ$114,$D74=Lists!$G$4,'Chicken Only Calculator'!$A$9:$AJ$114,$D74=Lists!$G$5,'Chicken Only Calculator'!$A$9:$AJ$114,$D74=Lists!$G$6,'Cheese Only Calculator'!$A$9:$AJ$116,$D74=Lists!$G$7,'Beef Only Calculator'!$A$9:$AJ$70,$D74=Lists!$G$8,'Pork Only Calculator'!$A$9:$AJ$107),30,FALSE)</f>
        <v>0</v>
      </c>
      <c r="AH74" s="42">
        <f>VLOOKUP($A74,_xlfn.IFS($D74=Lists!$G$3,'Chicken Only Calculator'!$A$9:$AJ$114,$D74=Lists!$G$4,'Chicken Only Calculator'!$A$9:$AJ$114,$D74=Lists!$G$5,'Chicken Only Calculator'!$A$9:$AJ$114,$D74=Lists!$G$6,'Cheese Only Calculator'!$A$9:$AJ$116,$D74=Lists!$G$7,'Beef Only Calculator'!$A$9:$AJ$70,$D74=Lists!$G$8,'Pork Only Calculator'!$A$9:$AJ$107),31,FALSE)</f>
        <v>0</v>
      </c>
      <c r="AI74" s="42">
        <f>VLOOKUP($A74,_xlfn.IFS($D74=Lists!$G$3,'Chicken Only Calculator'!$A$9:$AJ$114,$D74=Lists!$G$4,'Chicken Only Calculator'!$A$9:$AJ$114,$D74=Lists!$G$5,'Chicken Only Calculator'!$A$9:$AJ$114,$D74=Lists!$G$6,'Cheese Only Calculator'!$A$9:$AJ$116,$D74=Lists!$G$7,'Beef Only Calculator'!$A$9:$AJ$70,$D74=Lists!$G$8,'Pork Only Calculator'!$A$9:$AJ$107),32,FALSE)</f>
        <v>0</v>
      </c>
      <c r="AJ74" s="42">
        <f>VLOOKUP($A74,_xlfn.IFS($D74=Lists!$G$3,'Chicken Only Calculator'!$A$9:$AJ$114,$D74=Lists!$G$4,'Chicken Only Calculator'!$A$9:$AJ$114,$D74=Lists!$G$5,'Chicken Only Calculator'!$A$9:$AJ$114,$D74=Lists!$G$6,'Cheese Only Calculator'!$A$9:$AJ$116,$D74=Lists!$G$7,'Beef Only Calculator'!$A$9:$AJ$70,$D74=Lists!$G$8,'Pork Only Calculator'!$A$9:$AJ$107),33,FALSE)</f>
        <v>0</v>
      </c>
      <c r="AK74" s="42">
        <f>VLOOKUP($A74,_xlfn.IFS($D74=Lists!$G$3,'Chicken Only Calculator'!$A$9:$AJ$114,$D74=Lists!$G$4,'Chicken Only Calculator'!$A$9:$AJ$114,$D74=Lists!$G$5,'Chicken Only Calculator'!$A$9:$AJ$114,$D74=Lists!$G$6,'Cheese Only Calculator'!$A$9:$AJ$116,$D74=Lists!$G$7,'Beef Only Calculator'!$A$9:$AJ$70,$D74=Lists!$G$8,'Pork Only Calculator'!$A$9:$AJ$107),34,FALSE)</f>
        <v>0</v>
      </c>
      <c r="AL74" s="42">
        <f>VLOOKUP($A74,_xlfn.IFS($D74=Lists!$G$3,'Chicken Only Calculator'!$A$9:$AJ$114,$D74=Lists!$G$4,'Chicken Only Calculator'!$A$9:$AJ$114,$D74=Lists!$G$5,'Chicken Only Calculator'!$A$9:$AJ$114,$D74=Lists!$G$6,'Cheese Only Calculator'!$A$9:$AJ$116,$D74=Lists!$G$7,'Beef Only Calculator'!$A$9:$AJ$70,$D74=Lists!$G$8,'Pork Only Calculator'!$A$9:$AJ$107),35,FALSE)</f>
        <v>0</v>
      </c>
      <c r="AM74" s="42">
        <f t="shared" si="23"/>
        <v>0</v>
      </c>
      <c r="AO74" s="55"/>
    </row>
    <row r="75" spans="1:41" ht="24.5" x14ac:dyDescent="0.55000000000000004">
      <c r="A75" s="52">
        <v>10000096170</v>
      </c>
      <c r="B75" s="52" t="str">
        <f>INDEX('Data Sheet'!$A$1:$R$260,MATCH($A75,'Data Sheet'!$A$1:$A$260,0),MATCH(B$3,'Data Sheet'!$A$1:$R$1,0))</f>
        <v>ACT</v>
      </c>
      <c r="C75" s="53" t="str">
        <f>INDEX('Data Sheet'!$A$1:$R$260,MATCH($A75,'Data Sheet'!$A$1:$A$260,0),MATCH(C$3,'Data Sheet'!$A$1:$R$1,0))</f>
        <v>Smokie Grill® Flame Grilled Chopped Beef Steak, 3.0 oz.</v>
      </c>
      <c r="D75" s="52" t="str">
        <f>INDEX('Data Sheet'!$A$1:$R$260,MATCH($A75,'Data Sheet'!$A$1:$A$260,0),MATCH(D$3,'Data Sheet'!$A$1:$R$1,0))</f>
        <v>100154 / 100155</v>
      </c>
      <c r="E75" s="52">
        <f>INDEX('Data Sheet'!$A$1:$R$260,MATCH($A75,'Data Sheet'!$A$1:$A$260,0),MATCH(E$3,'Data Sheet'!$A$1:$R$1,0))</f>
        <v>18.75</v>
      </c>
      <c r="F75" s="52">
        <f>INDEX('Data Sheet'!$A$1:$R$260,MATCH($A75,'Data Sheet'!$A$1:$A$260,0),MATCH(F$3,'Data Sheet'!$A$1:$R$1,0))</f>
        <v>100</v>
      </c>
      <c r="G75" s="52">
        <f>INDEX('Data Sheet'!$A$1:$R$260,MATCH($A75,'Data Sheet'!$A$1:$A$260,0),MATCH(G$3,'Data Sheet'!$A$1:$R$1,0))</f>
        <v>100</v>
      </c>
      <c r="H75" s="52" t="str">
        <f>INDEX('Data Sheet'!$A$1:$R$260,MATCH($A75,'Data Sheet'!$A$1:$A$260,0),MATCH(H$3,'Data Sheet'!$A$1:$R$1,0))</f>
        <v/>
      </c>
      <c r="I75" s="52">
        <f>INDEX('Data Sheet'!$A$1:$R$260,MATCH($A75,'Data Sheet'!$A$1:$A$260,0),MATCH(I$3,'Data Sheet'!$A$1:$R$1,0))</f>
        <v>3</v>
      </c>
      <c r="J75" s="52" t="str">
        <f>INDEX('Data Sheet'!$A$1:$R$260,MATCH($A75,'Data Sheet'!$A$1:$A$260,0),MATCH(J$3,'Data Sheet'!$A$1:$R$1,0))</f>
        <v>1 piece</v>
      </c>
      <c r="K75" s="52">
        <f>INDEX('Data Sheet'!$A$1:$R$260,MATCH($A75,'Data Sheet'!$A$1:$A$260,0),MATCH(K$3,'Data Sheet'!$A$1:$R$1,0))</f>
        <v>3</v>
      </c>
      <c r="L75" s="52" t="str">
        <f>INDEX('Data Sheet'!$A$1:$R$260,MATCH($A75,'Data Sheet'!$A$1:$A$260,0),MATCH(L$3,'Data Sheet'!$A$1:$R$1,0))</f>
        <v>-</v>
      </c>
      <c r="M75" s="52">
        <f>INDEX('Data Sheet'!$A$1:$R$260,MATCH($A75,'Data Sheet'!$A$1:$A$260,0),MATCH(M$3,'Data Sheet'!$A$1:$R$1,0))</f>
        <v>0</v>
      </c>
      <c r="N75" s="52">
        <f>INDEX('Data Sheet'!$A$1:$R$260,MATCH($A75,'Data Sheet'!$A$1:$A$260,0),MATCH(N$3,'Data Sheet'!$A$1:$R$1,0))</f>
        <v>0</v>
      </c>
      <c r="O75" s="52">
        <f>INDEX('Data Sheet'!$A$1:$R$260,MATCH($A75,'Data Sheet'!$A$1:$A$260,0),MATCH(O$3,'Data Sheet'!$A$1:$R$1,0))</f>
        <v>0</v>
      </c>
      <c r="P75" s="52">
        <f>INDEX('Data Sheet'!$A$1:$R$260,MATCH($A75,'Data Sheet'!$A$1:$A$260,0),MATCH(P$3,'Data Sheet'!$A$1:$R$1,0))</f>
        <v>21.24</v>
      </c>
      <c r="Q75" s="52">
        <f>INDEX('Data Sheet'!$A$1:$R$260,MATCH($A75,'Data Sheet'!$A$1:$A$260,0),MATCH(Q$3,'Data Sheet'!$A$1:$R$1,0))</f>
        <v>0</v>
      </c>
      <c r="R75" s="54" t="str">
        <f>VLOOKUP(A75,_xlfn.IFS(D75=Lists!$G$3,'Chicken Only Calculator'!$A$9:$U$114,D75=Lists!$G$4,'Chicken Only Calculator'!$A$9:$U$114,D75=Lists!$G$5,'Chicken Only Calculator'!$A$9:$U$114,D75=Lists!$G$6,'Cheese Only Calculator'!$A$9:$U$116,D75=Lists!$G$7,'Beef Only Calculator'!$A$9:$U$70,D75=Lists!$G$8,'Pork Only Calculator'!$A$9:$U$107),15,FALSE)</f>
        <v/>
      </c>
      <c r="S75" s="54" t="str">
        <f t="shared" si="16"/>
        <v/>
      </c>
      <c r="T75" s="54">
        <f>VLOOKUP(A75,_xlfn.IFS(D75=Lists!$G$3,'Chicken Only Calculator'!$A$9:$U$114,D75=Lists!$G$4,'Chicken Only Calculator'!$A$9:$U$114,D75=Lists!$G$5,'Chicken Only Calculator'!$A$9:$U$114,D75=Lists!$G$6,'Cheese Only Calculator'!$A$9:$U$116,D75=Lists!$G$7,'Beef Only Calculator'!$A$9:$U$70,D75=Lists!$G$8,'Pork Only Calculator'!$A$9:$U$107),17,FALSE)</f>
        <v>0</v>
      </c>
      <c r="U75" s="54" t="str">
        <f t="shared" si="17"/>
        <v/>
      </c>
      <c r="V75" s="54" t="str">
        <f t="shared" si="18"/>
        <v/>
      </c>
      <c r="W75" s="54" t="str">
        <f t="shared" si="19"/>
        <v/>
      </c>
      <c r="X75" s="54" t="str">
        <f t="shared" si="20"/>
        <v/>
      </c>
      <c r="Y75" s="54" t="str">
        <f t="shared" si="21"/>
        <v/>
      </c>
      <c r="Z75" s="54" t="str">
        <f t="shared" si="22"/>
        <v/>
      </c>
      <c r="AA75" s="54">
        <f>VLOOKUP($A75,_xlfn.IFS($D75=Lists!$G$3,'Chicken Only Calculator'!$A$9:$AJ$114,$D75=Lists!$G$4,'Chicken Only Calculator'!$A$9:$AJ$114,$D75=Lists!$G$5,'Chicken Only Calculator'!$A$9:$AJ$114,$D75=Lists!$G$6,'Cheese Only Calculator'!$A$9:$AJ$116,$D75=Lists!$G$7,'Beef Only Calculator'!$A$9:$AJ$70,$D75=Lists!$G$8,'Pork Only Calculator'!$A$9:$AJ$107),24,FALSE)</f>
        <v>0</v>
      </c>
      <c r="AB75" s="54">
        <f>VLOOKUP($A75,_xlfn.IFS($D75=Lists!$G$3,'Chicken Only Calculator'!$A$9:$AJ$114,$D75=Lists!$G$4,'Chicken Only Calculator'!$A$9:$AJ$114,$D75=Lists!$G$5,'Chicken Only Calculator'!$A$9:$AJ$114,$D75=Lists!$G$6,'Cheese Only Calculator'!$A$9:$AJ$116,$D75=Lists!$G$7,'Beef Only Calculator'!$A$9:$AJ$70,$D75=Lists!$G$8,'Pork Only Calculator'!$A$9:$AJ$107),25,FALSE)</f>
        <v>0</v>
      </c>
      <c r="AC75" s="54">
        <f>VLOOKUP($A75,_xlfn.IFS($D75=Lists!$G$3,'Chicken Only Calculator'!$A$9:$AJ$114,$D75=Lists!$G$4,'Chicken Only Calculator'!$A$9:$AJ$114,$D75=Lists!$G$5,'Chicken Only Calculator'!$A$9:$AJ$114,$D75=Lists!$G$6,'Cheese Only Calculator'!$A$9:$AJ$116,$D75=Lists!$G$7,'Beef Only Calculator'!$A$9:$AJ$70,$D75=Lists!$G$8,'Pork Only Calculator'!$A$9:$AJ$107),26,FALSE)</f>
        <v>0</v>
      </c>
      <c r="AD75" s="54">
        <f>VLOOKUP($A75,_xlfn.IFS($D75=Lists!$G$3,'Chicken Only Calculator'!$A$9:$AJ$114,$D75=Lists!$G$4,'Chicken Only Calculator'!$A$9:$AJ$114,$D75=Lists!$G$5,'Chicken Only Calculator'!$A$9:$AJ$114,$D75=Lists!$G$6,'Cheese Only Calculator'!$A$9:$AJ$116,$D75=Lists!$G$7,'Beef Only Calculator'!$A$9:$AJ$70,$D75=Lists!$G$8,'Pork Only Calculator'!$A$9:$AJ$107),27,FALSE)</f>
        <v>0</v>
      </c>
      <c r="AE75" s="54">
        <f>VLOOKUP($A75,_xlfn.IFS($D75=Lists!$G$3,'Chicken Only Calculator'!$A$9:$AJ$114,$D75=Lists!$G$4,'Chicken Only Calculator'!$A$9:$AJ$114,$D75=Lists!$G$5,'Chicken Only Calculator'!$A$9:$AJ$114,$D75=Lists!$G$6,'Cheese Only Calculator'!$A$9:$AJ$116,$D75=Lists!$G$7,'Beef Only Calculator'!$A$9:$AJ$70,$D75=Lists!$G$8,'Pork Only Calculator'!$A$9:$AJ$107),28,FALSE)</f>
        <v>0</v>
      </c>
      <c r="AF75" s="54">
        <f>VLOOKUP($A75,_xlfn.IFS($D75=Lists!$G$3,'Chicken Only Calculator'!$A$9:$AJ$114,$D75=Lists!$G$4,'Chicken Only Calculator'!$A$9:$AJ$114,$D75=Lists!$G$5,'Chicken Only Calculator'!$A$9:$AJ$114,$D75=Lists!$G$6,'Cheese Only Calculator'!$A$9:$AJ$116,$D75=Lists!$G$7,'Beef Only Calculator'!$A$9:$AJ$70,$D75=Lists!$G$8,'Pork Only Calculator'!$A$9:$AJ$107),29,FALSE)</f>
        <v>0</v>
      </c>
      <c r="AG75" s="54">
        <f>VLOOKUP($A75,_xlfn.IFS($D75=Lists!$G$3,'Chicken Only Calculator'!$A$9:$AJ$114,$D75=Lists!$G$4,'Chicken Only Calculator'!$A$9:$AJ$114,$D75=Lists!$G$5,'Chicken Only Calculator'!$A$9:$AJ$114,$D75=Lists!$G$6,'Cheese Only Calculator'!$A$9:$AJ$116,$D75=Lists!$G$7,'Beef Only Calculator'!$A$9:$AJ$70,$D75=Lists!$G$8,'Pork Only Calculator'!$A$9:$AJ$107),30,FALSE)</f>
        <v>0</v>
      </c>
      <c r="AH75" s="54">
        <f>VLOOKUP($A75,_xlfn.IFS($D75=Lists!$G$3,'Chicken Only Calculator'!$A$9:$AJ$114,$D75=Lists!$G$4,'Chicken Only Calculator'!$A$9:$AJ$114,$D75=Lists!$G$5,'Chicken Only Calculator'!$A$9:$AJ$114,$D75=Lists!$G$6,'Cheese Only Calculator'!$A$9:$AJ$116,$D75=Lists!$G$7,'Beef Only Calculator'!$A$9:$AJ$70,$D75=Lists!$G$8,'Pork Only Calculator'!$A$9:$AJ$107),31,FALSE)</f>
        <v>0</v>
      </c>
      <c r="AI75" s="54">
        <f>VLOOKUP($A75,_xlfn.IFS($D75=Lists!$G$3,'Chicken Only Calculator'!$A$9:$AJ$114,$D75=Lists!$G$4,'Chicken Only Calculator'!$A$9:$AJ$114,$D75=Lists!$G$5,'Chicken Only Calculator'!$A$9:$AJ$114,$D75=Lists!$G$6,'Cheese Only Calculator'!$A$9:$AJ$116,$D75=Lists!$G$7,'Beef Only Calculator'!$A$9:$AJ$70,$D75=Lists!$G$8,'Pork Only Calculator'!$A$9:$AJ$107),32,FALSE)</f>
        <v>0</v>
      </c>
      <c r="AJ75" s="54">
        <f>VLOOKUP($A75,_xlfn.IFS($D75=Lists!$G$3,'Chicken Only Calculator'!$A$9:$AJ$114,$D75=Lists!$G$4,'Chicken Only Calculator'!$A$9:$AJ$114,$D75=Lists!$G$5,'Chicken Only Calculator'!$A$9:$AJ$114,$D75=Lists!$G$6,'Cheese Only Calculator'!$A$9:$AJ$116,$D75=Lists!$G$7,'Beef Only Calculator'!$A$9:$AJ$70,$D75=Lists!$G$8,'Pork Only Calculator'!$A$9:$AJ$107),33,FALSE)</f>
        <v>0</v>
      </c>
      <c r="AK75" s="54">
        <f>VLOOKUP($A75,_xlfn.IFS($D75=Lists!$G$3,'Chicken Only Calculator'!$A$9:$AJ$114,$D75=Lists!$G$4,'Chicken Only Calculator'!$A$9:$AJ$114,$D75=Lists!$G$5,'Chicken Only Calculator'!$A$9:$AJ$114,$D75=Lists!$G$6,'Cheese Only Calculator'!$A$9:$AJ$116,$D75=Lists!$G$7,'Beef Only Calculator'!$A$9:$AJ$70,$D75=Lists!$G$8,'Pork Only Calculator'!$A$9:$AJ$107),34,FALSE)</f>
        <v>0</v>
      </c>
      <c r="AL75" s="54">
        <f>VLOOKUP($A75,_xlfn.IFS($D75=Lists!$G$3,'Chicken Only Calculator'!$A$9:$AJ$114,$D75=Lists!$G$4,'Chicken Only Calculator'!$A$9:$AJ$114,$D75=Lists!$G$5,'Chicken Only Calculator'!$A$9:$AJ$114,$D75=Lists!$G$6,'Cheese Only Calculator'!$A$9:$AJ$116,$D75=Lists!$G$7,'Beef Only Calculator'!$A$9:$AJ$70,$D75=Lists!$G$8,'Pork Only Calculator'!$A$9:$AJ$107),35,FALSE)</f>
        <v>0</v>
      </c>
      <c r="AM75" s="54">
        <f t="shared" si="23"/>
        <v>0</v>
      </c>
      <c r="AO75" s="55"/>
    </row>
    <row r="76" spans="1:41" ht="24.5" x14ac:dyDescent="0.55000000000000004">
      <c r="A76" s="40">
        <v>10000096694</v>
      </c>
      <c r="B76" s="40" t="str">
        <f>INDEX('Data Sheet'!$A$1:$R$260,MATCH($A76,'Data Sheet'!$A$1:$A$260,0),MATCH(B$3,'Data Sheet'!$A$1:$R$1,0))</f>
        <v>ACT</v>
      </c>
      <c r="C76" s="41" t="str">
        <f>INDEX('Data Sheet'!$A$1:$R$260,MATCH($A76,'Data Sheet'!$A$1:$A$260,0),MATCH(C$3,'Data Sheet'!$A$1:$R$1,0))</f>
        <v xml:space="preserve">Breaded Beef Finger, 0.9 oz. </v>
      </c>
      <c r="D76" s="40" t="str">
        <f>INDEX('Data Sheet'!$A$1:$R$260,MATCH($A76,'Data Sheet'!$A$1:$A$260,0),MATCH(D$3,'Data Sheet'!$A$1:$R$1,0))</f>
        <v>100154 / 100155</v>
      </c>
      <c r="E76" s="40">
        <f>INDEX('Data Sheet'!$A$1:$R$260,MATCH($A76,'Data Sheet'!$A$1:$A$260,0),MATCH(E$3,'Data Sheet'!$A$1:$R$1,0))</f>
        <v>29.93</v>
      </c>
      <c r="F76" s="40">
        <f>INDEX('Data Sheet'!$A$1:$R$260,MATCH($A76,'Data Sheet'!$A$1:$A$260,0),MATCH(F$3,'Data Sheet'!$A$1:$R$1,0))</f>
        <v>133</v>
      </c>
      <c r="G76" s="40">
        <f>INDEX('Data Sheet'!$A$1:$R$260,MATCH($A76,'Data Sheet'!$A$1:$A$260,0),MATCH(G$3,'Data Sheet'!$A$1:$R$1,0))</f>
        <v>133</v>
      </c>
      <c r="H76" s="40" t="str">
        <f>INDEX('Data Sheet'!$A$1:$R$260,MATCH($A76,'Data Sheet'!$A$1:$A$260,0),MATCH(H$3,'Data Sheet'!$A$1:$R$1,0))</f>
        <v/>
      </c>
      <c r="I76" s="40">
        <f>INDEX('Data Sheet'!$A$1:$R$260,MATCH($A76,'Data Sheet'!$A$1:$A$260,0),MATCH(I$3,'Data Sheet'!$A$1:$R$1,0))</f>
        <v>3.6</v>
      </c>
      <c r="J76" s="40" t="str">
        <f>INDEX('Data Sheet'!$A$1:$R$260,MATCH($A76,'Data Sheet'!$A$1:$A$260,0),MATCH(J$3,'Data Sheet'!$A$1:$R$1,0))</f>
        <v>4 Pieces</v>
      </c>
      <c r="K76" s="40">
        <f>INDEX('Data Sheet'!$A$1:$R$260,MATCH($A76,'Data Sheet'!$A$1:$A$260,0),MATCH(K$3,'Data Sheet'!$A$1:$R$1,0))</f>
        <v>2</v>
      </c>
      <c r="L76" s="40">
        <f>INDEX('Data Sheet'!$A$1:$R$260,MATCH($A76,'Data Sheet'!$A$1:$A$260,0),MATCH(L$3,'Data Sheet'!$A$1:$R$1,0))</f>
        <v>1</v>
      </c>
      <c r="M76" s="40">
        <f>INDEX('Data Sheet'!$A$1:$R$260,MATCH($A76,'Data Sheet'!$A$1:$A$260,0),MATCH(M$3,'Data Sheet'!$A$1:$R$1,0))</f>
        <v>0</v>
      </c>
      <c r="N76" s="40">
        <f>INDEX('Data Sheet'!$A$1:$R$260,MATCH($A76,'Data Sheet'!$A$1:$A$260,0),MATCH(N$3,'Data Sheet'!$A$1:$R$1,0))</f>
        <v>0</v>
      </c>
      <c r="O76" s="40">
        <f>INDEX('Data Sheet'!$A$1:$R$260,MATCH($A76,'Data Sheet'!$A$1:$A$260,0),MATCH(O$3,'Data Sheet'!$A$1:$R$1,0))</f>
        <v>0</v>
      </c>
      <c r="P76" s="40">
        <f>INDEX('Data Sheet'!$A$1:$R$260,MATCH($A76,'Data Sheet'!$A$1:$A$260,0),MATCH(P$3,'Data Sheet'!$A$1:$R$1,0))</f>
        <v>24.04</v>
      </c>
      <c r="Q76" s="40">
        <f>INDEX('Data Sheet'!$A$1:$R$260,MATCH($A76,'Data Sheet'!$A$1:$A$260,0),MATCH(Q$3,'Data Sheet'!$A$1:$R$1,0))</f>
        <v>0</v>
      </c>
      <c r="R76" s="42" t="str">
        <f>VLOOKUP(A76,_xlfn.IFS(D76=Lists!$G$3,'Chicken Only Calculator'!$A$9:$U$114,D76=Lists!$G$4,'Chicken Only Calculator'!$A$9:$U$114,D76=Lists!$G$5,'Chicken Only Calculator'!$A$9:$U$114,D76=Lists!$G$6,'Cheese Only Calculator'!$A$9:$U$116,D76=Lists!$G$7,'Beef Only Calculator'!$A$9:$U$70,D76=Lists!$G$8,'Pork Only Calculator'!$A$9:$U$107),15,FALSE)</f>
        <v/>
      </c>
      <c r="S76" s="42" t="str">
        <f t="shared" si="16"/>
        <v/>
      </c>
      <c r="T76" s="42">
        <f>VLOOKUP(A76,_xlfn.IFS(D76=Lists!$G$3,'Chicken Only Calculator'!$A$9:$U$114,D76=Lists!$G$4,'Chicken Only Calculator'!$A$9:$U$114,D76=Lists!$G$5,'Chicken Only Calculator'!$A$9:$U$114,D76=Lists!$G$6,'Cheese Only Calculator'!$A$9:$U$116,D76=Lists!$G$7,'Beef Only Calculator'!$A$9:$U$70,D76=Lists!$G$8,'Pork Only Calculator'!$A$9:$U$107),17,FALSE)</f>
        <v>0</v>
      </c>
      <c r="U76" s="42" t="str">
        <f t="shared" si="17"/>
        <v/>
      </c>
      <c r="V76" s="42" t="str">
        <f t="shared" si="18"/>
        <v/>
      </c>
      <c r="W76" s="42" t="str">
        <f t="shared" si="19"/>
        <v/>
      </c>
      <c r="X76" s="42" t="str">
        <f t="shared" si="20"/>
        <v/>
      </c>
      <c r="Y76" s="42" t="str">
        <f t="shared" si="21"/>
        <v/>
      </c>
      <c r="Z76" s="42" t="str">
        <f t="shared" si="22"/>
        <v/>
      </c>
      <c r="AA76" s="42">
        <f>VLOOKUP($A76,_xlfn.IFS($D76=Lists!$G$3,'Chicken Only Calculator'!$A$9:$AJ$114,$D76=Lists!$G$4,'Chicken Only Calculator'!$A$9:$AJ$114,$D76=Lists!$G$5,'Chicken Only Calculator'!$A$9:$AJ$114,$D76=Lists!$G$6,'Cheese Only Calculator'!$A$9:$AJ$116,$D76=Lists!$G$7,'Beef Only Calculator'!$A$9:$AJ$70,$D76=Lists!$G$8,'Pork Only Calculator'!$A$9:$AJ$107),24,FALSE)</f>
        <v>0</v>
      </c>
      <c r="AB76" s="42">
        <f>VLOOKUP($A76,_xlfn.IFS($D76=Lists!$G$3,'Chicken Only Calculator'!$A$9:$AJ$114,$D76=Lists!$G$4,'Chicken Only Calculator'!$A$9:$AJ$114,$D76=Lists!$G$5,'Chicken Only Calculator'!$A$9:$AJ$114,$D76=Lists!$G$6,'Cheese Only Calculator'!$A$9:$AJ$116,$D76=Lists!$G$7,'Beef Only Calculator'!$A$9:$AJ$70,$D76=Lists!$G$8,'Pork Only Calculator'!$A$9:$AJ$107),25,FALSE)</f>
        <v>0</v>
      </c>
      <c r="AC76" s="42">
        <f>VLOOKUP($A76,_xlfn.IFS($D76=Lists!$G$3,'Chicken Only Calculator'!$A$9:$AJ$114,$D76=Lists!$G$4,'Chicken Only Calculator'!$A$9:$AJ$114,$D76=Lists!$G$5,'Chicken Only Calculator'!$A$9:$AJ$114,$D76=Lists!$G$6,'Cheese Only Calculator'!$A$9:$AJ$116,$D76=Lists!$G$7,'Beef Only Calculator'!$A$9:$AJ$70,$D76=Lists!$G$8,'Pork Only Calculator'!$A$9:$AJ$107),26,FALSE)</f>
        <v>0</v>
      </c>
      <c r="AD76" s="42">
        <f>VLOOKUP($A76,_xlfn.IFS($D76=Lists!$G$3,'Chicken Only Calculator'!$A$9:$AJ$114,$D76=Lists!$G$4,'Chicken Only Calculator'!$A$9:$AJ$114,$D76=Lists!$G$5,'Chicken Only Calculator'!$A$9:$AJ$114,$D76=Lists!$G$6,'Cheese Only Calculator'!$A$9:$AJ$116,$D76=Lists!$G$7,'Beef Only Calculator'!$A$9:$AJ$70,$D76=Lists!$G$8,'Pork Only Calculator'!$A$9:$AJ$107),27,FALSE)</f>
        <v>0</v>
      </c>
      <c r="AE76" s="42">
        <f>VLOOKUP($A76,_xlfn.IFS($D76=Lists!$G$3,'Chicken Only Calculator'!$A$9:$AJ$114,$D76=Lists!$G$4,'Chicken Only Calculator'!$A$9:$AJ$114,$D76=Lists!$G$5,'Chicken Only Calculator'!$A$9:$AJ$114,$D76=Lists!$G$6,'Cheese Only Calculator'!$A$9:$AJ$116,$D76=Lists!$G$7,'Beef Only Calculator'!$A$9:$AJ$70,$D76=Lists!$G$8,'Pork Only Calculator'!$A$9:$AJ$107),28,FALSE)</f>
        <v>0</v>
      </c>
      <c r="AF76" s="42">
        <f>VLOOKUP($A76,_xlfn.IFS($D76=Lists!$G$3,'Chicken Only Calculator'!$A$9:$AJ$114,$D76=Lists!$G$4,'Chicken Only Calculator'!$A$9:$AJ$114,$D76=Lists!$G$5,'Chicken Only Calculator'!$A$9:$AJ$114,$D76=Lists!$G$6,'Cheese Only Calculator'!$A$9:$AJ$116,$D76=Lists!$G$7,'Beef Only Calculator'!$A$9:$AJ$70,$D76=Lists!$G$8,'Pork Only Calculator'!$A$9:$AJ$107),29,FALSE)</f>
        <v>0</v>
      </c>
      <c r="AG76" s="42">
        <f>VLOOKUP($A76,_xlfn.IFS($D76=Lists!$G$3,'Chicken Only Calculator'!$A$9:$AJ$114,$D76=Lists!$G$4,'Chicken Only Calculator'!$A$9:$AJ$114,$D76=Lists!$G$5,'Chicken Only Calculator'!$A$9:$AJ$114,$D76=Lists!$G$6,'Cheese Only Calculator'!$A$9:$AJ$116,$D76=Lists!$G$7,'Beef Only Calculator'!$A$9:$AJ$70,$D76=Lists!$G$8,'Pork Only Calculator'!$A$9:$AJ$107),30,FALSE)</f>
        <v>0</v>
      </c>
      <c r="AH76" s="42">
        <f>VLOOKUP($A76,_xlfn.IFS($D76=Lists!$G$3,'Chicken Only Calculator'!$A$9:$AJ$114,$D76=Lists!$G$4,'Chicken Only Calculator'!$A$9:$AJ$114,$D76=Lists!$G$5,'Chicken Only Calculator'!$A$9:$AJ$114,$D76=Lists!$G$6,'Cheese Only Calculator'!$A$9:$AJ$116,$D76=Lists!$G$7,'Beef Only Calculator'!$A$9:$AJ$70,$D76=Lists!$G$8,'Pork Only Calculator'!$A$9:$AJ$107),31,FALSE)</f>
        <v>0</v>
      </c>
      <c r="AI76" s="42">
        <f>VLOOKUP($A76,_xlfn.IFS($D76=Lists!$G$3,'Chicken Only Calculator'!$A$9:$AJ$114,$D76=Lists!$G$4,'Chicken Only Calculator'!$A$9:$AJ$114,$D76=Lists!$G$5,'Chicken Only Calculator'!$A$9:$AJ$114,$D76=Lists!$G$6,'Cheese Only Calculator'!$A$9:$AJ$116,$D76=Lists!$G$7,'Beef Only Calculator'!$A$9:$AJ$70,$D76=Lists!$G$8,'Pork Only Calculator'!$A$9:$AJ$107),32,FALSE)</f>
        <v>0</v>
      </c>
      <c r="AJ76" s="42">
        <f>VLOOKUP($A76,_xlfn.IFS($D76=Lists!$G$3,'Chicken Only Calculator'!$A$9:$AJ$114,$D76=Lists!$G$4,'Chicken Only Calculator'!$A$9:$AJ$114,$D76=Lists!$G$5,'Chicken Only Calculator'!$A$9:$AJ$114,$D76=Lists!$G$6,'Cheese Only Calculator'!$A$9:$AJ$116,$D76=Lists!$G$7,'Beef Only Calculator'!$A$9:$AJ$70,$D76=Lists!$G$8,'Pork Only Calculator'!$A$9:$AJ$107),33,FALSE)</f>
        <v>0</v>
      </c>
      <c r="AK76" s="42">
        <f>VLOOKUP($A76,_xlfn.IFS($D76=Lists!$G$3,'Chicken Only Calculator'!$A$9:$AJ$114,$D76=Lists!$G$4,'Chicken Only Calculator'!$A$9:$AJ$114,$D76=Lists!$G$5,'Chicken Only Calculator'!$A$9:$AJ$114,$D76=Lists!$G$6,'Cheese Only Calculator'!$A$9:$AJ$116,$D76=Lists!$G$7,'Beef Only Calculator'!$A$9:$AJ$70,$D76=Lists!$G$8,'Pork Only Calculator'!$A$9:$AJ$107),34,FALSE)</f>
        <v>0</v>
      </c>
      <c r="AL76" s="42">
        <f>VLOOKUP($A76,_xlfn.IFS($D76=Lists!$G$3,'Chicken Only Calculator'!$A$9:$AJ$114,$D76=Lists!$G$4,'Chicken Only Calculator'!$A$9:$AJ$114,$D76=Lists!$G$5,'Chicken Only Calculator'!$A$9:$AJ$114,$D76=Lists!$G$6,'Cheese Only Calculator'!$A$9:$AJ$116,$D76=Lists!$G$7,'Beef Only Calculator'!$A$9:$AJ$70,$D76=Lists!$G$8,'Pork Only Calculator'!$A$9:$AJ$107),35,FALSE)</f>
        <v>0</v>
      </c>
      <c r="AM76" s="42">
        <f t="shared" si="23"/>
        <v>0</v>
      </c>
      <c r="AO76" s="55"/>
    </row>
    <row r="77" spans="1:41" ht="24.5" x14ac:dyDescent="0.55000000000000004">
      <c r="A77" s="52">
        <v>10000097370</v>
      </c>
      <c r="B77" s="52" t="str">
        <f>INDEX('Data Sheet'!$A$1:$R$260,MATCH($A77,'Data Sheet'!$A$1:$A$260,0),MATCH(B$3,'Data Sheet'!$A$1:$R$1,0))</f>
        <v>ACT</v>
      </c>
      <c r="C77" s="53" t="str">
        <f>INDEX('Data Sheet'!$A$1:$R$260,MATCH($A77,'Data Sheet'!$A$1:$A$260,0),MATCH(C$3,'Data Sheet'!$A$1:$R$1,0))</f>
        <v>Beef Crumbles, 2.5 oz.</v>
      </c>
      <c r="D77" s="52" t="str">
        <f>INDEX('Data Sheet'!$A$1:$R$260,MATCH($A77,'Data Sheet'!$A$1:$A$260,0),MATCH(D$3,'Data Sheet'!$A$1:$R$1,0))</f>
        <v>100154 / 100155</v>
      </c>
      <c r="E77" s="52">
        <f>INDEX('Data Sheet'!$A$1:$R$260,MATCH($A77,'Data Sheet'!$A$1:$A$260,0),MATCH(E$3,'Data Sheet'!$A$1:$R$1,0))</f>
        <v>40</v>
      </c>
      <c r="F77" s="52">
        <f>INDEX('Data Sheet'!$A$1:$R$260,MATCH($A77,'Data Sheet'!$A$1:$A$260,0),MATCH(F$3,'Data Sheet'!$A$1:$R$1,0))</f>
        <v>256</v>
      </c>
      <c r="G77" s="52">
        <f>INDEX('Data Sheet'!$A$1:$R$260,MATCH($A77,'Data Sheet'!$A$1:$A$260,0),MATCH(G$3,'Data Sheet'!$A$1:$R$1,0))</f>
        <v>256</v>
      </c>
      <c r="H77" s="52" t="str">
        <f>INDEX('Data Sheet'!$A$1:$R$260,MATCH($A77,'Data Sheet'!$A$1:$A$260,0),MATCH(H$3,'Data Sheet'!$A$1:$R$1,0))</f>
        <v/>
      </c>
      <c r="I77" s="52">
        <f>INDEX('Data Sheet'!$A$1:$R$260,MATCH($A77,'Data Sheet'!$A$1:$A$260,0),MATCH(I$3,'Data Sheet'!$A$1:$R$1,0))</f>
        <v>2.5</v>
      </c>
      <c r="J77" s="52" t="str">
        <f>INDEX('Data Sheet'!$A$1:$R$260,MATCH($A77,'Data Sheet'!$A$1:$A$260,0),MATCH(J$3,'Data Sheet'!$A$1:$R$1,0))</f>
        <v>2.5 oz.</v>
      </c>
      <c r="K77" s="52">
        <f>INDEX('Data Sheet'!$A$1:$R$260,MATCH($A77,'Data Sheet'!$A$1:$A$260,0),MATCH(K$3,'Data Sheet'!$A$1:$R$1,0))</f>
        <v>2</v>
      </c>
      <c r="L77" s="52" t="str">
        <f>INDEX('Data Sheet'!$A$1:$R$260,MATCH($A77,'Data Sheet'!$A$1:$A$260,0),MATCH(L$3,'Data Sheet'!$A$1:$R$1,0))</f>
        <v>-</v>
      </c>
      <c r="M77" s="52">
        <f>INDEX('Data Sheet'!$A$1:$R$260,MATCH($A77,'Data Sheet'!$A$1:$A$260,0),MATCH(M$3,'Data Sheet'!$A$1:$R$1,0))</f>
        <v>0</v>
      </c>
      <c r="N77" s="52">
        <f>INDEX('Data Sheet'!$A$1:$R$260,MATCH($A77,'Data Sheet'!$A$1:$A$260,0),MATCH(N$3,'Data Sheet'!$A$1:$R$1,0))</f>
        <v>0</v>
      </c>
      <c r="O77" s="52">
        <f>INDEX('Data Sheet'!$A$1:$R$260,MATCH($A77,'Data Sheet'!$A$1:$A$260,0),MATCH(O$3,'Data Sheet'!$A$1:$R$1,0))</f>
        <v>0</v>
      </c>
      <c r="P77" s="52">
        <f>INDEX('Data Sheet'!$A$1:$R$260,MATCH($A77,'Data Sheet'!$A$1:$A$260,0),MATCH(P$3,'Data Sheet'!$A$1:$R$1,0))</f>
        <v>32.43</v>
      </c>
      <c r="Q77" s="52">
        <f>INDEX('Data Sheet'!$A$1:$R$260,MATCH($A77,'Data Sheet'!$A$1:$A$260,0),MATCH(Q$3,'Data Sheet'!$A$1:$R$1,0))</f>
        <v>0</v>
      </c>
      <c r="R77" s="54" t="str">
        <f>VLOOKUP(A77,_xlfn.IFS(D77=Lists!$G$3,'Chicken Only Calculator'!$A$9:$U$114,D77=Lists!$G$4,'Chicken Only Calculator'!$A$9:$U$114,D77=Lists!$G$5,'Chicken Only Calculator'!$A$9:$U$114,D77=Lists!$G$6,'Cheese Only Calculator'!$A$9:$U$116,D77=Lists!$G$7,'Beef Only Calculator'!$A$9:$U$70,D77=Lists!$G$8,'Pork Only Calculator'!$A$9:$U$107),15,FALSE)</f>
        <v/>
      </c>
      <c r="S77" s="54" t="str">
        <f t="shared" si="16"/>
        <v/>
      </c>
      <c r="T77" s="54">
        <f>VLOOKUP(A77,_xlfn.IFS(D77=Lists!$G$3,'Chicken Only Calculator'!$A$9:$U$114,D77=Lists!$G$4,'Chicken Only Calculator'!$A$9:$U$114,D77=Lists!$G$5,'Chicken Only Calculator'!$A$9:$U$114,D77=Lists!$G$6,'Cheese Only Calculator'!$A$9:$U$116,D77=Lists!$G$7,'Beef Only Calculator'!$A$9:$U$70,D77=Lists!$G$8,'Pork Only Calculator'!$A$9:$U$107),17,FALSE)</f>
        <v>0</v>
      </c>
      <c r="U77" s="54" t="str">
        <f t="shared" si="17"/>
        <v/>
      </c>
      <c r="V77" s="54" t="str">
        <f t="shared" si="18"/>
        <v/>
      </c>
      <c r="W77" s="54" t="str">
        <f t="shared" si="19"/>
        <v/>
      </c>
      <c r="X77" s="54" t="str">
        <f t="shared" si="20"/>
        <v/>
      </c>
      <c r="Y77" s="54" t="str">
        <f t="shared" si="21"/>
        <v/>
      </c>
      <c r="Z77" s="54" t="str">
        <f t="shared" si="22"/>
        <v/>
      </c>
      <c r="AA77" s="54">
        <f>VLOOKUP($A77,_xlfn.IFS($D77=Lists!$G$3,'Chicken Only Calculator'!$A$9:$AJ$114,$D77=Lists!$G$4,'Chicken Only Calculator'!$A$9:$AJ$114,$D77=Lists!$G$5,'Chicken Only Calculator'!$A$9:$AJ$114,$D77=Lists!$G$6,'Cheese Only Calculator'!$A$9:$AJ$116,$D77=Lists!$G$7,'Beef Only Calculator'!$A$9:$AJ$70,$D77=Lists!$G$8,'Pork Only Calculator'!$A$9:$AJ$107),24,FALSE)</f>
        <v>0</v>
      </c>
      <c r="AB77" s="54">
        <f>VLOOKUP($A77,_xlfn.IFS($D77=Lists!$G$3,'Chicken Only Calculator'!$A$9:$AJ$114,$D77=Lists!$G$4,'Chicken Only Calculator'!$A$9:$AJ$114,$D77=Lists!$G$5,'Chicken Only Calculator'!$A$9:$AJ$114,$D77=Lists!$G$6,'Cheese Only Calculator'!$A$9:$AJ$116,$D77=Lists!$G$7,'Beef Only Calculator'!$A$9:$AJ$70,$D77=Lists!$G$8,'Pork Only Calculator'!$A$9:$AJ$107),25,FALSE)</f>
        <v>0</v>
      </c>
      <c r="AC77" s="54">
        <f>VLOOKUP($A77,_xlfn.IFS($D77=Lists!$G$3,'Chicken Only Calculator'!$A$9:$AJ$114,$D77=Lists!$G$4,'Chicken Only Calculator'!$A$9:$AJ$114,$D77=Lists!$G$5,'Chicken Only Calculator'!$A$9:$AJ$114,$D77=Lists!$G$6,'Cheese Only Calculator'!$A$9:$AJ$116,$D77=Lists!$G$7,'Beef Only Calculator'!$A$9:$AJ$70,$D77=Lists!$G$8,'Pork Only Calculator'!$A$9:$AJ$107),26,FALSE)</f>
        <v>0</v>
      </c>
      <c r="AD77" s="54">
        <f>VLOOKUP($A77,_xlfn.IFS($D77=Lists!$G$3,'Chicken Only Calculator'!$A$9:$AJ$114,$D77=Lists!$G$4,'Chicken Only Calculator'!$A$9:$AJ$114,$D77=Lists!$G$5,'Chicken Only Calculator'!$A$9:$AJ$114,$D77=Lists!$G$6,'Cheese Only Calculator'!$A$9:$AJ$116,$D77=Lists!$G$7,'Beef Only Calculator'!$A$9:$AJ$70,$D77=Lists!$G$8,'Pork Only Calculator'!$A$9:$AJ$107),27,FALSE)</f>
        <v>0</v>
      </c>
      <c r="AE77" s="54">
        <f>VLOOKUP($A77,_xlfn.IFS($D77=Lists!$G$3,'Chicken Only Calculator'!$A$9:$AJ$114,$D77=Lists!$G$4,'Chicken Only Calculator'!$A$9:$AJ$114,$D77=Lists!$G$5,'Chicken Only Calculator'!$A$9:$AJ$114,$D77=Lists!$G$6,'Cheese Only Calculator'!$A$9:$AJ$116,$D77=Lists!$G$7,'Beef Only Calculator'!$A$9:$AJ$70,$D77=Lists!$G$8,'Pork Only Calculator'!$A$9:$AJ$107),28,FALSE)</f>
        <v>0</v>
      </c>
      <c r="AF77" s="54">
        <f>VLOOKUP($A77,_xlfn.IFS($D77=Lists!$G$3,'Chicken Only Calculator'!$A$9:$AJ$114,$D77=Lists!$G$4,'Chicken Only Calculator'!$A$9:$AJ$114,$D77=Lists!$G$5,'Chicken Only Calculator'!$A$9:$AJ$114,$D77=Lists!$G$6,'Cheese Only Calculator'!$A$9:$AJ$116,$D77=Lists!$G$7,'Beef Only Calculator'!$A$9:$AJ$70,$D77=Lists!$G$8,'Pork Only Calculator'!$A$9:$AJ$107),29,FALSE)</f>
        <v>0</v>
      </c>
      <c r="AG77" s="54">
        <f>VLOOKUP($A77,_xlfn.IFS($D77=Lists!$G$3,'Chicken Only Calculator'!$A$9:$AJ$114,$D77=Lists!$G$4,'Chicken Only Calculator'!$A$9:$AJ$114,$D77=Lists!$G$5,'Chicken Only Calculator'!$A$9:$AJ$114,$D77=Lists!$G$6,'Cheese Only Calculator'!$A$9:$AJ$116,$D77=Lists!$G$7,'Beef Only Calculator'!$A$9:$AJ$70,$D77=Lists!$G$8,'Pork Only Calculator'!$A$9:$AJ$107),30,FALSE)</f>
        <v>0</v>
      </c>
      <c r="AH77" s="54">
        <f>VLOOKUP($A77,_xlfn.IFS($D77=Lists!$G$3,'Chicken Only Calculator'!$A$9:$AJ$114,$D77=Lists!$G$4,'Chicken Only Calculator'!$A$9:$AJ$114,$D77=Lists!$G$5,'Chicken Only Calculator'!$A$9:$AJ$114,$D77=Lists!$G$6,'Cheese Only Calculator'!$A$9:$AJ$116,$D77=Lists!$G$7,'Beef Only Calculator'!$A$9:$AJ$70,$D77=Lists!$G$8,'Pork Only Calculator'!$A$9:$AJ$107),31,FALSE)</f>
        <v>0</v>
      </c>
      <c r="AI77" s="54">
        <f>VLOOKUP($A77,_xlfn.IFS($D77=Lists!$G$3,'Chicken Only Calculator'!$A$9:$AJ$114,$D77=Lists!$G$4,'Chicken Only Calculator'!$A$9:$AJ$114,$D77=Lists!$G$5,'Chicken Only Calculator'!$A$9:$AJ$114,$D77=Lists!$G$6,'Cheese Only Calculator'!$A$9:$AJ$116,$D77=Lists!$G$7,'Beef Only Calculator'!$A$9:$AJ$70,$D77=Lists!$G$8,'Pork Only Calculator'!$A$9:$AJ$107),32,FALSE)</f>
        <v>0</v>
      </c>
      <c r="AJ77" s="54">
        <f>VLOOKUP($A77,_xlfn.IFS($D77=Lists!$G$3,'Chicken Only Calculator'!$A$9:$AJ$114,$D77=Lists!$G$4,'Chicken Only Calculator'!$A$9:$AJ$114,$D77=Lists!$G$5,'Chicken Only Calculator'!$A$9:$AJ$114,$D77=Lists!$G$6,'Cheese Only Calculator'!$A$9:$AJ$116,$D77=Lists!$G$7,'Beef Only Calculator'!$A$9:$AJ$70,$D77=Lists!$G$8,'Pork Only Calculator'!$A$9:$AJ$107),33,FALSE)</f>
        <v>0</v>
      </c>
      <c r="AK77" s="54">
        <f>VLOOKUP($A77,_xlfn.IFS($D77=Lists!$G$3,'Chicken Only Calculator'!$A$9:$AJ$114,$D77=Lists!$G$4,'Chicken Only Calculator'!$A$9:$AJ$114,$D77=Lists!$G$5,'Chicken Only Calculator'!$A$9:$AJ$114,$D77=Lists!$G$6,'Cheese Only Calculator'!$A$9:$AJ$116,$D77=Lists!$G$7,'Beef Only Calculator'!$A$9:$AJ$70,$D77=Lists!$G$8,'Pork Only Calculator'!$A$9:$AJ$107),34,FALSE)</f>
        <v>0</v>
      </c>
      <c r="AL77" s="54">
        <f>VLOOKUP($A77,_xlfn.IFS($D77=Lists!$G$3,'Chicken Only Calculator'!$A$9:$AJ$114,$D77=Lists!$G$4,'Chicken Only Calculator'!$A$9:$AJ$114,$D77=Lists!$G$5,'Chicken Only Calculator'!$A$9:$AJ$114,$D77=Lists!$G$6,'Cheese Only Calculator'!$A$9:$AJ$116,$D77=Lists!$G$7,'Beef Only Calculator'!$A$9:$AJ$70,$D77=Lists!$G$8,'Pork Only Calculator'!$A$9:$AJ$107),35,FALSE)</f>
        <v>0</v>
      </c>
      <c r="AM77" s="54">
        <f t="shared" si="23"/>
        <v>0</v>
      </c>
      <c r="AO77" s="55"/>
    </row>
    <row r="78" spans="1:41" ht="24.5" x14ac:dyDescent="0.55000000000000004">
      <c r="A78" s="40">
        <v>10000097687</v>
      </c>
      <c r="B78" s="40" t="str">
        <f>INDEX('Data Sheet'!$A$1:$R$260,MATCH($A78,'Data Sheet'!$A$1:$A$260,0),MATCH(B$3,'Data Sheet'!$A$1:$R$1,0))</f>
        <v>ACT</v>
      </c>
      <c r="C78" s="41" t="str">
        <f>INDEX('Data Sheet'!$A$1:$R$260,MATCH($A78,'Data Sheet'!$A$1:$A$260,0),MATCH(C$3,'Data Sheet'!$A$1:$R$1,0))</f>
        <v>All Natural Beef Meatball, 0.48 oz.</v>
      </c>
      <c r="D78" s="40" t="str">
        <f>INDEX('Data Sheet'!$A$1:$R$260,MATCH($A78,'Data Sheet'!$A$1:$A$260,0),MATCH(D$3,'Data Sheet'!$A$1:$R$1,0))</f>
        <v>100154 / 100155</v>
      </c>
      <c r="E78" s="40">
        <f>INDEX('Data Sheet'!$A$1:$R$260,MATCH($A78,'Data Sheet'!$A$1:$A$260,0),MATCH(E$3,'Data Sheet'!$A$1:$R$1,0))</f>
        <v>29.67</v>
      </c>
      <c r="F78" s="40">
        <f>INDEX('Data Sheet'!$A$1:$R$260,MATCH($A78,'Data Sheet'!$A$1:$A$260,0),MATCH(F$3,'Data Sheet'!$A$1:$R$1,0))</f>
        <v>169</v>
      </c>
      <c r="G78" s="40">
        <f>INDEX('Data Sheet'!$A$1:$R$260,MATCH($A78,'Data Sheet'!$A$1:$A$260,0),MATCH(G$3,'Data Sheet'!$A$1:$R$1,0))</f>
        <v>169</v>
      </c>
      <c r="H78" s="40" t="str">
        <f>INDEX('Data Sheet'!$A$1:$R$260,MATCH($A78,'Data Sheet'!$A$1:$A$260,0),MATCH(H$3,'Data Sheet'!$A$1:$R$1,0))</f>
        <v/>
      </c>
      <c r="I78" s="40">
        <f>INDEX('Data Sheet'!$A$1:$R$260,MATCH($A78,'Data Sheet'!$A$1:$A$260,0),MATCH(I$3,'Data Sheet'!$A$1:$R$1,0))</f>
        <v>2.8</v>
      </c>
      <c r="J78" s="40" t="str">
        <f>INDEX('Data Sheet'!$A$1:$R$260,MATCH($A78,'Data Sheet'!$A$1:$A$260,0),MATCH(J$3,'Data Sheet'!$A$1:$R$1,0))</f>
        <v>6 pieces</v>
      </c>
      <c r="K78" s="40">
        <f>INDEX('Data Sheet'!$A$1:$R$260,MATCH($A78,'Data Sheet'!$A$1:$A$260,0),MATCH(K$3,'Data Sheet'!$A$1:$R$1,0))</f>
        <v>2</v>
      </c>
      <c r="L78" s="40" t="str">
        <f>INDEX('Data Sheet'!$A$1:$R$260,MATCH($A78,'Data Sheet'!$A$1:$A$260,0),MATCH(L$3,'Data Sheet'!$A$1:$R$1,0))</f>
        <v>-</v>
      </c>
      <c r="M78" s="40">
        <f>INDEX('Data Sheet'!$A$1:$R$260,MATCH($A78,'Data Sheet'!$A$1:$A$260,0),MATCH(M$3,'Data Sheet'!$A$1:$R$1,0))</f>
        <v>0</v>
      </c>
      <c r="N78" s="40">
        <f>INDEX('Data Sheet'!$A$1:$R$260,MATCH($A78,'Data Sheet'!$A$1:$A$260,0),MATCH(N$3,'Data Sheet'!$A$1:$R$1,0))</f>
        <v>0</v>
      </c>
      <c r="O78" s="40">
        <f>INDEX('Data Sheet'!$A$1:$R$260,MATCH($A78,'Data Sheet'!$A$1:$A$260,0),MATCH(O$3,'Data Sheet'!$A$1:$R$1,0))</f>
        <v>0</v>
      </c>
      <c r="P78" s="40">
        <f>INDEX('Data Sheet'!$A$1:$R$260,MATCH($A78,'Data Sheet'!$A$1:$A$260,0),MATCH(P$3,'Data Sheet'!$A$1:$R$1,0))</f>
        <v>24.91</v>
      </c>
      <c r="Q78" s="40">
        <f>INDEX('Data Sheet'!$A$1:$R$260,MATCH($A78,'Data Sheet'!$A$1:$A$260,0),MATCH(Q$3,'Data Sheet'!$A$1:$R$1,0))</f>
        <v>0</v>
      </c>
      <c r="R78" s="42" t="str">
        <f>VLOOKUP(A78,_xlfn.IFS(D78=Lists!$G$3,'Chicken Only Calculator'!$A$9:$U$114,D78=Lists!$G$4,'Chicken Only Calculator'!$A$9:$U$114,D78=Lists!$G$5,'Chicken Only Calculator'!$A$9:$U$114,D78=Lists!$G$6,'Cheese Only Calculator'!$A$9:$U$116,D78=Lists!$G$7,'Beef Only Calculator'!$A$9:$U$70,D78=Lists!$G$8,'Pork Only Calculator'!$A$9:$U$107),15,FALSE)</f>
        <v/>
      </c>
      <c r="S78" s="42" t="str">
        <f t="shared" si="16"/>
        <v/>
      </c>
      <c r="T78" s="42">
        <f>VLOOKUP(A78,_xlfn.IFS(D78=Lists!$G$3,'Chicken Only Calculator'!$A$9:$U$114,D78=Lists!$G$4,'Chicken Only Calculator'!$A$9:$U$114,D78=Lists!$G$5,'Chicken Only Calculator'!$A$9:$U$114,D78=Lists!$G$6,'Cheese Only Calculator'!$A$9:$U$116,D78=Lists!$G$7,'Beef Only Calculator'!$A$9:$U$70,D78=Lists!$G$8,'Pork Only Calculator'!$A$9:$U$107),17,FALSE)</f>
        <v>0</v>
      </c>
      <c r="U78" s="42" t="str">
        <f t="shared" si="17"/>
        <v/>
      </c>
      <c r="V78" s="42" t="str">
        <f t="shared" si="18"/>
        <v/>
      </c>
      <c r="W78" s="42" t="str">
        <f t="shared" si="19"/>
        <v/>
      </c>
      <c r="X78" s="42" t="str">
        <f t="shared" si="20"/>
        <v/>
      </c>
      <c r="Y78" s="42" t="str">
        <f t="shared" si="21"/>
        <v/>
      </c>
      <c r="Z78" s="42" t="str">
        <f t="shared" si="22"/>
        <v/>
      </c>
      <c r="AA78" s="42">
        <f>VLOOKUP($A78,_xlfn.IFS($D78=Lists!$G$3,'Chicken Only Calculator'!$A$9:$AJ$114,$D78=Lists!$G$4,'Chicken Only Calculator'!$A$9:$AJ$114,$D78=Lists!$G$5,'Chicken Only Calculator'!$A$9:$AJ$114,$D78=Lists!$G$6,'Cheese Only Calculator'!$A$9:$AJ$116,$D78=Lists!$G$7,'Beef Only Calculator'!$A$9:$AJ$70,$D78=Lists!$G$8,'Pork Only Calculator'!$A$9:$AJ$107),24,FALSE)</f>
        <v>0</v>
      </c>
      <c r="AB78" s="42">
        <f>VLOOKUP($A78,_xlfn.IFS($D78=Lists!$G$3,'Chicken Only Calculator'!$A$9:$AJ$114,$D78=Lists!$G$4,'Chicken Only Calculator'!$A$9:$AJ$114,$D78=Lists!$G$5,'Chicken Only Calculator'!$A$9:$AJ$114,$D78=Lists!$G$6,'Cheese Only Calculator'!$A$9:$AJ$116,$D78=Lists!$G$7,'Beef Only Calculator'!$A$9:$AJ$70,$D78=Lists!$G$8,'Pork Only Calculator'!$A$9:$AJ$107),25,FALSE)</f>
        <v>0</v>
      </c>
      <c r="AC78" s="42">
        <f>VLOOKUP($A78,_xlfn.IFS($D78=Lists!$G$3,'Chicken Only Calculator'!$A$9:$AJ$114,$D78=Lists!$G$4,'Chicken Only Calculator'!$A$9:$AJ$114,$D78=Lists!$G$5,'Chicken Only Calculator'!$A$9:$AJ$114,$D78=Lists!$G$6,'Cheese Only Calculator'!$A$9:$AJ$116,$D78=Lists!$G$7,'Beef Only Calculator'!$A$9:$AJ$70,$D78=Lists!$G$8,'Pork Only Calculator'!$A$9:$AJ$107),26,FALSE)</f>
        <v>0</v>
      </c>
      <c r="AD78" s="42">
        <f>VLOOKUP($A78,_xlfn.IFS($D78=Lists!$G$3,'Chicken Only Calculator'!$A$9:$AJ$114,$D78=Lists!$G$4,'Chicken Only Calculator'!$A$9:$AJ$114,$D78=Lists!$G$5,'Chicken Only Calculator'!$A$9:$AJ$114,$D78=Lists!$G$6,'Cheese Only Calculator'!$A$9:$AJ$116,$D78=Lists!$G$7,'Beef Only Calculator'!$A$9:$AJ$70,$D78=Lists!$G$8,'Pork Only Calculator'!$A$9:$AJ$107),27,FALSE)</f>
        <v>0</v>
      </c>
      <c r="AE78" s="42">
        <f>VLOOKUP($A78,_xlfn.IFS($D78=Lists!$G$3,'Chicken Only Calculator'!$A$9:$AJ$114,$D78=Lists!$G$4,'Chicken Only Calculator'!$A$9:$AJ$114,$D78=Lists!$G$5,'Chicken Only Calculator'!$A$9:$AJ$114,$D78=Lists!$G$6,'Cheese Only Calculator'!$A$9:$AJ$116,$D78=Lists!$G$7,'Beef Only Calculator'!$A$9:$AJ$70,$D78=Lists!$G$8,'Pork Only Calculator'!$A$9:$AJ$107),28,FALSE)</f>
        <v>0</v>
      </c>
      <c r="AF78" s="42">
        <f>VLOOKUP($A78,_xlfn.IFS($D78=Lists!$G$3,'Chicken Only Calculator'!$A$9:$AJ$114,$D78=Lists!$G$4,'Chicken Only Calculator'!$A$9:$AJ$114,$D78=Lists!$G$5,'Chicken Only Calculator'!$A$9:$AJ$114,$D78=Lists!$G$6,'Cheese Only Calculator'!$A$9:$AJ$116,$D78=Lists!$G$7,'Beef Only Calculator'!$A$9:$AJ$70,$D78=Lists!$G$8,'Pork Only Calculator'!$A$9:$AJ$107),29,FALSE)</f>
        <v>0</v>
      </c>
      <c r="AG78" s="42">
        <f>VLOOKUP($A78,_xlfn.IFS($D78=Lists!$G$3,'Chicken Only Calculator'!$A$9:$AJ$114,$D78=Lists!$G$4,'Chicken Only Calculator'!$A$9:$AJ$114,$D78=Lists!$G$5,'Chicken Only Calculator'!$A$9:$AJ$114,$D78=Lists!$G$6,'Cheese Only Calculator'!$A$9:$AJ$116,$D78=Lists!$G$7,'Beef Only Calculator'!$A$9:$AJ$70,$D78=Lists!$G$8,'Pork Only Calculator'!$A$9:$AJ$107),30,FALSE)</f>
        <v>0</v>
      </c>
      <c r="AH78" s="42">
        <f>VLOOKUP($A78,_xlfn.IFS($D78=Lists!$G$3,'Chicken Only Calculator'!$A$9:$AJ$114,$D78=Lists!$G$4,'Chicken Only Calculator'!$A$9:$AJ$114,$D78=Lists!$G$5,'Chicken Only Calculator'!$A$9:$AJ$114,$D78=Lists!$G$6,'Cheese Only Calculator'!$A$9:$AJ$116,$D78=Lists!$G$7,'Beef Only Calculator'!$A$9:$AJ$70,$D78=Lists!$G$8,'Pork Only Calculator'!$A$9:$AJ$107),31,FALSE)</f>
        <v>0</v>
      </c>
      <c r="AI78" s="42">
        <f>VLOOKUP($A78,_xlfn.IFS($D78=Lists!$G$3,'Chicken Only Calculator'!$A$9:$AJ$114,$D78=Lists!$G$4,'Chicken Only Calculator'!$A$9:$AJ$114,$D78=Lists!$G$5,'Chicken Only Calculator'!$A$9:$AJ$114,$D78=Lists!$G$6,'Cheese Only Calculator'!$A$9:$AJ$116,$D78=Lists!$G$7,'Beef Only Calculator'!$A$9:$AJ$70,$D78=Lists!$G$8,'Pork Only Calculator'!$A$9:$AJ$107),32,FALSE)</f>
        <v>0</v>
      </c>
      <c r="AJ78" s="42">
        <f>VLOOKUP($A78,_xlfn.IFS($D78=Lists!$G$3,'Chicken Only Calculator'!$A$9:$AJ$114,$D78=Lists!$G$4,'Chicken Only Calculator'!$A$9:$AJ$114,$D78=Lists!$G$5,'Chicken Only Calculator'!$A$9:$AJ$114,$D78=Lists!$G$6,'Cheese Only Calculator'!$A$9:$AJ$116,$D78=Lists!$G$7,'Beef Only Calculator'!$A$9:$AJ$70,$D78=Lists!$G$8,'Pork Only Calculator'!$A$9:$AJ$107),33,FALSE)</f>
        <v>0</v>
      </c>
      <c r="AK78" s="42">
        <f>VLOOKUP($A78,_xlfn.IFS($D78=Lists!$G$3,'Chicken Only Calculator'!$A$9:$AJ$114,$D78=Lists!$G$4,'Chicken Only Calculator'!$A$9:$AJ$114,$D78=Lists!$G$5,'Chicken Only Calculator'!$A$9:$AJ$114,$D78=Lists!$G$6,'Cheese Only Calculator'!$A$9:$AJ$116,$D78=Lists!$G$7,'Beef Only Calculator'!$A$9:$AJ$70,$D78=Lists!$G$8,'Pork Only Calculator'!$A$9:$AJ$107),34,FALSE)</f>
        <v>0</v>
      </c>
      <c r="AL78" s="42">
        <f>VLOOKUP($A78,_xlfn.IFS($D78=Lists!$G$3,'Chicken Only Calculator'!$A$9:$AJ$114,$D78=Lists!$G$4,'Chicken Only Calculator'!$A$9:$AJ$114,$D78=Lists!$G$5,'Chicken Only Calculator'!$A$9:$AJ$114,$D78=Lists!$G$6,'Cheese Only Calculator'!$A$9:$AJ$116,$D78=Lists!$G$7,'Beef Only Calculator'!$A$9:$AJ$70,$D78=Lists!$G$8,'Pork Only Calculator'!$A$9:$AJ$107),35,FALSE)</f>
        <v>0</v>
      </c>
      <c r="AM78" s="42">
        <f t="shared" si="23"/>
        <v>0</v>
      </c>
      <c r="AO78" s="55"/>
    </row>
    <row r="79" spans="1:41" ht="24.5" x14ac:dyDescent="0.55000000000000004">
      <c r="A79" s="52">
        <v>10000097689</v>
      </c>
      <c r="B79" s="52" t="str">
        <f>INDEX('Data Sheet'!$A$1:$R$260,MATCH($A79,'Data Sheet'!$A$1:$A$260,0),MATCH(B$3,'Data Sheet'!$A$1:$R$1,0))</f>
        <v>ACT</v>
      </c>
      <c r="C79" s="53" t="str">
        <f>INDEX('Data Sheet'!$A$1:$R$260,MATCH($A79,'Data Sheet'!$A$1:$A$260,0),MATCH(C$3,'Data Sheet'!$A$1:$R$1,0))</f>
        <v>All Natural Beef Meatball, 0.95 oz</v>
      </c>
      <c r="D79" s="52" t="str">
        <f>INDEX('Data Sheet'!$A$1:$R$260,MATCH($A79,'Data Sheet'!$A$1:$A$260,0),MATCH(D$3,'Data Sheet'!$A$1:$R$1,0))</f>
        <v>100154 / 100155</v>
      </c>
      <c r="E79" s="52">
        <f>INDEX('Data Sheet'!$A$1:$R$260,MATCH($A79,'Data Sheet'!$A$1:$A$260,0),MATCH(E$3,'Data Sheet'!$A$1:$R$1,0))</f>
        <v>29.99</v>
      </c>
      <c r="F79" s="52">
        <f>INDEX('Data Sheet'!$A$1:$R$260,MATCH($A79,'Data Sheet'!$A$1:$A$260,0),MATCH(F$3,'Data Sheet'!$A$1:$R$1,0))</f>
        <v>170</v>
      </c>
      <c r="G79" s="52">
        <f>INDEX('Data Sheet'!$A$1:$R$260,MATCH($A79,'Data Sheet'!$A$1:$A$260,0),MATCH(G$3,'Data Sheet'!$A$1:$R$1,0))</f>
        <v>170</v>
      </c>
      <c r="H79" s="52" t="str">
        <f>INDEX('Data Sheet'!$A$1:$R$260,MATCH($A79,'Data Sheet'!$A$1:$A$260,0),MATCH(H$3,'Data Sheet'!$A$1:$R$1,0))</f>
        <v/>
      </c>
      <c r="I79" s="52">
        <f>INDEX('Data Sheet'!$A$1:$R$260,MATCH($A79,'Data Sheet'!$A$1:$A$260,0),MATCH(I$3,'Data Sheet'!$A$1:$R$1,0))</f>
        <v>2.8</v>
      </c>
      <c r="J79" s="52" t="str">
        <f>INDEX('Data Sheet'!$A$1:$R$260,MATCH($A79,'Data Sheet'!$A$1:$A$260,0),MATCH(J$3,'Data Sheet'!$A$1:$R$1,0))</f>
        <v>3 Pieces</v>
      </c>
      <c r="K79" s="52">
        <f>INDEX('Data Sheet'!$A$1:$R$260,MATCH($A79,'Data Sheet'!$A$1:$A$260,0),MATCH(K$3,'Data Sheet'!$A$1:$R$1,0))</f>
        <v>2</v>
      </c>
      <c r="L79" s="52" t="str">
        <f>INDEX('Data Sheet'!$A$1:$R$260,MATCH($A79,'Data Sheet'!$A$1:$A$260,0),MATCH(L$3,'Data Sheet'!$A$1:$R$1,0))</f>
        <v>-</v>
      </c>
      <c r="M79" s="52">
        <f>INDEX('Data Sheet'!$A$1:$R$260,MATCH($A79,'Data Sheet'!$A$1:$A$260,0),MATCH(M$3,'Data Sheet'!$A$1:$R$1,0))</f>
        <v>0</v>
      </c>
      <c r="N79" s="52">
        <f>INDEX('Data Sheet'!$A$1:$R$260,MATCH($A79,'Data Sheet'!$A$1:$A$260,0),MATCH(N$3,'Data Sheet'!$A$1:$R$1,0))</f>
        <v>0</v>
      </c>
      <c r="O79" s="52">
        <f>INDEX('Data Sheet'!$A$1:$R$260,MATCH($A79,'Data Sheet'!$A$1:$A$260,0),MATCH(O$3,'Data Sheet'!$A$1:$R$1,0))</f>
        <v>0</v>
      </c>
      <c r="P79" s="52">
        <f>INDEX('Data Sheet'!$A$1:$R$260,MATCH($A79,'Data Sheet'!$A$1:$A$260,0),MATCH(P$3,'Data Sheet'!$A$1:$R$1,0))</f>
        <v>25.18</v>
      </c>
      <c r="Q79" s="52">
        <f>INDEX('Data Sheet'!$A$1:$R$260,MATCH($A79,'Data Sheet'!$A$1:$A$260,0),MATCH(Q$3,'Data Sheet'!$A$1:$R$1,0))</f>
        <v>0</v>
      </c>
      <c r="R79" s="54" t="str">
        <f>VLOOKUP(A79,_xlfn.IFS(D79=Lists!$G$3,'Chicken Only Calculator'!$A$9:$U$114,D79=Lists!$G$4,'Chicken Only Calculator'!$A$9:$U$114,D79=Lists!$G$5,'Chicken Only Calculator'!$A$9:$U$114,D79=Lists!$G$6,'Cheese Only Calculator'!$A$9:$U$116,D79=Lists!$G$7,'Beef Only Calculator'!$A$9:$U$70,D79=Lists!$G$8,'Pork Only Calculator'!$A$9:$U$107),15,FALSE)</f>
        <v/>
      </c>
      <c r="S79" s="54" t="str">
        <f t="shared" si="16"/>
        <v/>
      </c>
      <c r="T79" s="54">
        <f>VLOOKUP(A79,_xlfn.IFS(D79=Lists!$G$3,'Chicken Only Calculator'!$A$9:$U$114,D79=Lists!$G$4,'Chicken Only Calculator'!$A$9:$U$114,D79=Lists!$G$5,'Chicken Only Calculator'!$A$9:$U$114,D79=Lists!$G$6,'Cheese Only Calculator'!$A$9:$U$116,D79=Lists!$G$7,'Beef Only Calculator'!$A$9:$U$70,D79=Lists!$G$8,'Pork Only Calculator'!$A$9:$U$107),17,FALSE)</f>
        <v>0</v>
      </c>
      <c r="U79" s="54" t="str">
        <f t="shared" si="17"/>
        <v/>
      </c>
      <c r="V79" s="54" t="str">
        <f t="shared" si="18"/>
        <v/>
      </c>
      <c r="W79" s="54" t="str">
        <f t="shared" si="19"/>
        <v/>
      </c>
      <c r="X79" s="54" t="str">
        <f t="shared" si="20"/>
        <v/>
      </c>
      <c r="Y79" s="54" t="str">
        <f t="shared" si="21"/>
        <v/>
      </c>
      <c r="Z79" s="54" t="str">
        <f t="shared" si="22"/>
        <v/>
      </c>
      <c r="AA79" s="54">
        <f>VLOOKUP($A79,_xlfn.IFS($D79=Lists!$G$3,'Chicken Only Calculator'!$A$9:$AJ$114,$D79=Lists!$G$4,'Chicken Only Calculator'!$A$9:$AJ$114,$D79=Lists!$G$5,'Chicken Only Calculator'!$A$9:$AJ$114,$D79=Lists!$G$6,'Cheese Only Calculator'!$A$9:$AJ$116,$D79=Lists!$G$7,'Beef Only Calculator'!$A$9:$AJ$70,$D79=Lists!$G$8,'Pork Only Calculator'!$A$9:$AJ$107),24,FALSE)</f>
        <v>0</v>
      </c>
      <c r="AB79" s="54">
        <f>VLOOKUP($A79,_xlfn.IFS($D79=Lists!$G$3,'Chicken Only Calculator'!$A$9:$AJ$114,$D79=Lists!$G$4,'Chicken Only Calculator'!$A$9:$AJ$114,$D79=Lists!$G$5,'Chicken Only Calculator'!$A$9:$AJ$114,$D79=Lists!$G$6,'Cheese Only Calculator'!$A$9:$AJ$116,$D79=Lists!$G$7,'Beef Only Calculator'!$A$9:$AJ$70,$D79=Lists!$G$8,'Pork Only Calculator'!$A$9:$AJ$107),25,FALSE)</f>
        <v>0</v>
      </c>
      <c r="AC79" s="54">
        <f>VLOOKUP($A79,_xlfn.IFS($D79=Lists!$G$3,'Chicken Only Calculator'!$A$9:$AJ$114,$D79=Lists!$G$4,'Chicken Only Calculator'!$A$9:$AJ$114,$D79=Lists!$G$5,'Chicken Only Calculator'!$A$9:$AJ$114,$D79=Lists!$G$6,'Cheese Only Calculator'!$A$9:$AJ$116,$D79=Lists!$G$7,'Beef Only Calculator'!$A$9:$AJ$70,$D79=Lists!$G$8,'Pork Only Calculator'!$A$9:$AJ$107),26,FALSE)</f>
        <v>0</v>
      </c>
      <c r="AD79" s="54">
        <f>VLOOKUP($A79,_xlfn.IFS($D79=Lists!$G$3,'Chicken Only Calculator'!$A$9:$AJ$114,$D79=Lists!$G$4,'Chicken Only Calculator'!$A$9:$AJ$114,$D79=Lists!$G$5,'Chicken Only Calculator'!$A$9:$AJ$114,$D79=Lists!$G$6,'Cheese Only Calculator'!$A$9:$AJ$116,$D79=Lists!$G$7,'Beef Only Calculator'!$A$9:$AJ$70,$D79=Lists!$G$8,'Pork Only Calculator'!$A$9:$AJ$107),27,FALSE)</f>
        <v>0</v>
      </c>
      <c r="AE79" s="54">
        <f>VLOOKUP($A79,_xlfn.IFS($D79=Lists!$G$3,'Chicken Only Calculator'!$A$9:$AJ$114,$D79=Lists!$G$4,'Chicken Only Calculator'!$A$9:$AJ$114,$D79=Lists!$G$5,'Chicken Only Calculator'!$A$9:$AJ$114,$D79=Lists!$G$6,'Cheese Only Calculator'!$A$9:$AJ$116,$D79=Lists!$G$7,'Beef Only Calculator'!$A$9:$AJ$70,$D79=Lists!$G$8,'Pork Only Calculator'!$A$9:$AJ$107),28,FALSE)</f>
        <v>0</v>
      </c>
      <c r="AF79" s="54">
        <f>VLOOKUP($A79,_xlfn.IFS($D79=Lists!$G$3,'Chicken Only Calculator'!$A$9:$AJ$114,$D79=Lists!$G$4,'Chicken Only Calculator'!$A$9:$AJ$114,$D79=Lists!$G$5,'Chicken Only Calculator'!$A$9:$AJ$114,$D79=Lists!$G$6,'Cheese Only Calculator'!$A$9:$AJ$116,$D79=Lists!$G$7,'Beef Only Calculator'!$A$9:$AJ$70,$D79=Lists!$G$8,'Pork Only Calculator'!$A$9:$AJ$107),29,FALSE)</f>
        <v>0</v>
      </c>
      <c r="AG79" s="54">
        <f>VLOOKUP($A79,_xlfn.IFS($D79=Lists!$G$3,'Chicken Only Calculator'!$A$9:$AJ$114,$D79=Lists!$G$4,'Chicken Only Calculator'!$A$9:$AJ$114,$D79=Lists!$G$5,'Chicken Only Calculator'!$A$9:$AJ$114,$D79=Lists!$G$6,'Cheese Only Calculator'!$A$9:$AJ$116,$D79=Lists!$G$7,'Beef Only Calculator'!$A$9:$AJ$70,$D79=Lists!$G$8,'Pork Only Calculator'!$A$9:$AJ$107),30,FALSE)</f>
        <v>0</v>
      </c>
      <c r="AH79" s="54">
        <f>VLOOKUP($A79,_xlfn.IFS($D79=Lists!$G$3,'Chicken Only Calculator'!$A$9:$AJ$114,$D79=Lists!$G$4,'Chicken Only Calculator'!$A$9:$AJ$114,$D79=Lists!$G$5,'Chicken Only Calculator'!$A$9:$AJ$114,$D79=Lists!$G$6,'Cheese Only Calculator'!$A$9:$AJ$116,$D79=Lists!$G$7,'Beef Only Calculator'!$A$9:$AJ$70,$D79=Lists!$G$8,'Pork Only Calculator'!$A$9:$AJ$107),31,FALSE)</f>
        <v>0</v>
      </c>
      <c r="AI79" s="54">
        <f>VLOOKUP($A79,_xlfn.IFS($D79=Lists!$G$3,'Chicken Only Calculator'!$A$9:$AJ$114,$D79=Lists!$G$4,'Chicken Only Calculator'!$A$9:$AJ$114,$D79=Lists!$G$5,'Chicken Only Calculator'!$A$9:$AJ$114,$D79=Lists!$G$6,'Cheese Only Calculator'!$A$9:$AJ$116,$D79=Lists!$G$7,'Beef Only Calculator'!$A$9:$AJ$70,$D79=Lists!$G$8,'Pork Only Calculator'!$A$9:$AJ$107),32,FALSE)</f>
        <v>0</v>
      </c>
      <c r="AJ79" s="54">
        <f>VLOOKUP($A79,_xlfn.IFS($D79=Lists!$G$3,'Chicken Only Calculator'!$A$9:$AJ$114,$D79=Lists!$G$4,'Chicken Only Calculator'!$A$9:$AJ$114,$D79=Lists!$G$5,'Chicken Only Calculator'!$A$9:$AJ$114,$D79=Lists!$G$6,'Cheese Only Calculator'!$A$9:$AJ$116,$D79=Lists!$G$7,'Beef Only Calculator'!$A$9:$AJ$70,$D79=Lists!$G$8,'Pork Only Calculator'!$A$9:$AJ$107),33,FALSE)</f>
        <v>0</v>
      </c>
      <c r="AK79" s="54">
        <f>VLOOKUP($A79,_xlfn.IFS($D79=Lists!$G$3,'Chicken Only Calculator'!$A$9:$AJ$114,$D79=Lists!$G$4,'Chicken Only Calculator'!$A$9:$AJ$114,$D79=Lists!$G$5,'Chicken Only Calculator'!$A$9:$AJ$114,$D79=Lists!$G$6,'Cheese Only Calculator'!$A$9:$AJ$116,$D79=Lists!$G$7,'Beef Only Calculator'!$A$9:$AJ$70,$D79=Lists!$G$8,'Pork Only Calculator'!$A$9:$AJ$107),34,FALSE)</f>
        <v>0</v>
      </c>
      <c r="AL79" s="54">
        <f>VLOOKUP($A79,_xlfn.IFS($D79=Lists!$G$3,'Chicken Only Calculator'!$A$9:$AJ$114,$D79=Lists!$G$4,'Chicken Only Calculator'!$A$9:$AJ$114,$D79=Lists!$G$5,'Chicken Only Calculator'!$A$9:$AJ$114,$D79=Lists!$G$6,'Cheese Only Calculator'!$A$9:$AJ$116,$D79=Lists!$G$7,'Beef Only Calculator'!$A$9:$AJ$70,$D79=Lists!$G$8,'Pork Only Calculator'!$A$9:$AJ$107),35,FALSE)</f>
        <v>0</v>
      </c>
      <c r="AM79" s="54">
        <f t="shared" si="23"/>
        <v>0</v>
      </c>
      <c r="AO79" s="55"/>
    </row>
    <row r="80" spans="1:41" ht="24.5" x14ac:dyDescent="0.55000000000000004">
      <c r="A80" s="40">
        <v>10000097815</v>
      </c>
      <c r="B80" s="40" t="str">
        <f>INDEX('Data Sheet'!$A$1:$R$260,MATCH($A80,'Data Sheet'!$A$1:$A$260,0),MATCH(B$3,'Data Sheet'!$A$1:$R$1,0))</f>
        <v>ACT</v>
      </c>
      <c r="C80" s="41" t="str">
        <f>INDEX('Data Sheet'!$A$1:$R$260,MATCH($A80,'Data Sheet'!$A$1:$A$260,0),MATCH(C$3,'Data Sheet'!$A$1:$R$1,0))</f>
        <v>Flame Broiled Beef Pattie, 2.45 oz.</v>
      </c>
      <c r="D80" s="40" t="str">
        <f>INDEX('Data Sheet'!$A$1:$R$260,MATCH($A80,'Data Sheet'!$A$1:$A$260,0),MATCH(D$3,'Data Sheet'!$A$1:$R$1,0))</f>
        <v>100154 / 100155</v>
      </c>
      <c r="E80" s="40">
        <f>INDEX('Data Sheet'!$A$1:$R$260,MATCH($A80,'Data Sheet'!$A$1:$A$260,0),MATCH(E$3,'Data Sheet'!$A$1:$R$1,0))</f>
        <v>22.97</v>
      </c>
      <c r="F80" s="40">
        <f>INDEX('Data Sheet'!$A$1:$R$260,MATCH($A80,'Data Sheet'!$A$1:$A$260,0),MATCH(F$3,'Data Sheet'!$A$1:$R$1,0))</f>
        <v>150</v>
      </c>
      <c r="G80" s="40">
        <f>INDEX('Data Sheet'!$A$1:$R$260,MATCH($A80,'Data Sheet'!$A$1:$A$260,0),MATCH(G$3,'Data Sheet'!$A$1:$R$1,0))</f>
        <v>150</v>
      </c>
      <c r="H80" s="40" t="str">
        <f>INDEX('Data Sheet'!$A$1:$R$260,MATCH($A80,'Data Sheet'!$A$1:$A$260,0),MATCH(H$3,'Data Sheet'!$A$1:$R$1,0))</f>
        <v/>
      </c>
      <c r="I80" s="40">
        <f>INDEX('Data Sheet'!$A$1:$R$260,MATCH($A80,'Data Sheet'!$A$1:$A$260,0),MATCH(I$3,'Data Sheet'!$A$1:$R$1,0))</f>
        <v>2.4500000000000002</v>
      </c>
      <c r="J80" s="40" t="str">
        <f>INDEX('Data Sheet'!$A$1:$R$260,MATCH($A80,'Data Sheet'!$A$1:$A$260,0),MATCH(J$3,'Data Sheet'!$A$1:$R$1,0))</f>
        <v>1 piece</v>
      </c>
      <c r="K80" s="40">
        <f>INDEX('Data Sheet'!$A$1:$R$260,MATCH($A80,'Data Sheet'!$A$1:$A$260,0),MATCH(K$3,'Data Sheet'!$A$1:$R$1,0))</f>
        <v>2</v>
      </c>
      <c r="L80" s="40" t="str">
        <f>INDEX('Data Sheet'!$A$1:$R$260,MATCH($A80,'Data Sheet'!$A$1:$A$260,0),MATCH(L$3,'Data Sheet'!$A$1:$R$1,0))</f>
        <v>-</v>
      </c>
      <c r="M80" s="40">
        <f>INDEX('Data Sheet'!$A$1:$R$260,MATCH($A80,'Data Sheet'!$A$1:$A$260,0),MATCH(M$3,'Data Sheet'!$A$1:$R$1,0))</f>
        <v>0</v>
      </c>
      <c r="N80" s="40">
        <f>INDEX('Data Sheet'!$A$1:$R$260,MATCH($A80,'Data Sheet'!$A$1:$A$260,0),MATCH(N$3,'Data Sheet'!$A$1:$R$1,0))</f>
        <v>0</v>
      </c>
      <c r="O80" s="40">
        <f>INDEX('Data Sheet'!$A$1:$R$260,MATCH($A80,'Data Sheet'!$A$1:$A$260,0),MATCH(O$3,'Data Sheet'!$A$1:$R$1,0))</f>
        <v>0</v>
      </c>
      <c r="P80" s="40">
        <f>INDEX('Data Sheet'!$A$1:$R$260,MATCH($A80,'Data Sheet'!$A$1:$A$260,0),MATCH(P$3,'Data Sheet'!$A$1:$R$1,0))</f>
        <v>22.77</v>
      </c>
      <c r="Q80" s="40">
        <f>INDEX('Data Sheet'!$A$1:$R$260,MATCH($A80,'Data Sheet'!$A$1:$A$260,0),MATCH(Q$3,'Data Sheet'!$A$1:$R$1,0))</f>
        <v>0</v>
      </c>
      <c r="R80" s="42" t="str">
        <f>VLOOKUP(A80,_xlfn.IFS(D80=Lists!$G$3,'Chicken Only Calculator'!$A$9:$U$114,D80=Lists!$G$4,'Chicken Only Calculator'!$A$9:$U$114,D80=Lists!$G$5,'Chicken Only Calculator'!$A$9:$U$114,D80=Lists!$G$6,'Cheese Only Calculator'!$A$9:$U$116,D80=Lists!$G$7,'Beef Only Calculator'!$A$9:$U$70,D80=Lists!$G$8,'Pork Only Calculator'!$A$9:$U$107),15,FALSE)</f>
        <v/>
      </c>
      <c r="S80" s="42" t="str">
        <f t="shared" si="16"/>
        <v/>
      </c>
      <c r="T80" s="42">
        <f>VLOOKUP(A80,_xlfn.IFS(D80=Lists!$G$3,'Chicken Only Calculator'!$A$9:$U$114,D80=Lists!$G$4,'Chicken Only Calculator'!$A$9:$U$114,D80=Lists!$G$5,'Chicken Only Calculator'!$A$9:$U$114,D80=Lists!$G$6,'Cheese Only Calculator'!$A$9:$U$116,D80=Lists!$G$7,'Beef Only Calculator'!$A$9:$U$70,D80=Lists!$G$8,'Pork Only Calculator'!$A$9:$U$107),17,FALSE)</f>
        <v>0</v>
      </c>
      <c r="U80" s="42" t="str">
        <f t="shared" si="17"/>
        <v/>
      </c>
      <c r="V80" s="42" t="str">
        <f t="shared" si="18"/>
        <v/>
      </c>
      <c r="W80" s="42" t="str">
        <f t="shared" si="19"/>
        <v/>
      </c>
      <c r="X80" s="42" t="str">
        <f t="shared" si="20"/>
        <v/>
      </c>
      <c r="Y80" s="42" t="str">
        <f t="shared" si="21"/>
        <v/>
      </c>
      <c r="Z80" s="42" t="str">
        <f t="shared" si="22"/>
        <v/>
      </c>
      <c r="AA80" s="42">
        <f>VLOOKUP($A80,_xlfn.IFS($D80=Lists!$G$3,'Chicken Only Calculator'!$A$9:$AJ$114,$D80=Lists!$G$4,'Chicken Only Calculator'!$A$9:$AJ$114,$D80=Lists!$G$5,'Chicken Only Calculator'!$A$9:$AJ$114,$D80=Lists!$G$6,'Cheese Only Calculator'!$A$9:$AJ$116,$D80=Lists!$G$7,'Beef Only Calculator'!$A$9:$AJ$70,$D80=Lists!$G$8,'Pork Only Calculator'!$A$9:$AJ$107),24,FALSE)</f>
        <v>0</v>
      </c>
      <c r="AB80" s="42">
        <f>VLOOKUP($A80,_xlfn.IFS($D80=Lists!$G$3,'Chicken Only Calculator'!$A$9:$AJ$114,$D80=Lists!$G$4,'Chicken Only Calculator'!$A$9:$AJ$114,$D80=Lists!$G$5,'Chicken Only Calculator'!$A$9:$AJ$114,$D80=Lists!$G$6,'Cheese Only Calculator'!$A$9:$AJ$116,$D80=Lists!$G$7,'Beef Only Calculator'!$A$9:$AJ$70,$D80=Lists!$G$8,'Pork Only Calculator'!$A$9:$AJ$107),25,FALSE)</f>
        <v>0</v>
      </c>
      <c r="AC80" s="42">
        <f>VLOOKUP($A80,_xlfn.IFS($D80=Lists!$G$3,'Chicken Only Calculator'!$A$9:$AJ$114,$D80=Lists!$G$4,'Chicken Only Calculator'!$A$9:$AJ$114,$D80=Lists!$G$5,'Chicken Only Calculator'!$A$9:$AJ$114,$D80=Lists!$G$6,'Cheese Only Calculator'!$A$9:$AJ$116,$D80=Lists!$G$7,'Beef Only Calculator'!$A$9:$AJ$70,$D80=Lists!$G$8,'Pork Only Calculator'!$A$9:$AJ$107),26,FALSE)</f>
        <v>0</v>
      </c>
      <c r="AD80" s="42">
        <f>VLOOKUP($A80,_xlfn.IFS($D80=Lists!$G$3,'Chicken Only Calculator'!$A$9:$AJ$114,$D80=Lists!$G$4,'Chicken Only Calculator'!$A$9:$AJ$114,$D80=Lists!$G$5,'Chicken Only Calculator'!$A$9:$AJ$114,$D80=Lists!$G$6,'Cheese Only Calculator'!$A$9:$AJ$116,$D80=Lists!$G$7,'Beef Only Calculator'!$A$9:$AJ$70,$D80=Lists!$G$8,'Pork Only Calculator'!$A$9:$AJ$107),27,FALSE)</f>
        <v>0</v>
      </c>
      <c r="AE80" s="42">
        <f>VLOOKUP($A80,_xlfn.IFS($D80=Lists!$G$3,'Chicken Only Calculator'!$A$9:$AJ$114,$D80=Lists!$G$4,'Chicken Only Calculator'!$A$9:$AJ$114,$D80=Lists!$G$5,'Chicken Only Calculator'!$A$9:$AJ$114,$D80=Lists!$G$6,'Cheese Only Calculator'!$A$9:$AJ$116,$D80=Lists!$G$7,'Beef Only Calculator'!$A$9:$AJ$70,$D80=Lists!$G$8,'Pork Only Calculator'!$A$9:$AJ$107),28,FALSE)</f>
        <v>0</v>
      </c>
      <c r="AF80" s="42">
        <f>VLOOKUP($A80,_xlfn.IFS($D80=Lists!$G$3,'Chicken Only Calculator'!$A$9:$AJ$114,$D80=Lists!$G$4,'Chicken Only Calculator'!$A$9:$AJ$114,$D80=Lists!$G$5,'Chicken Only Calculator'!$A$9:$AJ$114,$D80=Lists!$G$6,'Cheese Only Calculator'!$A$9:$AJ$116,$D80=Lists!$G$7,'Beef Only Calculator'!$A$9:$AJ$70,$D80=Lists!$G$8,'Pork Only Calculator'!$A$9:$AJ$107),29,FALSE)</f>
        <v>0</v>
      </c>
      <c r="AG80" s="42">
        <f>VLOOKUP($A80,_xlfn.IFS($D80=Lists!$G$3,'Chicken Only Calculator'!$A$9:$AJ$114,$D80=Lists!$G$4,'Chicken Only Calculator'!$A$9:$AJ$114,$D80=Lists!$G$5,'Chicken Only Calculator'!$A$9:$AJ$114,$D80=Lists!$G$6,'Cheese Only Calculator'!$A$9:$AJ$116,$D80=Lists!$G$7,'Beef Only Calculator'!$A$9:$AJ$70,$D80=Lists!$G$8,'Pork Only Calculator'!$A$9:$AJ$107),30,FALSE)</f>
        <v>0</v>
      </c>
      <c r="AH80" s="42">
        <f>VLOOKUP($A80,_xlfn.IFS($D80=Lists!$G$3,'Chicken Only Calculator'!$A$9:$AJ$114,$D80=Lists!$G$4,'Chicken Only Calculator'!$A$9:$AJ$114,$D80=Lists!$G$5,'Chicken Only Calculator'!$A$9:$AJ$114,$D80=Lists!$G$6,'Cheese Only Calculator'!$A$9:$AJ$116,$D80=Lists!$G$7,'Beef Only Calculator'!$A$9:$AJ$70,$D80=Lists!$G$8,'Pork Only Calculator'!$A$9:$AJ$107),31,FALSE)</f>
        <v>0</v>
      </c>
      <c r="AI80" s="42">
        <f>VLOOKUP($A80,_xlfn.IFS($D80=Lists!$G$3,'Chicken Only Calculator'!$A$9:$AJ$114,$D80=Lists!$G$4,'Chicken Only Calculator'!$A$9:$AJ$114,$D80=Lists!$G$5,'Chicken Only Calculator'!$A$9:$AJ$114,$D80=Lists!$G$6,'Cheese Only Calculator'!$A$9:$AJ$116,$D80=Lists!$G$7,'Beef Only Calculator'!$A$9:$AJ$70,$D80=Lists!$G$8,'Pork Only Calculator'!$A$9:$AJ$107),32,FALSE)</f>
        <v>0</v>
      </c>
      <c r="AJ80" s="42">
        <f>VLOOKUP($A80,_xlfn.IFS($D80=Lists!$G$3,'Chicken Only Calculator'!$A$9:$AJ$114,$D80=Lists!$G$4,'Chicken Only Calculator'!$A$9:$AJ$114,$D80=Lists!$G$5,'Chicken Only Calculator'!$A$9:$AJ$114,$D80=Lists!$G$6,'Cheese Only Calculator'!$A$9:$AJ$116,$D80=Lists!$G$7,'Beef Only Calculator'!$A$9:$AJ$70,$D80=Lists!$G$8,'Pork Only Calculator'!$A$9:$AJ$107),33,FALSE)</f>
        <v>0</v>
      </c>
      <c r="AK80" s="42">
        <f>VLOOKUP($A80,_xlfn.IFS($D80=Lists!$G$3,'Chicken Only Calculator'!$A$9:$AJ$114,$D80=Lists!$G$4,'Chicken Only Calculator'!$A$9:$AJ$114,$D80=Lists!$G$5,'Chicken Only Calculator'!$A$9:$AJ$114,$D80=Lists!$G$6,'Cheese Only Calculator'!$A$9:$AJ$116,$D80=Lists!$G$7,'Beef Only Calculator'!$A$9:$AJ$70,$D80=Lists!$G$8,'Pork Only Calculator'!$A$9:$AJ$107),34,FALSE)</f>
        <v>0</v>
      </c>
      <c r="AL80" s="42">
        <f>VLOOKUP($A80,_xlfn.IFS($D80=Lists!$G$3,'Chicken Only Calculator'!$A$9:$AJ$114,$D80=Lists!$G$4,'Chicken Only Calculator'!$A$9:$AJ$114,$D80=Lists!$G$5,'Chicken Only Calculator'!$A$9:$AJ$114,$D80=Lists!$G$6,'Cheese Only Calculator'!$A$9:$AJ$116,$D80=Lists!$G$7,'Beef Only Calculator'!$A$9:$AJ$70,$D80=Lists!$G$8,'Pork Only Calculator'!$A$9:$AJ$107),35,FALSE)</f>
        <v>0</v>
      </c>
      <c r="AM80" s="42">
        <f t="shared" si="23"/>
        <v>0</v>
      </c>
      <c r="AO80" s="55"/>
    </row>
    <row r="81" spans="1:41" ht="24.5" x14ac:dyDescent="0.55000000000000004">
      <c r="A81" s="52">
        <v>10000097868</v>
      </c>
      <c r="B81" s="52" t="str">
        <f>INDEX('Data Sheet'!$A$1:$R$260,MATCH($A81,'Data Sheet'!$A$1:$A$260,0),MATCH(B$3,'Data Sheet'!$A$1:$R$1,0))</f>
        <v>ACT</v>
      </c>
      <c r="C81" s="53" t="str">
        <f>INDEX('Data Sheet'!$A$1:$R$260,MATCH($A81,'Data Sheet'!$A$1:$A$260,0),MATCH(C$3,'Data Sheet'!$A$1:$R$1,0))</f>
        <v>Philly Beef Steak, 2.5 oz.</v>
      </c>
      <c r="D81" s="52" t="str">
        <f>INDEX('Data Sheet'!$A$1:$R$260,MATCH($A81,'Data Sheet'!$A$1:$A$260,0),MATCH(D$3,'Data Sheet'!$A$1:$R$1,0))</f>
        <v>100154 / 100155</v>
      </c>
      <c r="E81" s="52">
        <f>INDEX('Data Sheet'!$A$1:$R$260,MATCH($A81,'Data Sheet'!$A$1:$A$260,0),MATCH(E$3,'Data Sheet'!$A$1:$R$1,0))</f>
        <v>30</v>
      </c>
      <c r="F81" s="52">
        <f>INDEX('Data Sheet'!$A$1:$R$260,MATCH($A81,'Data Sheet'!$A$1:$A$260,0),MATCH(F$3,'Data Sheet'!$A$1:$R$1,0))</f>
        <v>192</v>
      </c>
      <c r="G81" s="52">
        <f>INDEX('Data Sheet'!$A$1:$R$260,MATCH($A81,'Data Sheet'!$A$1:$A$260,0),MATCH(G$3,'Data Sheet'!$A$1:$R$1,0))</f>
        <v>192</v>
      </c>
      <c r="H81" s="52" t="str">
        <f>INDEX('Data Sheet'!$A$1:$R$260,MATCH($A81,'Data Sheet'!$A$1:$A$260,0),MATCH(H$3,'Data Sheet'!$A$1:$R$1,0))</f>
        <v/>
      </c>
      <c r="I81" s="52">
        <f>INDEX('Data Sheet'!$A$1:$R$260,MATCH($A81,'Data Sheet'!$A$1:$A$260,0),MATCH(I$3,'Data Sheet'!$A$1:$R$1,0))</f>
        <v>2.5</v>
      </c>
      <c r="J81" s="52" t="str">
        <f>INDEX('Data Sheet'!$A$1:$R$260,MATCH($A81,'Data Sheet'!$A$1:$A$260,0),MATCH(J$3,'Data Sheet'!$A$1:$R$1,0))</f>
        <v>2.50 oz.</v>
      </c>
      <c r="K81" s="52">
        <f>INDEX('Data Sheet'!$A$1:$R$260,MATCH($A81,'Data Sheet'!$A$1:$A$260,0),MATCH(K$3,'Data Sheet'!$A$1:$R$1,0))</f>
        <v>2</v>
      </c>
      <c r="L81" s="52" t="str">
        <f>INDEX('Data Sheet'!$A$1:$R$260,MATCH($A81,'Data Sheet'!$A$1:$A$260,0),MATCH(L$3,'Data Sheet'!$A$1:$R$1,0))</f>
        <v>-</v>
      </c>
      <c r="M81" s="52">
        <f>INDEX('Data Sheet'!$A$1:$R$260,MATCH($A81,'Data Sheet'!$A$1:$A$260,0),MATCH(M$3,'Data Sheet'!$A$1:$R$1,0))</f>
        <v>0</v>
      </c>
      <c r="N81" s="52">
        <f>INDEX('Data Sheet'!$A$1:$R$260,MATCH($A81,'Data Sheet'!$A$1:$A$260,0),MATCH(N$3,'Data Sheet'!$A$1:$R$1,0))</f>
        <v>0</v>
      </c>
      <c r="O81" s="52">
        <f>INDEX('Data Sheet'!$A$1:$R$260,MATCH($A81,'Data Sheet'!$A$1:$A$260,0),MATCH(O$3,'Data Sheet'!$A$1:$R$1,0))</f>
        <v>0</v>
      </c>
      <c r="P81" s="52">
        <f>INDEX('Data Sheet'!$A$1:$R$260,MATCH($A81,'Data Sheet'!$A$1:$A$260,0),MATCH(P$3,'Data Sheet'!$A$1:$R$1,0))</f>
        <v>45.1</v>
      </c>
      <c r="Q81" s="52">
        <f>INDEX('Data Sheet'!$A$1:$R$260,MATCH($A81,'Data Sheet'!$A$1:$A$260,0),MATCH(Q$3,'Data Sheet'!$A$1:$R$1,0))</f>
        <v>0</v>
      </c>
      <c r="R81" s="54" t="str">
        <f>VLOOKUP(A81,_xlfn.IFS(D81=Lists!$G$3,'Chicken Only Calculator'!$A$9:$U$114,D81=Lists!$G$4,'Chicken Only Calculator'!$A$9:$U$114,D81=Lists!$G$5,'Chicken Only Calculator'!$A$9:$U$114,D81=Lists!$G$6,'Cheese Only Calculator'!$A$9:$U$116,D81=Lists!$G$7,'Beef Only Calculator'!$A$9:$U$70,D81=Lists!$G$8,'Pork Only Calculator'!$A$9:$U$107),15,FALSE)</f>
        <v/>
      </c>
      <c r="S81" s="54" t="str">
        <f t="shared" si="16"/>
        <v/>
      </c>
      <c r="T81" s="54">
        <f>VLOOKUP(A81,_xlfn.IFS(D81=Lists!$G$3,'Chicken Only Calculator'!$A$9:$U$114,D81=Lists!$G$4,'Chicken Only Calculator'!$A$9:$U$114,D81=Lists!$G$5,'Chicken Only Calculator'!$A$9:$U$114,D81=Lists!$G$6,'Cheese Only Calculator'!$A$9:$U$116,D81=Lists!$G$7,'Beef Only Calculator'!$A$9:$U$70,D81=Lists!$G$8,'Pork Only Calculator'!$A$9:$U$107),17,FALSE)</f>
        <v>0</v>
      </c>
      <c r="U81" s="54" t="str">
        <f t="shared" si="17"/>
        <v/>
      </c>
      <c r="V81" s="54" t="str">
        <f t="shared" si="18"/>
        <v/>
      </c>
      <c r="W81" s="54" t="str">
        <f t="shared" si="19"/>
        <v/>
      </c>
      <c r="X81" s="54" t="str">
        <f t="shared" si="20"/>
        <v/>
      </c>
      <c r="Y81" s="54" t="str">
        <f t="shared" si="21"/>
        <v/>
      </c>
      <c r="Z81" s="54" t="str">
        <f t="shared" si="22"/>
        <v/>
      </c>
      <c r="AA81" s="54">
        <f>VLOOKUP($A81,_xlfn.IFS($D81=Lists!$G$3,'Chicken Only Calculator'!$A$9:$AJ$114,$D81=Lists!$G$4,'Chicken Only Calculator'!$A$9:$AJ$114,$D81=Lists!$G$5,'Chicken Only Calculator'!$A$9:$AJ$114,$D81=Lists!$G$6,'Cheese Only Calculator'!$A$9:$AJ$116,$D81=Lists!$G$7,'Beef Only Calculator'!$A$9:$AJ$70,$D81=Lists!$G$8,'Pork Only Calculator'!$A$9:$AJ$107),24,FALSE)</f>
        <v>0</v>
      </c>
      <c r="AB81" s="54">
        <f>VLOOKUP($A81,_xlfn.IFS($D81=Lists!$G$3,'Chicken Only Calculator'!$A$9:$AJ$114,$D81=Lists!$G$4,'Chicken Only Calculator'!$A$9:$AJ$114,$D81=Lists!$G$5,'Chicken Only Calculator'!$A$9:$AJ$114,$D81=Lists!$G$6,'Cheese Only Calculator'!$A$9:$AJ$116,$D81=Lists!$G$7,'Beef Only Calculator'!$A$9:$AJ$70,$D81=Lists!$G$8,'Pork Only Calculator'!$A$9:$AJ$107),25,FALSE)</f>
        <v>0</v>
      </c>
      <c r="AC81" s="54">
        <f>VLOOKUP($A81,_xlfn.IFS($D81=Lists!$G$3,'Chicken Only Calculator'!$A$9:$AJ$114,$D81=Lists!$G$4,'Chicken Only Calculator'!$A$9:$AJ$114,$D81=Lists!$G$5,'Chicken Only Calculator'!$A$9:$AJ$114,$D81=Lists!$G$6,'Cheese Only Calculator'!$A$9:$AJ$116,$D81=Lists!$G$7,'Beef Only Calculator'!$A$9:$AJ$70,$D81=Lists!$G$8,'Pork Only Calculator'!$A$9:$AJ$107),26,FALSE)</f>
        <v>0</v>
      </c>
      <c r="AD81" s="54">
        <f>VLOOKUP($A81,_xlfn.IFS($D81=Lists!$G$3,'Chicken Only Calculator'!$A$9:$AJ$114,$D81=Lists!$G$4,'Chicken Only Calculator'!$A$9:$AJ$114,$D81=Lists!$G$5,'Chicken Only Calculator'!$A$9:$AJ$114,$D81=Lists!$G$6,'Cheese Only Calculator'!$A$9:$AJ$116,$D81=Lists!$G$7,'Beef Only Calculator'!$A$9:$AJ$70,$D81=Lists!$G$8,'Pork Only Calculator'!$A$9:$AJ$107),27,FALSE)</f>
        <v>0</v>
      </c>
      <c r="AE81" s="54">
        <f>VLOOKUP($A81,_xlfn.IFS($D81=Lists!$G$3,'Chicken Only Calculator'!$A$9:$AJ$114,$D81=Lists!$G$4,'Chicken Only Calculator'!$A$9:$AJ$114,$D81=Lists!$G$5,'Chicken Only Calculator'!$A$9:$AJ$114,$D81=Lists!$G$6,'Cheese Only Calculator'!$A$9:$AJ$116,$D81=Lists!$G$7,'Beef Only Calculator'!$A$9:$AJ$70,$D81=Lists!$G$8,'Pork Only Calculator'!$A$9:$AJ$107),28,FALSE)</f>
        <v>0</v>
      </c>
      <c r="AF81" s="54">
        <f>VLOOKUP($A81,_xlfn.IFS($D81=Lists!$G$3,'Chicken Only Calculator'!$A$9:$AJ$114,$D81=Lists!$G$4,'Chicken Only Calculator'!$A$9:$AJ$114,$D81=Lists!$G$5,'Chicken Only Calculator'!$A$9:$AJ$114,$D81=Lists!$G$6,'Cheese Only Calculator'!$A$9:$AJ$116,$D81=Lists!$G$7,'Beef Only Calculator'!$A$9:$AJ$70,$D81=Lists!$G$8,'Pork Only Calculator'!$A$9:$AJ$107),29,FALSE)</f>
        <v>0</v>
      </c>
      <c r="AG81" s="54">
        <f>VLOOKUP($A81,_xlfn.IFS($D81=Lists!$G$3,'Chicken Only Calculator'!$A$9:$AJ$114,$D81=Lists!$G$4,'Chicken Only Calculator'!$A$9:$AJ$114,$D81=Lists!$G$5,'Chicken Only Calculator'!$A$9:$AJ$114,$D81=Lists!$G$6,'Cheese Only Calculator'!$A$9:$AJ$116,$D81=Lists!$G$7,'Beef Only Calculator'!$A$9:$AJ$70,$D81=Lists!$G$8,'Pork Only Calculator'!$A$9:$AJ$107),30,FALSE)</f>
        <v>0</v>
      </c>
      <c r="AH81" s="54">
        <f>VLOOKUP($A81,_xlfn.IFS($D81=Lists!$G$3,'Chicken Only Calculator'!$A$9:$AJ$114,$D81=Lists!$G$4,'Chicken Only Calculator'!$A$9:$AJ$114,$D81=Lists!$G$5,'Chicken Only Calculator'!$A$9:$AJ$114,$D81=Lists!$G$6,'Cheese Only Calculator'!$A$9:$AJ$116,$D81=Lists!$G$7,'Beef Only Calculator'!$A$9:$AJ$70,$D81=Lists!$G$8,'Pork Only Calculator'!$A$9:$AJ$107),31,FALSE)</f>
        <v>0</v>
      </c>
      <c r="AI81" s="54">
        <f>VLOOKUP($A81,_xlfn.IFS($D81=Lists!$G$3,'Chicken Only Calculator'!$A$9:$AJ$114,$D81=Lists!$G$4,'Chicken Only Calculator'!$A$9:$AJ$114,$D81=Lists!$G$5,'Chicken Only Calculator'!$A$9:$AJ$114,$D81=Lists!$G$6,'Cheese Only Calculator'!$A$9:$AJ$116,$D81=Lists!$G$7,'Beef Only Calculator'!$A$9:$AJ$70,$D81=Lists!$G$8,'Pork Only Calculator'!$A$9:$AJ$107),32,FALSE)</f>
        <v>0</v>
      </c>
      <c r="AJ81" s="54">
        <f>VLOOKUP($A81,_xlfn.IFS($D81=Lists!$G$3,'Chicken Only Calculator'!$A$9:$AJ$114,$D81=Lists!$G$4,'Chicken Only Calculator'!$A$9:$AJ$114,$D81=Lists!$G$5,'Chicken Only Calculator'!$A$9:$AJ$114,$D81=Lists!$G$6,'Cheese Only Calculator'!$A$9:$AJ$116,$D81=Lists!$G$7,'Beef Only Calculator'!$A$9:$AJ$70,$D81=Lists!$G$8,'Pork Only Calculator'!$A$9:$AJ$107),33,FALSE)</f>
        <v>0</v>
      </c>
      <c r="AK81" s="54">
        <f>VLOOKUP($A81,_xlfn.IFS($D81=Lists!$G$3,'Chicken Only Calculator'!$A$9:$AJ$114,$D81=Lists!$G$4,'Chicken Only Calculator'!$A$9:$AJ$114,$D81=Lists!$G$5,'Chicken Only Calculator'!$A$9:$AJ$114,$D81=Lists!$G$6,'Cheese Only Calculator'!$A$9:$AJ$116,$D81=Lists!$G$7,'Beef Only Calculator'!$A$9:$AJ$70,$D81=Lists!$G$8,'Pork Only Calculator'!$A$9:$AJ$107),34,FALSE)</f>
        <v>0</v>
      </c>
      <c r="AL81" s="54">
        <f>VLOOKUP($A81,_xlfn.IFS($D81=Lists!$G$3,'Chicken Only Calculator'!$A$9:$AJ$114,$D81=Lists!$G$4,'Chicken Only Calculator'!$A$9:$AJ$114,$D81=Lists!$G$5,'Chicken Only Calculator'!$A$9:$AJ$114,$D81=Lists!$G$6,'Cheese Only Calculator'!$A$9:$AJ$116,$D81=Lists!$G$7,'Beef Only Calculator'!$A$9:$AJ$70,$D81=Lists!$G$8,'Pork Only Calculator'!$A$9:$AJ$107),35,FALSE)</f>
        <v>0</v>
      </c>
      <c r="AM81" s="54">
        <f t="shared" si="23"/>
        <v>0</v>
      </c>
      <c r="AO81" s="55"/>
    </row>
    <row r="82" spans="1:41" ht="24.5" x14ac:dyDescent="0.55000000000000004">
      <c r="A82" s="40">
        <v>10000097886</v>
      </c>
      <c r="B82" s="40" t="str">
        <f>INDEX('Data Sheet'!$A$1:$R$260,MATCH($A82,'Data Sheet'!$A$1:$A$260,0),MATCH(B$3,'Data Sheet'!$A$1:$R$1,0))</f>
        <v>ACT</v>
      </c>
      <c r="C82" s="41" t="str">
        <f>INDEX('Data Sheet'!$A$1:$R$260,MATCH($A82,'Data Sheet'!$A$1:$A$260,0),MATCH(C$3,'Data Sheet'!$A$1:$R$1,0))</f>
        <v>Breaded Beef Finger, 3.88 oz.</v>
      </c>
      <c r="D82" s="40" t="str">
        <f>INDEX('Data Sheet'!$A$1:$R$260,MATCH($A82,'Data Sheet'!$A$1:$A$260,0),MATCH(D$3,'Data Sheet'!$A$1:$R$1,0))</f>
        <v>100154 / 100155</v>
      </c>
      <c r="E82" s="40">
        <f>INDEX('Data Sheet'!$A$1:$R$260,MATCH($A82,'Data Sheet'!$A$1:$A$260,0),MATCH(E$3,'Data Sheet'!$A$1:$R$1,0))</f>
        <v>30.31</v>
      </c>
      <c r="F82" s="40" t="str">
        <f>INDEX('Data Sheet'!$A$1:$R$260,MATCH($A82,'Data Sheet'!$A$1:$A$260,0),MATCH(F$3,'Data Sheet'!$A$1:$R$1,0))</f>
        <v>approx
125</v>
      </c>
      <c r="G82" s="40">
        <f>INDEX('Data Sheet'!$A$1:$R$260,MATCH($A82,'Data Sheet'!$A$1:$A$260,0),MATCH(G$3,'Data Sheet'!$A$1:$R$1,0))</f>
        <v>125</v>
      </c>
      <c r="H82" s="40" t="str">
        <f>INDEX('Data Sheet'!$A$1:$R$260,MATCH($A82,'Data Sheet'!$A$1:$A$260,0),MATCH(H$3,'Data Sheet'!$A$1:$R$1,0))</f>
        <v/>
      </c>
      <c r="I82" s="40">
        <f>INDEX('Data Sheet'!$A$1:$R$260,MATCH($A82,'Data Sheet'!$A$1:$A$260,0),MATCH(I$3,'Data Sheet'!$A$1:$R$1,0))</f>
        <v>3.88</v>
      </c>
      <c r="J82" s="40" t="str">
        <f>INDEX('Data Sheet'!$A$1:$R$260,MATCH($A82,'Data Sheet'!$A$1:$A$260,0),MATCH(J$3,'Data Sheet'!$A$1:$R$1,0))</f>
        <v>4 pieces</v>
      </c>
      <c r="K82" s="40">
        <f>INDEX('Data Sheet'!$A$1:$R$260,MATCH($A82,'Data Sheet'!$A$1:$A$260,0),MATCH(K$3,'Data Sheet'!$A$1:$R$1,0))</f>
        <v>2</v>
      </c>
      <c r="L82" s="40">
        <f>INDEX('Data Sheet'!$A$1:$R$260,MATCH($A82,'Data Sheet'!$A$1:$A$260,0),MATCH(L$3,'Data Sheet'!$A$1:$R$1,0))</f>
        <v>1</v>
      </c>
      <c r="M82" s="40">
        <f>INDEX('Data Sheet'!$A$1:$R$260,MATCH($A82,'Data Sheet'!$A$1:$A$260,0),MATCH(M$3,'Data Sheet'!$A$1:$R$1,0))</f>
        <v>0</v>
      </c>
      <c r="N82" s="40">
        <f>INDEX('Data Sheet'!$A$1:$R$260,MATCH($A82,'Data Sheet'!$A$1:$A$260,0),MATCH(N$3,'Data Sheet'!$A$1:$R$1,0))</f>
        <v>0</v>
      </c>
      <c r="O82" s="40">
        <f>INDEX('Data Sheet'!$A$1:$R$260,MATCH($A82,'Data Sheet'!$A$1:$A$260,0),MATCH(O$3,'Data Sheet'!$A$1:$R$1,0))</f>
        <v>0</v>
      </c>
      <c r="P82" s="40">
        <f>INDEX('Data Sheet'!$A$1:$R$260,MATCH($A82,'Data Sheet'!$A$1:$A$260,0),MATCH(P$3,'Data Sheet'!$A$1:$R$1,0))</f>
        <v>15.93</v>
      </c>
      <c r="Q82" s="40">
        <f>INDEX('Data Sheet'!$A$1:$R$260,MATCH($A82,'Data Sheet'!$A$1:$A$260,0),MATCH(Q$3,'Data Sheet'!$A$1:$R$1,0))</f>
        <v>0</v>
      </c>
      <c r="R82" s="42" t="str">
        <f>VLOOKUP(A82,_xlfn.IFS(D82=Lists!$G$3,'Chicken Only Calculator'!$A$9:$U$114,D82=Lists!$G$4,'Chicken Only Calculator'!$A$9:$U$114,D82=Lists!$G$5,'Chicken Only Calculator'!$A$9:$U$114,D82=Lists!$G$6,'Cheese Only Calculator'!$A$9:$U$116,D82=Lists!$G$7,'Beef Only Calculator'!$A$9:$U$70,D82=Lists!$G$8,'Pork Only Calculator'!$A$9:$U$107),15,FALSE)</f>
        <v/>
      </c>
      <c r="S82" s="42" t="str">
        <f t="shared" si="16"/>
        <v/>
      </c>
      <c r="T82" s="42">
        <f>VLOOKUP(A82,_xlfn.IFS(D82=Lists!$G$3,'Chicken Only Calculator'!$A$9:$U$114,D82=Lists!$G$4,'Chicken Only Calculator'!$A$9:$U$114,D82=Lists!$G$5,'Chicken Only Calculator'!$A$9:$U$114,D82=Lists!$G$6,'Cheese Only Calculator'!$A$9:$U$116,D82=Lists!$G$7,'Beef Only Calculator'!$A$9:$U$70,D82=Lists!$G$8,'Pork Only Calculator'!$A$9:$U$107),17,FALSE)</f>
        <v>0</v>
      </c>
      <c r="U82" s="42" t="str">
        <f t="shared" si="17"/>
        <v/>
      </c>
      <c r="V82" s="42" t="str">
        <f t="shared" si="18"/>
        <v/>
      </c>
      <c r="W82" s="42" t="str">
        <f t="shared" si="19"/>
        <v/>
      </c>
      <c r="X82" s="42" t="str">
        <f t="shared" si="20"/>
        <v/>
      </c>
      <c r="Y82" s="42" t="str">
        <f t="shared" si="21"/>
        <v/>
      </c>
      <c r="Z82" s="42" t="str">
        <f t="shared" si="22"/>
        <v/>
      </c>
      <c r="AA82" s="42">
        <f>VLOOKUP($A82,_xlfn.IFS($D82=Lists!$G$3,'Chicken Only Calculator'!$A$9:$AJ$114,$D82=Lists!$G$4,'Chicken Only Calculator'!$A$9:$AJ$114,$D82=Lists!$G$5,'Chicken Only Calculator'!$A$9:$AJ$114,$D82=Lists!$G$6,'Cheese Only Calculator'!$A$9:$AJ$116,$D82=Lists!$G$7,'Beef Only Calculator'!$A$9:$AJ$70,$D82=Lists!$G$8,'Pork Only Calculator'!$A$9:$AJ$107),24,FALSE)</f>
        <v>0</v>
      </c>
      <c r="AB82" s="42">
        <f>VLOOKUP($A82,_xlfn.IFS($D82=Lists!$G$3,'Chicken Only Calculator'!$A$9:$AJ$114,$D82=Lists!$G$4,'Chicken Only Calculator'!$A$9:$AJ$114,$D82=Lists!$G$5,'Chicken Only Calculator'!$A$9:$AJ$114,$D82=Lists!$G$6,'Cheese Only Calculator'!$A$9:$AJ$116,$D82=Lists!$G$7,'Beef Only Calculator'!$A$9:$AJ$70,$D82=Lists!$G$8,'Pork Only Calculator'!$A$9:$AJ$107),25,FALSE)</f>
        <v>0</v>
      </c>
      <c r="AC82" s="42">
        <f>VLOOKUP($A82,_xlfn.IFS($D82=Lists!$G$3,'Chicken Only Calculator'!$A$9:$AJ$114,$D82=Lists!$G$4,'Chicken Only Calculator'!$A$9:$AJ$114,$D82=Lists!$G$5,'Chicken Only Calculator'!$A$9:$AJ$114,$D82=Lists!$G$6,'Cheese Only Calculator'!$A$9:$AJ$116,$D82=Lists!$G$7,'Beef Only Calculator'!$A$9:$AJ$70,$D82=Lists!$G$8,'Pork Only Calculator'!$A$9:$AJ$107),26,FALSE)</f>
        <v>0</v>
      </c>
      <c r="AD82" s="42">
        <f>VLOOKUP($A82,_xlfn.IFS($D82=Lists!$G$3,'Chicken Only Calculator'!$A$9:$AJ$114,$D82=Lists!$G$4,'Chicken Only Calculator'!$A$9:$AJ$114,$D82=Lists!$G$5,'Chicken Only Calculator'!$A$9:$AJ$114,$D82=Lists!$G$6,'Cheese Only Calculator'!$A$9:$AJ$116,$D82=Lists!$G$7,'Beef Only Calculator'!$A$9:$AJ$70,$D82=Lists!$G$8,'Pork Only Calculator'!$A$9:$AJ$107),27,FALSE)</f>
        <v>0</v>
      </c>
      <c r="AE82" s="42">
        <f>VLOOKUP($A82,_xlfn.IFS($D82=Lists!$G$3,'Chicken Only Calculator'!$A$9:$AJ$114,$D82=Lists!$G$4,'Chicken Only Calculator'!$A$9:$AJ$114,$D82=Lists!$G$5,'Chicken Only Calculator'!$A$9:$AJ$114,$D82=Lists!$G$6,'Cheese Only Calculator'!$A$9:$AJ$116,$D82=Lists!$G$7,'Beef Only Calculator'!$A$9:$AJ$70,$D82=Lists!$G$8,'Pork Only Calculator'!$A$9:$AJ$107),28,FALSE)</f>
        <v>0</v>
      </c>
      <c r="AF82" s="42">
        <f>VLOOKUP($A82,_xlfn.IFS($D82=Lists!$G$3,'Chicken Only Calculator'!$A$9:$AJ$114,$D82=Lists!$G$4,'Chicken Only Calculator'!$A$9:$AJ$114,$D82=Lists!$G$5,'Chicken Only Calculator'!$A$9:$AJ$114,$D82=Lists!$G$6,'Cheese Only Calculator'!$A$9:$AJ$116,$D82=Lists!$G$7,'Beef Only Calculator'!$A$9:$AJ$70,$D82=Lists!$G$8,'Pork Only Calculator'!$A$9:$AJ$107),29,FALSE)</f>
        <v>0</v>
      </c>
      <c r="AG82" s="42">
        <f>VLOOKUP($A82,_xlfn.IFS($D82=Lists!$G$3,'Chicken Only Calculator'!$A$9:$AJ$114,$D82=Lists!$G$4,'Chicken Only Calculator'!$A$9:$AJ$114,$D82=Lists!$G$5,'Chicken Only Calculator'!$A$9:$AJ$114,$D82=Lists!$G$6,'Cheese Only Calculator'!$A$9:$AJ$116,$D82=Lists!$G$7,'Beef Only Calculator'!$A$9:$AJ$70,$D82=Lists!$G$8,'Pork Only Calculator'!$A$9:$AJ$107),30,FALSE)</f>
        <v>0</v>
      </c>
      <c r="AH82" s="42">
        <f>VLOOKUP($A82,_xlfn.IFS($D82=Lists!$G$3,'Chicken Only Calculator'!$A$9:$AJ$114,$D82=Lists!$G$4,'Chicken Only Calculator'!$A$9:$AJ$114,$D82=Lists!$G$5,'Chicken Only Calculator'!$A$9:$AJ$114,$D82=Lists!$G$6,'Cheese Only Calculator'!$A$9:$AJ$116,$D82=Lists!$G$7,'Beef Only Calculator'!$A$9:$AJ$70,$D82=Lists!$G$8,'Pork Only Calculator'!$A$9:$AJ$107),31,FALSE)</f>
        <v>0</v>
      </c>
      <c r="AI82" s="42">
        <f>VLOOKUP($A82,_xlfn.IFS($D82=Lists!$G$3,'Chicken Only Calculator'!$A$9:$AJ$114,$D82=Lists!$G$4,'Chicken Only Calculator'!$A$9:$AJ$114,$D82=Lists!$G$5,'Chicken Only Calculator'!$A$9:$AJ$114,$D82=Lists!$G$6,'Cheese Only Calculator'!$A$9:$AJ$116,$D82=Lists!$G$7,'Beef Only Calculator'!$A$9:$AJ$70,$D82=Lists!$G$8,'Pork Only Calculator'!$A$9:$AJ$107),32,FALSE)</f>
        <v>0</v>
      </c>
      <c r="AJ82" s="42">
        <f>VLOOKUP($A82,_xlfn.IFS($D82=Lists!$G$3,'Chicken Only Calculator'!$A$9:$AJ$114,$D82=Lists!$G$4,'Chicken Only Calculator'!$A$9:$AJ$114,$D82=Lists!$G$5,'Chicken Only Calculator'!$A$9:$AJ$114,$D82=Lists!$G$6,'Cheese Only Calculator'!$A$9:$AJ$116,$D82=Lists!$G$7,'Beef Only Calculator'!$A$9:$AJ$70,$D82=Lists!$G$8,'Pork Only Calculator'!$A$9:$AJ$107),33,FALSE)</f>
        <v>0</v>
      </c>
      <c r="AK82" s="42">
        <f>VLOOKUP($A82,_xlfn.IFS($D82=Lists!$G$3,'Chicken Only Calculator'!$A$9:$AJ$114,$D82=Lists!$G$4,'Chicken Only Calculator'!$A$9:$AJ$114,$D82=Lists!$G$5,'Chicken Only Calculator'!$A$9:$AJ$114,$D82=Lists!$G$6,'Cheese Only Calculator'!$A$9:$AJ$116,$D82=Lists!$G$7,'Beef Only Calculator'!$A$9:$AJ$70,$D82=Lists!$G$8,'Pork Only Calculator'!$A$9:$AJ$107),34,FALSE)</f>
        <v>0</v>
      </c>
      <c r="AL82" s="42">
        <f>VLOOKUP($A82,_xlfn.IFS($D82=Lists!$G$3,'Chicken Only Calculator'!$A$9:$AJ$114,$D82=Lists!$G$4,'Chicken Only Calculator'!$A$9:$AJ$114,$D82=Lists!$G$5,'Chicken Only Calculator'!$A$9:$AJ$114,$D82=Lists!$G$6,'Cheese Only Calculator'!$A$9:$AJ$116,$D82=Lists!$G$7,'Beef Only Calculator'!$A$9:$AJ$70,$D82=Lists!$G$8,'Pork Only Calculator'!$A$9:$AJ$107),35,FALSE)</f>
        <v>0</v>
      </c>
      <c r="AM82" s="42">
        <f t="shared" si="23"/>
        <v>0</v>
      </c>
      <c r="AO82" s="55"/>
    </row>
    <row r="83" spans="1:41" ht="24.5" x14ac:dyDescent="0.55000000000000004">
      <c r="A83" s="52">
        <v>10000097902</v>
      </c>
      <c r="B83" s="52" t="str">
        <f>INDEX('Data Sheet'!$A$1:$R$260,MATCH($A83,'Data Sheet'!$A$1:$A$260,0),MATCH(B$3,'Data Sheet'!$A$1:$R$1,0))</f>
        <v>ACT</v>
      </c>
      <c r="C83" s="53" t="str">
        <f>INDEX('Data Sheet'!$A$1:$R$260,MATCH($A83,'Data Sheet'!$A$1:$A$260,0),MATCH(C$3,'Data Sheet'!$A$1:$R$1,0))</f>
        <v>Flame Grilled Low Sodium Beef Pattie, 2.25 oz.</v>
      </c>
      <c r="D83" s="52" t="str">
        <f>INDEX('Data Sheet'!$A$1:$R$260,MATCH($A83,'Data Sheet'!$A$1:$A$260,0),MATCH(D$3,'Data Sheet'!$A$1:$R$1,0))</f>
        <v>100154 / 100155</v>
      </c>
      <c r="E83" s="52">
        <f>INDEX('Data Sheet'!$A$1:$R$260,MATCH($A83,'Data Sheet'!$A$1:$A$260,0),MATCH(E$3,'Data Sheet'!$A$1:$R$1,0))</f>
        <v>20.25</v>
      </c>
      <c r="F83" s="52">
        <f>INDEX('Data Sheet'!$A$1:$R$260,MATCH($A83,'Data Sheet'!$A$1:$A$260,0),MATCH(F$3,'Data Sheet'!$A$1:$R$1,0))</f>
        <v>144</v>
      </c>
      <c r="G83" s="52">
        <f>INDEX('Data Sheet'!$A$1:$R$260,MATCH($A83,'Data Sheet'!$A$1:$A$260,0),MATCH(G$3,'Data Sheet'!$A$1:$R$1,0))</f>
        <v>144</v>
      </c>
      <c r="H83" s="52" t="str">
        <f>INDEX('Data Sheet'!$A$1:$R$260,MATCH($A83,'Data Sheet'!$A$1:$A$260,0),MATCH(H$3,'Data Sheet'!$A$1:$R$1,0))</f>
        <v/>
      </c>
      <c r="I83" s="52">
        <f>INDEX('Data Sheet'!$A$1:$R$260,MATCH($A83,'Data Sheet'!$A$1:$A$260,0),MATCH(I$3,'Data Sheet'!$A$1:$R$1,0))</f>
        <v>2.25</v>
      </c>
      <c r="J83" s="52" t="str">
        <f>INDEX('Data Sheet'!$A$1:$R$260,MATCH($A83,'Data Sheet'!$A$1:$A$260,0),MATCH(J$3,'Data Sheet'!$A$1:$R$1,0))</f>
        <v>1 piece</v>
      </c>
      <c r="K83" s="52">
        <f>INDEX('Data Sheet'!$A$1:$R$260,MATCH($A83,'Data Sheet'!$A$1:$A$260,0),MATCH(K$3,'Data Sheet'!$A$1:$R$1,0))</f>
        <v>2</v>
      </c>
      <c r="L83" s="52" t="str">
        <f>INDEX('Data Sheet'!$A$1:$R$260,MATCH($A83,'Data Sheet'!$A$1:$A$260,0),MATCH(L$3,'Data Sheet'!$A$1:$R$1,0))</f>
        <v>-</v>
      </c>
      <c r="M83" s="52">
        <f>INDEX('Data Sheet'!$A$1:$R$260,MATCH($A83,'Data Sheet'!$A$1:$A$260,0),MATCH(M$3,'Data Sheet'!$A$1:$R$1,0))</f>
        <v>0</v>
      </c>
      <c r="N83" s="52">
        <f>INDEX('Data Sheet'!$A$1:$R$260,MATCH($A83,'Data Sheet'!$A$1:$A$260,0),MATCH(N$3,'Data Sheet'!$A$1:$R$1,0))</f>
        <v>0</v>
      </c>
      <c r="O83" s="52">
        <f>INDEX('Data Sheet'!$A$1:$R$260,MATCH($A83,'Data Sheet'!$A$1:$A$260,0),MATCH(O$3,'Data Sheet'!$A$1:$R$1,0))</f>
        <v>0</v>
      </c>
      <c r="P83" s="52">
        <f>INDEX('Data Sheet'!$A$1:$R$260,MATCH($A83,'Data Sheet'!$A$1:$A$260,0),MATCH(P$3,'Data Sheet'!$A$1:$R$1,0))</f>
        <v>25.98</v>
      </c>
      <c r="Q83" s="52">
        <f>INDEX('Data Sheet'!$A$1:$R$260,MATCH($A83,'Data Sheet'!$A$1:$A$260,0),MATCH(Q$3,'Data Sheet'!$A$1:$R$1,0))</f>
        <v>0</v>
      </c>
      <c r="R83" s="54" t="str">
        <f>VLOOKUP(A83,_xlfn.IFS(D83=Lists!$G$3,'Chicken Only Calculator'!$A$9:$U$114,D83=Lists!$G$4,'Chicken Only Calculator'!$A$9:$U$114,D83=Lists!$G$5,'Chicken Only Calculator'!$A$9:$U$114,D83=Lists!$G$6,'Cheese Only Calculator'!$A$9:$U$116,D83=Lists!$G$7,'Beef Only Calculator'!$A$9:$U$70,D83=Lists!$G$8,'Pork Only Calculator'!$A$9:$U$107),15,FALSE)</f>
        <v/>
      </c>
      <c r="S83" s="54" t="str">
        <f t="shared" si="16"/>
        <v/>
      </c>
      <c r="T83" s="54">
        <f>VLOOKUP(A83,_xlfn.IFS(D83=Lists!$G$3,'Chicken Only Calculator'!$A$9:$U$114,D83=Lists!$G$4,'Chicken Only Calculator'!$A$9:$U$114,D83=Lists!$G$5,'Chicken Only Calculator'!$A$9:$U$114,D83=Lists!$G$6,'Cheese Only Calculator'!$A$9:$U$116,D83=Lists!$G$7,'Beef Only Calculator'!$A$9:$U$70,D83=Lists!$G$8,'Pork Only Calculator'!$A$9:$U$107),17,FALSE)</f>
        <v>0</v>
      </c>
      <c r="U83" s="54" t="str">
        <f t="shared" si="17"/>
        <v/>
      </c>
      <c r="V83" s="54" t="str">
        <f t="shared" si="18"/>
        <v/>
      </c>
      <c r="W83" s="54" t="str">
        <f t="shared" si="19"/>
        <v/>
      </c>
      <c r="X83" s="54" t="str">
        <f t="shared" si="20"/>
        <v/>
      </c>
      <c r="Y83" s="54" t="str">
        <f t="shared" si="21"/>
        <v/>
      </c>
      <c r="Z83" s="54" t="str">
        <f t="shared" si="22"/>
        <v/>
      </c>
      <c r="AA83" s="54">
        <f>VLOOKUP($A83,_xlfn.IFS($D83=Lists!$G$3,'Chicken Only Calculator'!$A$9:$AJ$114,$D83=Lists!$G$4,'Chicken Only Calculator'!$A$9:$AJ$114,$D83=Lists!$G$5,'Chicken Only Calculator'!$A$9:$AJ$114,$D83=Lists!$G$6,'Cheese Only Calculator'!$A$9:$AJ$116,$D83=Lists!$G$7,'Beef Only Calculator'!$A$9:$AJ$70,$D83=Lists!$G$8,'Pork Only Calculator'!$A$9:$AJ$107),24,FALSE)</f>
        <v>0</v>
      </c>
      <c r="AB83" s="54">
        <f>VLOOKUP($A83,_xlfn.IFS($D83=Lists!$G$3,'Chicken Only Calculator'!$A$9:$AJ$114,$D83=Lists!$G$4,'Chicken Only Calculator'!$A$9:$AJ$114,$D83=Lists!$G$5,'Chicken Only Calculator'!$A$9:$AJ$114,$D83=Lists!$G$6,'Cheese Only Calculator'!$A$9:$AJ$116,$D83=Lists!$G$7,'Beef Only Calculator'!$A$9:$AJ$70,$D83=Lists!$G$8,'Pork Only Calculator'!$A$9:$AJ$107),25,FALSE)</f>
        <v>0</v>
      </c>
      <c r="AC83" s="54">
        <f>VLOOKUP($A83,_xlfn.IFS($D83=Lists!$G$3,'Chicken Only Calculator'!$A$9:$AJ$114,$D83=Lists!$G$4,'Chicken Only Calculator'!$A$9:$AJ$114,$D83=Lists!$G$5,'Chicken Only Calculator'!$A$9:$AJ$114,$D83=Lists!$G$6,'Cheese Only Calculator'!$A$9:$AJ$116,$D83=Lists!$G$7,'Beef Only Calculator'!$A$9:$AJ$70,$D83=Lists!$G$8,'Pork Only Calculator'!$A$9:$AJ$107),26,FALSE)</f>
        <v>0</v>
      </c>
      <c r="AD83" s="54">
        <f>VLOOKUP($A83,_xlfn.IFS($D83=Lists!$G$3,'Chicken Only Calculator'!$A$9:$AJ$114,$D83=Lists!$G$4,'Chicken Only Calculator'!$A$9:$AJ$114,$D83=Lists!$G$5,'Chicken Only Calculator'!$A$9:$AJ$114,$D83=Lists!$G$6,'Cheese Only Calculator'!$A$9:$AJ$116,$D83=Lists!$G$7,'Beef Only Calculator'!$A$9:$AJ$70,$D83=Lists!$G$8,'Pork Only Calculator'!$A$9:$AJ$107),27,FALSE)</f>
        <v>0</v>
      </c>
      <c r="AE83" s="54">
        <f>VLOOKUP($A83,_xlfn.IFS($D83=Lists!$G$3,'Chicken Only Calculator'!$A$9:$AJ$114,$D83=Lists!$G$4,'Chicken Only Calculator'!$A$9:$AJ$114,$D83=Lists!$G$5,'Chicken Only Calculator'!$A$9:$AJ$114,$D83=Lists!$G$6,'Cheese Only Calculator'!$A$9:$AJ$116,$D83=Lists!$G$7,'Beef Only Calculator'!$A$9:$AJ$70,$D83=Lists!$G$8,'Pork Only Calculator'!$A$9:$AJ$107),28,FALSE)</f>
        <v>0</v>
      </c>
      <c r="AF83" s="54">
        <f>VLOOKUP($A83,_xlfn.IFS($D83=Lists!$G$3,'Chicken Only Calculator'!$A$9:$AJ$114,$D83=Lists!$G$4,'Chicken Only Calculator'!$A$9:$AJ$114,$D83=Lists!$G$5,'Chicken Only Calculator'!$A$9:$AJ$114,$D83=Lists!$G$6,'Cheese Only Calculator'!$A$9:$AJ$116,$D83=Lists!$G$7,'Beef Only Calculator'!$A$9:$AJ$70,$D83=Lists!$G$8,'Pork Only Calculator'!$A$9:$AJ$107),29,FALSE)</f>
        <v>0</v>
      </c>
      <c r="AG83" s="54">
        <f>VLOOKUP($A83,_xlfn.IFS($D83=Lists!$G$3,'Chicken Only Calculator'!$A$9:$AJ$114,$D83=Lists!$G$4,'Chicken Only Calculator'!$A$9:$AJ$114,$D83=Lists!$G$5,'Chicken Only Calculator'!$A$9:$AJ$114,$D83=Lists!$G$6,'Cheese Only Calculator'!$A$9:$AJ$116,$D83=Lists!$G$7,'Beef Only Calculator'!$A$9:$AJ$70,$D83=Lists!$G$8,'Pork Only Calculator'!$A$9:$AJ$107),30,FALSE)</f>
        <v>0</v>
      </c>
      <c r="AH83" s="54">
        <f>VLOOKUP($A83,_xlfn.IFS($D83=Lists!$G$3,'Chicken Only Calculator'!$A$9:$AJ$114,$D83=Lists!$G$4,'Chicken Only Calculator'!$A$9:$AJ$114,$D83=Lists!$G$5,'Chicken Only Calculator'!$A$9:$AJ$114,$D83=Lists!$G$6,'Cheese Only Calculator'!$A$9:$AJ$116,$D83=Lists!$G$7,'Beef Only Calculator'!$A$9:$AJ$70,$D83=Lists!$G$8,'Pork Only Calculator'!$A$9:$AJ$107),31,FALSE)</f>
        <v>0</v>
      </c>
      <c r="AI83" s="54">
        <f>VLOOKUP($A83,_xlfn.IFS($D83=Lists!$G$3,'Chicken Only Calculator'!$A$9:$AJ$114,$D83=Lists!$G$4,'Chicken Only Calculator'!$A$9:$AJ$114,$D83=Lists!$G$5,'Chicken Only Calculator'!$A$9:$AJ$114,$D83=Lists!$G$6,'Cheese Only Calculator'!$A$9:$AJ$116,$D83=Lists!$G$7,'Beef Only Calculator'!$A$9:$AJ$70,$D83=Lists!$G$8,'Pork Only Calculator'!$A$9:$AJ$107),32,FALSE)</f>
        <v>0</v>
      </c>
      <c r="AJ83" s="54">
        <f>VLOOKUP($A83,_xlfn.IFS($D83=Lists!$G$3,'Chicken Only Calculator'!$A$9:$AJ$114,$D83=Lists!$G$4,'Chicken Only Calculator'!$A$9:$AJ$114,$D83=Lists!$G$5,'Chicken Only Calculator'!$A$9:$AJ$114,$D83=Lists!$G$6,'Cheese Only Calculator'!$A$9:$AJ$116,$D83=Lists!$G$7,'Beef Only Calculator'!$A$9:$AJ$70,$D83=Lists!$G$8,'Pork Only Calculator'!$A$9:$AJ$107),33,FALSE)</f>
        <v>0</v>
      </c>
      <c r="AK83" s="54">
        <f>VLOOKUP($A83,_xlfn.IFS($D83=Lists!$G$3,'Chicken Only Calculator'!$A$9:$AJ$114,$D83=Lists!$G$4,'Chicken Only Calculator'!$A$9:$AJ$114,$D83=Lists!$G$5,'Chicken Only Calculator'!$A$9:$AJ$114,$D83=Lists!$G$6,'Cheese Only Calculator'!$A$9:$AJ$116,$D83=Lists!$G$7,'Beef Only Calculator'!$A$9:$AJ$70,$D83=Lists!$G$8,'Pork Only Calculator'!$A$9:$AJ$107),34,FALSE)</f>
        <v>0</v>
      </c>
      <c r="AL83" s="54">
        <f>VLOOKUP($A83,_xlfn.IFS($D83=Lists!$G$3,'Chicken Only Calculator'!$A$9:$AJ$114,$D83=Lists!$G$4,'Chicken Only Calculator'!$A$9:$AJ$114,$D83=Lists!$G$5,'Chicken Only Calculator'!$A$9:$AJ$114,$D83=Lists!$G$6,'Cheese Only Calculator'!$A$9:$AJ$116,$D83=Lists!$G$7,'Beef Only Calculator'!$A$9:$AJ$70,$D83=Lists!$G$8,'Pork Only Calculator'!$A$9:$AJ$107),35,FALSE)</f>
        <v>0</v>
      </c>
      <c r="AM83" s="54">
        <f t="shared" si="23"/>
        <v>0</v>
      </c>
      <c r="AO83" s="55"/>
    </row>
    <row r="84" spans="1:41" ht="24.5" x14ac:dyDescent="0.55000000000000004">
      <c r="A84" s="40">
        <v>10000099823</v>
      </c>
      <c r="B84" s="40" t="str">
        <f>INDEX('Data Sheet'!$A$1:$R$260,MATCH($A84,'Data Sheet'!$A$1:$A$260,0),MATCH(B$3,'Data Sheet'!$A$1:$R$1,0))</f>
        <v>ACT</v>
      </c>
      <c r="C84" s="41" t="str">
        <f>INDEX('Data Sheet'!$A$1:$R$260,MATCH($A84,'Data Sheet'!$A$1:$A$260,0),MATCH(C$3,'Data Sheet'!$A$1:$R$1,0))</f>
        <v>All Natural Chicken Philly, 2.52 oz.</v>
      </c>
      <c r="D84" s="40" t="str">
        <f>INDEX('Data Sheet'!$A$1:$R$260,MATCH($A84,'Data Sheet'!$A$1:$A$260,0),MATCH(D$3,'Data Sheet'!$A$1:$R$1,0))</f>
        <v>100103 W/D</v>
      </c>
      <c r="E84" s="40">
        <f>INDEX('Data Sheet'!$A$1:$R$260,MATCH($A84,'Data Sheet'!$A$1:$A$260,0),MATCH(E$3,'Data Sheet'!$A$1:$R$1,0))</f>
        <v>30</v>
      </c>
      <c r="F84" s="40">
        <f>INDEX('Data Sheet'!$A$1:$R$260,MATCH($A84,'Data Sheet'!$A$1:$A$260,0),MATCH(F$3,'Data Sheet'!$A$1:$R$1,0))</f>
        <v>190</v>
      </c>
      <c r="G84" s="40">
        <f>INDEX('Data Sheet'!$A$1:$R$260,MATCH($A84,'Data Sheet'!$A$1:$A$260,0),MATCH(G$3,'Data Sheet'!$A$1:$R$1,0))</f>
        <v>190</v>
      </c>
      <c r="H84" s="40">
        <f>INDEX('Data Sheet'!$A$1:$R$260,MATCH($A84,'Data Sheet'!$A$1:$A$260,0),MATCH(H$3,'Data Sheet'!$A$1:$R$1,0))</f>
        <v>30</v>
      </c>
      <c r="I84" s="40">
        <f>INDEX('Data Sheet'!$A$1:$R$260,MATCH($A84,'Data Sheet'!$A$1:$A$260,0),MATCH(I$3,'Data Sheet'!$A$1:$R$1,0))</f>
        <v>2.52</v>
      </c>
      <c r="J84" s="40" t="str">
        <f>INDEX('Data Sheet'!$A$1:$R$260,MATCH($A84,'Data Sheet'!$A$1:$A$260,0),MATCH(J$3,'Data Sheet'!$A$1:$R$1,0))</f>
        <v>2.52 oz</v>
      </c>
      <c r="K84" s="40">
        <f>INDEX('Data Sheet'!$A$1:$R$260,MATCH($A84,'Data Sheet'!$A$1:$A$260,0),MATCH(K$3,'Data Sheet'!$A$1:$R$1,0))</f>
        <v>2</v>
      </c>
      <c r="L84" s="40" t="str">
        <f>INDEX('Data Sheet'!$A$1:$R$260,MATCH($A84,'Data Sheet'!$A$1:$A$260,0),MATCH(L$3,'Data Sheet'!$A$1:$R$1,0))</f>
        <v>-</v>
      </c>
      <c r="M84" s="40">
        <f>INDEX('Data Sheet'!$A$1:$R$260,MATCH($A84,'Data Sheet'!$A$1:$A$260,0),MATCH(M$3,'Data Sheet'!$A$1:$R$1,0))</f>
        <v>23.98</v>
      </c>
      <c r="N84" s="40">
        <f>INDEX('Data Sheet'!$A$1:$R$260,MATCH($A84,'Data Sheet'!$A$1:$A$260,0),MATCH(N$3,'Data Sheet'!$A$1:$R$1,0))</f>
        <v>15.98</v>
      </c>
      <c r="O84" s="40">
        <f>INDEX('Data Sheet'!$A$1:$R$260,MATCH($A84,'Data Sheet'!$A$1:$A$260,0),MATCH(O$3,'Data Sheet'!$A$1:$R$1,0))</f>
        <v>0</v>
      </c>
      <c r="P84" s="40">
        <f>INDEX('Data Sheet'!$A$1:$R$260,MATCH($A84,'Data Sheet'!$A$1:$A$260,0),MATCH(P$3,'Data Sheet'!$A$1:$R$1,0))</f>
        <v>0</v>
      </c>
      <c r="Q84" s="40">
        <f>INDEX('Data Sheet'!$A$1:$R$260,MATCH($A84,'Data Sheet'!$A$1:$A$260,0),MATCH(Q$3,'Data Sheet'!$A$1:$R$1,0))</f>
        <v>0</v>
      </c>
      <c r="R84" s="42" t="str">
        <f>VLOOKUP(A84,_xlfn.IFS(D84=Lists!$G$3,'Chicken Only Calculator'!$A$9:$U$114,D84=Lists!$G$4,'Chicken Only Calculator'!$A$9:$U$114,D84=Lists!$G$5,'Chicken Only Calculator'!$A$9:$U$114,D84=Lists!$G$6,'Cheese Only Calculator'!$A$9:$U$116,D84=Lists!$G$7,'Beef Only Calculator'!$A$9:$U$70,D84=Lists!$G$8,'Pork Only Calculator'!$A$9:$U$107),15,FALSE)</f>
        <v/>
      </c>
      <c r="S84" s="42" t="str">
        <f t="shared" si="16"/>
        <v/>
      </c>
      <c r="T84" s="42">
        <f>VLOOKUP(A84,_xlfn.IFS(D84=Lists!$G$3,'Chicken Only Calculator'!$A$9:$U$114,D84=Lists!$G$4,'Chicken Only Calculator'!$A$9:$U$114,D84=Lists!$G$5,'Chicken Only Calculator'!$A$9:$U$114,D84=Lists!$G$6,'Cheese Only Calculator'!$A$9:$U$116,D84=Lists!$G$7,'Beef Only Calculator'!$A$9:$U$70,D84=Lists!$G$8,'Pork Only Calculator'!$A$9:$U$107),17,FALSE)</f>
        <v>0</v>
      </c>
      <c r="U84" s="42" t="str">
        <f t="shared" si="17"/>
        <v/>
      </c>
      <c r="V84" s="42" t="str">
        <f t="shared" si="18"/>
        <v/>
      </c>
      <c r="W84" s="42" t="str">
        <f t="shared" si="19"/>
        <v/>
      </c>
      <c r="X84" s="42" t="str">
        <f t="shared" si="20"/>
        <v/>
      </c>
      <c r="Y84" s="42" t="str">
        <f t="shared" si="21"/>
        <v/>
      </c>
      <c r="Z84" s="42" t="str">
        <f t="shared" si="22"/>
        <v/>
      </c>
      <c r="AA84" s="42">
        <f>VLOOKUP($A84,_xlfn.IFS($D84=Lists!$G$3,'Chicken Only Calculator'!$A$9:$AJ$114,$D84=Lists!$G$4,'Chicken Only Calculator'!$A$9:$AJ$114,$D84=Lists!$G$5,'Chicken Only Calculator'!$A$9:$AJ$114,$D84=Lists!$G$6,'Cheese Only Calculator'!$A$9:$AJ$116,$D84=Lists!$G$7,'Beef Only Calculator'!$A$9:$AJ$70,$D84=Lists!$G$8,'Pork Only Calculator'!$A$9:$AJ$107),24,FALSE)</f>
        <v>0</v>
      </c>
      <c r="AB84" s="42">
        <f>VLOOKUP($A84,_xlfn.IFS($D84=Lists!$G$3,'Chicken Only Calculator'!$A$9:$AJ$114,$D84=Lists!$G$4,'Chicken Only Calculator'!$A$9:$AJ$114,$D84=Lists!$G$5,'Chicken Only Calculator'!$A$9:$AJ$114,$D84=Lists!$G$6,'Cheese Only Calculator'!$A$9:$AJ$116,$D84=Lists!$G$7,'Beef Only Calculator'!$A$9:$AJ$70,$D84=Lists!$G$8,'Pork Only Calculator'!$A$9:$AJ$107),25,FALSE)</f>
        <v>0</v>
      </c>
      <c r="AC84" s="42">
        <f>VLOOKUP($A84,_xlfn.IFS($D84=Lists!$G$3,'Chicken Only Calculator'!$A$9:$AJ$114,$D84=Lists!$G$4,'Chicken Only Calculator'!$A$9:$AJ$114,$D84=Lists!$G$5,'Chicken Only Calculator'!$A$9:$AJ$114,$D84=Lists!$G$6,'Cheese Only Calculator'!$A$9:$AJ$116,$D84=Lists!$G$7,'Beef Only Calculator'!$A$9:$AJ$70,$D84=Lists!$G$8,'Pork Only Calculator'!$A$9:$AJ$107),26,FALSE)</f>
        <v>0</v>
      </c>
      <c r="AD84" s="42">
        <f>VLOOKUP($A84,_xlfn.IFS($D84=Lists!$G$3,'Chicken Only Calculator'!$A$9:$AJ$114,$D84=Lists!$G$4,'Chicken Only Calculator'!$A$9:$AJ$114,$D84=Lists!$G$5,'Chicken Only Calculator'!$A$9:$AJ$114,$D84=Lists!$G$6,'Cheese Only Calculator'!$A$9:$AJ$116,$D84=Lists!$G$7,'Beef Only Calculator'!$A$9:$AJ$70,$D84=Lists!$G$8,'Pork Only Calculator'!$A$9:$AJ$107),27,FALSE)</f>
        <v>0</v>
      </c>
      <c r="AE84" s="42">
        <f>VLOOKUP($A84,_xlfn.IFS($D84=Lists!$G$3,'Chicken Only Calculator'!$A$9:$AJ$114,$D84=Lists!$G$4,'Chicken Only Calculator'!$A$9:$AJ$114,$D84=Lists!$G$5,'Chicken Only Calculator'!$A$9:$AJ$114,$D84=Lists!$G$6,'Cheese Only Calculator'!$A$9:$AJ$116,$D84=Lists!$G$7,'Beef Only Calculator'!$A$9:$AJ$70,$D84=Lists!$G$8,'Pork Only Calculator'!$A$9:$AJ$107),28,FALSE)</f>
        <v>0</v>
      </c>
      <c r="AF84" s="42">
        <f>VLOOKUP($A84,_xlfn.IFS($D84=Lists!$G$3,'Chicken Only Calculator'!$A$9:$AJ$114,$D84=Lists!$G$4,'Chicken Only Calculator'!$A$9:$AJ$114,$D84=Lists!$G$5,'Chicken Only Calculator'!$A$9:$AJ$114,$D84=Lists!$G$6,'Cheese Only Calculator'!$A$9:$AJ$116,$D84=Lists!$G$7,'Beef Only Calculator'!$A$9:$AJ$70,$D84=Lists!$G$8,'Pork Only Calculator'!$A$9:$AJ$107),29,FALSE)</f>
        <v>0</v>
      </c>
      <c r="AG84" s="42">
        <f>VLOOKUP($A84,_xlfn.IFS($D84=Lists!$G$3,'Chicken Only Calculator'!$A$9:$AJ$114,$D84=Lists!$G$4,'Chicken Only Calculator'!$A$9:$AJ$114,$D84=Lists!$G$5,'Chicken Only Calculator'!$A$9:$AJ$114,$D84=Lists!$G$6,'Cheese Only Calculator'!$A$9:$AJ$116,$D84=Lists!$G$7,'Beef Only Calculator'!$A$9:$AJ$70,$D84=Lists!$G$8,'Pork Only Calculator'!$A$9:$AJ$107),30,FALSE)</f>
        <v>0</v>
      </c>
      <c r="AH84" s="42">
        <f>VLOOKUP($A84,_xlfn.IFS($D84=Lists!$G$3,'Chicken Only Calculator'!$A$9:$AJ$114,$D84=Lists!$G$4,'Chicken Only Calculator'!$A$9:$AJ$114,$D84=Lists!$G$5,'Chicken Only Calculator'!$A$9:$AJ$114,$D84=Lists!$G$6,'Cheese Only Calculator'!$A$9:$AJ$116,$D84=Lists!$G$7,'Beef Only Calculator'!$A$9:$AJ$70,$D84=Lists!$G$8,'Pork Only Calculator'!$A$9:$AJ$107),31,FALSE)</f>
        <v>0</v>
      </c>
      <c r="AI84" s="42">
        <f>VLOOKUP($A84,_xlfn.IFS($D84=Lists!$G$3,'Chicken Only Calculator'!$A$9:$AJ$114,$D84=Lists!$G$4,'Chicken Only Calculator'!$A$9:$AJ$114,$D84=Lists!$G$5,'Chicken Only Calculator'!$A$9:$AJ$114,$D84=Lists!$G$6,'Cheese Only Calculator'!$A$9:$AJ$116,$D84=Lists!$G$7,'Beef Only Calculator'!$A$9:$AJ$70,$D84=Lists!$G$8,'Pork Only Calculator'!$A$9:$AJ$107),32,FALSE)</f>
        <v>0</v>
      </c>
      <c r="AJ84" s="42">
        <f>VLOOKUP($A84,_xlfn.IFS($D84=Lists!$G$3,'Chicken Only Calculator'!$A$9:$AJ$114,$D84=Lists!$G$4,'Chicken Only Calculator'!$A$9:$AJ$114,$D84=Lists!$G$5,'Chicken Only Calculator'!$A$9:$AJ$114,$D84=Lists!$G$6,'Cheese Only Calculator'!$A$9:$AJ$116,$D84=Lists!$G$7,'Beef Only Calculator'!$A$9:$AJ$70,$D84=Lists!$G$8,'Pork Only Calculator'!$A$9:$AJ$107),33,FALSE)</f>
        <v>0</v>
      </c>
      <c r="AK84" s="42">
        <f>VLOOKUP($A84,_xlfn.IFS($D84=Lists!$G$3,'Chicken Only Calculator'!$A$9:$AJ$114,$D84=Lists!$G$4,'Chicken Only Calculator'!$A$9:$AJ$114,$D84=Lists!$G$5,'Chicken Only Calculator'!$A$9:$AJ$114,$D84=Lists!$G$6,'Cheese Only Calculator'!$A$9:$AJ$116,$D84=Lists!$G$7,'Beef Only Calculator'!$A$9:$AJ$70,$D84=Lists!$G$8,'Pork Only Calculator'!$A$9:$AJ$107),34,FALSE)</f>
        <v>0</v>
      </c>
      <c r="AL84" s="42">
        <f>VLOOKUP($A84,_xlfn.IFS($D84=Lists!$G$3,'Chicken Only Calculator'!$A$9:$AJ$114,$D84=Lists!$G$4,'Chicken Only Calculator'!$A$9:$AJ$114,$D84=Lists!$G$5,'Chicken Only Calculator'!$A$9:$AJ$114,$D84=Lists!$G$6,'Cheese Only Calculator'!$A$9:$AJ$116,$D84=Lists!$G$7,'Beef Only Calculator'!$A$9:$AJ$70,$D84=Lists!$G$8,'Pork Only Calculator'!$A$9:$AJ$107),35,FALSE)</f>
        <v>0</v>
      </c>
      <c r="AM84" s="42">
        <f t="shared" si="23"/>
        <v>0</v>
      </c>
      <c r="AO84" s="55"/>
    </row>
    <row r="85" spans="1:41" ht="24.5" x14ac:dyDescent="0.55000000000000004">
      <c r="A85" s="52">
        <v>10004130928</v>
      </c>
      <c r="B85" s="52" t="str">
        <f>INDEX('Data Sheet'!$A$1:$R$260,MATCH($A85,'Data Sheet'!$A$1:$A$260,0),MATCH(B$3,'Data Sheet'!$A$1:$R$1,0))</f>
        <v>ACT</v>
      </c>
      <c r="C85" s="53" t="str">
        <f>INDEX('Data Sheet'!$A$1:$R$260,MATCH($A85,'Data Sheet'!$A$1:$A$260,0),MATCH(C$3,'Data Sheet'!$A$1:$R$1,0))</f>
        <v>Buffalo Style Glazed Chicken Drumsticks</v>
      </c>
      <c r="D85" s="52" t="str">
        <f>INDEX('Data Sheet'!$A$1:$R$260,MATCH($A85,'Data Sheet'!$A$1:$A$260,0),MATCH(D$3,'Data Sheet'!$A$1:$R$1,0))</f>
        <v>100103 D</v>
      </c>
      <c r="E85" s="52">
        <f>INDEX('Data Sheet'!$A$1:$R$260,MATCH($A85,'Data Sheet'!$A$1:$A$260,0),MATCH(E$3,'Data Sheet'!$A$1:$R$1,0))</f>
        <v>30</v>
      </c>
      <c r="F85" s="52" t="str">
        <f>INDEX('Data Sheet'!$A$1:$R$260,MATCH($A85,'Data Sheet'!$A$1:$A$260,0),MATCH(F$3,'Data Sheet'!$A$1:$R$1,0))</f>
        <v>80-128</v>
      </c>
      <c r="G85" s="52">
        <f>INDEX('Data Sheet'!$A$1:$R$260,MATCH($A85,'Data Sheet'!$A$1:$A$260,0),MATCH(G$3,'Data Sheet'!$A$1:$R$1,0))</f>
        <v>104</v>
      </c>
      <c r="H85" s="52">
        <f>INDEX('Data Sheet'!$A$1:$R$260,MATCH($A85,'Data Sheet'!$A$1:$A$260,0),MATCH(H$3,'Data Sheet'!$A$1:$R$1,0))</f>
        <v>40</v>
      </c>
      <c r="I85" s="52" t="str">
        <f>INDEX('Data Sheet'!$A$1:$R$260,MATCH($A85,'Data Sheet'!$A$1:$A$260,0),MATCH(I$3,'Data Sheet'!$A$1:$R$1,0))</f>
        <v>3.75-6.0</v>
      </c>
      <c r="J85" s="52" t="str">
        <f>INDEX('Data Sheet'!$A$1:$R$260,MATCH($A85,'Data Sheet'!$A$1:$A$260,0),MATCH(J$3,'Data Sheet'!$A$1:$R$1,0))</f>
        <v>1 piece</v>
      </c>
      <c r="K85" s="52">
        <f>INDEX('Data Sheet'!$A$1:$R$260,MATCH($A85,'Data Sheet'!$A$1:$A$260,0),MATCH(K$3,'Data Sheet'!$A$1:$R$1,0))</f>
        <v>2.5</v>
      </c>
      <c r="L85" s="52" t="str">
        <f>INDEX('Data Sheet'!$A$1:$R$260,MATCH($A85,'Data Sheet'!$A$1:$A$260,0),MATCH(L$3,'Data Sheet'!$A$1:$R$1,0))</f>
        <v>-</v>
      </c>
      <c r="M85" s="52">
        <f>INDEX('Data Sheet'!$A$1:$R$260,MATCH($A85,'Data Sheet'!$A$1:$A$260,0),MATCH(M$3,'Data Sheet'!$A$1:$R$1,0))</f>
        <v>0</v>
      </c>
      <c r="N85" s="52">
        <f>INDEX('Data Sheet'!$A$1:$R$260,MATCH($A85,'Data Sheet'!$A$1:$A$260,0),MATCH(N$3,'Data Sheet'!$A$1:$R$1,0))</f>
        <v>23.81</v>
      </c>
      <c r="O85" s="52">
        <f>INDEX('Data Sheet'!$A$1:$R$260,MATCH($A85,'Data Sheet'!$A$1:$A$260,0),MATCH(O$3,'Data Sheet'!$A$1:$R$1,0))</f>
        <v>0</v>
      </c>
      <c r="P85" s="52">
        <f>INDEX('Data Sheet'!$A$1:$R$260,MATCH($A85,'Data Sheet'!$A$1:$A$260,0),MATCH(P$3,'Data Sheet'!$A$1:$R$1,0))</f>
        <v>0</v>
      </c>
      <c r="Q85" s="52">
        <f>INDEX('Data Sheet'!$A$1:$R$260,MATCH($A85,'Data Sheet'!$A$1:$A$260,0),MATCH(Q$3,'Data Sheet'!$A$1:$R$1,0))</f>
        <v>0</v>
      </c>
      <c r="R85" s="54" t="str">
        <f>VLOOKUP(A85,_xlfn.IFS(D85=Lists!$G$3,'Chicken Only Calculator'!$A$9:$U$114,D85=Lists!$G$4,'Chicken Only Calculator'!$A$9:$U$114,D85=Lists!$G$5,'Chicken Only Calculator'!$A$9:$U$114,D85=Lists!$G$6,'Cheese Only Calculator'!$A$9:$U$116,D85=Lists!$G$7,'Beef Only Calculator'!$A$9:$U$70,D85=Lists!$G$8,'Pork Only Calculator'!$A$9:$U$107),15,FALSE)</f>
        <v/>
      </c>
      <c r="S85" s="54" t="str">
        <f t="shared" si="16"/>
        <v/>
      </c>
      <c r="T85" s="54">
        <f>VLOOKUP(A85,_xlfn.IFS(D85=Lists!$G$3,'Chicken Only Calculator'!$A$9:$U$114,D85=Lists!$G$4,'Chicken Only Calculator'!$A$9:$U$114,D85=Lists!$G$5,'Chicken Only Calculator'!$A$9:$U$114,D85=Lists!$G$6,'Cheese Only Calculator'!$A$9:$U$116,D85=Lists!$G$7,'Beef Only Calculator'!$A$9:$U$70,D85=Lists!$G$8,'Pork Only Calculator'!$A$9:$U$107),17,FALSE)</f>
        <v>0</v>
      </c>
      <c r="U85" s="54" t="str">
        <f t="shared" si="17"/>
        <v/>
      </c>
      <c r="V85" s="54" t="str">
        <f t="shared" si="18"/>
        <v/>
      </c>
      <c r="W85" s="54" t="str">
        <f t="shared" si="19"/>
        <v/>
      </c>
      <c r="X85" s="54" t="str">
        <f t="shared" si="20"/>
        <v/>
      </c>
      <c r="Y85" s="54" t="str">
        <f t="shared" si="21"/>
        <v/>
      </c>
      <c r="Z85" s="54" t="str">
        <f t="shared" si="22"/>
        <v/>
      </c>
      <c r="AA85" s="54">
        <f>VLOOKUP($A85,_xlfn.IFS($D85=Lists!$G$3,'Chicken Only Calculator'!$A$9:$AJ$114,$D85=Lists!$G$4,'Chicken Only Calculator'!$A$9:$AJ$114,$D85=Lists!$G$5,'Chicken Only Calculator'!$A$9:$AJ$114,$D85=Lists!$G$6,'Cheese Only Calculator'!$A$9:$AJ$116,$D85=Lists!$G$7,'Beef Only Calculator'!$A$9:$AJ$70,$D85=Lists!$G$8,'Pork Only Calculator'!$A$9:$AJ$107),24,FALSE)</f>
        <v>0</v>
      </c>
      <c r="AB85" s="54">
        <f>VLOOKUP($A85,_xlfn.IFS($D85=Lists!$G$3,'Chicken Only Calculator'!$A$9:$AJ$114,$D85=Lists!$G$4,'Chicken Only Calculator'!$A$9:$AJ$114,$D85=Lists!$G$5,'Chicken Only Calculator'!$A$9:$AJ$114,$D85=Lists!$G$6,'Cheese Only Calculator'!$A$9:$AJ$116,$D85=Lists!$G$7,'Beef Only Calculator'!$A$9:$AJ$70,$D85=Lists!$G$8,'Pork Only Calculator'!$A$9:$AJ$107),25,FALSE)</f>
        <v>0</v>
      </c>
      <c r="AC85" s="54">
        <f>VLOOKUP($A85,_xlfn.IFS($D85=Lists!$G$3,'Chicken Only Calculator'!$A$9:$AJ$114,$D85=Lists!$G$4,'Chicken Only Calculator'!$A$9:$AJ$114,$D85=Lists!$G$5,'Chicken Only Calculator'!$A$9:$AJ$114,$D85=Lists!$G$6,'Cheese Only Calculator'!$A$9:$AJ$116,$D85=Lists!$G$7,'Beef Only Calculator'!$A$9:$AJ$70,$D85=Lists!$G$8,'Pork Only Calculator'!$A$9:$AJ$107),26,FALSE)</f>
        <v>0</v>
      </c>
      <c r="AD85" s="54">
        <f>VLOOKUP($A85,_xlfn.IFS($D85=Lists!$G$3,'Chicken Only Calculator'!$A$9:$AJ$114,$D85=Lists!$G$4,'Chicken Only Calculator'!$A$9:$AJ$114,$D85=Lists!$G$5,'Chicken Only Calculator'!$A$9:$AJ$114,$D85=Lists!$G$6,'Cheese Only Calculator'!$A$9:$AJ$116,$D85=Lists!$G$7,'Beef Only Calculator'!$A$9:$AJ$70,$D85=Lists!$G$8,'Pork Only Calculator'!$A$9:$AJ$107),27,FALSE)</f>
        <v>0</v>
      </c>
      <c r="AE85" s="54">
        <f>VLOOKUP($A85,_xlfn.IFS($D85=Lists!$G$3,'Chicken Only Calculator'!$A$9:$AJ$114,$D85=Lists!$G$4,'Chicken Only Calculator'!$A$9:$AJ$114,$D85=Lists!$G$5,'Chicken Only Calculator'!$A$9:$AJ$114,$D85=Lists!$G$6,'Cheese Only Calculator'!$A$9:$AJ$116,$D85=Lists!$G$7,'Beef Only Calculator'!$A$9:$AJ$70,$D85=Lists!$G$8,'Pork Only Calculator'!$A$9:$AJ$107),28,FALSE)</f>
        <v>0</v>
      </c>
      <c r="AF85" s="54">
        <f>VLOOKUP($A85,_xlfn.IFS($D85=Lists!$G$3,'Chicken Only Calculator'!$A$9:$AJ$114,$D85=Lists!$G$4,'Chicken Only Calculator'!$A$9:$AJ$114,$D85=Lists!$G$5,'Chicken Only Calculator'!$A$9:$AJ$114,$D85=Lists!$G$6,'Cheese Only Calculator'!$A$9:$AJ$116,$D85=Lists!$G$7,'Beef Only Calculator'!$A$9:$AJ$70,$D85=Lists!$G$8,'Pork Only Calculator'!$A$9:$AJ$107),29,FALSE)</f>
        <v>0</v>
      </c>
      <c r="AG85" s="54">
        <f>VLOOKUP($A85,_xlfn.IFS($D85=Lists!$G$3,'Chicken Only Calculator'!$A$9:$AJ$114,$D85=Lists!$G$4,'Chicken Only Calculator'!$A$9:$AJ$114,$D85=Lists!$G$5,'Chicken Only Calculator'!$A$9:$AJ$114,$D85=Lists!$G$6,'Cheese Only Calculator'!$A$9:$AJ$116,$D85=Lists!$G$7,'Beef Only Calculator'!$A$9:$AJ$70,$D85=Lists!$G$8,'Pork Only Calculator'!$A$9:$AJ$107),30,FALSE)</f>
        <v>0</v>
      </c>
      <c r="AH85" s="54">
        <f>VLOOKUP($A85,_xlfn.IFS($D85=Lists!$G$3,'Chicken Only Calculator'!$A$9:$AJ$114,$D85=Lists!$G$4,'Chicken Only Calculator'!$A$9:$AJ$114,$D85=Lists!$G$5,'Chicken Only Calculator'!$A$9:$AJ$114,$D85=Lists!$G$6,'Cheese Only Calculator'!$A$9:$AJ$116,$D85=Lists!$G$7,'Beef Only Calculator'!$A$9:$AJ$70,$D85=Lists!$G$8,'Pork Only Calculator'!$A$9:$AJ$107),31,FALSE)</f>
        <v>0</v>
      </c>
      <c r="AI85" s="54">
        <f>VLOOKUP($A85,_xlfn.IFS($D85=Lists!$G$3,'Chicken Only Calculator'!$A$9:$AJ$114,$D85=Lists!$G$4,'Chicken Only Calculator'!$A$9:$AJ$114,$D85=Lists!$G$5,'Chicken Only Calculator'!$A$9:$AJ$114,$D85=Lists!$G$6,'Cheese Only Calculator'!$A$9:$AJ$116,$D85=Lists!$G$7,'Beef Only Calculator'!$A$9:$AJ$70,$D85=Lists!$G$8,'Pork Only Calculator'!$A$9:$AJ$107),32,FALSE)</f>
        <v>0</v>
      </c>
      <c r="AJ85" s="54">
        <f>VLOOKUP($A85,_xlfn.IFS($D85=Lists!$G$3,'Chicken Only Calculator'!$A$9:$AJ$114,$D85=Lists!$G$4,'Chicken Only Calculator'!$A$9:$AJ$114,$D85=Lists!$G$5,'Chicken Only Calculator'!$A$9:$AJ$114,$D85=Lists!$G$6,'Cheese Only Calculator'!$A$9:$AJ$116,$D85=Lists!$G$7,'Beef Only Calculator'!$A$9:$AJ$70,$D85=Lists!$G$8,'Pork Only Calculator'!$A$9:$AJ$107),33,FALSE)</f>
        <v>0</v>
      </c>
      <c r="AK85" s="54">
        <f>VLOOKUP($A85,_xlfn.IFS($D85=Lists!$G$3,'Chicken Only Calculator'!$A$9:$AJ$114,$D85=Lists!$G$4,'Chicken Only Calculator'!$A$9:$AJ$114,$D85=Lists!$G$5,'Chicken Only Calculator'!$A$9:$AJ$114,$D85=Lists!$G$6,'Cheese Only Calculator'!$A$9:$AJ$116,$D85=Lists!$G$7,'Beef Only Calculator'!$A$9:$AJ$70,$D85=Lists!$G$8,'Pork Only Calculator'!$A$9:$AJ$107),34,FALSE)</f>
        <v>0</v>
      </c>
      <c r="AL85" s="54">
        <f>VLOOKUP($A85,_xlfn.IFS($D85=Lists!$G$3,'Chicken Only Calculator'!$A$9:$AJ$114,$D85=Lists!$G$4,'Chicken Only Calculator'!$A$9:$AJ$114,$D85=Lists!$G$5,'Chicken Only Calculator'!$A$9:$AJ$114,$D85=Lists!$G$6,'Cheese Only Calculator'!$A$9:$AJ$116,$D85=Lists!$G$7,'Beef Only Calculator'!$A$9:$AJ$70,$D85=Lists!$G$8,'Pork Only Calculator'!$A$9:$AJ$107),35,FALSE)</f>
        <v>0</v>
      </c>
      <c r="AM85" s="54">
        <f t="shared" si="23"/>
        <v>0</v>
      </c>
      <c r="AO85" s="55"/>
    </row>
    <row r="86" spans="1:41" ht="24.5" x14ac:dyDescent="0.55000000000000004">
      <c r="A86" s="40">
        <v>10021540928</v>
      </c>
      <c r="B86" s="40" t="str">
        <f>INDEX('Data Sheet'!$A$1:$R$260,MATCH($A86,'Data Sheet'!$A$1:$A$260,0),MATCH(B$3,'Data Sheet'!$A$1:$R$1,0))</f>
        <v>ACT</v>
      </c>
      <c r="C86" s="41" t="str">
        <f>INDEX('Data Sheet'!$A$1:$R$260,MATCH($A86,'Data Sheet'!$A$1:$A$260,0),MATCH(C$3,'Data Sheet'!$A$1:$R$1,0))</f>
        <v>Breaded Chicken Patties, 3.29 oz.</v>
      </c>
      <c r="D86" s="40" t="str">
        <f>INDEX('Data Sheet'!$A$1:$R$260,MATCH($A86,'Data Sheet'!$A$1:$A$260,0),MATCH(D$3,'Data Sheet'!$A$1:$R$1,0))</f>
        <v>100103 W/D</v>
      </c>
      <c r="E86" s="40">
        <f>INDEX('Data Sheet'!$A$1:$R$260,MATCH($A86,'Data Sheet'!$A$1:$A$260,0),MATCH(E$3,'Data Sheet'!$A$1:$R$1,0))</f>
        <v>30.8</v>
      </c>
      <c r="F86" s="40">
        <f>INDEX('Data Sheet'!$A$1:$R$260,MATCH($A86,'Data Sheet'!$A$1:$A$260,0),MATCH(F$3,'Data Sheet'!$A$1:$R$1,0))</f>
        <v>150</v>
      </c>
      <c r="G86" s="40">
        <f>INDEX('Data Sheet'!$A$1:$R$260,MATCH($A86,'Data Sheet'!$A$1:$A$260,0),MATCH(G$3,'Data Sheet'!$A$1:$R$1,0))</f>
        <v>150</v>
      </c>
      <c r="H86" s="40" t="str">
        <f>INDEX('Data Sheet'!$A$1:$R$260,MATCH($A86,'Data Sheet'!$A$1:$A$260,0),MATCH(H$3,'Data Sheet'!$A$1:$R$1,0))</f>
        <v/>
      </c>
      <c r="I86" s="40">
        <f>INDEX('Data Sheet'!$A$1:$R$260,MATCH($A86,'Data Sheet'!$A$1:$A$260,0),MATCH(I$3,'Data Sheet'!$A$1:$R$1,0))</f>
        <v>3.29</v>
      </c>
      <c r="J86" s="40" t="str">
        <f>INDEX('Data Sheet'!$A$1:$R$260,MATCH($A86,'Data Sheet'!$A$1:$A$260,0),MATCH(J$3,'Data Sheet'!$A$1:$R$1,0))</f>
        <v>1 piece</v>
      </c>
      <c r="K86" s="40">
        <f>INDEX('Data Sheet'!$A$1:$R$260,MATCH($A86,'Data Sheet'!$A$1:$A$260,0),MATCH(K$3,'Data Sheet'!$A$1:$R$1,0))</f>
        <v>2</v>
      </c>
      <c r="L86" s="40">
        <f>INDEX('Data Sheet'!$A$1:$R$260,MATCH($A86,'Data Sheet'!$A$1:$A$260,0),MATCH(L$3,'Data Sheet'!$A$1:$R$1,0))</f>
        <v>1</v>
      </c>
      <c r="M86" s="40">
        <f>INDEX('Data Sheet'!$A$1:$R$260,MATCH($A86,'Data Sheet'!$A$1:$A$260,0),MATCH(M$3,'Data Sheet'!$A$1:$R$1,0))</f>
        <v>8.7899999999999991</v>
      </c>
      <c r="N86" s="40">
        <f>INDEX('Data Sheet'!$A$1:$R$260,MATCH($A86,'Data Sheet'!$A$1:$A$260,0),MATCH(N$3,'Data Sheet'!$A$1:$R$1,0))</f>
        <v>5.8600000000000012</v>
      </c>
      <c r="O86" s="40">
        <f>INDEX('Data Sheet'!$A$1:$R$260,MATCH($A86,'Data Sheet'!$A$1:$A$260,0),MATCH(O$3,'Data Sheet'!$A$1:$R$1,0))</f>
        <v>0</v>
      </c>
      <c r="P86" s="40">
        <f>INDEX('Data Sheet'!$A$1:$R$260,MATCH($A86,'Data Sheet'!$A$1:$A$260,0),MATCH(P$3,'Data Sheet'!$A$1:$R$1,0))</f>
        <v>0</v>
      </c>
      <c r="Q86" s="40">
        <f>INDEX('Data Sheet'!$A$1:$R$260,MATCH($A86,'Data Sheet'!$A$1:$A$260,0),MATCH(Q$3,'Data Sheet'!$A$1:$R$1,0))</f>
        <v>0</v>
      </c>
      <c r="R86" s="42" t="str">
        <f>VLOOKUP(A86,_xlfn.IFS(D86=Lists!$G$3,'Chicken Only Calculator'!$A$9:$U$114,D86=Lists!$G$4,'Chicken Only Calculator'!$A$9:$U$114,D86=Lists!$G$5,'Chicken Only Calculator'!$A$9:$U$114,D86=Lists!$G$6,'Cheese Only Calculator'!$A$9:$U$116,D86=Lists!$G$7,'Beef Only Calculator'!$A$9:$U$70,D86=Lists!$G$8,'Pork Only Calculator'!$A$9:$U$107),15,FALSE)</f>
        <v/>
      </c>
      <c r="S86" s="42" t="str">
        <f t="shared" si="16"/>
        <v/>
      </c>
      <c r="T86" s="42">
        <f>VLOOKUP(A86,_xlfn.IFS(D86=Lists!$G$3,'Chicken Only Calculator'!$A$9:$U$114,D86=Lists!$G$4,'Chicken Only Calculator'!$A$9:$U$114,D86=Lists!$G$5,'Chicken Only Calculator'!$A$9:$U$114,D86=Lists!$G$6,'Cheese Only Calculator'!$A$9:$U$116,D86=Lists!$G$7,'Beef Only Calculator'!$A$9:$U$70,D86=Lists!$G$8,'Pork Only Calculator'!$A$9:$U$107),17,FALSE)</f>
        <v>0</v>
      </c>
      <c r="U86" s="42" t="str">
        <f t="shared" si="17"/>
        <v/>
      </c>
      <c r="V86" s="42" t="str">
        <f t="shared" si="18"/>
        <v/>
      </c>
      <c r="W86" s="42" t="str">
        <f t="shared" si="19"/>
        <v/>
      </c>
      <c r="X86" s="42" t="str">
        <f t="shared" si="20"/>
        <v/>
      </c>
      <c r="Y86" s="42" t="str">
        <f t="shared" si="21"/>
        <v/>
      </c>
      <c r="Z86" s="42" t="str">
        <f t="shared" si="22"/>
        <v/>
      </c>
      <c r="AA86" s="42">
        <f>VLOOKUP($A86,_xlfn.IFS($D86=Lists!$G$3,'Chicken Only Calculator'!$A$9:$AJ$114,$D86=Lists!$G$4,'Chicken Only Calculator'!$A$9:$AJ$114,$D86=Lists!$G$5,'Chicken Only Calculator'!$A$9:$AJ$114,$D86=Lists!$G$6,'Cheese Only Calculator'!$A$9:$AJ$116,$D86=Lists!$G$7,'Beef Only Calculator'!$A$9:$AJ$70,$D86=Lists!$G$8,'Pork Only Calculator'!$A$9:$AJ$107),24,FALSE)</f>
        <v>0</v>
      </c>
      <c r="AB86" s="42">
        <f>VLOOKUP($A86,_xlfn.IFS($D86=Lists!$G$3,'Chicken Only Calculator'!$A$9:$AJ$114,$D86=Lists!$G$4,'Chicken Only Calculator'!$A$9:$AJ$114,$D86=Lists!$G$5,'Chicken Only Calculator'!$A$9:$AJ$114,$D86=Lists!$G$6,'Cheese Only Calculator'!$A$9:$AJ$116,$D86=Lists!$G$7,'Beef Only Calculator'!$A$9:$AJ$70,$D86=Lists!$G$8,'Pork Only Calculator'!$A$9:$AJ$107),25,FALSE)</f>
        <v>0</v>
      </c>
      <c r="AC86" s="42">
        <f>VLOOKUP($A86,_xlfn.IFS($D86=Lists!$G$3,'Chicken Only Calculator'!$A$9:$AJ$114,$D86=Lists!$G$4,'Chicken Only Calculator'!$A$9:$AJ$114,$D86=Lists!$G$5,'Chicken Only Calculator'!$A$9:$AJ$114,$D86=Lists!$G$6,'Cheese Only Calculator'!$A$9:$AJ$116,$D86=Lists!$G$7,'Beef Only Calculator'!$A$9:$AJ$70,$D86=Lists!$G$8,'Pork Only Calculator'!$A$9:$AJ$107),26,FALSE)</f>
        <v>0</v>
      </c>
      <c r="AD86" s="42">
        <f>VLOOKUP($A86,_xlfn.IFS($D86=Lists!$G$3,'Chicken Only Calculator'!$A$9:$AJ$114,$D86=Lists!$G$4,'Chicken Only Calculator'!$A$9:$AJ$114,$D86=Lists!$G$5,'Chicken Only Calculator'!$A$9:$AJ$114,$D86=Lists!$G$6,'Cheese Only Calculator'!$A$9:$AJ$116,$D86=Lists!$G$7,'Beef Only Calculator'!$A$9:$AJ$70,$D86=Lists!$G$8,'Pork Only Calculator'!$A$9:$AJ$107),27,FALSE)</f>
        <v>0</v>
      </c>
      <c r="AE86" s="42">
        <f>VLOOKUP($A86,_xlfn.IFS($D86=Lists!$G$3,'Chicken Only Calculator'!$A$9:$AJ$114,$D86=Lists!$G$4,'Chicken Only Calculator'!$A$9:$AJ$114,$D86=Lists!$G$5,'Chicken Only Calculator'!$A$9:$AJ$114,$D86=Lists!$G$6,'Cheese Only Calculator'!$A$9:$AJ$116,$D86=Lists!$G$7,'Beef Only Calculator'!$A$9:$AJ$70,$D86=Lists!$G$8,'Pork Only Calculator'!$A$9:$AJ$107),28,FALSE)</f>
        <v>0</v>
      </c>
      <c r="AF86" s="42">
        <f>VLOOKUP($A86,_xlfn.IFS($D86=Lists!$G$3,'Chicken Only Calculator'!$A$9:$AJ$114,$D86=Lists!$G$4,'Chicken Only Calculator'!$A$9:$AJ$114,$D86=Lists!$G$5,'Chicken Only Calculator'!$A$9:$AJ$114,$D86=Lists!$G$6,'Cheese Only Calculator'!$A$9:$AJ$116,$D86=Lists!$G$7,'Beef Only Calculator'!$A$9:$AJ$70,$D86=Lists!$G$8,'Pork Only Calculator'!$A$9:$AJ$107),29,FALSE)</f>
        <v>0</v>
      </c>
      <c r="AG86" s="42">
        <f>VLOOKUP($A86,_xlfn.IFS($D86=Lists!$G$3,'Chicken Only Calculator'!$A$9:$AJ$114,$D86=Lists!$G$4,'Chicken Only Calculator'!$A$9:$AJ$114,$D86=Lists!$G$5,'Chicken Only Calculator'!$A$9:$AJ$114,$D86=Lists!$G$6,'Cheese Only Calculator'!$A$9:$AJ$116,$D86=Lists!$G$7,'Beef Only Calculator'!$A$9:$AJ$70,$D86=Lists!$G$8,'Pork Only Calculator'!$A$9:$AJ$107),30,FALSE)</f>
        <v>0</v>
      </c>
      <c r="AH86" s="42">
        <f>VLOOKUP($A86,_xlfn.IFS($D86=Lists!$G$3,'Chicken Only Calculator'!$A$9:$AJ$114,$D86=Lists!$G$4,'Chicken Only Calculator'!$A$9:$AJ$114,$D86=Lists!$G$5,'Chicken Only Calculator'!$A$9:$AJ$114,$D86=Lists!$G$6,'Cheese Only Calculator'!$A$9:$AJ$116,$D86=Lists!$G$7,'Beef Only Calculator'!$A$9:$AJ$70,$D86=Lists!$G$8,'Pork Only Calculator'!$A$9:$AJ$107),31,FALSE)</f>
        <v>0</v>
      </c>
      <c r="AI86" s="42">
        <f>VLOOKUP($A86,_xlfn.IFS($D86=Lists!$G$3,'Chicken Only Calculator'!$A$9:$AJ$114,$D86=Lists!$G$4,'Chicken Only Calculator'!$A$9:$AJ$114,$D86=Lists!$G$5,'Chicken Only Calculator'!$A$9:$AJ$114,$D86=Lists!$G$6,'Cheese Only Calculator'!$A$9:$AJ$116,$D86=Lists!$G$7,'Beef Only Calculator'!$A$9:$AJ$70,$D86=Lists!$G$8,'Pork Only Calculator'!$A$9:$AJ$107),32,FALSE)</f>
        <v>0</v>
      </c>
      <c r="AJ86" s="42">
        <f>VLOOKUP($A86,_xlfn.IFS($D86=Lists!$G$3,'Chicken Only Calculator'!$A$9:$AJ$114,$D86=Lists!$G$4,'Chicken Only Calculator'!$A$9:$AJ$114,$D86=Lists!$G$5,'Chicken Only Calculator'!$A$9:$AJ$114,$D86=Lists!$G$6,'Cheese Only Calculator'!$A$9:$AJ$116,$D86=Lists!$G$7,'Beef Only Calculator'!$A$9:$AJ$70,$D86=Lists!$G$8,'Pork Only Calculator'!$A$9:$AJ$107),33,FALSE)</f>
        <v>0</v>
      </c>
      <c r="AK86" s="42">
        <f>VLOOKUP($A86,_xlfn.IFS($D86=Lists!$G$3,'Chicken Only Calculator'!$A$9:$AJ$114,$D86=Lists!$G$4,'Chicken Only Calculator'!$A$9:$AJ$114,$D86=Lists!$G$5,'Chicken Only Calculator'!$A$9:$AJ$114,$D86=Lists!$G$6,'Cheese Only Calculator'!$A$9:$AJ$116,$D86=Lists!$G$7,'Beef Only Calculator'!$A$9:$AJ$70,$D86=Lists!$G$8,'Pork Only Calculator'!$A$9:$AJ$107),34,FALSE)</f>
        <v>0</v>
      </c>
      <c r="AL86" s="42">
        <f>VLOOKUP($A86,_xlfn.IFS($D86=Lists!$G$3,'Chicken Only Calculator'!$A$9:$AJ$114,$D86=Lists!$G$4,'Chicken Only Calculator'!$A$9:$AJ$114,$D86=Lists!$G$5,'Chicken Only Calculator'!$A$9:$AJ$114,$D86=Lists!$G$6,'Cheese Only Calculator'!$A$9:$AJ$116,$D86=Lists!$G$7,'Beef Only Calculator'!$A$9:$AJ$70,$D86=Lists!$G$8,'Pork Only Calculator'!$A$9:$AJ$107),35,FALSE)</f>
        <v>0</v>
      </c>
      <c r="AM86" s="42">
        <f t="shared" si="23"/>
        <v>0</v>
      </c>
      <c r="AO86" s="55"/>
    </row>
    <row r="87" spans="1:41" ht="24.5" x14ac:dyDescent="0.55000000000000004">
      <c r="A87" s="52">
        <v>10021550928</v>
      </c>
      <c r="B87" s="52" t="str">
        <f>INDEX('Data Sheet'!$A$1:$R$260,MATCH($A87,'Data Sheet'!$A$1:$A$260,0),MATCH(B$3,'Data Sheet'!$A$1:$R$1,0))</f>
        <v>ACT</v>
      </c>
      <c r="C87" s="53" t="str">
        <f>INDEX('Data Sheet'!$A$1:$R$260,MATCH($A87,'Data Sheet'!$A$1:$A$260,0),MATCH(C$3,'Data Sheet'!$A$1:$R$1,0))</f>
        <v>Breaded Chicken Nuggets, 0.66 oz.</v>
      </c>
      <c r="D87" s="52" t="str">
        <f>INDEX('Data Sheet'!$A$1:$R$260,MATCH($A87,'Data Sheet'!$A$1:$A$260,0),MATCH(D$3,'Data Sheet'!$A$1:$R$1,0))</f>
        <v>100103 W/D</v>
      </c>
      <c r="E87" s="52">
        <f>INDEX('Data Sheet'!$A$1:$R$260,MATCH($A87,'Data Sheet'!$A$1:$A$260,0),MATCH(E$3,'Data Sheet'!$A$1:$R$1,0))</f>
        <v>28.35</v>
      </c>
      <c r="F87" s="52">
        <f>INDEX('Data Sheet'!$A$1:$R$260,MATCH($A87,'Data Sheet'!$A$1:$A$260,0),MATCH(F$3,'Data Sheet'!$A$1:$R$1,0))</f>
        <v>137</v>
      </c>
      <c r="G87" s="52">
        <f>INDEX('Data Sheet'!$A$1:$R$260,MATCH($A87,'Data Sheet'!$A$1:$A$260,0),MATCH(G$3,'Data Sheet'!$A$1:$R$1,0))</f>
        <v>137</v>
      </c>
      <c r="H87" s="52" t="str">
        <f>INDEX('Data Sheet'!$A$1:$R$260,MATCH($A87,'Data Sheet'!$A$1:$A$260,0),MATCH(H$3,'Data Sheet'!$A$1:$R$1,0))</f>
        <v/>
      </c>
      <c r="I87" s="52">
        <f>INDEX('Data Sheet'!$A$1:$R$260,MATCH($A87,'Data Sheet'!$A$1:$A$260,0),MATCH(I$3,'Data Sheet'!$A$1:$R$1,0))</f>
        <v>3.3</v>
      </c>
      <c r="J87" s="52" t="str">
        <f>INDEX('Data Sheet'!$A$1:$R$260,MATCH($A87,'Data Sheet'!$A$1:$A$260,0),MATCH(J$3,'Data Sheet'!$A$1:$R$1,0))</f>
        <v>5 pieces</v>
      </c>
      <c r="K87" s="52">
        <f>INDEX('Data Sheet'!$A$1:$R$260,MATCH($A87,'Data Sheet'!$A$1:$A$260,0),MATCH(K$3,'Data Sheet'!$A$1:$R$1,0))</f>
        <v>2</v>
      </c>
      <c r="L87" s="52">
        <f>INDEX('Data Sheet'!$A$1:$R$260,MATCH($A87,'Data Sheet'!$A$1:$A$260,0),MATCH(L$3,'Data Sheet'!$A$1:$R$1,0))</f>
        <v>1</v>
      </c>
      <c r="M87" s="52">
        <f>INDEX('Data Sheet'!$A$1:$R$260,MATCH($A87,'Data Sheet'!$A$1:$A$260,0),MATCH(M$3,'Data Sheet'!$A$1:$R$1,0))</f>
        <v>8.0879999999999992</v>
      </c>
      <c r="N87" s="52">
        <f>INDEX('Data Sheet'!$A$1:$R$260,MATCH($A87,'Data Sheet'!$A$1:$A$260,0),MATCH(N$3,'Data Sheet'!$A$1:$R$1,0))</f>
        <v>5.3920000000000012</v>
      </c>
      <c r="O87" s="52">
        <f>INDEX('Data Sheet'!$A$1:$R$260,MATCH($A87,'Data Sheet'!$A$1:$A$260,0),MATCH(O$3,'Data Sheet'!$A$1:$R$1,0))</f>
        <v>0</v>
      </c>
      <c r="P87" s="52">
        <f>INDEX('Data Sheet'!$A$1:$R$260,MATCH($A87,'Data Sheet'!$A$1:$A$260,0),MATCH(P$3,'Data Sheet'!$A$1:$R$1,0))</f>
        <v>0</v>
      </c>
      <c r="Q87" s="52">
        <f>INDEX('Data Sheet'!$A$1:$R$260,MATCH($A87,'Data Sheet'!$A$1:$A$260,0),MATCH(Q$3,'Data Sheet'!$A$1:$R$1,0))</f>
        <v>0</v>
      </c>
      <c r="R87" s="54" t="str">
        <f>VLOOKUP(A87,_xlfn.IFS(D87=Lists!$G$3,'Chicken Only Calculator'!$A$9:$U$114,D87=Lists!$G$4,'Chicken Only Calculator'!$A$9:$U$114,D87=Lists!$G$5,'Chicken Only Calculator'!$A$9:$U$114,D87=Lists!$G$6,'Cheese Only Calculator'!$A$9:$U$116,D87=Lists!$G$7,'Beef Only Calculator'!$A$9:$U$70,D87=Lists!$G$8,'Pork Only Calculator'!$A$9:$U$107),15,FALSE)</f>
        <v/>
      </c>
      <c r="S87" s="54" t="str">
        <f t="shared" si="16"/>
        <v/>
      </c>
      <c r="T87" s="54">
        <f>VLOOKUP(A87,_xlfn.IFS(D87=Lists!$G$3,'Chicken Only Calculator'!$A$9:$U$114,D87=Lists!$G$4,'Chicken Only Calculator'!$A$9:$U$114,D87=Lists!$G$5,'Chicken Only Calculator'!$A$9:$U$114,D87=Lists!$G$6,'Cheese Only Calculator'!$A$9:$U$116,D87=Lists!$G$7,'Beef Only Calculator'!$A$9:$U$70,D87=Lists!$G$8,'Pork Only Calculator'!$A$9:$U$107),17,FALSE)</f>
        <v>0</v>
      </c>
      <c r="U87" s="54" t="str">
        <f t="shared" si="17"/>
        <v/>
      </c>
      <c r="V87" s="54" t="str">
        <f t="shared" si="18"/>
        <v/>
      </c>
      <c r="W87" s="54" t="str">
        <f t="shared" si="19"/>
        <v/>
      </c>
      <c r="X87" s="54" t="str">
        <f t="shared" si="20"/>
        <v/>
      </c>
      <c r="Y87" s="54" t="str">
        <f t="shared" si="21"/>
        <v/>
      </c>
      <c r="Z87" s="54" t="str">
        <f t="shared" si="22"/>
        <v/>
      </c>
      <c r="AA87" s="54">
        <f>VLOOKUP($A87,_xlfn.IFS($D87=Lists!$G$3,'Chicken Only Calculator'!$A$9:$AJ$114,$D87=Lists!$G$4,'Chicken Only Calculator'!$A$9:$AJ$114,$D87=Lists!$G$5,'Chicken Only Calculator'!$A$9:$AJ$114,$D87=Lists!$G$6,'Cheese Only Calculator'!$A$9:$AJ$116,$D87=Lists!$G$7,'Beef Only Calculator'!$A$9:$AJ$70,$D87=Lists!$G$8,'Pork Only Calculator'!$A$9:$AJ$107),24,FALSE)</f>
        <v>0</v>
      </c>
      <c r="AB87" s="54">
        <f>VLOOKUP($A87,_xlfn.IFS($D87=Lists!$G$3,'Chicken Only Calculator'!$A$9:$AJ$114,$D87=Lists!$G$4,'Chicken Only Calculator'!$A$9:$AJ$114,$D87=Lists!$G$5,'Chicken Only Calculator'!$A$9:$AJ$114,$D87=Lists!$G$6,'Cheese Only Calculator'!$A$9:$AJ$116,$D87=Lists!$G$7,'Beef Only Calculator'!$A$9:$AJ$70,$D87=Lists!$G$8,'Pork Only Calculator'!$A$9:$AJ$107),25,FALSE)</f>
        <v>0</v>
      </c>
      <c r="AC87" s="54">
        <f>VLOOKUP($A87,_xlfn.IFS($D87=Lists!$G$3,'Chicken Only Calculator'!$A$9:$AJ$114,$D87=Lists!$G$4,'Chicken Only Calculator'!$A$9:$AJ$114,$D87=Lists!$G$5,'Chicken Only Calculator'!$A$9:$AJ$114,$D87=Lists!$G$6,'Cheese Only Calculator'!$A$9:$AJ$116,$D87=Lists!$G$7,'Beef Only Calculator'!$A$9:$AJ$70,$D87=Lists!$G$8,'Pork Only Calculator'!$A$9:$AJ$107),26,FALSE)</f>
        <v>0</v>
      </c>
      <c r="AD87" s="54">
        <f>VLOOKUP($A87,_xlfn.IFS($D87=Lists!$G$3,'Chicken Only Calculator'!$A$9:$AJ$114,$D87=Lists!$G$4,'Chicken Only Calculator'!$A$9:$AJ$114,$D87=Lists!$G$5,'Chicken Only Calculator'!$A$9:$AJ$114,$D87=Lists!$G$6,'Cheese Only Calculator'!$A$9:$AJ$116,$D87=Lists!$G$7,'Beef Only Calculator'!$A$9:$AJ$70,$D87=Lists!$G$8,'Pork Only Calculator'!$A$9:$AJ$107),27,FALSE)</f>
        <v>0</v>
      </c>
      <c r="AE87" s="54">
        <f>VLOOKUP($A87,_xlfn.IFS($D87=Lists!$G$3,'Chicken Only Calculator'!$A$9:$AJ$114,$D87=Lists!$G$4,'Chicken Only Calculator'!$A$9:$AJ$114,$D87=Lists!$G$5,'Chicken Only Calculator'!$A$9:$AJ$114,$D87=Lists!$G$6,'Cheese Only Calculator'!$A$9:$AJ$116,$D87=Lists!$G$7,'Beef Only Calculator'!$A$9:$AJ$70,$D87=Lists!$G$8,'Pork Only Calculator'!$A$9:$AJ$107),28,FALSE)</f>
        <v>0</v>
      </c>
      <c r="AF87" s="54">
        <f>VLOOKUP($A87,_xlfn.IFS($D87=Lists!$G$3,'Chicken Only Calculator'!$A$9:$AJ$114,$D87=Lists!$G$4,'Chicken Only Calculator'!$A$9:$AJ$114,$D87=Lists!$G$5,'Chicken Only Calculator'!$A$9:$AJ$114,$D87=Lists!$G$6,'Cheese Only Calculator'!$A$9:$AJ$116,$D87=Lists!$G$7,'Beef Only Calculator'!$A$9:$AJ$70,$D87=Lists!$G$8,'Pork Only Calculator'!$A$9:$AJ$107),29,FALSE)</f>
        <v>0</v>
      </c>
      <c r="AG87" s="54">
        <f>VLOOKUP($A87,_xlfn.IFS($D87=Lists!$G$3,'Chicken Only Calculator'!$A$9:$AJ$114,$D87=Lists!$G$4,'Chicken Only Calculator'!$A$9:$AJ$114,$D87=Lists!$G$5,'Chicken Only Calculator'!$A$9:$AJ$114,$D87=Lists!$G$6,'Cheese Only Calculator'!$A$9:$AJ$116,$D87=Lists!$G$7,'Beef Only Calculator'!$A$9:$AJ$70,$D87=Lists!$G$8,'Pork Only Calculator'!$A$9:$AJ$107),30,FALSE)</f>
        <v>0</v>
      </c>
      <c r="AH87" s="54">
        <f>VLOOKUP($A87,_xlfn.IFS($D87=Lists!$G$3,'Chicken Only Calculator'!$A$9:$AJ$114,$D87=Lists!$G$4,'Chicken Only Calculator'!$A$9:$AJ$114,$D87=Lists!$G$5,'Chicken Only Calculator'!$A$9:$AJ$114,$D87=Lists!$G$6,'Cheese Only Calculator'!$A$9:$AJ$116,$D87=Lists!$G$7,'Beef Only Calculator'!$A$9:$AJ$70,$D87=Lists!$G$8,'Pork Only Calculator'!$A$9:$AJ$107),31,FALSE)</f>
        <v>0</v>
      </c>
      <c r="AI87" s="54">
        <f>VLOOKUP($A87,_xlfn.IFS($D87=Lists!$G$3,'Chicken Only Calculator'!$A$9:$AJ$114,$D87=Lists!$G$4,'Chicken Only Calculator'!$A$9:$AJ$114,$D87=Lists!$G$5,'Chicken Only Calculator'!$A$9:$AJ$114,$D87=Lists!$G$6,'Cheese Only Calculator'!$A$9:$AJ$116,$D87=Lists!$G$7,'Beef Only Calculator'!$A$9:$AJ$70,$D87=Lists!$G$8,'Pork Only Calculator'!$A$9:$AJ$107),32,FALSE)</f>
        <v>0</v>
      </c>
      <c r="AJ87" s="54">
        <f>VLOOKUP($A87,_xlfn.IFS($D87=Lists!$G$3,'Chicken Only Calculator'!$A$9:$AJ$114,$D87=Lists!$G$4,'Chicken Only Calculator'!$A$9:$AJ$114,$D87=Lists!$G$5,'Chicken Only Calculator'!$A$9:$AJ$114,$D87=Lists!$G$6,'Cheese Only Calculator'!$A$9:$AJ$116,$D87=Lists!$G$7,'Beef Only Calculator'!$A$9:$AJ$70,$D87=Lists!$G$8,'Pork Only Calculator'!$A$9:$AJ$107),33,FALSE)</f>
        <v>0</v>
      </c>
      <c r="AK87" s="54">
        <f>VLOOKUP($A87,_xlfn.IFS($D87=Lists!$G$3,'Chicken Only Calculator'!$A$9:$AJ$114,$D87=Lists!$G$4,'Chicken Only Calculator'!$A$9:$AJ$114,$D87=Lists!$G$5,'Chicken Only Calculator'!$A$9:$AJ$114,$D87=Lists!$G$6,'Cheese Only Calculator'!$A$9:$AJ$116,$D87=Lists!$G$7,'Beef Only Calculator'!$A$9:$AJ$70,$D87=Lists!$G$8,'Pork Only Calculator'!$A$9:$AJ$107),34,FALSE)</f>
        <v>0</v>
      </c>
      <c r="AL87" s="54">
        <f>VLOOKUP($A87,_xlfn.IFS($D87=Lists!$G$3,'Chicken Only Calculator'!$A$9:$AJ$114,$D87=Lists!$G$4,'Chicken Only Calculator'!$A$9:$AJ$114,$D87=Lists!$G$5,'Chicken Only Calculator'!$A$9:$AJ$114,$D87=Lists!$G$6,'Cheese Only Calculator'!$A$9:$AJ$116,$D87=Lists!$G$7,'Beef Only Calculator'!$A$9:$AJ$70,$D87=Lists!$G$8,'Pork Only Calculator'!$A$9:$AJ$107),35,FALSE)</f>
        <v>0</v>
      </c>
      <c r="AM87" s="54">
        <f t="shared" si="23"/>
        <v>0</v>
      </c>
      <c r="AO87" s="55"/>
    </row>
    <row r="88" spans="1:41" ht="24.5" x14ac:dyDescent="0.55000000000000004">
      <c r="A88" s="40">
        <v>10024741120</v>
      </c>
      <c r="B88" s="40" t="str">
        <f>INDEX('Data Sheet'!$A$1:$R$260,MATCH($A88,'Data Sheet'!$A$1:$A$260,0),MATCH(B$3,'Data Sheet'!$A$1:$R$1,0))</f>
        <v>ACT</v>
      </c>
      <c r="C88" s="41" t="str">
        <f>INDEX('Data Sheet'!$A$1:$R$260,MATCH($A88,'Data Sheet'!$A$1:$A$260,0),MATCH(C$3,'Data Sheet'!$A$1:$R$1,0))</f>
        <v>IW Egg &amp; Cheese with Maple Cheddar Topping Breadsticks, 2.22 oz.</v>
      </c>
      <c r="D88" s="40">
        <f>INDEX('Data Sheet'!$A$1:$R$260,MATCH($A88,'Data Sheet'!$A$1:$A$260,0),MATCH(D$3,'Data Sheet'!$A$1:$R$1,0))</f>
        <v>110244</v>
      </c>
      <c r="E88" s="40">
        <f>INDEX('Data Sheet'!$A$1:$R$260,MATCH($A88,'Data Sheet'!$A$1:$A$260,0),MATCH(E$3,'Data Sheet'!$A$1:$R$1,0))</f>
        <v>10.08</v>
      </c>
      <c r="F88" s="40">
        <f>INDEX('Data Sheet'!$A$1:$R$260,MATCH($A88,'Data Sheet'!$A$1:$A$260,0),MATCH(F$3,'Data Sheet'!$A$1:$R$1,0))</f>
        <v>72</v>
      </c>
      <c r="G88" s="40">
        <f>INDEX('Data Sheet'!$A$1:$R$260,MATCH($A88,'Data Sheet'!$A$1:$A$260,0),MATCH(G$3,'Data Sheet'!$A$1:$R$1,0))</f>
        <v>72</v>
      </c>
      <c r="H88" s="40">
        <f>INDEX('Data Sheet'!$A$1:$R$260,MATCH($A88,'Data Sheet'!$A$1:$A$260,0),MATCH(H$3,'Data Sheet'!$A$1:$R$1,0))</f>
        <v>15</v>
      </c>
      <c r="I88" s="40">
        <f>INDEX('Data Sheet'!$A$1:$R$260,MATCH($A88,'Data Sheet'!$A$1:$A$260,0),MATCH(I$3,'Data Sheet'!$A$1:$R$1,0))</f>
        <v>2.2400000000000002</v>
      </c>
      <c r="J88" s="40" t="str">
        <f>INDEX('Data Sheet'!$A$1:$R$260,MATCH($A88,'Data Sheet'!$A$1:$A$260,0),MATCH(J$3,'Data Sheet'!$A$1:$R$1,0))</f>
        <v>1 stick</v>
      </c>
      <c r="K88" s="40">
        <f>INDEX('Data Sheet'!$A$1:$R$260,MATCH($A88,'Data Sheet'!$A$1:$A$260,0),MATCH(K$3,'Data Sheet'!$A$1:$R$1,0))</f>
        <v>1</v>
      </c>
      <c r="L88" s="40">
        <f>INDEX('Data Sheet'!$A$1:$R$260,MATCH($A88,'Data Sheet'!$A$1:$A$260,0),MATCH(L$3,'Data Sheet'!$A$1:$R$1,0))</f>
        <v>1</v>
      </c>
      <c r="M88" s="40">
        <f>INDEX('Data Sheet'!$A$1:$R$260,MATCH($A88,'Data Sheet'!$A$1:$A$260,0),MATCH(M$3,'Data Sheet'!$A$1:$R$1,0))</f>
        <v>0</v>
      </c>
      <c r="N88" s="40">
        <f>INDEX('Data Sheet'!$A$1:$R$260,MATCH($A88,'Data Sheet'!$A$1:$A$260,0),MATCH(N$3,'Data Sheet'!$A$1:$R$1,0))</f>
        <v>0</v>
      </c>
      <c r="O88" s="40">
        <f>INDEX('Data Sheet'!$A$1:$R$260,MATCH($A88,'Data Sheet'!$A$1:$A$260,0),MATCH(O$3,'Data Sheet'!$A$1:$R$1,0))</f>
        <v>2.65</v>
      </c>
      <c r="P88" s="40">
        <f>INDEX('Data Sheet'!$A$1:$R$260,MATCH($A88,'Data Sheet'!$A$1:$A$260,0),MATCH(P$3,'Data Sheet'!$A$1:$R$1,0))</f>
        <v>0</v>
      </c>
      <c r="Q88" s="40">
        <f>INDEX('Data Sheet'!$A$1:$R$260,MATCH($A88,'Data Sheet'!$A$1:$A$260,0),MATCH(Q$3,'Data Sheet'!$A$1:$R$1,0))</f>
        <v>0</v>
      </c>
      <c r="R88" s="42" t="str">
        <f>VLOOKUP(A88,_xlfn.IFS(D88=Lists!$G$3,'Chicken Only Calculator'!$A$9:$U$114,D88=Lists!$G$4,'Chicken Only Calculator'!$A$9:$U$114,D88=Lists!$G$5,'Chicken Only Calculator'!$A$9:$U$114,D88=Lists!$G$6,'Cheese Only Calculator'!$A$9:$U$116,D88=Lists!$G$7,'Beef Only Calculator'!$A$9:$U$70,D88=Lists!$G$8,'Pork Only Calculator'!$A$9:$U$107),15,FALSE)</f>
        <v/>
      </c>
      <c r="S88" s="42" t="str">
        <f t="shared" si="16"/>
        <v/>
      </c>
      <c r="T88" s="42">
        <f>VLOOKUP(A88,_xlfn.IFS(D88=Lists!$G$3,'Chicken Only Calculator'!$A$9:$U$114,D88=Lists!$G$4,'Chicken Only Calculator'!$A$9:$U$114,D88=Lists!$G$5,'Chicken Only Calculator'!$A$9:$U$114,D88=Lists!$G$6,'Cheese Only Calculator'!$A$9:$U$116,D88=Lists!$G$7,'Beef Only Calculator'!$A$9:$U$70,D88=Lists!$G$8,'Pork Only Calculator'!$A$9:$U$107),17,FALSE)</f>
        <v>0</v>
      </c>
      <c r="U88" s="42" t="str">
        <f t="shared" si="17"/>
        <v/>
      </c>
      <c r="V88" s="42" t="str">
        <f t="shared" si="18"/>
        <v/>
      </c>
      <c r="W88" s="42" t="str">
        <f t="shared" si="19"/>
        <v/>
      </c>
      <c r="X88" s="42" t="str">
        <f t="shared" si="20"/>
        <v/>
      </c>
      <c r="Y88" s="42" t="str">
        <f t="shared" si="21"/>
        <v/>
      </c>
      <c r="Z88" s="42" t="str">
        <f t="shared" si="22"/>
        <v/>
      </c>
      <c r="AA88" s="42">
        <f>VLOOKUP($A88,_xlfn.IFS($D88=Lists!$G$3,'Chicken Only Calculator'!$A$9:$AJ$114,$D88=Lists!$G$4,'Chicken Only Calculator'!$A$9:$AJ$114,$D88=Lists!$G$5,'Chicken Only Calculator'!$A$9:$AJ$114,$D88=Lists!$G$6,'Cheese Only Calculator'!$A$9:$AJ$116,$D88=Lists!$G$7,'Beef Only Calculator'!$A$9:$AJ$70,$D88=Lists!$G$8,'Pork Only Calculator'!$A$9:$AJ$107),24,FALSE)</f>
        <v>0</v>
      </c>
      <c r="AB88" s="42">
        <f>VLOOKUP($A88,_xlfn.IFS($D88=Lists!$G$3,'Chicken Only Calculator'!$A$9:$AJ$114,$D88=Lists!$G$4,'Chicken Only Calculator'!$A$9:$AJ$114,$D88=Lists!$G$5,'Chicken Only Calculator'!$A$9:$AJ$114,$D88=Lists!$G$6,'Cheese Only Calculator'!$A$9:$AJ$116,$D88=Lists!$G$7,'Beef Only Calculator'!$A$9:$AJ$70,$D88=Lists!$G$8,'Pork Only Calculator'!$A$9:$AJ$107),25,FALSE)</f>
        <v>0</v>
      </c>
      <c r="AC88" s="42">
        <f>VLOOKUP($A88,_xlfn.IFS($D88=Lists!$G$3,'Chicken Only Calculator'!$A$9:$AJ$114,$D88=Lists!$G$4,'Chicken Only Calculator'!$A$9:$AJ$114,$D88=Lists!$G$5,'Chicken Only Calculator'!$A$9:$AJ$114,$D88=Lists!$G$6,'Cheese Only Calculator'!$A$9:$AJ$116,$D88=Lists!$G$7,'Beef Only Calculator'!$A$9:$AJ$70,$D88=Lists!$G$8,'Pork Only Calculator'!$A$9:$AJ$107),26,FALSE)</f>
        <v>0</v>
      </c>
      <c r="AD88" s="42">
        <f>VLOOKUP($A88,_xlfn.IFS($D88=Lists!$G$3,'Chicken Only Calculator'!$A$9:$AJ$114,$D88=Lists!$G$4,'Chicken Only Calculator'!$A$9:$AJ$114,$D88=Lists!$G$5,'Chicken Only Calculator'!$A$9:$AJ$114,$D88=Lists!$G$6,'Cheese Only Calculator'!$A$9:$AJ$116,$D88=Lists!$G$7,'Beef Only Calculator'!$A$9:$AJ$70,$D88=Lists!$G$8,'Pork Only Calculator'!$A$9:$AJ$107),27,FALSE)</f>
        <v>0</v>
      </c>
      <c r="AE88" s="42">
        <f>VLOOKUP($A88,_xlfn.IFS($D88=Lists!$G$3,'Chicken Only Calculator'!$A$9:$AJ$114,$D88=Lists!$G$4,'Chicken Only Calculator'!$A$9:$AJ$114,$D88=Lists!$G$5,'Chicken Only Calculator'!$A$9:$AJ$114,$D88=Lists!$G$6,'Cheese Only Calculator'!$A$9:$AJ$116,$D88=Lists!$G$7,'Beef Only Calculator'!$A$9:$AJ$70,$D88=Lists!$G$8,'Pork Only Calculator'!$A$9:$AJ$107),28,FALSE)</f>
        <v>0</v>
      </c>
      <c r="AF88" s="42">
        <f>VLOOKUP($A88,_xlfn.IFS($D88=Lists!$G$3,'Chicken Only Calculator'!$A$9:$AJ$114,$D88=Lists!$G$4,'Chicken Only Calculator'!$A$9:$AJ$114,$D88=Lists!$G$5,'Chicken Only Calculator'!$A$9:$AJ$114,$D88=Lists!$G$6,'Cheese Only Calculator'!$A$9:$AJ$116,$D88=Lists!$G$7,'Beef Only Calculator'!$A$9:$AJ$70,$D88=Lists!$G$8,'Pork Only Calculator'!$A$9:$AJ$107),29,FALSE)</f>
        <v>0</v>
      </c>
      <c r="AG88" s="42">
        <f>VLOOKUP($A88,_xlfn.IFS($D88=Lists!$G$3,'Chicken Only Calculator'!$A$9:$AJ$114,$D88=Lists!$G$4,'Chicken Only Calculator'!$A$9:$AJ$114,$D88=Lists!$G$5,'Chicken Only Calculator'!$A$9:$AJ$114,$D88=Lists!$G$6,'Cheese Only Calculator'!$A$9:$AJ$116,$D88=Lists!$G$7,'Beef Only Calculator'!$A$9:$AJ$70,$D88=Lists!$G$8,'Pork Only Calculator'!$A$9:$AJ$107),30,FALSE)</f>
        <v>0</v>
      </c>
      <c r="AH88" s="42">
        <f>VLOOKUP($A88,_xlfn.IFS($D88=Lists!$G$3,'Chicken Only Calculator'!$A$9:$AJ$114,$D88=Lists!$G$4,'Chicken Only Calculator'!$A$9:$AJ$114,$D88=Lists!$G$5,'Chicken Only Calculator'!$A$9:$AJ$114,$D88=Lists!$G$6,'Cheese Only Calculator'!$A$9:$AJ$116,$D88=Lists!$G$7,'Beef Only Calculator'!$A$9:$AJ$70,$D88=Lists!$G$8,'Pork Only Calculator'!$A$9:$AJ$107),31,FALSE)</f>
        <v>0</v>
      </c>
      <c r="AI88" s="42">
        <f>VLOOKUP($A88,_xlfn.IFS($D88=Lists!$G$3,'Chicken Only Calculator'!$A$9:$AJ$114,$D88=Lists!$G$4,'Chicken Only Calculator'!$A$9:$AJ$114,$D88=Lists!$G$5,'Chicken Only Calculator'!$A$9:$AJ$114,$D88=Lists!$G$6,'Cheese Only Calculator'!$A$9:$AJ$116,$D88=Lists!$G$7,'Beef Only Calculator'!$A$9:$AJ$70,$D88=Lists!$G$8,'Pork Only Calculator'!$A$9:$AJ$107),32,FALSE)</f>
        <v>0</v>
      </c>
      <c r="AJ88" s="42">
        <f>VLOOKUP($A88,_xlfn.IFS($D88=Lists!$G$3,'Chicken Only Calculator'!$A$9:$AJ$114,$D88=Lists!$G$4,'Chicken Only Calculator'!$A$9:$AJ$114,$D88=Lists!$G$5,'Chicken Only Calculator'!$A$9:$AJ$114,$D88=Lists!$G$6,'Cheese Only Calculator'!$A$9:$AJ$116,$D88=Lists!$G$7,'Beef Only Calculator'!$A$9:$AJ$70,$D88=Lists!$G$8,'Pork Only Calculator'!$A$9:$AJ$107),33,FALSE)</f>
        <v>0</v>
      </c>
      <c r="AK88" s="42">
        <f>VLOOKUP($A88,_xlfn.IFS($D88=Lists!$G$3,'Chicken Only Calculator'!$A$9:$AJ$114,$D88=Lists!$G$4,'Chicken Only Calculator'!$A$9:$AJ$114,$D88=Lists!$G$5,'Chicken Only Calculator'!$A$9:$AJ$114,$D88=Lists!$G$6,'Cheese Only Calculator'!$A$9:$AJ$116,$D88=Lists!$G$7,'Beef Only Calculator'!$A$9:$AJ$70,$D88=Lists!$G$8,'Pork Only Calculator'!$A$9:$AJ$107),34,FALSE)</f>
        <v>0</v>
      </c>
      <c r="AL88" s="42">
        <f>VLOOKUP($A88,_xlfn.IFS($D88=Lists!$G$3,'Chicken Only Calculator'!$A$9:$AJ$114,$D88=Lists!$G$4,'Chicken Only Calculator'!$A$9:$AJ$114,$D88=Lists!$G$5,'Chicken Only Calculator'!$A$9:$AJ$114,$D88=Lists!$G$6,'Cheese Only Calculator'!$A$9:$AJ$116,$D88=Lists!$G$7,'Beef Only Calculator'!$A$9:$AJ$70,$D88=Lists!$G$8,'Pork Only Calculator'!$A$9:$AJ$107),35,FALSE)</f>
        <v>0</v>
      </c>
      <c r="AM88" s="42">
        <f t="shared" si="23"/>
        <v>0</v>
      </c>
      <c r="AO88" s="55"/>
    </row>
    <row r="89" spans="1:41" ht="24.5" x14ac:dyDescent="0.55000000000000004">
      <c r="A89" s="52">
        <v>10029400928</v>
      </c>
      <c r="B89" s="52" t="str">
        <f>INDEX('Data Sheet'!$A$1:$R$260,MATCH($A89,'Data Sheet'!$A$1:$A$260,0),MATCH(B$3,'Data Sheet'!$A$1:$R$1,0))</f>
        <v>ACT</v>
      </c>
      <c r="C89" s="53" t="str">
        <f>INDEX('Data Sheet'!$A$1:$R$260,MATCH($A89,'Data Sheet'!$A$1:$A$260,0),MATCH(C$3,'Data Sheet'!$A$1:$R$1,0))</f>
        <v>Breaded Homestyle Popcorn Chicken with bag, 0.257 oz.</v>
      </c>
      <c r="D89" s="52" t="str">
        <f>INDEX('Data Sheet'!$A$1:$R$260,MATCH($A89,'Data Sheet'!$A$1:$A$260,0),MATCH(D$3,'Data Sheet'!$A$1:$R$1,0))</f>
        <v>100103 W/D</v>
      </c>
      <c r="E89" s="52">
        <f>INDEX('Data Sheet'!$A$1:$R$260,MATCH($A89,'Data Sheet'!$A$1:$A$260,0),MATCH(E$3,'Data Sheet'!$A$1:$R$1,0))</f>
        <v>30</v>
      </c>
      <c r="F89" s="52">
        <f>INDEX('Data Sheet'!$A$1:$R$260,MATCH($A89,'Data Sheet'!$A$1:$A$260,0),MATCH(F$3,'Data Sheet'!$A$1:$R$1,0))</f>
        <v>124</v>
      </c>
      <c r="G89" s="52">
        <f>INDEX('Data Sheet'!$A$1:$R$260,MATCH($A89,'Data Sheet'!$A$1:$A$260,0),MATCH(G$3,'Data Sheet'!$A$1:$R$1,0))</f>
        <v>124</v>
      </c>
      <c r="H89" s="52" t="str">
        <f>INDEX('Data Sheet'!$A$1:$R$260,MATCH($A89,'Data Sheet'!$A$1:$A$260,0),MATCH(H$3,'Data Sheet'!$A$1:$R$1,0))</f>
        <v/>
      </c>
      <c r="I89" s="52">
        <f>INDEX('Data Sheet'!$A$1:$R$260,MATCH($A89,'Data Sheet'!$A$1:$A$260,0),MATCH(I$3,'Data Sheet'!$A$1:$R$1,0))</f>
        <v>3.85</v>
      </c>
      <c r="J89" s="52" t="str">
        <f>INDEX('Data Sheet'!$A$1:$R$260,MATCH($A89,'Data Sheet'!$A$1:$A$260,0),MATCH(J$3,'Data Sheet'!$A$1:$R$1,0))</f>
        <v>15 pieces</v>
      </c>
      <c r="K89" s="52">
        <f>INDEX('Data Sheet'!$A$1:$R$260,MATCH($A89,'Data Sheet'!$A$1:$A$260,0),MATCH(K$3,'Data Sheet'!$A$1:$R$1,0))</f>
        <v>2</v>
      </c>
      <c r="L89" s="52">
        <f>INDEX('Data Sheet'!$A$1:$R$260,MATCH($A89,'Data Sheet'!$A$1:$A$260,0),MATCH(L$3,'Data Sheet'!$A$1:$R$1,0))</f>
        <v>1</v>
      </c>
      <c r="M89" s="52">
        <f>INDEX('Data Sheet'!$A$1:$R$260,MATCH($A89,'Data Sheet'!$A$1:$A$260,0),MATCH(M$3,'Data Sheet'!$A$1:$R$1,0))</f>
        <v>15.102</v>
      </c>
      <c r="N89" s="52">
        <f>INDEX('Data Sheet'!$A$1:$R$260,MATCH($A89,'Data Sheet'!$A$1:$A$260,0),MATCH(N$3,'Data Sheet'!$A$1:$R$1,0))</f>
        <v>10.068000000000001</v>
      </c>
      <c r="O89" s="52">
        <f>INDEX('Data Sheet'!$A$1:$R$260,MATCH($A89,'Data Sheet'!$A$1:$A$260,0),MATCH(O$3,'Data Sheet'!$A$1:$R$1,0))</f>
        <v>0</v>
      </c>
      <c r="P89" s="52">
        <f>INDEX('Data Sheet'!$A$1:$R$260,MATCH($A89,'Data Sheet'!$A$1:$A$260,0),MATCH(P$3,'Data Sheet'!$A$1:$R$1,0))</f>
        <v>0</v>
      </c>
      <c r="Q89" s="52">
        <f>INDEX('Data Sheet'!$A$1:$R$260,MATCH($A89,'Data Sheet'!$A$1:$A$260,0),MATCH(Q$3,'Data Sheet'!$A$1:$R$1,0))</f>
        <v>0</v>
      </c>
      <c r="R89" s="54" t="str">
        <f>VLOOKUP(A89,_xlfn.IFS(D89=Lists!$G$3,'Chicken Only Calculator'!$A$9:$U$114,D89=Lists!$G$4,'Chicken Only Calculator'!$A$9:$U$114,D89=Lists!$G$5,'Chicken Only Calculator'!$A$9:$U$114,D89=Lists!$G$6,'Cheese Only Calculator'!$A$9:$U$116,D89=Lists!$G$7,'Beef Only Calculator'!$A$9:$U$70,D89=Lists!$G$8,'Pork Only Calculator'!$A$9:$U$107),15,FALSE)</f>
        <v/>
      </c>
      <c r="S89" s="54" t="str">
        <f t="shared" si="16"/>
        <v/>
      </c>
      <c r="T89" s="54">
        <f>VLOOKUP(A89,_xlfn.IFS(D89=Lists!$G$3,'Chicken Only Calculator'!$A$9:$U$114,D89=Lists!$G$4,'Chicken Only Calculator'!$A$9:$U$114,D89=Lists!$G$5,'Chicken Only Calculator'!$A$9:$U$114,D89=Lists!$G$6,'Cheese Only Calculator'!$A$9:$U$116,D89=Lists!$G$7,'Beef Only Calculator'!$A$9:$U$70,D89=Lists!$G$8,'Pork Only Calculator'!$A$9:$U$107),17,FALSE)</f>
        <v>0</v>
      </c>
      <c r="U89" s="54" t="str">
        <f t="shared" si="17"/>
        <v/>
      </c>
      <c r="V89" s="54" t="str">
        <f t="shared" si="18"/>
        <v/>
      </c>
      <c r="W89" s="54" t="str">
        <f t="shared" si="19"/>
        <v/>
      </c>
      <c r="X89" s="54" t="str">
        <f t="shared" si="20"/>
        <v/>
      </c>
      <c r="Y89" s="54" t="str">
        <f t="shared" si="21"/>
        <v/>
      </c>
      <c r="Z89" s="54" t="str">
        <f t="shared" si="22"/>
        <v/>
      </c>
      <c r="AA89" s="54">
        <f>VLOOKUP($A89,_xlfn.IFS($D89=Lists!$G$3,'Chicken Only Calculator'!$A$9:$AJ$114,$D89=Lists!$G$4,'Chicken Only Calculator'!$A$9:$AJ$114,$D89=Lists!$G$5,'Chicken Only Calculator'!$A$9:$AJ$114,$D89=Lists!$G$6,'Cheese Only Calculator'!$A$9:$AJ$116,$D89=Lists!$G$7,'Beef Only Calculator'!$A$9:$AJ$70,$D89=Lists!$G$8,'Pork Only Calculator'!$A$9:$AJ$107),24,FALSE)</f>
        <v>0</v>
      </c>
      <c r="AB89" s="54">
        <f>VLOOKUP($A89,_xlfn.IFS($D89=Lists!$G$3,'Chicken Only Calculator'!$A$9:$AJ$114,$D89=Lists!$G$4,'Chicken Only Calculator'!$A$9:$AJ$114,$D89=Lists!$G$5,'Chicken Only Calculator'!$A$9:$AJ$114,$D89=Lists!$G$6,'Cheese Only Calculator'!$A$9:$AJ$116,$D89=Lists!$G$7,'Beef Only Calculator'!$A$9:$AJ$70,$D89=Lists!$G$8,'Pork Only Calculator'!$A$9:$AJ$107),25,FALSE)</f>
        <v>0</v>
      </c>
      <c r="AC89" s="54">
        <f>VLOOKUP($A89,_xlfn.IFS($D89=Lists!$G$3,'Chicken Only Calculator'!$A$9:$AJ$114,$D89=Lists!$G$4,'Chicken Only Calculator'!$A$9:$AJ$114,$D89=Lists!$G$5,'Chicken Only Calculator'!$A$9:$AJ$114,$D89=Lists!$G$6,'Cheese Only Calculator'!$A$9:$AJ$116,$D89=Lists!$G$7,'Beef Only Calculator'!$A$9:$AJ$70,$D89=Lists!$G$8,'Pork Only Calculator'!$A$9:$AJ$107),26,FALSE)</f>
        <v>0</v>
      </c>
      <c r="AD89" s="54">
        <f>VLOOKUP($A89,_xlfn.IFS($D89=Lists!$G$3,'Chicken Only Calculator'!$A$9:$AJ$114,$D89=Lists!$G$4,'Chicken Only Calculator'!$A$9:$AJ$114,$D89=Lists!$G$5,'Chicken Only Calculator'!$A$9:$AJ$114,$D89=Lists!$G$6,'Cheese Only Calculator'!$A$9:$AJ$116,$D89=Lists!$G$7,'Beef Only Calculator'!$A$9:$AJ$70,$D89=Lists!$G$8,'Pork Only Calculator'!$A$9:$AJ$107),27,FALSE)</f>
        <v>0</v>
      </c>
      <c r="AE89" s="54">
        <f>VLOOKUP($A89,_xlfn.IFS($D89=Lists!$G$3,'Chicken Only Calculator'!$A$9:$AJ$114,$D89=Lists!$G$4,'Chicken Only Calculator'!$A$9:$AJ$114,$D89=Lists!$G$5,'Chicken Only Calculator'!$A$9:$AJ$114,$D89=Lists!$G$6,'Cheese Only Calculator'!$A$9:$AJ$116,$D89=Lists!$G$7,'Beef Only Calculator'!$A$9:$AJ$70,$D89=Lists!$G$8,'Pork Only Calculator'!$A$9:$AJ$107),28,FALSE)</f>
        <v>0</v>
      </c>
      <c r="AF89" s="54">
        <f>VLOOKUP($A89,_xlfn.IFS($D89=Lists!$G$3,'Chicken Only Calculator'!$A$9:$AJ$114,$D89=Lists!$G$4,'Chicken Only Calculator'!$A$9:$AJ$114,$D89=Lists!$G$5,'Chicken Only Calculator'!$A$9:$AJ$114,$D89=Lists!$G$6,'Cheese Only Calculator'!$A$9:$AJ$116,$D89=Lists!$G$7,'Beef Only Calculator'!$A$9:$AJ$70,$D89=Lists!$G$8,'Pork Only Calculator'!$A$9:$AJ$107),29,FALSE)</f>
        <v>0</v>
      </c>
      <c r="AG89" s="54">
        <f>VLOOKUP($A89,_xlfn.IFS($D89=Lists!$G$3,'Chicken Only Calculator'!$A$9:$AJ$114,$D89=Lists!$G$4,'Chicken Only Calculator'!$A$9:$AJ$114,$D89=Lists!$G$5,'Chicken Only Calculator'!$A$9:$AJ$114,$D89=Lists!$G$6,'Cheese Only Calculator'!$A$9:$AJ$116,$D89=Lists!$G$7,'Beef Only Calculator'!$A$9:$AJ$70,$D89=Lists!$G$8,'Pork Only Calculator'!$A$9:$AJ$107),30,FALSE)</f>
        <v>0</v>
      </c>
      <c r="AH89" s="54">
        <f>VLOOKUP($A89,_xlfn.IFS($D89=Lists!$G$3,'Chicken Only Calculator'!$A$9:$AJ$114,$D89=Lists!$G$4,'Chicken Only Calculator'!$A$9:$AJ$114,$D89=Lists!$G$5,'Chicken Only Calculator'!$A$9:$AJ$114,$D89=Lists!$G$6,'Cheese Only Calculator'!$A$9:$AJ$116,$D89=Lists!$G$7,'Beef Only Calculator'!$A$9:$AJ$70,$D89=Lists!$G$8,'Pork Only Calculator'!$A$9:$AJ$107),31,FALSE)</f>
        <v>0</v>
      </c>
      <c r="AI89" s="54">
        <f>VLOOKUP($A89,_xlfn.IFS($D89=Lists!$G$3,'Chicken Only Calculator'!$A$9:$AJ$114,$D89=Lists!$G$4,'Chicken Only Calculator'!$A$9:$AJ$114,$D89=Lists!$G$5,'Chicken Only Calculator'!$A$9:$AJ$114,$D89=Lists!$G$6,'Cheese Only Calculator'!$A$9:$AJ$116,$D89=Lists!$G$7,'Beef Only Calculator'!$A$9:$AJ$70,$D89=Lists!$G$8,'Pork Only Calculator'!$A$9:$AJ$107),32,FALSE)</f>
        <v>0</v>
      </c>
      <c r="AJ89" s="54">
        <f>VLOOKUP($A89,_xlfn.IFS($D89=Lists!$G$3,'Chicken Only Calculator'!$A$9:$AJ$114,$D89=Lists!$G$4,'Chicken Only Calculator'!$A$9:$AJ$114,$D89=Lists!$G$5,'Chicken Only Calculator'!$A$9:$AJ$114,$D89=Lists!$G$6,'Cheese Only Calculator'!$A$9:$AJ$116,$D89=Lists!$G$7,'Beef Only Calculator'!$A$9:$AJ$70,$D89=Lists!$G$8,'Pork Only Calculator'!$A$9:$AJ$107),33,FALSE)</f>
        <v>0</v>
      </c>
      <c r="AK89" s="54">
        <f>VLOOKUP($A89,_xlfn.IFS($D89=Lists!$G$3,'Chicken Only Calculator'!$A$9:$AJ$114,$D89=Lists!$G$4,'Chicken Only Calculator'!$A$9:$AJ$114,$D89=Lists!$G$5,'Chicken Only Calculator'!$A$9:$AJ$114,$D89=Lists!$G$6,'Cheese Only Calculator'!$A$9:$AJ$116,$D89=Lists!$G$7,'Beef Only Calculator'!$A$9:$AJ$70,$D89=Lists!$G$8,'Pork Only Calculator'!$A$9:$AJ$107),34,FALSE)</f>
        <v>0</v>
      </c>
      <c r="AL89" s="54">
        <f>VLOOKUP($A89,_xlfn.IFS($D89=Lists!$G$3,'Chicken Only Calculator'!$A$9:$AJ$114,$D89=Lists!$G$4,'Chicken Only Calculator'!$A$9:$AJ$114,$D89=Lists!$G$5,'Chicken Only Calculator'!$A$9:$AJ$114,$D89=Lists!$G$6,'Cheese Only Calculator'!$A$9:$AJ$116,$D89=Lists!$G$7,'Beef Only Calculator'!$A$9:$AJ$70,$D89=Lists!$G$8,'Pork Only Calculator'!$A$9:$AJ$107),35,FALSE)</f>
        <v>0</v>
      </c>
      <c r="AM89" s="54">
        <f t="shared" si="23"/>
        <v>0</v>
      </c>
      <c r="AO89" s="55"/>
    </row>
    <row r="90" spans="1:41" ht="24.5" x14ac:dyDescent="0.55000000000000004">
      <c r="A90" s="40">
        <v>10035220928</v>
      </c>
      <c r="B90" s="40" t="str">
        <f>INDEX('Data Sheet'!$A$1:$R$260,MATCH($A90,'Data Sheet'!$A$1:$A$260,0),MATCH(B$3,'Data Sheet'!$A$1:$R$1,0))</f>
        <v>ACT</v>
      </c>
      <c r="C90" s="41" t="str">
        <f>INDEX('Data Sheet'!$A$1:$R$260,MATCH($A90,'Data Sheet'!$A$1:$A$260,0),MATCH(C$3,'Data Sheet'!$A$1:$R$1,0))</f>
        <v xml:space="preserve">Fajita Seasoned Chicken Strips, White and Dark Meat, 2.8 oz. </v>
      </c>
      <c r="D90" s="40" t="str">
        <f>INDEX('Data Sheet'!$A$1:$R$260,MATCH($A90,'Data Sheet'!$A$1:$A$260,0),MATCH(D$3,'Data Sheet'!$A$1:$R$1,0))</f>
        <v>100103 W/D</v>
      </c>
      <c r="E90" s="40">
        <f>INDEX('Data Sheet'!$A$1:$R$260,MATCH($A90,'Data Sheet'!$A$1:$A$260,0),MATCH(E$3,'Data Sheet'!$A$1:$R$1,0))</f>
        <v>39.93</v>
      </c>
      <c r="F90" s="40" t="str">
        <f>INDEX('Data Sheet'!$A$1:$R$260,MATCH($A90,'Data Sheet'!$A$1:$A$260,0),MATCH(F$3,'Data Sheet'!$A$1:$R$1,0))</f>
        <v>approx
228</v>
      </c>
      <c r="G90" s="40">
        <f>INDEX('Data Sheet'!$A$1:$R$260,MATCH($A90,'Data Sheet'!$A$1:$A$260,0),MATCH(G$3,'Data Sheet'!$A$1:$R$1,0))</f>
        <v>228</v>
      </c>
      <c r="H90" s="40" t="str">
        <f>INDEX('Data Sheet'!$A$1:$R$260,MATCH($A90,'Data Sheet'!$A$1:$A$260,0),MATCH(H$3,'Data Sheet'!$A$1:$R$1,0))</f>
        <v/>
      </c>
      <c r="I90" s="40">
        <f>INDEX('Data Sheet'!$A$1:$R$260,MATCH($A90,'Data Sheet'!$A$1:$A$260,0),MATCH(I$3,'Data Sheet'!$A$1:$R$1,0))</f>
        <v>2.8</v>
      </c>
      <c r="J90" s="40" t="str">
        <f>INDEX('Data Sheet'!$A$1:$R$260,MATCH($A90,'Data Sheet'!$A$1:$A$260,0),MATCH(J$3,'Data Sheet'!$A$1:$R$1,0))</f>
        <v>2.80 oz.</v>
      </c>
      <c r="K90" s="40">
        <f>INDEX('Data Sheet'!$A$1:$R$260,MATCH($A90,'Data Sheet'!$A$1:$A$260,0),MATCH(K$3,'Data Sheet'!$A$1:$R$1,0))</f>
        <v>2</v>
      </c>
      <c r="L90" s="40" t="str">
        <f>INDEX('Data Sheet'!$A$1:$R$260,MATCH($A90,'Data Sheet'!$A$1:$A$260,0),MATCH(L$3,'Data Sheet'!$A$1:$R$1,0))</f>
        <v>-</v>
      </c>
      <c r="M90" s="40">
        <f>INDEX('Data Sheet'!$A$1:$R$260,MATCH($A90,'Data Sheet'!$A$1:$A$260,0),MATCH(M$3,'Data Sheet'!$A$1:$R$1,0))</f>
        <v>32.927999999999997</v>
      </c>
      <c r="N90" s="40">
        <f>INDEX('Data Sheet'!$A$1:$R$260,MATCH($A90,'Data Sheet'!$A$1:$A$260,0),MATCH(N$3,'Data Sheet'!$A$1:$R$1,0))</f>
        <v>21.952000000000002</v>
      </c>
      <c r="O90" s="40">
        <f>INDEX('Data Sheet'!$A$1:$R$260,MATCH($A90,'Data Sheet'!$A$1:$A$260,0),MATCH(O$3,'Data Sheet'!$A$1:$R$1,0))</f>
        <v>0</v>
      </c>
      <c r="P90" s="40">
        <f>INDEX('Data Sheet'!$A$1:$R$260,MATCH($A90,'Data Sheet'!$A$1:$A$260,0),MATCH(P$3,'Data Sheet'!$A$1:$R$1,0))</f>
        <v>0</v>
      </c>
      <c r="Q90" s="40">
        <f>INDEX('Data Sheet'!$A$1:$R$260,MATCH($A90,'Data Sheet'!$A$1:$A$260,0),MATCH(Q$3,'Data Sheet'!$A$1:$R$1,0))</f>
        <v>0</v>
      </c>
      <c r="R90" s="42" t="str">
        <f>VLOOKUP(A90,_xlfn.IFS(D90=Lists!$G$3,'Chicken Only Calculator'!$A$9:$U$114,D90=Lists!$G$4,'Chicken Only Calculator'!$A$9:$U$114,D90=Lists!$G$5,'Chicken Only Calculator'!$A$9:$U$114,D90=Lists!$G$6,'Cheese Only Calculator'!$A$9:$U$116,D90=Lists!$G$7,'Beef Only Calculator'!$A$9:$U$70,D90=Lists!$G$8,'Pork Only Calculator'!$A$9:$U$107),15,FALSE)</f>
        <v/>
      </c>
      <c r="S90" s="42" t="str">
        <f t="shared" si="16"/>
        <v/>
      </c>
      <c r="T90" s="42">
        <f>VLOOKUP(A90,_xlfn.IFS(D90=Lists!$G$3,'Chicken Only Calculator'!$A$9:$U$114,D90=Lists!$G$4,'Chicken Only Calculator'!$A$9:$U$114,D90=Lists!$G$5,'Chicken Only Calculator'!$A$9:$U$114,D90=Lists!$G$6,'Cheese Only Calculator'!$A$9:$U$116,D90=Lists!$G$7,'Beef Only Calculator'!$A$9:$U$70,D90=Lists!$G$8,'Pork Only Calculator'!$A$9:$U$107),17,FALSE)</f>
        <v>0</v>
      </c>
      <c r="U90" s="42" t="str">
        <f t="shared" si="17"/>
        <v/>
      </c>
      <c r="V90" s="42" t="str">
        <f t="shared" si="18"/>
        <v/>
      </c>
      <c r="W90" s="42" t="str">
        <f t="shared" si="19"/>
        <v/>
      </c>
      <c r="X90" s="42" t="str">
        <f t="shared" si="20"/>
        <v/>
      </c>
      <c r="Y90" s="42" t="str">
        <f t="shared" si="21"/>
        <v/>
      </c>
      <c r="Z90" s="42" t="str">
        <f t="shared" si="22"/>
        <v/>
      </c>
      <c r="AA90" s="42">
        <f>VLOOKUP($A90,_xlfn.IFS($D90=Lists!$G$3,'Chicken Only Calculator'!$A$9:$AJ$114,$D90=Lists!$G$4,'Chicken Only Calculator'!$A$9:$AJ$114,$D90=Lists!$G$5,'Chicken Only Calculator'!$A$9:$AJ$114,$D90=Lists!$G$6,'Cheese Only Calculator'!$A$9:$AJ$116,$D90=Lists!$G$7,'Beef Only Calculator'!$A$9:$AJ$70,$D90=Lists!$G$8,'Pork Only Calculator'!$A$9:$AJ$107),24,FALSE)</f>
        <v>0</v>
      </c>
      <c r="AB90" s="42">
        <f>VLOOKUP($A90,_xlfn.IFS($D90=Lists!$G$3,'Chicken Only Calculator'!$A$9:$AJ$114,$D90=Lists!$G$4,'Chicken Only Calculator'!$A$9:$AJ$114,$D90=Lists!$G$5,'Chicken Only Calculator'!$A$9:$AJ$114,$D90=Lists!$G$6,'Cheese Only Calculator'!$A$9:$AJ$116,$D90=Lists!$G$7,'Beef Only Calculator'!$A$9:$AJ$70,$D90=Lists!$G$8,'Pork Only Calculator'!$A$9:$AJ$107),25,FALSE)</f>
        <v>0</v>
      </c>
      <c r="AC90" s="42">
        <f>VLOOKUP($A90,_xlfn.IFS($D90=Lists!$G$3,'Chicken Only Calculator'!$A$9:$AJ$114,$D90=Lists!$G$4,'Chicken Only Calculator'!$A$9:$AJ$114,$D90=Lists!$G$5,'Chicken Only Calculator'!$A$9:$AJ$114,$D90=Lists!$G$6,'Cheese Only Calculator'!$A$9:$AJ$116,$D90=Lists!$G$7,'Beef Only Calculator'!$A$9:$AJ$70,$D90=Lists!$G$8,'Pork Only Calculator'!$A$9:$AJ$107),26,FALSE)</f>
        <v>0</v>
      </c>
      <c r="AD90" s="42">
        <f>VLOOKUP($A90,_xlfn.IFS($D90=Lists!$G$3,'Chicken Only Calculator'!$A$9:$AJ$114,$D90=Lists!$G$4,'Chicken Only Calculator'!$A$9:$AJ$114,$D90=Lists!$G$5,'Chicken Only Calculator'!$A$9:$AJ$114,$D90=Lists!$G$6,'Cheese Only Calculator'!$A$9:$AJ$116,$D90=Lists!$G$7,'Beef Only Calculator'!$A$9:$AJ$70,$D90=Lists!$G$8,'Pork Only Calculator'!$A$9:$AJ$107),27,FALSE)</f>
        <v>0</v>
      </c>
      <c r="AE90" s="42">
        <f>VLOOKUP($A90,_xlfn.IFS($D90=Lists!$G$3,'Chicken Only Calculator'!$A$9:$AJ$114,$D90=Lists!$G$4,'Chicken Only Calculator'!$A$9:$AJ$114,$D90=Lists!$G$5,'Chicken Only Calculator'!$A$9:$AJ$114,$D90=Lists!$G$6,'Cheese Only Calculator'!$A$9:$AJ$116,$D90=Lists!$G$7,'Beef Only Calculator'!$A$9:$AJ$70,$D90=Lists!$G$8,'Pork Only Calculator'!$A$9:$AJ$107),28,FALSE)</f>
        <v>0</v>
      </c>
      <c r="AF90" s="42">
        <f>VLOOKUP($A90,_xlfn.IFS($D90=Lists!$G$3,'Chicken Only Calculator'!$A$9:$AJ$114,$D90=Lists!$G$4,'Chicken Only Calculator'!$A$9:$AJ$114,$D90=Lists!$G$5,'Chicken Only Calculator'!$A$9:$AJ$114,$D90=Lists!$G$6,'Cheese Only Calculator'!$A$9:$AJ$116,$D90=Lists!$G$7,'Beef Only Calculator'!$A$9:$AJ$70,$D90=Lists!$G$8,'Pork Only Calculator'!$A$9:$AJ$107),29,FALSE)</f>
        <v>0</v>
      </c>
      <c r="AG90" s="42">
        <f>VLOOKUP($A90,_xlfn.IFS($D90=Lists!$G$3,'Chicken Only Calculator'!$A$9:$AJ$114,$D90=Lists!$G$4,'Chicken Only Calculator'!$A$9:$AJ$114,$D90=Lists!$G$5,'Chicken Only Calculator'!$A$9:$AJ$114,$D90=Lists!$G$6,'Cheese Only Calculator'!$A$9:$AJ$116,$D90=Lists!$G$7,'Beef Only Calculator'!$A$9:$AJ$70,$D90=Lists!$G$8,'Pork Only Calculator'!$A$9:$AJ$107),30,FALSE)</f>
        <v>0</v>
      </c>
      <c r="AH90" s="42">
        <f>VLOOKUP($A90,_xlfn.IFS($D90=Lists!$G$3,'Chicken Only Calculator'!$A$9:$AJ$114,$D90=Lists!$G$4,'Chicken Only Calculator'!$A$9:$AJ$114,$D90=Lists!$G$5,'Chicken Only Calculator'!$A$9:$AJ$114,$D90=Lists!$G$6,'Cheese Only Calculator'!$A$9:$AJ$116,$D90=Lists!$G$7,'Beef Only Calculator'!$A$9:$AJ$70,$D90=Lists!$G$8,'Pork Only Calculator'!$A$9:$AJ$107),31,FALSE)</f>
        <v>0</v>
      </c>
      <c r="AI90" s="42">
        <f>VLOOKUP($A90,_xlfn.IFS($D90=Lists!$G$3,'Chicken Only Calculator'!$A$9:$AJ$114,$D90=Lists!$G$4,'Chicken Only Calculator'!$A$9:$AJ$114,$D90=Lists!$G$5,'Chicken Only Calculator'!$A$9:$AJ$114,$D90=Lists!$G$6,'Cheese Only Calculator'!$A$9:$AJ$116,$D90=Lists!$G$7,'Beef Only Calculator'!$A$9:$AJ$70,$D90=Lists!$G$8,'Pork Only Calculator'!$A$9:$AJ$107),32,FALSE)</f>
        <v>0</v>
      </c>
      <c r="AJ90" s="42">
        <f>VLOOKUP($A90,_xlfn.IFS($D90=Lists!$G$3,'Chicken Only Calculator'!$A$9:$AJ$114,$D90=Lists!$G$4,'Chicken Only Calculator'!$A$9:$AJ$114,$D90=Lists!$G$5,'Chicken Only Calculator'!$A$9:$AJ$114,$D90=Lists!$G$6,'Cheese Only Calculator'!$A$9:$AJ$116,$D90=Lists!$G$7,'Beef Only Calculator'!$A$9:$AJ$70,$D90=Lists!$G$8,'Pork Only Calculator'!$A$9:$AJ$107),33,FALSE)</f>
        <v>0</v>
      </c>
      <c r="AK90" s="42">
        <f>VLOOKUP($A90,_xlfn.IFS($D90=Lists!$G$3,'Chicken Only Calculator'!$A$9:$AJ$114,$D90=Lists!$G$4,'Chicken Only Calculator'!$A$9:$AJ$114,$D90=Lists!$G$5,'Chicken Only Calculator'!$A$9:$AJ$114,$D90=Lists!$G$6,'Cheese Only Calculator'!$A$9:$AJ$116,$D90=Lists!$G$7,'Beef Only Calculator'!$A$9:$AJ$70,$D90=Lists!$G$8,'Pork Only Calculator'!$A$9:$AJ$107),34,FALSE)</f>
        <v>0</v>
      </c>
      <c r="AL90" s="42">
        <f>VLOOKUP($A90,_xlfn.IFS($D90=Lists!$G$3,'Chicken Only Calculator'!$A$9:$AJ$114,$D90=Lists!$G$4,'Chicken Only Calculator'!$A$9:$AJ$114,$D90=Lists!$G$5,'Chicken Only Calculator'!$A$9:$AJ$114,$D90=Lists!$G$6,'Cheese Only Calculator'!$A$9:$AJ$116,$D90=Lists!$G$7,'Beef Only Calculator'!$A$9:$AJ$70,$D90=Lists!$G$8,'Pork Only Calculator'!$A$9:$AJ$107),35,FALSE)</f>
        <v>0</v>
      </c>
      <c r="AM90" s="42">
        <f t="shared" si="23"/>
        <v>0</v>
      </c>
      <c r="AO90" s="55"/>
    </row>
    <row r="91" spans="1:41" ht="24.5" x14ac:dyDescent="0.55000000000000004">
      <c r="A91" s="52">
        <v>10037310928</v>
      </c>
      <c r="B91" s="52" t="str">
        <f>INDEX('Data Sheet'!$A$1:$R$260,MATCH($A91,'Data Sheet'!$A$1:$A$260,0),MATCH(B$3,'Data Sheet'!$A$1:$R$1,0))</f>
        <v>ACT</v>
      </c>
      <c r="C91" s="53" t="str">
        <f>INDEX('Data Sheet'!$A$1:$R$260,MATCH($A91,'Data Sheet'!$A$1:$A$260,0),MATCH(C$3,'Data Sheet'!$A$1:$R$1,0))</f>
        <v>All Natural Breaded Homestyle Chicken Patties, 4.07 oz.</v>
      </c>
      <c r="D91" s="52" t="str">
        <f>INDEX('Data Sheet'!$A$1:$R$260,MATCH($A91,'Data Sheet'!$A$1:$A$260,0),MATCH(D$3,'Data Sheet'!$A$1:$R$1,0))</f>
        <v>100103 W/D</v>
      </c>
      <c r="E91" s="52">
        <f>INDEX('Data Sheet'!$A$1:$R$260,MATCH($A91,'Data Sheet'!$A$1:$A$260,0),MATCH(E$3,'Data Sheet'!$A$1:$R$1,0))</f>
        <v>26.25</v>
      </c>
      <c r="F91" s="52">
        <f>INDEX('Data Sheet'!$A$1:$R$260,MATCH($A91,'Data Sheet'!$A$1:$A$260,0),MATCH(F$3,'Data Sheet'!$A$1:$R$1,0))</f>
        <v>103</v>
      </c>
      <c r="G91" s="52">
        <f>INDEX('Data Sheet'!$A$1:$R$260,MATCH($A91,'Data Sheet'!$A$1:$A$260,0),MATCH(G$3,'Data Sheet'!$A$1:$R$1,0))</f>
        <v>103</v>
      </c>
      <c r="H91" s="52" t="str">
        <f>INDEX('Data Sheet'!$A$1:$R$260,MATCH($A91,'Data Sheet'!$A$1:$A$260,0),MATCH(H$3,'Data Sheet'!$A$1:$R$1,0))</f>
        <v/>
      </c>
      <c r="I91" s="52">
        <f>INDEX('Data Sheet'!$A$1:$R$260,MATCH($A91,'Data Sheet'!$A$1:$A$260,0),MATCH(I$3,'Data Sheet'!$A$1:$R$1,0))</f>
        <v>4.07</v>
      </c>
      <c r="J91" s="52" t="str">
        <f>INDEX('Data Sheet'!$A$1:$R$260,MATCH($A91,'Data Sheet'!$A$1:$A$260,0),MATCH(J$3,'Data Sheet'!$A$1:$R$1,0))</f>
        <v>1 piece</v>
      </c>
      <c r="K91" s="52">
        <f>INDEX('Data Sheet'!$A$1:$R$260,MATCH($A91,'Data Sheet'!$A$1:$A$260,0),MATCH(K$3,'Data Sheet'!$A$1:$R$1,0))</f>
        <v>2</v>
      </c>
      <c r="L91" s="52">
        <f>INDEX('Data Sheet'!$A$1:$R$260,MATCH($A91,'Data Sheet'!$A$1:$A$260,0),MATCH(L$3,'Data Sheet'!$A$1:$R$1,0))</f>
        <v>1</v>
      </c>
      <c r="M91" s="52">
        <f>INDEX('Data Sheet'!$A$1:$R$260,MATCH($A91,'Data Sheet'!$A$1:$A$260,0),MATCH(M$3,'Data Sheet'!$A$1:$R$1,0))</f>
        <v>16.925999999999998</v>
      </c>
      <c r="N91" s="52">
        <f>INDEX('Data Sheet'!$A$1:$R$260,MATCH($A91,'Data Sheet'!$A$1:$A$260,0),MATCH(N$3,'Data Sheet'!$A$1:$R$1,0))</f>
        <v>11.284000000000002</v>
      </c>
      <c r="O91" s="52">
        <f>INDEX('Data Sheet'!$A$1:$R$260,MATCH($A91,'Data Sheet'!$A$1:$A$260,0),MATCH(O$3,'Data Sheet'!$A$1:$R$1,0))</f>
        <v>0</v>
      </c>
      <c r="P91" s="52">
        <f>INDEX('Data Sheet'!$A$1:$R$260,MATCH($A91,'Data Sheet'!$A$1:$A$260,0),MATCH(P$3,'Data Sheet'!$A$1:$R$1,0))</f>
        <v>0</v>
      </c>
      <c r="Q91" s="52">
        <f>INDEX('Data Sheet'!$A$1:$R$260,MATCH($A91,'Data Sheet'!$A$1:$A$260,0),MATCH(Q$3,'Data Sheet'!$A$1:$R$1,0))</f>
        <v>0</v>
      </c>
      <c r="R91" s="54" t="str">
        <f>VLOOKUP(A91,_xlfn.IFS(D91=Lists!$G$3,'Chicken Only Calculator'!$A$9:$U$114,D91=Lists!$G$4,'Chicken Only Calculator'!$A$9:$U$114,D91=Lists!$G$5,'Chicken Only Calculator'!$A$9:$U$114,D91=Lists!$G$6,'Cheese Only Calculator'!$A$9:$U$116,D91=Lists!$G$7,'Beef Only Calculator'!$A$9:$U$70,D91=Lists!$G$8,'Pork Only Calculator'!$A$9:$U$107),15,FALSE)</f>
        <v/>
      </c>
      <c r="S91" s="54" t="str">
        <f t="shared" si="16"/>
        <v/>
      </c>
      <c r="T91" s="54">
        <f>VLOOKUP(A91,_xlfn.IFS(D91=Lists!$G$3,'Chicken Only Calculator'!$A$9:$U$114,D91=Lists!$G$4,'Chicken Only Calculator'!$A$9:$U$114,D91=Lists!$G$5,'Chicken Only Calculator'!$A$9:$U$114,D91=Lists!$G$6,'Cheese Only Calculator'!$A$9:$U$116,D91=Lists!$G$7,'Beef Only Calculator'!$A$9:$U$70,D91=Lists!$G$8,'Pork Only Calculator'!$A$9:$U$107),17,FALSE)</f>
        <v>0</v>
      </c>
      <c r="U91" s="54" t="str">
        <f t="shared" si="17"/>
        <v/>
      </c>
      <c r="V91" s="54" t="str">
        <f t="shared" si="18"/>
        <v/>
      </c>
      <c r="W91" s="54" t="str">
        <f t="shared" si="19"/>
        <v/>
      </c>
      <c r="X91" s="54" t="str">
        <f t="shared" si="20"/>
        <v/>
      </c>
      <c r="Y91" s="54" t="str">
        <f t="shared" si="21"/>
        <v/>
      </c>
      <c r="Z91" s="54" t="str">
        <f t="shared" si="22"/>
        <v/>
      </c>
      <c r="AA91" s="54">
        <f>VLOOKUP($A91,_xlfn.IFS($D91=Lists!$G$3,'Chicken Only Calculator'!$A$9:$AJ$114,$D91=Lists!$G$4,'Chicken Only Calculator'!$A$9:$AJ$114,$D91=Lists!$G$5,'Chicken Only Calculator'!$A$9:$AJ$114,$D91=Lists!$G$6,'Cheese Only Calculator'!$A$9:$AJ$116,$D91=Lists!$G$7,'Beef Only Calculator'!$A$9:$AJ$70,$D91=Lists!$G$8,'Pork Only Calculator'!$A$9:$AJ$107),24,FALSE)</f>
        <v>0</v>
      </c>
      <c r="AB91" s="54">
        <f>VLOOKUP($A91,_xlfn.IFS($D91=Lists!$G$3,'Chicken Only Calculator'!$A$9:$AJ$114,$D91=Lists!$G$4,'Chicken Only Calculator'!$A$9:$AJ$114,$D91=Lists!$G$5,'Chicken Only Calculator'!$A$9:$AJ$114,$D91=Lists!$G$6,'Cheese Only Calculator'!$A$9:$AJ$116,$D91=Lists!$G$7,'Beef Only Calculator'!$A$9:$AJ$70,$D91=Lists!$G$8,'Pork Only Calculator'!$A$9:$AJ$107),25,FALSE)</f>
        <v>0</v>
      </c>
      <c r="AC91" s="54">
        <f>VLOOKUP($A91,_xlfn.IFS($D91=Lists!$G$3,'Chicken Only Calculator'!$A$9:$AJ$114,$D91=Lists!$G$4,'Chicken Only Calculator'!$A$9:$AJ$114,$D91=Lists!$G$5,'Chicken Only Calculator'!$A$9:$AJ$114,$D91=Lists!$G$6,'Cheese Only Calculator'!$A$9:$AJ$116,$D91=Lists!$G$7,'Beef Only Calculator'!$A$9:$AJ$70,$D91=Lists!$G$8,'Pork Only Calculator'!$A$9:$AJ$107),26,FALSE)</f>
        <v>0</v>
      </c>
      <c r="AD91" s="54">
        <f>VLOOKUP($A91,_xlfn.IFS($D91=Lists!$G$3,'Chicken Only Calculator'!$A$9:$AJ$114,$D91=Lists!$G$4,'Chicken Only Calculator'!$A$9:$AJ$114,$D91=Lists!$G$5,'Chicken Only Calculator'!$A$9:$AJ$114,$D91=Lists!$G$6,'Cheese Only Calculator'!$A$9:$AJ$116,$D91=Lists!$G$7,'Beef Only Calculator'!$A$9:$AJ$70,$D91=Lists!$G$8,'Pork Only Calculator'!$A$9:$AJ$107),27,FALSE)</f>
        <v>0</v>
      </c>
      <c r="AE91" s="54">
        <f>VLOOKUP($A91,_xlfn.IFS($D91=Lists!$G$3,'Chicken Only Calculator'!$A$9:$AJ$114,$D91=Lists!$G$4,'Chicken Only Calculator'!$A$9:$AJ$114,$D91=Lists!$G$5,'Chicken Only Calculator'!$A$9:$AJ$114,$D91=Lists!$G$6,'Cheese Only Calculator'!$A$9:$AJ$116,$D91=Lists!$G$7,'Beef Only Calculator'!$A$9:$AJ$70,$D91=Lists!$G$8,'Pork Only Calculator'!$A$9:$AJ$107),28,FALSE)</f>
        <v>0</v>
      </c>
      <c r="AF91" s="54">
        <f>VLOOKUP($A91,_xlfn.IFS($D91=Lists!$G$3,'Chicken Only Calculator'!$A$9:$AJ$114,$D91=Lists!$G$4,'Chicken Only Calculator'!$A$9:$AJ$114,$D91=Lists!$G$5,'Chicken Only Calculator'!$A$9:$AJ$114,$D91=Lists!$G$6,'Cheese Only Calculator'!$A$9:$AJ$116,$D91=Lists!$G$7,'Beef Only Calculator'!$A$9:$AJ$70,$D91=Lists!$G$8,'Pork Only Calculator'!$A$9:$AJ$107),29,FALSE)</f>
        <v>0</v>
      </c>
      <c r="AG91" s="54">
        <f>VLOOKUP($A91,_xlfn.IFS($D91=Lists!$G$3,'Chicken Only Calculator'!$A$9:$AJ$114,$D91=Lists!$G$4,'Chicken Only Calculator'!$A$9:$AJ$114,$D91=Lists!$G$5,'Chicken Only Calculator'!$A$9:$AJ$114,$D91=Lists!$G$6,'Cheese Only Calculator'!$A$9:$AJ$116,$D91=Lists!$G$7,'Beef Only Calculator'!$A$9:$AJ$70,$D91=Lists!$G$8,'Pork Only Calculator'!$A$9:$AJ$107),30,FALSE)</f>
        <v>0</v>
      </c>
      <c r="AH91" s="54">
        <f>VLOOKUP($A91,_xlfn.IFS($D91=Lists!$G$3,'Chicken Only Calculator'!$A$9:$AJ$114,$D91=Lists!$G$4,'Chicken Only Calculator'!$A$9:$AJ$114,$D91=Lists!$G$5,'Chicken Only Calculator'!$A$9:$AJ$114,$D91=Lists!$G$6,'Cheese Only Calculator'!$A$9:$AJ$116,$D91=Lists!$G$7,'Beef Only Calculator'!$A$9:$AJ$70,$D91=Lists!$G$8,'Pork Only Calculator'!$A$9:$AJ$107),31,FALSE)</f>
        <v>0</v>
      </c>
      <c r="AI91" s="54">
        <f>VLOOKUP($A91,_xlfn.IFS($D91=Lists!$G$3,'Chicken Only Calculator'!$A$9:$AJ$114,$D91=Lists!$G$4,'Chicken Only Calculator'!$A$9:$AJ$114,$D91=Lists!$G$5,'Chicken Only Calculator'!$A$9:$AJ$114,$D91=Lists!$G$6,'Cheese Only Calculator'!$A$9:$AJ$116,$D91=Lists!$G$7,'Beef Only Calculator'!$A$9:$AJ$70,$D91=Lists!$G$8,'Pork Only Calculator'!$A$9:$AJ$107),32,FALSE)</f>
        <v>0</v>
      </c>
      <c r="AJ91" s="54">
        <f>VLOOKUP($A91,_xlfn.IFS($D91=Lists!$G$3,'Chicken Only Calculator'!$A$9:$AJ$114,$D91=Lists!$G$4,'Chicken Only Calculator'!$A$9:$AJ$114,$D91=Lists!$G$5,'Chicken Only Calculator'!$A$9:$AJ$114,$D91=Lists!$G$6,'Cheese Only Calculator'!$A$9:$AJ$116,$D91=Lists!$G$7,'Beef Only Calculator'!$A$9:$AJ$70,$D91=Lists!$G$8,'Pork Only Calculator'!$A$9:$AJ$107),33,FALSE)</f>
        <v>0</v>
      </c>
      <c r="AK91" s="54">
        <f>VLOOKUP($A91,_xlfn.IFS($D91=Lists!$G$3,'Chicken Only Calculator'!$A$9:$AJ$114,$D91=Lists!$G$4,'Chicken Only Calculator'!$A$9:$AJ$114,$D91=Lists!$G$5,'Chicken Only Calculator'!$A$9:$AJ$114,$D91=Lists!$G$6,'Cheese Only Calculator'!$A$9:$AJ$116,$D91=Lists!$G$7,'Beef Only Calculator'!$A$9:$AJ$70,$D91=Lists!$G$8,'Pork Only Calculator'!$A$9:$AJ$107),34,FALSE)</f>
        <v>0</v>
      </c>
      <c r="AL91" s="54">
        <f>VLOOKUP($A91,_xlfn.IFS($D91=Lists!$G$3,'Chicken Only Calculator'!$A$9:$AJ$114,$D91=Lists!$G$4,'Chicken Only Calculator'!$A$9:$AJ$114,$D91=Lists!$G$5,'Chicken Only Calculator'!$A$9:$AJ$114,$D91=Lists!$G$6,'Cheese Only Calculator'!$A$9:$AJ$116,$D91=Lists!$G$7,'Beef Only Calculator'!$A$9:$AJ$70,$D91=Lists!$G$8,'Pork Only Calculator'!$A$9:$AJ$107),35,FALSE)</f>
        <v>0</v>
      </c>
      <c r="AM91" s="54">
        <f t="shared" si="23"/>
        <v>0</v>
      </c>
      <c r="AO91" s="55"/>
    </row>
    <row r="92" spans="1:41" ht="24.5" x14ac:dyDescent="0.55000000000000004">
      <c r="A92" s="40">
        <v>10037320928</v>
      </c>
      <c r="B92" s="40" t="str">
        <f>INDEX('Data Sheet'!$A$1:$R$260,MATCH($A92,'Data Sheet'!$A$1:$A$260,0),MATCH(B$3,'Data Sheet'!$A$1:$R$1,0))</f>
        <v>ACT</v>
      </c>
      <c r="C92" s="41" t="str">
        <f>INDEX('Data Sheet'!$A$1:$R$260,MATCH($A92,'Data Sheet'!$A$1:$A$260,0),MATCH(C$3,'Data Sheet'!$A$1:$R$1,0))</f>
        <v>Breaded Homestyle Chicken Nuggets, 0.79 oz.</v>
      </c>
      <c r="D92" s="40" t="str">
        <f>INDEX('Data Sheet'!$A$1:$R$260,MATCH($A92,'Data Sheet'!$A$1:$A$260,0),MATCH(D$3,'Data Sheet'!$A$1:$R$1,0))</f>
        <v>100103 W/D</v>
      </c>
      <c r="E92" s="40">
        <f>INDEX('Data Sheet'!$A$1:$R$260,MATCH($A92,'Data Sheet'!$A$1:$A$260,0),MATCH(E$3,'Data Sheet'!$A$1:$R$1,0))</f>
        <v>26.42</v>
      </c>
      <c r="F92" s="40">
        <f>INDEX('Data Sheet'!$A$1:$R$260,MATCH($A92,'Data Sheet'!$A$1:$A$260,0),MATCH(F$3,'Data Sheet'!$A$1:$R$1,0))</f>
        <v>107</v>
      </c>
      <c r="G92" s="40">
        <f>INDEX('Data Sheet'!$A$1:$R$260,MATCH($A92,'Data Sheet'!$A$1:$A$260,0),MATCH(G$3,'Data Sheet'!$A$1:$R$1,0))</f>
        <v>107</v>
      </c>
      <c r="H92" s="40" t="str">
        <f>INDEX('Data Sheet'!$A$1:$R$260,MATCH($A92,'Data Sheet'!$A$1:$A$260,0),MATCH(H$3,'Data Sheet'!$A$1:$R$1,0))</f>
        <v/>
      </c>
      <c r="I92" s="40">
        <f>INDEX('Data Sheet'!$A$1:$R$260,MATCH($A92,'Data Sheet'!$A$1:$A$260,0),MATCH(I$3,'Data Sheet'!$A$1:$R$1,0))</f>
        <v>3.95</v>
      </c>
      <c r="J92" s="40" t="str">
        <f>INDEX('Data Sheet'!$A$1:$R$260,MATCH($A92,'Data Sheet'!$A$1:$A$260,0),MATCH(J$3,'Data Sheet'!$A$1:$R$1,0))</f>
        <v>5 pieces</v>
      </c>
      <c r="K92" s="40">
        <f>INDEX('Data Sheet'!$A$1:$R$260,MATCH($A92,'Data Sheet'!$A$1:$A$260,0),MATCH(K$3,'Data Sheet'!$A$1:$R$1,0))</f>
        <v>2</v>
      </c>
      <c r="L92" s="40">
        <f>INDEX('Data Sheet'!$A$1:$R$260,MATCH($A92,'Data Sheet'!$A$1:$A$260,0),MATCH(L$3,'Data Sheet'!$A$1:$R$1,0))</f>
        <v>1</v>
      </c>
      <c r="M92" s="40">
        <f>INDEX('Data Sheet'!$A$1:$R$260,MATCH($A92,'Data Sheet'!$A$1:$A$260,0),MATCH(M$3,'Data Sheet'!$A$1:$R$1,0))</f>
        <v>16.811999999999998</v>
      </c>
      <c r="N92" s="40">
        <f>INDEX('Data Sheet'!$A$1:$R$260,MATCH($A92,'Data Sheet'!$A$1:$A$260,0),MATCH(N$3,'Data Sheet'!$A$1:$R$1,0))</f>
        <v>11.208000000000002</v>
      </c>
      <c r="O92" s="40">
        <f>INDEX('Data Sheet'!$A$1:$R$260,MATCH($A92,'Data Sheet'!$A$1:$A$260,0),MATCH(O$3,'Data Sheet'!$A$1:$R$1,0))</f>
        <v>0</v>
      </c>
      <c r="P92" s="40">
        <f>INDEX('Data Sheet'!$A$1:$R$260,MATCH($A92,'Data Sheet'!$A$1:$A$260,0),MATCH(P$3,'Data Sheet'!$A$1:$R$1,0))</f>
        <v>0</v>
      </c>
      <c r="Q92" s="40">
        <f>INDEX('Data Sheet'!$A$1:$R$260,MATCH($A92,'Data Sheet'!$A$1:$A$260,0),MATCH(Q$3,'Data Sheet'!$A$1:$R$1,0))</f>
        <v>0</v>
      </c>
      <c r="R92" s="42" t="str">
        <f>VLOOKUP(A92,_xlfn.IFS(D92=Lists!$G$3,'Chicken Only Calculator'!$A$9:$U$114,D92=Lists!$G$4,'Chicken Only Calculator'!$A$9:$U$114,D92=Lists!$G$5,'Chicken Only Calculator'!$A$9:$U$114,D92=Lists!$G$6,'Cheese Only Calculator'!$A$9:$U$116,D92=Lists!$G$7,'Beef Only Calculator'!$A$9:$U$70,D92=Lists!$G$8,'Pork Only Calculator'!$A$9:$U$107),15,FALSE)</f>
        <v/>
      </c>
      <c r="S92" s="42" t="str">
        <f t="shared" si="16"/>
        <v/>
      </c>
      <c r="T92" s="42">
        <f>VLOOKUP(A92,_xlfn.IFS(D92=Lists!$G$3,'Chicken Only Calculator'!$A$9:$U$114,D92=Lists!$G$4,'Chicken Only Calculator'!$A$9:$U$114,D92=Lists!$G$5,'Chicken Only Calculator'!$A$9:$U$114,D92=Lists!$G$6,'Cheese Only Calculator'!$A$9:$U$116,D92=Lists!$G$7,'Beef Only Calculator'!$A$9:$U$70,D92=Lists!$G$8,'Pork Only Calculator'!$A$9:$U$107),17,FALSE)</f>
        <v>0</v>
      </c>
      <c r="U92" s="42" t="str">
        <f t="shared" si="17"/>
        <v/>
      </c>
      <c r="V92" s="42" t="str">
        <f t="shared" si="18"/>
        <v/>
      </c>
      <c r="W92" s="42" t="str">
        <f t="shared" si="19"/>
        <v/>
      </c>
      <c r="X92" s="42" t="str">
        <f t="shared" si="20"/>
        <v/>
      </c>
      <c r="Y92" s="42" t="str">
        <f t="shared" si="21"/>
        <v/>
      </c>
      <c r="Z92" s="42" t="str">
        <f t="shared" si="22"/>
        <v/>
      </c>
      <c r="AA92" s="42">
        <f>VLOOKUP($A92,_xlfn.IFS($D92=Lists!$G$3,'Chicken Only Calculator'!$A$9:$AJ$114,$D92=Lists!$G$4,'Chicken Only Calculator'!$A$9:$AJ$114,$D92=Lists!$G$5,'Chicken Only Calculator'!$A$9:$AJ$114,$D92=Lists!$G$6,'Cheese Only Calculator'!$A$9:$AJ$116,$D92=Lists!$G$7,'Beef Only Calculator'!$A$9:$AJ$70,$D92=Lists!$G$8,'Pork Only Calculator'!$A$9:$AJ$107),24,FALSE)</f>
        <v>0</v>
      </c>
      <c r="AB92" s="42">
        <f>VLOOKUP($A92,_xlfn.IFS($D92=Lists!$G$3,'Chicken Only Calculator'!$A$9:$AJ$114,$D92=Lists!$G$4,'Chicken Only Calculator'!$A$9:$AJ$114,$D92=Lists!$G$5,'Chicken Only Calculator'!$A$9:$AJ$114,$D92=Lists!$G$6,'Cheese Only Calculator'!$A$9:$AJ$116,$D92=Lists!$G$7,'Beef Only Calculator'!$A$9:$AJ$70,$D92=Lists!$G$8,'Pork Only Calculator'!$A$9:$AJ$107),25,FALSE)</f>
        <v>0</v>
      </c>
      <c r="AC92" s="42">
        <f>VLOOKUP($A92,_xlfn.IFS($D92=Lists!$G$3,'Chicken Only Calculator'!$A$9:$AJ$114,$D92=Lists!$G$4,'Chicken Only Calculator'!$A$9:$AJ$114,$D92=Lists!$G$5,'Chicken Only Calculator'!$A$9:$AJ$114,$D92=Lists!$G$6,'Cheese Only Calculator'!$A$9:$AJ$116,$D92=Lists!$G$7,'Beef Only Calculator'!$A$9:$AJ$70,$D92=Lists!$G$8,'Pork Only Calculator'!$A$9:$AJ$107),26,FALSE)</f>
        <v>0</v>
      </c>
      <c r="AD92" s="42">
        <f>VLOOKUP($A92,_xlfn.IFS($D92=Lists!$G$3,'Chicken Only Calculator'!$A$9:$AJ$114,$D92=Lists!$G$4,'Chicken Only Calculator'!$A$9:$AJ$114,$D92=Lists!$G$5,'Chicken Only Calculator'!$A$9:$AJ$114,$D92=Lists!$G$6,'Cheese Only Calculator'!$A$9:$AJ$116,$D92=Lists!$G$7,'Beef Only Calculator'!$A$9:$AJ$70,$D92=Lists!$G$8,'Pork Only Calculator'!$A$9:$AJ$107),27,FALSE)</f>
        <v>0</v>
      </c>
      <c r="AE92" s="42">
        <f>VLOOKUP($A92,_xlfn.IFS($D92=Lists!$G$3,'Chicken Only Calculator'!$A$9:$AJ$114,$D92=Lists!$G$4,'Chicken Only Calculator'!$A$9:$AJ$114,$D92=Lists!$G$5,'Chicken Only Calculator'!$A$9:$AJ$114,$D92=Lists!$G$6,'Cheese Only Calculator'!$A$9:$AJ$116,$D92=Lists!$G$7,'Beef Only Calculator'!$A$9:$AJ$70,$D92=Lists!$G$8,'Pork Only Calculator'!$A$9:$AJ$107),28,FALSE)</f>
        <v>0</v>
      </c>
      <c r="AF92" s="42">
        <f>VLOOKUP($A92,_xlfn.IFS($D92=Lists!$G$3,'Chicken Only Calculator'!$A$9:$AJ$114,$D92=Lists!$G$4,'Chicken Only Calculator'!$A$9:$AJ$114,$D92=Lists!$G$5,'Chicken Only Calculator'!$A$9:$AJ$114,$D92=Lists!$G$6,'Cheese Only Calculator'!$A$9:$AJ$116,$D92=Lists!$G$7,'Beef Only Calculator'!$A$9:$AJ$70,$D92=Lists!$G$8,'Pork Only Calculator'!$A$9:$AJ$107),29,FALSE)</f>
        <v>0</v>
      </c>
      <c r="AG92" s="42">
        <f>VLOOKUP($A92,_xlfn.IFS($D92=Lists!$G$3,'Chicken Only Calculator'!$A$9:$AJ$114,$D92=Lists!$G$4,'Chicken Only Calculator'!$A$9:$AJ$114,$D92=Lists!$G$5,'Chicken Only Calculator'!$A$9:$AJ$114,$D92=Lists!$G$6,'Cheese Only Calculator'!$A$9:$AJ$116,$D92=Lists!$G$7,'Beef Only Calculator'!$A$9:$AJ$70,$D92=Lists!$G$8,'Pork Only Calculator'!$A$9:$AJ$107),30,FALSE)</f>
        <v>0</v>
      </c>
      <c r="AH92" s="42">
        <f>VLOOKUP($A92,_xlfn.IFS($D92=Lists!$G$3,'Chicken Only Calculator'!$A$9:$AJ$114,$D92=Lists!$G$4,'Chicken Only Calculator'!$A$9:$AJ$114,$D92=Lists!$G$5,'Chicken Only Calculator'!$A$9:$AJ$114,$D92=Lists!$G$6,'Cheese Only Calculator'!$A$9:$AJ$116,$D92=Lists!$G$7,'Beef Only Calculator'!$A$9:$AJ$70,$D92=Lists!$G$8,'Pork Only Calculator'!$A$9:$AJ$107),31,FALSE)</f>
        <v>0</v>
      </c>
      <c r="AI92" s="42">
        <f>VLOOKUP($A92,_xlfn.IFS($D92=Lists!$G$3,'Chicken Only Calculator'!$A$9:$AJ$114,$D92=Lists!$G$4,'Chicken Only Calculator'!$A$9:$AJ$114,$D92=Lists!$G$5,'Chicken Only Calculator'!$A$9:$AJ$114,$D92=Lists!$G$6,'Cheese Only Calculator'!$A$9:$AJ$116,$D92=Lists!$G$7,'Beef Only Calculator'!$A$9:$AJ$70,$D92=Lists!$G$8,'Pork Only Calculator'!$A$9:$AJ$107),32,FALSE)</f>
        <v>0</v>
      </c>
      <c r="AJ92" s="42">
        <f>VLOOKUP($A92,_xlfn.IFS($D92=Lists!$G$3,'Chicken Only Calculator'!$A$9:$AJ$114,$D92=Lists!$G$4,'Chicken Only Calculator'!$A$9:$AJ$114,$D92=Lists!$G$5,'Chicken Only Calculator'!$A$9:$AJ$114,$D92=Lists!$G$6,'Cheese Only Calculator'!$A$9:$AJ$116,$D92=Lists!$G$7,'Beef Only Calculator'!$A$9:$AJ$70,$D92=Lists!$G$8,'Pork Only Calculator'!$A$9:$AJ$107),33,FALSE)</f>
        <v>0</v>
      </c>
      <c r="AK92" s="42">
        <f>VLOOKUP($A92,_xlfn.IFS($D92=Lists!$G$3,'Chicken Only Calculator'!$A$9:$AJ$114,$D92=Lists!$G$4,'Chicken Only Calculator'!$A$9:$AJ$114,$D92=Lists!$G$5,'Chicken Only Calculator'!$A$9:$AJ$114,$D92=Lists!$G$6,'Cheese Only Calculator'!$A$9:$AJ$116,$D92=Lists!$G$7,'Beef Only Calculator'!$A$9:$AJ$70,$D92=Lists!$G$8,'Pork Only Calculator'!$A$9:$AJ$107),34,FALSE)</f>
        <v>0</v>
      </c>
      <c r="AL92" s="42">
        <f>VLOOKUP($A92,_xlfn.IFS($D92=Lists!$G$3,'Chicken Only Calculator'!$A$9:$AJ$114,$D92=Lists!$G$4,'Chicken Only Calculator'!$A$9:$AJ$114,$D92=Lists!$G$5,'Chicken Only Calculator'!$A$9:$AJ$114,$D92=Lists!$G$6,'Cheese Only Calculator'!$A$9:$AJ$116,$D92=Lists!$G$7,'Beef Only Calculator'!$A$9:$AJ$70,$D92=Lists!$G$8,'Pork Only Calculator'!$A$9:$AJ$107),35,FALSE)</f>
        <v>0</v>
      </c>
      <c r="AM92" s="42">
        <f t="shared" si="23"/>
        <v>0</v>
      </c>
      <c r="AO92" s="55"/>
    </row>
    <row r="93" spans="1:41" ht="24.5" x14ac:dyDescent="0.55000000000000004">
      <c r="A93" s="52">
        <v>10038570928</v>
      </c>
      <c r="B93" s="52" t="str">
        <f>INDEX('Data Sheet'!$A$1:$R$260,MATCH($A93,'Data Sheet'!$A$1:$A$260,0),MATCH(B$3,'Data Sheet'!$A$1:$R$1,0))</f>
        <v>ACT</v>
      </c>
      <c r="C93" s="53" t="str">
        <f>INDEX('Data Sheet'!$A$1:$R$260,MATCH($A93,'Data Sheet'!$A$1:$A$260,0),MATCH(C$3,'Data Sheet'!$A$1:$R$1,0))</f>
        <v>Krisp N Krunchy™ Breaded Chicken Patties Fritter, 3.53 oz.</v>
      </c>
      <c r="D93" s="52" t="str">
        <f>INDEX('Data Sheet'!$A$1:$R$260,MATCH($A93,'Data Sheet'!$A$1:$A$260,0),MATCH(D$3,'Data Sheet'!$A$1:$R$1,0))</f>
        <v>100103 W/D</v>
      </c>
      <c r="E93" s="52">
        <f>INDEX('Data Sheet'!$A$1:$R$260,MATCH($A93,'Data Sheet'!$A$1:$A$260,0),MATCH(E$3,'Data Sheet'!$A$1:$R$1,0))</f>
        <v>31.05</v>
      </c>
      <c r="F93" s="52">
        <f>INDEX('Data Sheet'!$A$1:$R$260,MATCH($A93,'Data Sheet'!$A$1:$A$260,0),MATCH(F$3,'Data Sheet'!$A$1:$R$1,0))</f>
        <v>140</v>
      </c>
      <c r="G93" s="52">
        <f>INDEX('Data Sheet'!$A$1:$R$260,MATCH($A93,'Data Sheet'!$A$1:$A$260,0),MATCH(G$3,'Data Sheet'!$A$1:$R$1,0))</f>
        <v>140</v>
      </c>
      <c r="H93" s="52" t="str">
        <f>INDEX('Data Sheet'!$A$1:$R$260,MATCH($A93,'Data Sheet'!$A$1:$A$260,0),MATCH(H$3,'Data Sheet'!$A$1:$R$1,0))</f>
        <v/>
      </c>
      <c r="I93" s="52">
        <f>INDEX('Data Sheet'!$A$1:$R$260,MATCH($A93,'Data Sheet'!$A$1:$A$260,0),MATCH(I$3,'Data Sheet'!$A$1:$R$1,0))</f>
        <v>3.53</v>
      </c>
      <c r="J93" s="52" t="str">
        <f>INDEX('Data Sheet'!$A$1:$R$260,MATCH($A93,'Data Sheet'!$A$1:$A$260,0),MATCH(J$3,'Data Sheet'!$A$1:$R$1,0))</f>
        <v>1 piece</v>
      </c>
      <c r="K93" s="52">
        <f>INDEX('Data Sheet'!$A$1:$R$260,MATCH($A93,'Data Sheet'!$A$1:$A$260,0),MATCH(K$3,'Data Sheet'!$A$1:$R$1,0))</f>
        <v>2</v>
      </c>
      <c r="L93" s="52">
        <f>INDEX('Data Sheet'!$A$1:$R$260,MATCH($A93,'Data Sheet'!$A$1:$A$260,0),MATCH(L$3,'Data Sheet'!$A$1:$R$1,0))</f>
        <v>1</v>
      </c>
      <c r="M93" s="52">
        <f>INDEX('Data Sheet'!$A$1:$R$260,MATCH($A93,'Data Sheet'!$A$1:$A$260,0),MATCH(M$3,'Data Sheet'!$A$1:$R$1,0))</f>
        <v>11.514000000000001</v>
      </c>
      <c r="N93" s="52">
        <f>INDEX('Data Sheet'!$A$1:$R$260,MATCH($A93,'Data Sheet'!$A$1:$A$260,0),MATCH(N$3,'Data Sheet'!$A$1:$R$1,0))</f>
        <v>7.6760000000000002</v>
      </c>
      <c r="O93" s="52">
        <f>INDEX('Data Sheet'!$A$1:$R$260,MATCH($A93,'Data Sheet'!$A$1:$A$260,0),MATCH(O$3,'Data Sheet'!$A$1:$R$1,0))</f>
        <v>0</v>
      </c>
      <c r="P93" s="52">
        <f>INDEX('Data Sheet'!$A$1:$R$260,MATCH($A93,'Data Sheet'!$A$1:$A$260,0),MATCH(P$3,'Data Sheet'!$A$1:$R$1,0))</f>
        <v>0</v>
      </c>
      <c r="Q93" s="52">
        <f>INDEX('Data Sheet'!$A$1:$R$260,MATCH($A93,'Data Sheet'!$A$1:$A$260,0),MATCH(Q$3,'Data Sheet'!$A$1:$R$1,0))</f>
        <v>0</v>
      </c>
      <c r="R93" s="54" t="str">
        <f>VLOOKUP(A93,_xlfn.IFS(D93=Lists!$G$3,'Chicken Only Calculator'!$A$9:$U$114,D93=Lists!$G$4,'Chicken Only Calculator'!$A$9:$U$114,D93=Lists!$G$5,'Chicken Only Calculator'!$A$9:$U$114,D93=Lists!$G$6,'Cheese Only Calculator'!$A$9:$U$116,D93=Lists!$G$7,'Beef Only Calculator'!$A$9:$U$70,D93=Lists!$G$8,'Pork Only Calculator'!$A$9:$U$107),15,FALSE)</f>
        <v/>
      </c>
      <c r="S93" s="54" t="str">
        <f t="shared" si="16"/>
        <v/>
      </c>
      <c r="T93" s="54">
        <f>VLOOKUP(A93,_xlfn.IFS(D93=Lists!$G$3,'Chicken Only Calculator'!$A$9:$U$114,D93=Lists!$G$4,'Chicken Only Calculator'!$A$9:$U$114,D93=Lists!$G$5,'Chicken Only Calculator'!$A$9:$U$114,D93=Lists!$G$6,'Cheese Only Calculator'!$A$9:$U$116,D93=Lists!$G$7,'Beef Only Calculator'!$A$9:$U$70,D93=Lists!$G$8,'Pork Only Calculator'!$A$9:$U$107),17,FALSE)</f>
        <v>0</v>
      </c>
      <c r="U93" s="54" t="str">
        <f t="shared" si="17"/>
        <v/>
      </c>
      <c r="V93" s="54" t="str">
        <f t="shared" si="18"/>
        <v/>
      </c>
      <c r="W93" s="54" t="str">
        <f t="shared" si="19"/>
        <v/>
      </c>
      <c r="X93" s="54" t="str">
        <f t="shared" si="20"/>
        <v/>
      </c>
      <c r="Y93" s="54" t="str">
        <f t="shared" si="21"/>
        <v/>
      </c>
      <c r="Z93" s="54" t="str">
        <f t="shared" si="22"/>
        <v/>
      </c>
      <c r="AA93" s="54">
        <f>VLOOKUP($A93,_xlfn.IFS($D93=Lists!$G$3,'Chicken Only Calculator'!$A$9:$AJ$114,$D93=Lists!$G$4,'Chicken Only Calculator'!$A$9:$AJ$114,$D93=Lists!$G$5,'Chicken Only Calculator'!$A$9:$AJ$114,$D93=Lists!$G$6,'Cheese Only Calculator'!$A$9:$AJ$116,$D93=Lists!$G$7,'Beef Only Calculator'!$A$9:$AJ$70,$D93=Lists!$G$8,'Pork Only Calculator'!$A$9:$AJ$107),24,FALSE)</f>
        <v>0</v>
      </c>
      <c r="AB93" s="54">
        <f>VLOOKUP($A93,_xlfn.IFS($D93=Lists!$G$3,'Chicken Only Calculator'!$A$9:$AJ$114,$D93=Lists!$G$4,'Chicken Only Calculator'!$A$9:$AJ$114,$D93=Lists!$G$5,'Chicken Only Calculator'!$A$9:$AJ$114,$D93=Lists!$G$6,'Cheese Only Calculator'!$A$9:$AJ$116,$D93=Lists!$G$7,'Beef Only Calculator'!$A$9:$AJ$70,$D93=Lists!$G$8,'Pork Only Calculator'!$A$9:$AJ$107),25,FALSE)</f>
        <v>0</v>
      </c>
      <c r="AC93" s="54">
        <f>VLOOKUP($A93,_xlfn.IFS($D93=Lists!$G$3,'Chicken Only Calculator'!$A$9:$AJ$114,$D93=Lists!$G$4,'Chicken Only Calculator'!$A$9:$AJ$114,$D93=Lists!$G$5,'Chicken Only Calculator'!$A$9:$AJ$114,$D93=Lists!$G$6,'Cheese Only Calculator'!$A$9:$AJ$116,$D93=Lists!$G$7,'Beef Only Calculator'!$A$9:$AJ$70,$D93=Lists!$G$8,'Pork Only Calculator'!$A$9:$AJ$107),26,FALSE)</f>
        <v>0</v>
      </c>
      <c r="AD93" s="54">
        <f>VLOOKUP($A93,_xlfn.IFS($D93=Lists!$G$3,'Chicken Only Calculator'!$A$9:$AJ$114,$D93=Lists!$G$4,'Chicken Only Calculator'!$A$9:$AJ$114,$D93=Lists!$G$5,'Chicken Only Calculator'!$A$9:$AJ$114,$D93=Lists!$G$6,'Cheese Only Calculator'!$A$9:$AJ$116,$D93=Lists!$G$7,'Beef Only Calculator'!$A$9:$AJ$70,$D93=Lists!$G$8,'Pork Only Calculator'!$A$9:$AJ$107),27,FALSE)</f>
        <v>0</v>
      </c>
      <c r="AE93" s="54">
        <f>VLOOKUP($A93,_xlfn.IFS($D93=Lists!$G$3,'Chicken Only Calculator'!$A$9:$AJ$114,$D93=Lists!$G$4,'Chicken Only Calculator'!$A$9:$AJ$114,$D93=Lists!$G$5,'Chicken Only Calculator'!$A$9:$AJ$114,$D93=Lists!$G$6,'Cheese Only Calculator'!$A$9:$AJ$116,$D93=Lists!$G$7,'Beef Only Calculator'!$A$9:$AJ$70,$D93=Lists!$G$8,'Pork Only Calculator'!$A$9:$AJ$107),28,FALSE)</f>
        <v>0</v>
      </c>
      <c r="AF93" s="54">
        <f>VLOOKUP($A93,_xlfn.IFS($D93=Lists!$G$3,'Chicken Only Calculator'!$A$9:$AJ$114,$D93=Lists!$G$4,'Chicken Only Calculator'!$A$9:$AJ$114,$D93=Lists!$G$5,'Chicken Only Calculator'!$A$9:$AJ$114,$D93=Lists!$G$6,'Cheese Only Calculator'!$A$9:$AJ$116,$D93=Lists!$G$7,'Beef Only Calculator'!$A$9:$AJ$70,$D93=Lists!$G$8,'Pork Only Calculator'!$A$9:$AJ$107),29,FALSE)</f>
        <v>0</v>
      </c>
      <c r="AG93" s="54">
        <f>VLOOKUP($A93,_xlfn.IFS($D93=Lists!$G$3,'Chicken Only Calculator'!$A$9:$AJ$114,$D93=Lists!$G$4,'Chicken Only Calculator'!$A$9:$AJ$114,$D93=Lists!$G$5,'Chicken Only Calculator'!$A$9:$AJ$114,$D93=Lists!$G$6,'Cheese Only Calculator'!$A$9:$AJ$116,$D93=Lists!$G$7,'Beef Only Calculator'!$A$9:$AJ$70,$D93=Lists!$G$8,'Pork Only Calculator'!$A$9:$AJ$107),30,FALSE)</f>
        <v>0</v>
      </c>
      <c r="AH93" s="54">
        <f>VLOOKUP($A93,_xlfn.IFS($D93=Lists!$G$3,'Chicken Only Calculator'!$A$9:$AJ$114,$D93=Lists!$G$4,'Chicken Only Calculator'!$A$9:$AJ$114,$D93=Lists!$G$5,'Chicken Only Calculator'!$A$9:$AJ$114,$D93=Lists!$G$6,'Cheese Only Calculator'!$A$9:$AJ$116,$D93=Lists!$G$7,'Beef Only Calculator'!$A$9:$AJ$70,$D93=Lists!$G$8,'Pork Only Calculator'!$A$9:$AJ$107),31,FALSE)</f>
        <v>0</v>
      </c>
      <c r="AI93" s="54">
        <f>VLOOKUP($A93,_xlfn.IFS($D93=Lists!$G$3,'Chicken Only Calculator'!$A$9:$AJ$114,$D93=Lists!$G$4,'Chicken Only Calculator'!$A$9:$AJ$114,$D93=Lists!$G$5,'Chicken Only Calculator'!$A$9:$AJ$114,$D93=Lists!$G$6,'Cheese Only Calculator'!$A$9:$AJ$116,$D93=Lists!$G$7,'Beef Only Calculator'!$A$9:$AJ$70,$D93=Lists!$G$8,'Pork Only Calculator'!$A$9:$AJ$107),32,FALSE)</f>
        <v>0</v>
      </c>
      <c r="AJ93" s="54">
        <f>VLOOKUP($A93,_xlfn.IFS($D93=Lists!$G$3,'Chicken Only Calculator'!$A$9:$AJ$114,$D93=Lists!$G$4,'Chicken Only Calculator'!$A$9:$AJ$114,$D93=Lists!$G$5,'Chicken Only Calculator'!$A$9:$AJ$114,$D93=Lists!$G$6,'Cheese Only Calculator'!$A$9:$AJ$116,$D93=Lists!$G$7,'Beef Only Calculator'!$A$9:$AJ$70,$D93=Lists!$G$8,'Pork Only Calculator'!$A$9:$AJ$107),33,FALSE)</f>
        <v>0</v>
      </c>
      <c r="AK93" s="54">
        <f>VLOOKUP($A93,_xlfn.IFS($D93=Lists!$G$3,'Chicken Only Calculator'!$A$9:$AJ$114,$D93=Lists!$G$4,'Chicken Only Calculator'!$A$9:$AJ$114,$D93=Lists!$G$5,'Chicken Only Calculator'!$A$9:$AJ$114,$D93=Lists!$G$6,'Cheese Only Calculator'!$A$9:$AJ$116,$D93=Lists!$G$7,'Beef Only Calculator'!$A$9:$AJ$70,$D93=Lists!$G$8,'Pork Only Calculator'!$A$9:$AJ$107),34,FALSE)</f>
        <v>0</v>
      </c>
      <c r="AL93" s="54">
        <f>VLOOKUP($A93,_xlfn.IFS($D93=Lists!$G$3,'Chicken Only Calculator'!$A$9:$AJ$114,$D93=Lists!$G$4,'Chicken Only Calculator'!$A$9:$AJ$114,$D93=Lists!$G$5,'Chicken Only Calculator'!$A$9:$AJ$114,$D93=Lists!$G$6,'Cheese Only Calculator'!$A$9:$AJ$116,$D93=Lists!$G$7,'Beef Only Calculator'!$A$9:$AJ$70,$D93=Lists!$G$8,'Pork Only Calculator'!$A$9:$AJ$107),35,FALSE)</f>
        <v>0</v>
      </c>
      <c r="AM93" s="54">
        <f t="shared" si="23"/>
        <v>0</v>
      </c>
      <c r="AO93" s="55"/>
    </row>
    <row r="94" spans="1:41" ht="24.5" x14ac:dyDescent="0.55000000000000004">
      <c r="A94" s="40">
        <v>10038590928</v>
      </c>
      <c r="B94" s="40" t="str">
        <f>INDEX('Data Sheet'!$A$1:$R$260,MATCH($A94,'Data Sheet'!$A$1:$A$260,0),MATCH(B$3,'Data Sheet'!$A$1:$R$1,0))</f>
        <v>ACT</v>
      </c>
      <c r="C94" s="41" t="str">
        <f>INDEX('Data Sheet'!$A$1:$R$260,MATCH($A94,'Data Sheet'!$A$1:$A$260,0),MATCH(C$3,'Data Sheet'!$A$1:$R$1,0))</f>
        <v>Krisp N Krunchy™ Breaded Chicken Tenders, 1.2 oz.</v>
      </c>
      <c r="D94" s="40" t="str">
        <f>INDEX('Data Sheet'!$A$1:$R$260,MATCH($A94,'Data Sheet'!$A$1:$A$260,0),MATCH(D$3,'Data Sheet'!$A$1:$R$1,0))</f>
        <v>100103 W/D</v>
      </c>
      <c r="E94" s="40">
        <f>INDEX('Data Sheet'!$A$1:$R$260,MATCH($A94,'Data Sheet'!$A$1:$A$260,0),MATCH(E$3,'Data Sheet'!$A$1:$R$1,0))</f>
        <v>31.86</v>
      </c>
      <c r="F94" s="40">
        <f>INDEX('Data Sheet'!$A$1:$R$260,MATCH($A94,'Data Sheet'!$A$1:$A$260,0),MATCH(F$3,'Data Sheet'!$A$1:$R$1,0))</f>
        <v>141</v>
      </c>
      <c r="G94" s="40">
        <f>INDEX('Data Sheet'!$A$1:$R$260,MATCH($A94,'Data Sheet'!$A$1:$A$260,0),MATCH(G$3,'Data Sheet'!$A$1:$R$1,0))</f>
        <v>141</v>
      </c>
      <c r="H94" s="40" t="str">
        <f>INDEX('Data Sheet'!$A$1:$R$260,MATCH($A94,'Data Sheet'!$A$1:$A$260,0),MATCH(H$3,'Data Sheet'!$A$1:$R$1,0))</f>
        <v/>
      </c>
      <c r="I94" s="40">
        <f>INDEX('Data Sheet'!$A$1:$R$260,MATCH($A94,'Data Sheet'!$A$1:$A$260,0),MATCH(I$3,'Data Sheet'!$A$1:$R$1,0))</f>
        <v>3.6</v>
      </c>
      <c r="J94" s="40" t="str">
        <f>INDEX('Data Sheet'!$A$1:$R$260,MATCH($A94,'Data Sheet'!$A$1:$A$260,0),MATCH(J$3,'Data Sheet'!$A$1:$R$1,0))</f>
        <v>3 pieces</v>
      </c>
      <c r="K94" s="40">
        <f>INDEX('Data Sheet'!$A$1:$R$260,MATCH($A94,'Data Sheet'!$A$1:$A$260,0),MATCH(K$3,'Data Sheet'!$A$1:$R$1,0))</f>
        <v>2</v>
      </c>
      <c r="L94" s="40">
        <f>INDEX('Data Sheet'!$A$1:$R$260,MATCH($A94,'Data Sheet'!$A$1:$A$260,0),MATCH(L$3,'Data Sheet'!$A$1:$R$1,0))</f>
        <v>1</v>
      </c>
      <c r="M94" s="40">
        <f>INDEX('Data Sheet'!$A$1:$R$260,MATCH($A94,'Data Sheet'!$A$1:$A$260,0),MATCH(M$3,'Data Sheet'!$A$1:$R$1,0))</f>
        <v>11.8</v>
      </c>
      <c r="N94" s="40">
        <f>INDEX('Data Sheet'!$A$1:$R$260,MATCH($A94,'Data Sheet'!$A$1:$A$260,0),MATCH(N$3,'Data Sheet'!$A$1:$R$1,0))</f>
        <v>7.86</v>
      </c>
      <c r="O94" s="40">
        <f>INDEX('Data Sheet'!$A$1:$R$260,MATCH($A94,'Data Sheet'!$A$1:$A$260,0),MATCH(O$3,'Data Sheet'!$A$1:$R$1,0))</f>
        <v>0</v>
      </c>
      <c r="P94" s="40">
        <f>INDEX('Data Sheet'!$A$1:$R$260,MATCH($A94,'Data Sheet'!$A$1:$A$260,0),MATCH(P$3,'Data Sheet'!$A$1:$R$1,0))</f>
        <v>0</v>
      </c>
      <c r="Q94" s="40">
        <f>INDEX('Data Sheet'!$A$1:$R$260,MATCH($A94,'Data Sheet'!$A$1:$A$260,0),MATCH(Q$3,'Data Sheet'!$A$1:$R$1,0))</f>
        <v>0</v>
      </c>
      <c r="R94" s="42" t="str">
        <f>VLOOKUP(A94,_xlfn.IFS(D94=Lists!$G$3,'Chicken Only Calculator'!$A$9:$U$114,D94=Lists!$G$4,'Chicken Only Calculator'!$A$9:$U$114,D94=Lists!$G$5,'Chicken Only Calculator'!$A$9:$U$114,D94=Lists!$G$6,'Cheese Only Calculator'!$A$9:$U$116,D94=Lists!$G$7,'Beef Only Calculator'!$A$9:$U$70,D94=Lists!$G$8,'Pork Only Calculator'!$A$9:$U$107),15,FALSE)</f>
        <v/>
      </c>
      <c r="S94" s="42" t="str">
        <f t="shared" si="16"/>
        <v/>
      </c>
      <c r="T94" s="42">
        <f>VLOOKUP(A94,_xlfn.IFS(D94=Lists!$G$3,'Chicken Only Calculator'!$A$9:$U$114,D94=Lists!$G$4,'Chicken Only Calculator'!$A$9:$U$114,D94=Lists!$G$5,'Chicken Only Calculator'!$A$9:$U$114,D94=Lists!$G$6,'Cheese Only Calculator'!$A$9:$U$116,D94=Lists!$G$7,'Beef Only Calculator'!$A$9:$U$70,D94=Lists!$G$8,'Pork Only Calculator'!$A$9:$U$107),17,FALSE)</f>
        <v>0</v>
      </c>
      <c r="U94" s="42" t="str">
        <f t="shared" si="17"/>
        <v/>
      </c>
      <c r="V94" s="42" t="str">
        <f t="shared" si="18"/>
        <v/>
      </c>
      <c r="W94" s="42" t="str">
        <f t="shared" si="19"/>
        <v/>
      </c>
      <c r="X94" s="42" t="str">
        <f t="shared" si="20"/>
        <v/>
      </c>
      <c r="Y94" s="42" t="str">
        <f t="shared" si="21"/>
        <v/>
      </c>
      <c r="Z94" s="42" t="str">
        <f t="shared" si="22"/>
        <v/>
      </c>
      <c r="AA94" s="42">
        <f>VLOOKUP($A94,_xlfn.IFS($D94=Lists!$G$3,'Chicken Only Calculator'!$A$9:$AJ$114,$D94=Lists!$G$4,'Chicken Only Calculator'!$A$9:$AJ$114,$D94=Lists!$G$5,'Chicken Only Calculator'!$A$9:$AJ$114,$D94=Lists!$G$6,'Cheese Only Calculator'!$A$9:$AJ$116,$D94=Lists!$G$7,'Beef Only Calculator'!$A$9:$AJ$70,$D94=Lists!$G$8,'Pork Only Calculator'!$A$9:$AJ$107),24,FALSE)</f>
        <v>0</v>
      </c>
      <c r="AB94" s="42">
        <f>VLOOKUP($A94,_xlfn.IFS($D94=Lists!$G$3,'Chicken Only Calculator'!$A$9:$AJ$114,$D94=Lists!$G$4,'Chicken Only Calculator'!$A$9:$AJ$114,$D94=Lists!$G$5,'Chicken Only Calculator'!$A$9:$AJ$114,$D94=Lists!$G$6,'Cheese Only Calculator'!$A$9:$AJ$116,$D94=Lists!$G$7,'Beef Only Calculator'!$A$9:$AJ$70,$D94=Lists!$G$8,'Pork Only Calculator'!$A$9:$AJ$107),25,FALSE)</f>
        <v>0</v>
      </c>
      <c r="AC94" s="42">
        <f>VLOOKUP($A94,_xlfn.IFS($D94=Lists!$G$3,'Chicken Only Calculator'!$A$9:$AJ$114,$D94=Lists!$G$4,'Chicken Only Calculator'!$A$9:$AJ$114,$D94=Lists!$G$5,'Chicken Only Calculator'!$A$9:$AJ$114,$D94=Lists!$G$6,'Cheese Only Calculator'!$A$9:$AJ$116,$D94=Lists!$G$7,'Beef Only Calculator'!$A$9:$AJ$70,$D94=Lists!$G$8,'Pork Only Calculator'!$A$9:$AJ$107),26,FALSE)</f>
        <v>0</v>
      </c>
      <c r="AD94" s="42">
        <f>VLOOKUP($A94,_xlfn.IFS($D94=Lists!$G$3,'Chicken Only Calculator'!$A$9:$AJ$114,$D94=Lists!$G$4,'Chicken Only Calculator'!$A$9:$AJ$114,$D94=Lists!$G$5,'Chicken Only Calculator'!$A$9:$AJ$114,$D94=Lists!$G$6,'Cheese Only Calculator'!$A$9:$AJ$116,$D94=Lists!$G$7,'Beef Only Calculator'!$A$9:$AJ$70,$D94=Lists!$G$8,'Pork Only Calculator'!$A$9:$AJ$107),27,FALSE)</f>
        <v>0</v>
      </c>
      <c r="AE94" s="42">
        <f>VLOOKUP($A94,_xlfn.IFS($D94=Lists!$G$3,'Chicken Only Calculator'!$A$9:$AJ$114,$D94=Lists!$G$4,'Chicken Only Calculator'!$A$9:$AJ$114,$D94=Lists!$G$5,'Chicken Only Calculator'!$A$9:$AJ$114,$D94=Lists!$G$6,'Cheese Only Calculator'!$A$9:$AJ$116,$D94=Lists!$G$7,'Beef Only Calculator'!$A$9:$AJ$70,$D94=Lists!$G$8,'Pork Only Calculator'!$A$9:$AJ$107),28,FALSE)</f>
        <v>0</v>
      </c>
      <c r="AF94" s="42">
        <f>VLOOKUP($A94,_xlfn.IFS($D94=Lists!$G$3,'Chicken Only Calculator'!$A$9:$AJ$114,$D94=Lists!$G$4,'Chicken Only Calculator'!$A$9:$AJ$114,$D94=Lists!$G$5,'Chicken Only Calculator'!$A$9:$AJ$114,$D94=Lists!$G$6,'Cheese Only Calculator'!$A$9:$AJ$116,$D94=Lists!$G$7,'Beef Only Calculator'!$A$9:$AJ$70,$D94=Lists!$G$8,'Pork Only Calculator'!$A$9:$AJ$107),29,FALSE)</f>
        <v>0</v>
      </c>
      <c r="AG94" s="42">
        <f>VLOOKUP($A94,_xlfn.IFS($D94=Lists!$G$3,'Chicken Only Calculator'!$A$9:$AJ$114,$D94=Lists!$G$4,'Chicken Only Calculator'!$A$9:$AJ$114,$D94=Lists!$G$5,'Chicken Only Calculator'!$A$9:$AJ$114,$D94=Lists!$G$6,'Cheese Only Calculator'!$A$9:$AJ$116,$D94=Lists!$G$7,'Beef Only Calculator'!$A$9:$AJ$70,$D94=Lists!$G$8,'Pork Only Calculator'!$A$9:$AJ$107),30,FALSE)</f>
        <v>0</v>
      </c>
      <c r="AH94" s="42">
        <f>VLOOKUP($A94,_xlfn.IFS($D94=Lists!$G$3,'Chicken Only Calculator'!$A$9:$AJ$114,$D94=Lists!$G$4,'Chicken Only Calculator'!$A$9:$AJ$114,$D94=Lists!$G$5,'Chicken Only Calculator'!$A$9:$AJ$114,$D94=Lists!$G$6,'Cheese Only Calculator'!$A$9:$AJ$116,$D94=Lists!$G$7,'Beef Only Calculator'!$A$9:$AJ$70,$D94=Lists!$G$8,'Pork Only Calculator'!$A$9:$AJ$107),31,FALSE)</f>
        <v>0</v>
      </c>
      <c r="AI94" s="42">
        <f>VLOOKUP($A94,_xlfn.IFS($D94=Lists!$G$3,'Chicken Only Calculator'!$A$9:$AJ$114,$D94=Lists!$G$4,'Chicken Only Calculator'!$A$9:$AJ$114,$D94=Lists!$G$5,'Chicken Only Calculator'!$A$9:$AJ$114,$D94=Lists!$G$6,'Cheese Only Calculator'!$A$9:$AJ$116,$D94=Lists!$G$7,'Beef Only Calculator'!$A$9:$AJ$70,$D94=Lists!$G$8,'Pork Only Calculator'!$A$9:$AJ$107),32,FALSE)</f>
        <v>0</v>
      </c>
      <c r="AJ94" s="42">
        <f>VLOOKUP($A94,_xlfn.IFS($D94=Lists!$G$3,'Chicken Only Calculator'!$A$9:$AJ$114,$D94=Lists!$G$4,'Chicken Only Calculator'!$A$9:$AJ$114,$D94=Lists!$G$5,'Chicken Only Calculator'!$A$9:$AJ$114,$D94=Lists!$G$6,'Cheese Only Calculator'!$A$9:$AJ$116,$D94=Lists!$G$7,'Beef Only Calculator'!$A$9:$AJ$70,$D94=Lists!$G$8,'Pork Only Calculator'!$A$9:$AJ$107),33,FALSE)</f>
        <v>0</v>
      </c>
      <c r="AK94" s="42">
        <f>VLOOKUP($A94,_xlfn.IFS($D94=Lists!$G$3,'Chicken Only Calculator'!$A$9:$AJ$114,$D94=Lists!$G$4,'Chicken Only Calculator'!$A$9:$AJ$114,$D94=Lists!$G$5,'Chicken Only Calculator'!$A$9:$AJ$114,$D94=Lists!$G$6,'Cheese Only Calculator'!$A$9:$AJ$116,$D94=Lists!$G$7,'Beef Only Calculator'!$A$9:$AJ$70,$D94=Lists!$G$8,'Pork Only Calculator'!$A$9:$AJ$107),34,FALSE)</f>
        <v>0</v>
      </c>
      <c r="AL94" s="42">
        <f>VLOOKUP($A94,_xlfn.IFS($D94=Lists!$G$3,'Chicken Only Calculator'!$A$9:$AJ$114,$D94=Lists!$G$4,'Chicken Only Calculator'!$A$9:$AJ$114,$D94=Lists!$G$5,'Chicken Only Calculator'!$A$9:$AJ$114,$D94=Lists!$G$6,'Cheese Only Calculator'!$A$9:$AJ$116,$D94=Lists!$G$7,'Beef Only Calculator'!$A$9:$AJ$70,$D94=Lists!$G$8,'Pork Only Calculator'!$A$9:$AJ$107),35,FALSE)</f>
        <v>0</v>
      </c>
      <c r="AM94" s="42">
        <f t="shared" si="23"/>
        <v>0</v>
      </c>
      <c r="AO94" s="55"/>
    </row>
    <row r="95" spans="1:41" ht="24.5" x14ac:dyDescent="0.55000000000000004">
      <c r="A95" s="52">
        <v>10046210928</v>
      </c>
      <c r="B95" s="52" t="str">
        <f>INDEX('Data Sheet'!$A$1:$R$260,MATCH($A95,'Data Sheet'!$A$1:$A$260,0),MATCH(B$3,'Data Sheet'!$A$1:$R$1,0))</f>
        <v>ACT</v>
      </c>
      <c r="C95" s="53" t="str">
        <f>INDEX('Data Sheet'!$A$1:$R$260,MATCH($A95,'Data Sheet'!$A$1:$A$260,0),MATCH(C$3,'Data Sheet'!$A$1:$R$1,0))</f>
        <v>Fajita Chicken Strips, 3.0 oz.</v>
      </c>
      <c r="D95" s="52" t="str">
        <f>INDEX('Data Sheet'!$A$1:$R$260,MATCH($A95,'Data Sheet'!$A$1:$A$260,0),MATCH(D$3,'Data Sheet'!$A$1:$R$1,0))</f>
        <v>100103 D</v>
      </c>
      <c r="E95" s="52">
        <f>INDEX('Data Sheet'!$A$1:$R$260,MATCH($A95,'Data Sheet'!$A$1:$A$260,0),MATCH(E$3,'Data Sheet'!$A$1:$R$1,0))</f>
        <v>30</v>
      </c>
      <c r="F95" s="52">
        <f>INDEX('Data Sheet'!$A$1:$R$260,MATCH($A95,'Data Sheet'!$A$1:$A$260,0),MATCH(F$3,'Data Sheet'!$A$1:$R$1,0))</f>
        <v>160</v>
      </c>
      <c r="G95" s="52">
        <f>INDEX('Data Sheet'!$A$1:$R$260,MATCH($A95,'Data Sheet'!$A$1:$A$260,0),MATCH(G$3,'Data Sheet'!$A$1:$R$1,0))</f>
        <v>160</v>
      </c>
      <c r="H95" s="52">
        <f>INDEX('Data Sheet'!$A$1:$R$260,MATCH($A95,'Data Sheet'!$A$1:$A$260,0),MATCH(H$3,'Data Sheet'!$A$1:$R$1,0))</f>
        <v>25</v>
      </c>
      <c r="I95" s="52">
        <f>INDEX('Data Sheet'!$A$1:$R$260,MATCH($A95,'Data Sheet'!$A$1:$A$260,0),MATCH(I$3,'Data Sheet'!$A$1:$R$1,0))</f>
        <v>3</v>
      </c>
      <c r="J95" s="52" t="str">
        <f>INDEX('Data Sheet'!$A$1:$R$260,MATCH($A95,'Data Sheet'!$A$1:$A$260,0),MATCH(J$3,'Data Sheet'!$A$1:$R$1,0))</f>
        <v>3 oz.</v>
      </c>
      <c r="K95" s="52">
        <f>INDEX('Data Sheet'!$A$1:$R$260,MATCH($A95,'Data Sheet'!$A$1:$A$260,0),MATCH(K$3,'Data Sheet'!$A$1:$R$1,0))</f>
        <v>2</v>
      </c>
      <c r="L95" s="52" t="str">
        <f>INDEX('Data Sheet'!$A$1:$R$260,MATCH($A95,'Data Sheet'!$A$1:$A$260,0),MATCH(L$3,'Data Sheet'!$A$1:$R$1,0))</f>
        <v>-</v>
      </c>
      <c r="M95" s="52">
        <f>INDEX('Data Sheet'!$A$1:$R$260,MATCH($A95,'Data Sheet'!$A$1:$A$260,0),MATCH(M$3,'Data Sheet'!$A$1:$R$1,0))</f>
        <v>0</v>
      </c>
      <c r="N95" s="52">
        <f>INDEX('Data Sheet'!$A$1:$R$260,MATCH($A95,'Data Sheet'!$A$1:$A$260,0),MATCH(N$3,'Data Sheet'!$A$1:$R$1,0))</f>
        <v>45.84</v>
      </c>
      <c r="O95" s="52">
        <f>INDEX('Data Sheet'!$A$1:$R$260,MATCH($A95,'Data Sheet'!$A$1:$A$260,0),MATCH(O$3,'Data Sheet'!$A$1:$R$1,0))</f>
        <v>0</v>
      </c>
      <c r="P95" s="52">
        <f>INDEX('Data Sheet'!$A$1:$R$260,MATCH($A95,'Data Sheet'!$A$1:$A$260,0),MATCH(P$3,'Data Sheet'!$A$1:$R$1,0))</f>
        <v>0</v>
      </c>
      <c r="Q95" s="52">
        <f>INDEX('Data Sheet'!$A$1:$R$260,MATCH($A95,'Data Sheet'!$A$1:$A$260,0),MATCH(Q$3,'Data Sheet'!$A$1:$R$1,0))</f>
        <v>0</v>
      </c>
      <c r="R95" s="54" t="str">
        <f>VLOOKUP(A95,_xlfn.IFS(D95=Lists!$G$3,'Chicken Only Calculator'!$A$9:$U$114,D95=Lists!$G$4,'Chicken Only Calculator'!$A$9:$U$114,D95=Lists!$G$5,'Chicken Only Calculator'!$A$9:$U$114,D95=Lists!$G$6,'Cheese Only Calculator'!$A$9:$U$116,D95=Lists!$G$7,'Beef Only Calculator'!$A$9:$U$70,D95=Lists!$G$8,'Pork Only Calculator'!$A$9:$U$107),15,FALSE)</f>
        <v/>
      </c>
      <c r="S95" s="54" t="str">
        <f t="shared" si="16"/>
        <v/>
      </c>
      <c r="T95" s="54">
        <f>VLOOKUP(A95,_xlfn.IFS(D95=Lists!$G$3,'Chicken Only Calculator'!$A$9:$U$114,D95=Lists!$G$4,'Chicken Only Calculator'!$A$9:$U$114,D95=Lists!$G$5,'Chicken Only Calculator'!$A$9:$U$114,D95=Lists!$G$6,'Cheese Only Calculator'!$A$9:$U$116,D95=Lists!$G$7,'Beef Only Calculator'!$A$9:$U$70,D95=Lists!$G$8,'Pork Only Calculator'!$A$9:$U$107),17,FALSE)</f>
        <v>0</v>
      </c>
      <c r="U95" s="54" t="str">
        <f t="shared" si="17"/>
        <v/>
      </c>
      <c r="V95" s="54" t="str">
        <f t="shared" si="18"/>
        <v/>
      </c>
      <c r="W95" s="54" t="str">
        <f t="shared" si="19"/>
        <v/>
      </c>
      <c r="X95" s="54" t="str">
        <f t="shared" si="20"/>
        <v/>
      </c>
      <c r="Y95" s="54" t="str">
        <f t="shared" si="21"/>
        <v/>
      </c>
      <c r="Z95" s="54" t="str">
        <f t="shared" si="22"/>
        <v/>
      </c>
      <c r="AA95" s="54">
        <f>VLOOKUP($A95,_xlfn.IFS($D95=Lists!$G$3,'Chicken Only Calculator'!$A$9:$AJ$114,$D95=Lists!$G$4,'Chicken Only Calculator'!$A$9:$AJ$114,$D95=Lists!$G$5,'Chicken Only Calculator'!$A$9:$AJ$114,$D95=Lists!$G$6,'Cheese Only Calculator'!$A$9:$AJ$116,$D95=Lists!$G$7,'Beef Only Calculator'!$A$9:$AJ$70,$D95=Lists!$G$8,'Pork Only Calculator'!$A$9:$AJ$107),24,FALSE)</f>
        <v>0</v>
      </c>
      <c r="AB95" s="54">
        <f>VLOOKUP($A95,_xlfn.IFS($D95=Lists!$G$3,'Chicken Only Calculator'!$A$9:$AJ$114,$D95=Lists!$G$4,'Chicken Only Calculator'!$A$9:$AJ$114,$D95=Lists!$G$5,'Chicken Only Calculator'!$A$9:$AJ$114,$D95=Lists!$G$6,'Cheese Only Calculator'!$A$9:$AJ$116,$D95=Lists!$G$7,'Beef Only Calculator'!$A$9:$AJ$70,$D95=Lists!$G$8,'Pork Only Calculator'!$A$9:$AJ$107),25,FALSE)</f>
        <v>0</v>
      </c>
      <c r="AC95" s="54">
        <f>VLOOKUP($A95,_xlfn.IFS($D95=Lists!$G$3,'Chicken Only Calculator'!$A$9:$AJ$114,$D95=Lists!$G$4,'Chicken Only Calculator'!$A$9:$AJ$114,$D95=Lists!$G$5,'Chicken Only Calculator'!$A$9:$AJ$114,$D95=Lists!$G$6,'Cheese Only Calculator'!$A$9:$AJ$116,$D95=Lists!$G$7,'Beef Only Calculator'!$A$9:$AJ$70,$D95=Lists!$G$8,'Pork Only Calculator'!$A$9:$AJ$107),26,FALSE)</f>
        <v>0</v>
      </c>
      <c r="AD95" s="54">
        <f>VLOOKUP($A95,_xlfn.IFS($D95=Lists!$G$3,'Chicken Only Calculator'!$A$9:$AJ$114,$D95=Lists!$G$4,'Chicken Only Calculator'!$A$9:$AJ$114,$D95=Lists!$G$5,'Chicken Only Calculator'!$A$9:$AJ$114,$D95=Lists!$G$6,'Cheese Only Calculator'!$A$9:$AJ$116,$D95=Lists!$G$7,'Beef Only Calculator'!$A$9:$AJ$70,$D95=Lists!$G$8,'Pork Only Calculator'!$A$9:$AJ$107),27,FALSE)</f>
        <v>0</v>
      </c>
      <c r="AE95" s="54">
        <f>VLOOKUP($A95,_xlfn.IFS($D95=Lists!$G$3,'Chicken Only Calculator'!$A$9:$AJ$114,$D95=Lists!$G$4,'Chicken Only Calculator'!$A$9:$AJ$114,$D95=Lists!$G$5,'Chicken Only Calculator'!$A$9:$AJ$114,$D95=Lists!$G$6,'Cheese Only Calculator'!$A$9:$AJ$116,$D95=Lists!$G$7,'Beef Only Calculator'!$A$9:$AJ$70,$D95=Lists!$G$8,'Pork Only Calculator'!$A$9:$AJ$107),28,FALSE)</f>
        <v>0</v>
      </c>
      <c r="AF95" s="54">
        <f>VLOOKUP($A95,_xlfn.IFS($D95=Lists!$G$3,'Chicken Only Calculator'!$A$9:$AJ$114,$D95=Lists!$G$4,'Chicken Only Calculator'!$A$9:$AJ$114,$D95=Lists!$G$5,'Chicken Only Calculator'!$A$9:$AJ$114,$D95=Lists!$G$6,'Cheese Only Calculator'!$A$9:$AJ$116,$D95=Lists!$G$7,'Beef Only Calculator'!$A$9:$AJ$70,$D95=Lists!$G$8,'Pork Only Calculator'!$A$9:$AJ$107),29,FALSE)</f>
        <v>0</v>
      </c>
      <c r="AG95" s="54">
        <f>VLOOKUP($A95,_xlfn.IFS($D95=Lists!$G$3,'Chicken Only Calculator'!$A$9:$AJ$114,$D95=Lists!$G$4,'Chicken Only Calculator'!$A$9:$AJ$114,$D95=Lists!$G$5,'Chicken Only Calculator'!$A$9:$AJ$114,$D95=Lists!$G$6,'Cheese Only Calculator'!$A$9:$AJ$116,$D95=Lists!$G$7,'Beef Only Calculator'!$A$9:$AJ$70,$D95=Lists!$G$8,'Pork Only Calculator'!$A$9:$AJ$107),30,FALSE)</f>
        <v>0</v>
      </c>
      <c r="AH95" s="54">
        <f>VLOOKUP($A95,_xlfn.IFS($D95=Lists!$G$3,'Chicken Only Calculator'!$A$9:$AJ$114,$D95=Lists!$G$4,'Chicken Only Calculator'!$A$9:$AJ$114,$D95=Lists!$G$5,'Chicken Only Calculator'!$A$9:$AJ$114,$D95=Lists!$G$6,'Cheese Only Calculator'!$A$9:$AJ$116,$D95=Lists!$G$7,'Beef Only Calculator'!$A$9:$AJ$70,$D95=Lists!$G$8,'Pork Only Calculator'!$A$9:$AJ$107),31,FALSE)</f>
        <v>0</v>
      </c>
      <c r="AI95" s="54">
        <f>VLOOKUP($A95,_xlfn.IFS($D95=Lists!$G$3,'Chicken Only Calculator'!$A$9:$AJ$114,$D95=Lists!$G$4,'Chicken Only Calculator'!$A$9:$AJ$114,$D95=Lists!$G$5,'Chicken Only Calculator'!$A$9:$AJ$114,$D95=Lists!$G$6,'Cheese Only Calculator'!$A$9:$AJ$116,$D95=Lists!$G$7,'Beef Only Calculator'!$A$9:$AJ$70,$D95=Lists!$G$8,'Pork Only Calculator'!$A$9:$AJ$107),32,FALSE)</f>
        <v>0</v>
      </c>
      <c r="AJ95" s="54">
        <f>VLOOKUP($A95,_xlfn.IFS($D95=Lists!$G$3,'Chicken Only Calculator'!$A$9:$AJ$114,$D95=Lists!$G$4,'Chicken Only Calculator'!$A$9:$AJ$114,$D95=Lists!$G$5,'Chicken Only Calculator'!$A$9:$AJ$114,$D95=Lists!$G$6,'Cheese Only Calculator'!$A$9:$AJ$116,$D95=Lists!$G$7,'Beef Only Calculator'!$A$9:$AJ$70,$D95=Lists!$G$8,'Pork Only Calculator'!$A$9:$AJ$107),33,FALSE)</f>
        <v>0</v>
      </c>
      <c r="AK95" s="54">
        <f>VLOOKUP($A95,_xlfn.IFS($D95=Lists!$G$3,'Chicken Only Calculator'!$A$9:$AJ$114,$D95=Lists!$G$4,'Chicken Only Calculator'!$A$9:$AJ$114,$D95=Lists!$G$5,'Chicken Only Calculator'!$A$9:$AJ$114,$D95=Lists!$G$6,'Cheese Only Calculator'!$A$9:$AJ$116,$D95=Lists!$G$7,'Beef Only Calculator'!$A$9:$AJ$70,$D95=Lists!$G$8,'Pork Only Calculator'!$A$9:$AJ$107),34,FALSE)</f>
        <v>0</v>
      </c>
      <c r="AL95" s="54">
        <f>VLOOKUP($A95,_xlfn.IFS($D95=Lists!$G$3,'Chicken Only Calculator'!$A$9:$AJ$114,$D95=Lists!$G$4,'Chicken Only Calculator'!$A$9:$AJ$114,$D95=Lists!$G$5,'Chicken Only Calculator'!$A$9:$AJ$114,$D95=Lists!$G$6,'Cheese Only Calculator'!$A$9:$AJ$116,$D95=Lists!$G$7,'Beef Only Calculator'!$A$9:$AJ$70,$D95=Lists!$G$8,'Pork Only Calculator'!$A$9:$AJ$107),35,FALSE)</f>
        <v>0</v>
      </c>
      <c r="AM95" s="54">
        <f t="shared" si="23"/>
        <v>0</v>
      </c>
      <c r="AO95" s="55"/>
    </row>
    <row r="96" spans="1:41" ht="24.5" x14ac:dyDescent="0.55000000000000004">
      <c r="A96" s="40">
        <v>10055670928</v>
      </c>
      <c r="B96" s="40" t="str">
        <f>INDEX('Data Sheet'!$A$1:$R$260,MATCH($A96,'Data Sheet'!$A$1:$A$260,0),MATCH(B$3,'Data Sheet'!$A$1:$R$1,0))</f>
        <v>ACT</v>
      </c>
      <c r="C96" s="41" t="str">
        <f>INDEX('Data Sheet'!$A$1:$R$260,MATCH($A96,'Data Sheet'!$A$1:$A$260,0),MATCH(C$3,'Data Sheet'!$A$1:$R$1,0))</f>
        <v>Breaded Hot 'N Spicy Chicken Patties with foil wrapper, 3.26 oz.</v>
      </c>
      <c r="D96" s="40" t="str">
        <f>INDEX('Data Sheet'!$A$1:$R$260,MATCH($A96,'Data Sheet'!$A$1:$A$260,0),MATCH(D$3,'Data Sheet'!$A$1:$R$1,0))</f>
        <v>100103 W/D</v>
      </c>
      <c r="E96" s="40">
        <f>INDEX('Data Sheet'!$A$1:$R$260,MATCH($A96,'Data Sheet'!$A$1:$A$260,0),MATCH(E$3,'Data Sheet'!$A$1:$R$1,0))</f>
        <v>30.28</v>
      </c>
      <c r="F96" s="40">
        <f>INDEX('Data Sheet'!$A$1:$R$260,MATCH($A96,'Data Sheet'!$A$1:$A$260,0),MATCH(F$3,'Data Sheet'!$A$1:$R$1,0))</f>
        <v>148</v>
      </c>
      <c r="G96" s="40">
        <f>INDEX('Data Sheet'!$A$1:$R$260,MATCH($A96,'Data Sheet'!$A$1:$A$260,0),MATCH(G$3,'Data Sheet'!$A$1:$R$1,0))</f>
        <v>148</v>
      </c>
      <c r="H96" s="40" t="str">
        <f>INDEX('Data Sheet'!$A$1:$R$260,MATCH($A96,'Data Sheet'!$A$1:$A$260,0),MATCH(H$3,'Data Sheet'!$A$1:$R$1,0))</f>
        <v/>
      </c>
      <c r="I96" s="40">
        <f>INDEX('Data Sheet'!$A$1:$R$260,MATCH($A96,'Data Sheet'!$A$1:$A$260,0),MATCH(I$3,'Data Sheet'!$A$1:$R$1,0))</f>
        <v>3.26</v>
      </c>
      <c r="J96" s="40" t="str">
        <f>INDEX('Data Sheet'!$A$1:$R$260,MATCH($A96,'Data Sheet'!$A$1:$A$260,0),MATCH(J$3,'Data Sheet'!$A$1:$R$1,0))</f>
        <v>1 piece</v>
      </c>
      <c r="K96" s="40">
        <f>INDEX('Data Sheet'!$A$1:$R$260,MATCH($A96,'Data Sheet'!$A$1:$A$260,0),MATCH(K$3,'Data Sheet'!$A$1:$R$1,0))</f>
        <v>2</v>
      </c>
      <c r="L96" s="40">
        <f>INDEX('Data Sheet'!$A$1:$R$260,MATCH($A96,'Data Sheet'!$A$1:$A$260,0),MATCH(L$3,'Data Sheet'!$A$1:$R$1,0))</f>
        <v>0.75</v>
      </c>
      <c r="M96" s="40">
        <f>INDEX('Data Sheet'!$A$1:$R$260,MATCH($A96,'Data Sheet'!$A$1:$A$260,0),MATCH(M$3,'Data Sheet'!$A$1:$R$1,0))</f>
        <v>16.074000000000002</v>
      </c>
      <c r="N96" s="40">
        <f>INDEX('Data Sheet'!$A$1:$R$260,MATCH($A96,'Data Sheet'!$A$1:$A$260,0),MATCH(N$3,'Data Sheet'!$A$1:$R$1,0))</f>
        <v>10.715999999999999</v>
      </c>
      <c r="O96" s="40">
        <f>INDEX('Data Sheet'!$A$1:$R$260,MATCH($A96,'Data Sheet'!$A$1:$A$260,0),MATCH(O$3,'Data Sheet'!$A$1:$R$1,0))</f>
        <v>0</v>
      </c>
      <c r="P96" s="40">
        <f>INDEX('Data Sheet'!$A$1:$R$260,MATCH($A96,'Data Sheet'!$A$1:$A$260,0),MATCH(P$3,'Data Sheet'!$A$1:$R$1,0))</f>
        <v>0</v>
      </c>
      <c r="Q96" s="40">
        <f>INDEX('Data Sheet'!$A$1:$R$260,MATCH($A96,'Data Sheet'!$A$1:$A$260,0),MATCH(Q$3,'Data Sheet'!$A$1:$R$1,0))</f>
        <v>0</v>
      </c>
      <c r="R96" s="42" t="str">
        <f>VLOOKUP(A96,_xlfn.IFS(D96=Lists!$G$3,'Chicken Only Calculator'!$A$9:$U$114,D96=Lists!$G$4,'Chicken Only Calculator'!$A$9:$U$114,D96=Lists!$G$5,'Chicken Only Calculator'!$A$9:$U$114,D96=Lists!$G$6,'Cheese Only Calculator'!$A$9:$U$116,D96=Lists!$G$7,'Beef Only Calculator'!$A$9:$U$70,D96=Lists!$G$8,'Pork Only Calculator'!$A$9:$U$107),15,FALSE)</f>
        <v/>
      </c>
      <c r="S96" s="42" t="str">
        <f t="shared" si="16"/>
        <v/>
      </c>
      <c r="T96" s="42">
        <f>VLOOKUP(A96,_xlfn.IFS(D96=Lists!$G$3,'Chicken Only Calculator'!$A$9:$U$114,D96=Lists!$G$4,'Chicken Only Calculator'!$A$9:$U$114,D96=Lists!$G$5,'Chicken Only Calculator'!$A$9:$U$114,D96=Lists!$G$6,'Cheese Only Calculator'!$A$9:$U$116,D96=Lists!$G$7,'Beef Only Calculator'!$A$9:$U$70,D96=Lists!$G$8,'Pork Only Calculator'!$A$9:$U$107),17,FALSE)</f>
        <v>0</v>
      </c>
      <c r="U96" s="42" t="str">
        <f t="shared" si="17"/>
        <v/>
      </c>
      <c r="V96" s="42" t="str">
        <f t="shared" si="18"/>
        <v/>
      </c>
      <c r="W96" s="42" t="str">
        <f t="shared" si="19"/>
        <v/>
      </c>
      <c r="X96" s="42" t="str">
        <f t="shared" si="20"/>
        <v/>
      </c>
      <c r="Y96" s="42" t="str">
        <f t="shared" si="21"/>
        <v/>
      </c>
      <c r="Z96" s="42" t="str">
        <f t="shared" si="22"/>
        <v/>
      </c>
      <c r="AA96" s="42">
        <f>VLOOKUP($A96,_xlfn.IFS($D96=Lists!$G$3,'Chicken Only Calculator'!$A$9:$AJ$114,$D96=Lists!$G$4,'Chicken Only Calculator'!$A$9:$AJ$114,$D96=Lists!$G$5,'Chicken Only Calculator'!$A$9:$AJ$114,$D96=Lists!$G$6,'Cheese Only Calculator'!$A$9:$AJ$116,$D96=Lists!$G$7,'Beef Only Calculator'!$A$9:$AJ$70,$D96=Lists!$G$8,'Pork Only Calculator'!$A$9:$AJ$107),24,FALSE)</f>
        <v>0</v>
      </c>
      <c r="AB96" s="42">
        <f>VLOOKUP($A96,_xlfn.IFS($D96=Lists!$G$3,'Chicken Only Calculator'!$A$9:$AJ$114,$D96=Lists!$G$4,'Chicken Only Calculator'!$A$9:$AJ$114,$D96=Lists!$G$5,'Chicken Only Calculator'!$A$9:$AJ$114,$D96=Lists!$G$6,'Cheese Only Calculator'!$A$9:$AJ$116,$D96=Lists!$G$7,'Beef Only Calculator'!$A$9:$AJ$70,$D96=Lists!$G$8,'Pork Only Calculator'!$A$9:$AJ$107),25,FALSE)</f>
        <v>0</v>
      </c>
      <c r="AC96" s="42">
        <f>VLOOKUP($A96,_xlfn.IFS($D96=Lists!$G$3,'Chicken Only Calculator'!$A$9:$AJ$114,$D96=Lists!$G$4,'Chicken Only Calculator'!$A$9:$AJ$114,$D96=Lists!$G$5,'Chicken Only Calculator'!$A$9:$AJ$114,$D96=Lists!$G$6,'Cheese Only Calculator'!$A$9:$AJ$116,$D96=Lists!$G$7,'Beef Only Calculator'!$A$9:$AJ$70,$D96=Lists!$G$8,'Pork Only Calculator'!$A$9:$AJ$107),26,FALSE)</f>
        <v>0</v>
      </c>
      <c r="AD96" s="42">
        <f>VLOOKUP($A96,_xlfn.IFS($D96=Lists!$G$3,'Chicken Only Calculator'!$A$9:$AJ$114,$D96=Lists!$G$4,'Chicken Only Calculator'!$A$9:$AJ$114,$D96=Lists!$G$5,'Chicken Only Calculator'!$A$9:$AJ$114,$D96=Lists!$G$6,'Cheese Only Calculator'!$A$9:$AJ$116,$D96=Lists!$G$7,'Beef Only Calculator'!$A$9:$AJ$70,$D96=Lists!$G$8,'Pork Only Calculator'!$A$9:$AJ$107),27,FALSE)</f>
        <v>0</v>
      </c>
      <c r="AE96" s="42">
        <f>VLOOKUP($A96,_xlfn.IFS($D96=Lists!$G$3,'Chicken Only Calculator'!$A$9:$AJ$114,$D96=Lists!$G$4,'Chicken Only Calculator'!$A$9:$AJ$114,$D96=Lists!$G$5,'Chicken Only Calculator'!$A$9:$AJ$114,$D96=Lists!$G$6,'Cheese Only Calculator'!$A$9:$AJ$116,$D96=Lists!$G$7,'Beef Only Calculator'!$A$9:$AJ$70,$D96=Lists!$G$8,'Pork Only Calculator'!$A$9:$AJ$107),28,FALSE)</f>
        <v>0</v>
      </c>
      <c r="AF96" s="42">
        <f>VLOOKUP($A96,_xlfn.IFS($D96=Lists!$G$3,'Chicken Only Calculator'!$A$9:$AJ$114,$D96=Lists!$G$4,'Chicken Only Calculator'!$A$9:$AJ$114,$D96=Lists!$G$5,'Chicken Only Calculator'!$A$9:$AJ$114,$D96=Lists!$G$6,'Cheese Only Calculator'!$A$9:$AJ$116,$D96=Lists!$G$7,'Beef Only Calculator'!$A$9:$AJ$70,$D96=Lists!$G$8,'Pork Only Calculator'!$A$9:$AJ$107),29,FALSE)</f>
        <v>0</v>
      </c>
      <c r="AG96" s="42">
        <f>VLOOKUP($A96,_xlfn.IFS($D96=Lists!$G$3,'Chicken Only Calculator'!$A$9:$AJ$114,$D96=Lists!$G$4,'Chicken Only Calculator'!$A$9:$AJ$114,$D96=Lists!$G$5,'Chicken Only Calculator'!$A$9:$AJ$114,$D96=Lists!$G$6,'Cheese Only Calculator'!$A$9:$AJ$116,$D96=Lists!$G$7,'Beef Only Calculator'!$A$9:$AJ$70,$D96=Lists!$G$8,'Pork Only Calculator'!$A$9:$AJ$107),30,FALSE)</f>
        <v>0</v>
      </c>
      <c r="AH96" s="42">
        <f>VLOOKUP($A96,_xlfn.IFS($D96=Lists!$G$3,'Chicken Only Calculator'!$A$9:$AJ$114,$D96=Lists!$G$4,'Chicken Only Calculator'!$A$9:$AJ$114,$D96=Lists!$G$5,'Chicken Only Calculator'!$A$9:$AJ$114,$D96=Lists!$G$6,'Cheese Only Calculator'!$A$9:$AJ$116,$D96=Lists!$G$7,'Beef Only Calculator'!$A$9:$AJ$70,$D96=Lists!$G$8,'Pork Only Calculator'!$A$9:$AJ$107),31,FALSE)</f>
        <v>0</v>
      </c>
      <c r="AI96" s="42">
        <f>VLOOKUP($A96,_xlfn.IFS($D96=Lists!$G$3,'Chicken Only Calculator'!$A$9:$AJ$114,$D96=Lists!$G$4,'Chicken Only Calculator'!$A$9:$AJ$114,$D96=Lists!$G$5,'Chicken Only Calculator'!$A$9:$AJ$114,$D96=Lists!$G$6,'Cheese Only Calculator'!$A$9:$AJ$116,$D96=Lists!$G$7,'Beef Only Calculator'!$A$9:$AJ$70,$D96=Lists!$G$8,'Pork Only Calculator'!$A$9:$AJ$107),32,FALSE)</f>
        <v>0</v>
      </c>
      <c r="AJ96" s="42">
        <f>VLOOKUP($A96,_xlfn.IFS($D96=Lists!$G$3,'Chicken Only Calculator'!$A$9:$AJ$114,$D96=Lists!$G$4,'Chicken Only Calculator'!$A$9:$AJ$114,$D96=Lists!$G$5,'Chicken Only Calculator'!$A$9:$AJ$114,$D96=Lists!$G$6,'Cheese Only Calculator'!$A$9:$AJ$116,$D96=Lists!$G$7,'Beef Only Calculator'!$A$9:$AJ$70,$D96=Lists!$G$8,'Pork Only Calculator'!$A$9:$AJ$107),33,FALSE)</f>
        <v>0</v>
      </c>
      <c r="AK96" s="42">
        <f>VLOOKUP($A96,_xlfn.IFS($D96=Lists!$G$3,'Chicken Only Calculator'!$A$9:$AJ$114,$D96=Lists!$G$4,'Chicken Only Calculator'!$A$9:$AJ$114,$D96=Lists!$G$5,'Chicken Only Calculator'!$A$9:$AJ$114,$D96=Lists!$G$6,'Cheese Only Calculator'!$A$9:$AJ$116,$D96=Lists!$G$7,'Beef Only Calculator'!$A$9:$AJ$70,$D96=Lists!$G$8,'Pork Only Calculator'!$A$9:$AJ$107),34,FALSE)</f>
        <v>0</v>
      </c>
      <c r="AL96" s="42">
        <f>VLOOKUP($A96,_xlfn.IFS($D96=Lists!$G$3,'Chicken Only Calculator'!$A$9:$AJ$114,$D96=Lists!$G$4,'Chicken Only Calculator'!$A$9:$AJ$114,$D96=Lists!$G$5,'Chicken Only Calculator'!$A$9:$AJ$114,$D96=Lists!$G$6,'Cheese Only Calculator'!$A$9:$AJ$116,$D96=Lists!$G$7,'Beef Only Calculator'!$A$9:$AJ$70,$D96=Lists!$G$8,'Pork Only Calculator'!$A$9:$AJ$107),35,FALSE)</f>
        <v>0</v>
      </c>
      <c r="AM96" s="42">
        <f t="shared" si="23"/>
        <v>0</v>
      </c>
      <c r="AO96" s="55"/>
    </row>
    <row r="97" spans="1:41" ht="24.5" x14ac:dyDescent="0.55000000000000004">
      <c r="A97" s="52">
        <v>10057780928</v>
      </c>
      <c r="B97" s="52" t="str">
        <f>INDEX('Data Sheet'!$A$1:$R$260,MATCH($A97,'Data Sheet'!$A$1:$A$260,0),MATCH(B$3,'Data Sheet'!$A$1:$R$1,0))</f>
        <v>ACT</v>
      </c>
      <c r="C97" s="53" t="str">
        <f>INDEX('Data Sheet'!$A$1:$R$260,MATCH($A97,'Data Sheet'!$A$1:$A$260,0),MATCH(C$3,'Data Sheet'!$A$1:$R$1,0))</f>
        <v>Breaded Chicken Patties, 1.6 oz.</v>
      </c>
      <c r="D97" s="52" t="str">
        <f>INDEX('Data Sheet'!$A$1:$R$260,MATCH($A97,'Data Sheet'!$A$1:$A$260,0),MATCH(D$3,'Data Sheet'!$A$1:$R$1,0))</f>
        <v>100103 W/D</v>
      </c>
      <c r="E97" s="52">
        <f>INDEX('Data Sheet'!$A$1:$R$260,MATCH($A97,'Data Sheet'!$A$1:$A$260,0),MATCH(E$3,'Data Sheet'!$A$1:$R$1,0))</f>
        <v>20</v>
      </c>
      <c r="F97" s="52">
        <f>INDEX('Data Sheet'!$A$1:$R$260,MATCH($A97,'Data Sheet'!$A$1:$A$260,0),MATCH(F$3,'Data Sheet'!$A$1:$R$1,0))</f>
        <v>200</v>
      </c>
      <c r="G97" s="52">
        <f>INDEX('Data Sheet'!$A$1:$R$260,MATCH($A97,'Data Sheet'!$A$1:$A$260,0),MATCH(G$3,'Data Sheet'!$A$1:$R$1,0))</f>
        <v>200</v>
      </c>
      <c r="H97" s="52" t="str">
        <f>INDEX('Data Sheet'!$A$1:$R$260,MATCH($A97,'Data Sheet'!$A$1:$A$260,0),MATCH(H$3,'Data Sheet'!$A$1:$R$1,0))</f>
        <v/>
      </c>
      <c r="I97" s="52">
        <f>INDEX('Data Sheet'!$A$1:$R$260,MATCH($A97,'Data Sheet'!$A$1:$A$260,0),MATCH(I$3,'Data Sheet'!$A$1:$R$1,0))</f>
        <v>1.6</v>
      </c>
      <c r="J97" s="52" t="str">
        <f>INDEX('Data Sheet'!$A$1:$R$260,MATCH($A97,'Data Sheet'!$A$1:$A$260,0),MATCH(J$3,'Data Sheet'!$A$1:$R$1,0))</f>
        <v>1 piece</v>
      </c>
      <c r="K97" s="52">
        <f>INDEX('Data Sheet'!$A$1:$R$260,MATCH($A97,'Data Sheet'!$A$1:$A$260,0),MATCH(K$3,'Data Sheet'!$A$1:$R$1,0))</f>
        <v>1</v>
      </c>
      <c r="L97" s="52">
        <f>INDEX('Data Sheet'!$A$1:$R$260,MATCH($A97,'Data Sheet'!$A$1:$A$260,0),MATCH(L$3,'Data Sheet'!$A$1:$R$1,0))</f>
        <v>0.25</v>
      </c>
      <c r="M97" s="52">
        <f>INDEX('Data Sheet'!$A$1:$R$260,MATCH($A97,'Data Sheet'!$A$1:$A$260,0),MATCH(M$3,'Data Sheet'!$A$1:$R$1,0))</f>
        <v>7.9559999999999995</v>
      </c>
      <c r="N97" s="52">
        <f>INDEX('Data Sheet'!$A$1:$R$260,MATCH($A97,'Data Sheet'!$A$1:$A$260,0),MATCH(N$3,'Data Sheet'!$A$1:$R$1,0))</f>
        <v>5.3040000000000003</v>
      </c>
      <c r="O97" s="52">
        <f>INDEX('Data Sheet'!$A$1:$R$260,MATCH($A97,'Data Sheet'!$A$1:$A$260,0),MATCH(O$3,'Data Sheet'!$A$1:$R$1,0))</f>
        <v>0</v>
      </c>
      <c r="P97" s="52">
        <f>INDEX('Data Sheet'!$A$1:$R$260,MATCH($A97,'Data Sheet'!$A$1:$A$260,0),MATCH(P$3,'Data Sheet'!$A$1:$R$1,0))</f>
        <v>0</v>
      </c>
      <c r="Q97" s="52">
        <f>INDEX('Data Sheet'!$A$1:$R$260,MATCH($A97,'Data Sheet'!$A$1:$A$260,0),MATCH(Q$3,'Data Sheet'!$A$1:$R$1,0))</f>
        <v>0</v>
      </c>
      <c r="R97" s="54" t="str">
        <f>VLOOKUP(A97,_xlfn.IFS(D97=Lists!$G$3,'Chicken Only Calculator'!$A$9:$U$114,D97=Lists!$G$4,'Chicken Only Calculator'!$A$9:$U$114,D97=Lists!$G$5,'Chicken Only Calculator'!$A$9:$U$114,D97=Lists!$G$6,'Cheese Only Calculator'!$A$9:$U$116,D97=Lists!$G$7,'Beef Only Calculator'!$A$9:$U$70,D97=Lists!$G$8,'Pork Only Calculator'!$A$9:$U$107),15,FALSE)</f>
        <v/>
      </c>
      <c r="S97" s="54" t="str">
        <f t="shared" si="16"/>
        <v/>
      </c>
      <c r="T97" s="54">
        <f>VLOOKUP(A97,_xlfn.IFS(D97=Lists!$G$3,'Chicken Only Calculator'!$A$9:$U$114,D97=Lists!$G$4,'Chicken Only Calculator'!$A$9:$U$114,D97=Lists!$G$5,'Chicken Only Calculator'!$A$9:$U$114,D97=Lists!$G$6,'Cheese Only Calculator'!$A$9:$U$116,D97=Lists!$G$7,'Beef Only Calculator'!$A$9:$U$70,D97=Lists!$G$8,'Pork Only Calculator'!$A$9:$U$107),17,FALSE)</f>
        <v>0</v>
      </c>
      <c r="U97" s="54" t="str">
        <f t="shared" si="17"/>
        <v/>
      </c>
      <c r="V97" s="54" t="str">
        <f t="shared" si="18"/>
        <v/>
      </c>
      <c r="W97" s="54" t="str">
        <f t="shared" si="19"/>
        <v/>
      </c>
      <c r="X97" s="54" t="str">
        <f t="shared" si="20"/>
        <v/>
      </c>
      <c r="Y97" s="54" t="str">
        <f t="shared" si="21"/>
        <v/>
      </c>
      <c r="Z97" s="54" t="str">
        <f t="shared" si="22"/>
        <v/>
      </c>
      <c r="AA97" s="54">
        <f>VLOOKUP($A97,_xlfn.IFS($D97=Lists!$G$3,'Chicken Only Calculator'!$A$9:$AJ$114,$D97=Lists!$G$4,'Chicken Only Calculator'!$A$9:$AJ$114,$D97=Lists!$G$5,'Chicken Only Calculator'!$A$9:$AJ$114,$D97=Lists!$G$6,'Cheese Only Calculator'!$A$9:$AJ$116,$D97=Lists!$G$7,'Beef Only Calculator'!$A$9:$AJ$70,$D97=Lists!$G$8,'Pork Only Calculator'!$A$9:$AJ$107),24,FALSE)</f>
        <v>0</v>
      </c>
      <c r="AB97" s="54">
        <f>VLOOKUP($A97,_xlfn.IFS($D97=Lists!$G$3,'Chicken Only Calculator'!$A$9:$AJ$114,$D97=Lists!$G$4,'Chicken Only Calculator'!$A$9:$AJ$114,$D97=Lists!$G$5,'Chicken Only Calculator'!$A$9:$AJ$114,$D97=Lists!$G$6,'Cheese Only Calculator'!$A$9:$AJ$116,$D97=Lists!$G$7,'Beef Only Calculator'!$A$9:$AJ$70,$D97=Lists!$G$8,'Pork Only Calculator'!$A$9:$AJ$107),25,FALSE)</f>
        <v>0</v>
      </c>
      <c r="AC97" s="54">
        <f>VLOOKUP($A97,_xlfn.IFS($D97=Lists!$G$3,'Chicken Only Calculator'!$A$9:$AJ$114,$D97=Lists!$G$4,'Chicken Only Calculator'!$A$9:$AJ$114,$D97=Lists!$G$5,'Chicken Only Calculator'!$A$9:$AJ$114,$D97=Lists!$G$6,'Cheese Only Calculator'!$A$9:$AJ$116,$D97=Lists!$G$7,'Beef Only Calculator'!$A$9:$AJ$70,$D97=Lists!$G$8,'Pork Only Calculator'!$A$9:$AJ$107),26,FALSE)</f>
        <v>0</v>
      </c>
      <c r="AD97" s="54">
        <f>VLOOKUP($A97,_xlfn.IFS($D97=Lists!$G$3,'Chicken Only Calculator'!$A$9:$AJ$114,$D97=Lists!$G$4,'Chicken Only Calculator'!$A$9:$AJ$114,$D97=Lists!$G$5,'Chicken Only Calculator'!$A$9:$AJ$114,$D97=Lists!$G$6,'Cheese Only Calculator'!$A$9:$AJ$116,$D97=Lists!$G$7,'Beef Only Calculator'!$A$9:$AJ$70,$D97=Lists!$G$8,'Pork Only Calculator'!$A$9:$AJ$107),27,FALSE)</f>
        <v>0</v>
      </c>
      <c r="AE97" s="54">
        <f>VLOOKUP($A97,_xlfn.IFS($D97=Lists!$G$3,'Chicken Only Calculator'!$A$9:$AJ$114,$D97=Lists!$G$4,'Chicken Only Calculator'!$A$9:$AJ$114,$D97=Lists!$G$5,'Chicken Only Calculator'!$A$9:$AJ$114,$D97=Lists!$G$6,'Cheese Only Calculator'!$A$9:$AJ$116,$D97=Lists!$G$7,'Beef Only Calculator'!$A$9:$AJ$70,$D97=Lists!$G$8,'Pork Only Calculator'!$A$9:$AJ$107),28,FALSE)</f>
        <v>0</v>
      </c>
      <c r="AF97" s="54">
        <f>VLOOKUP($A97,_xlfn.IFS($D97=Lists!$G$3,'Chicken Only Calculator'!$A$9:$AJ$114,$D97=Lists!$G$4,'Chicken Only Calculator'!$A$9:$AJ$114,$D97=Lists!$G$5,'Chicken Only Calculator'!$A$9:$AJ$114,$D97=Lists!$G$6,'Cheese Only Calculator'!$A$9:$AJ$116,$D97=Lists!$G$7,'Beef Only Calculator'!$A$9:$AJ$70,$D97=Lists!$G$8,'Pork Only Calculator'!$A$9:$AJ$107),29,FALSE)</f>
        <v>0</v>
      </c>
      <c r="AG97" s="54">
        <f>VLOOKUP($A97,_xlfn.IFS($D97=Lists!$G$3,'Chicken Only Calculator'!$A$9:$AJ$114,$D97=Lists!$G$4,'Chicken Only Calculator'!$A$9:$AJ$114,$D97=Lists!$G$5,'Chicken Only Calculator'!$A$9:$AJ$114,$D97=Lists!$G$6,'Cheese Only Calculator'!$A$9:$AJ$116,$D97=Lists!$G$7,'Beef Only Calculator'!$A$9:$AJ$70,$D97=Lists!$G$8,'Pork Only Calculator'!$A$9:$AJ$107),30,FALSE)</f>
        <v>0</v>
      </c>
      <c r="AH97" s="54">
        <f>VLOOKUP($A97,_xlfn.IFS($D97=Lists!$G$3,'Chicken Only Calculator'!$A$9:$AJ$114,$D97=Lists!$G$4,'Chicken Only Calculator'!$A$9:$AJ$114,$D97=Lists!$G$5,'Chicken Only Calculator'!$A$9:$AJ$114,$D97=Lists!$G$6,'Cheese Only Calculator'!$A$9:$AJ$116,$D97=Lists!$G$7,'Beef Only Calculator'!$A$9:$AJ$70,$D97=Lists!$G$8,'Pork Only Calculator'!$A$9:$AJ$107),31,FALSE)</f>
        <v>0</v>
      </c>
      <c r="AI97" s="54">
        <f>VLOOKUP($A97,_xlfn.IFS($D97=Lists!$G$3,'Chicken Only Calculator'!$A$9:$AJ$114,$D97=Lists!$G$4,'Chicken Only Calculator'!$A$9:$AJ$114,$D97=Lists!$G$5,'Chicken Only Calculator'!$A$9:$AJ$114,$D97=Lists!$G$6,'Cheese Only Calculator'!$A$9:$AJ$116,$D97=Lists!$G$7,'Beef Only Calculator'!$A$9:$AJ$70,$D97=Lists!$G$8,'Pork Only Calculator'!$A$9:$AJ$107),32,FALSE)</f>
        <v>0</v>
      </c>
      <c r="AJ97" s="54">
        <f>VLOOKUP($A97,_xlfn.IFS($D97=Lists!$G$3,'Chicken Only Calculator'!$A$9:$AJ$114,$D97=Lists!$G$4,'Chicken Only Calculator'!$A$9:$AJ$114,$D97=Lists!$G$5,'Chicken Only Calculator'!$A$9:$AJ$114,$D97=Lists!$G$6,'Cheese Only Calculator'!$A$9:$AJ$116,$D97=Lists!$G$7,'Beef Only Calculator'!$A$9:$AJ$70,$D97=Lists!$G$8,'Pork Only Calculator'!$A$9:$AJ$107),33,FALSE)</f>
        <v>0</v>
      </c>
      <c r="AK97" s="54">
        <f>VLOOKUP($A97,_xlfn.IFS($D97=Lists!$G$3,'Chicken Only Calculator'!$A$9:$AJ$114,$D97=Lists!$G$4,'Chicken Only Calculator'!$A$9:$AJ$114,$D97=Lists!$G$5,'Chicken Only Calculator'!$A$9:$AJ$114,$D97=Lists!$G$6,'Cheese Only Calculator'!$A$9:$AJ$116,$D97=Lists!$G$7,'Beef Only Calculator'!$A$9:$AJ$70,$D97=Lists!$G$8,'Pork Only Calculator'!$A$9:$AJ$107),34,FALSE)</f>
        <v>0</v>
      </c>
      <c r="AL97" s="54">
        <f>VLOOKUP($A97,_xlfn.IFS($D97=Lists!$G$3,'Chicken Only Calculator'!$A$9:$AJ$114,$D97=Lists!$G$4,'Chicken Only Calculator'!$A$9:$AJ$114,$D97=Lists!$G$5,'Chicken Only Calculator'!$A$9:$AJ$114,$D97=Lists!$G$6,'Cheese Only Calculator'!$A$9:$AJ$116,$D97=Lists!$G$7,'Beef Only Calculator'!$A$9:$AJ$70,$D97=Lists!$G$8,'Pork Only Calculator'!$A$9:$AJ$107),35,FALSE)</f>
        <v>0</v>
      </c>
      <c r="AM97" s="54">
        <f t="shared" si="23"/>
        <v>0</v>
      </c>
      <c r="AO97" s="55"/>
    </row>
    <row r="98" spans="1:41" ht="24.5" x14ac:dyDescent="0.55000000000000004">
      <c r="A98" s="40">
        <v>10061470928</v>
      </c>
      <c r="B98" s="40" t="str">
        <f>INDEX('Data Sheet'!$A$1:$R$260,MATCH($A98,'Data Sheet'!$A$1:$A$260,0),MATCH(B$3,'Data Sheet'!$A$1:$R$1,0))</f>
        <v>ACT</v>
      </c>
      <c r="C98" s="41" t="str">
        <f>INDEX('Data Sheet'!$A$1:$R$260,MATCH($A98,'Data Sheet'!$A$1:$A$260,0),MATCH(C$3,'Data Sheet'!$A$1:$R$1,0))</f>
        <v>Breaded MWWM Honey Sriracha Glazed Boneless Chicken Wings, 0.86 oz.</v>
      </c>
      <c r="D98" s="40" t="str">
        <f>INDEX('Data Sheet'!$A$1:$R$260,MATCH($A98,'Data Sheet'!$A$1:$A$260,0),MATCH(D$3,'Data Sheet'!$A$1:$R$1,0))</f>
        <v>100103 W</v>
      </c>
      <c r="E98" s="40">
        <f>INDEX('Data Sheet'!$A$1:$R$260,MATCH($A98,'Data Sheet'!$A$1:$A$260,0),MATCH(E$3,'Data Sheet'!$A$1:$R$1,0))</f>
        <v>28.5</v>
      </c>
      <c r="F98" s="40">
        <f>INDEX('Data Sheet'!$A$1:$R$260,MATCH($A98,'Data Sheet'!$A$1:$A$260,0),MATCH(F$3,'Data Sheet'!$A$1:$R$1,0))</f>
        <v>88</v>
      </c>
      <c r="G98" s="40">
        <f>INDEX('Data Sheet'!$A$1:$R$260,MATCH($A98,'Data Sheet'!$A$1:$A$260,0),MATCH(G$3,'Data Sheet'!$A$1:$R$1,0))</f>
        <v>88</v>
      </c>
      <c r="H98" s="40">
        <f>INDEX('Data Sheet'!$A$1:$R$260,MATCH($A98,'Data Sheet'!$A$1:$A$260,0),MATCH(H$3,'Data Sheet'!$A$1:$R$1,0))</f>
        <v>25</v>
      </c>
      <c r="I98" s="40">
        <f>INDEX('Data Sheet'!$A$1:$R$260,MATCH($A98,'Data Sheet'!$A$1:$A$260,0),MATCH(I$3,'Data Sheet'!$A$1:$R$1,0))</f>
        <v>5.16</v>
      </c>
      <c r="J98" s="40" t="str">
        <f>INDEX('Data Sheet'!$A$1:$R$260,MATCH($A98,'Data Sheet'!$A$1:$A$260,0),MATCH(J$3,'Data Sheet'!$A$1:$R$1,0))</f>
        <v>6 pieces</v>
      </c>
      <c r="K98" s="40">
        <f>INDEX('Data Sheet'!$A$1:$R$260,MATCH($A98,'Data Sheet'!$A$1:$A$260,0),MATCH(K$3,'Data Sheet'!$A$1:$R$1,0))</f>
        <v>2</v>
      </c>
      <c r="L98" s="40">
        <f>INDEX('Data Sheet'!$A$1:$R$260,MATCH($A98,'Data Sheet'!$A$1:$A$260,0),MATCH(L$3,'Data Sheet'!$A$1:$R$1,0))</f>
        <v>1</v>
      </c>
      <c r="M98" s="40">
        <f>INDEX('Data Sheet'!$A$1:$R$260,MATCH($A98,'Data Sheet'!$A$1:$A$260,0),MATCH(M$3,'Data Sheet'!$A$1:$R$1,0))</f>
        <v>22.66</v>
      </c>
      <c r="N98" s="40">
        <f>INDEX('Data Sheet'!$A$1:$R$260,MATCH($A98,'Data Sheet'!$A$1:$A$260,0),MATCH(N$3,'Data Sheet'!$A$1:$R$1,0))</f>
        <v>0</v>
      </c>
      <c r="O98" s="40">
        <f>INDEX('Data Sheet'!$A$1:$R$260,MATCH($A98,'Data Sheet'!$A$1:$A$260,0),MATCH(O$3,'Data Sheet'!$A$1:$R$1,0))</f>
        <v>0</v>
      </c>
      <c r="P98" s="40">
        <f>INDEX('Data Sheet'!$A$1:$R$260,MATCH($A98,'Data Sheet'!$A$1:$A$260,0),MATCH(P$3,'Data Sheet'!$A$1:$R$1,0))</f>
        <v>0</v>
      </c>
      <c r="Q98" s="40">
        <f>INDEX('Data Sheet'!$A$1:$R$260,MATCH($A98,'Data Sheet'!$A$1:$A$260,0),MATCH(Q$3,'Data Sheet'!$A$1:$R$1,0))</f>
        <v>0</v>
      </c>
      <c r="R98" s="42" t="str">
        <f>VLOOKUP(A98,_xlfn.IFS(D98=Lists!$G$3,'Chicken Only Calculator'!$A$9:$U$114,D98=Lists!$G$4,'Chicken Only Calculator'!$A$9:$U$114,D98=Lists!$G$5,'Chicken Only Calculator'!$A$9:$U$114,D98=Lists!$G$6,'Cheese Only Calculator'!$A$9:$U$116,D98=Lists!$G$7,'Beef Only Calculator'!$A$9:$U$70,D98=Lists!$G$8,'Pork Only Calculator'!$A$9:$U$107),15,FALSE)</f>
        <v/>
      </c>
      <c r="S98" s="42" t="str">
        <f t="shared" si="16"/>
        <v/>
      </c>
      <c r="T98" s="42">
        <f>VLOOKUP(A98,_xlfn.IFS(D98=Lists!$G$3,'Chicken Only Calculator'!$A$9:$U$114,D98=Lists!$G$4,'Chicken Only Calculator'!$A$9:$U$114,D98=Lists!$G$5,'Chicken Only Calculator'!$A$9:$U$114,D98=Lists!$G$6,'Cheese Only Calculator'!$A$9:$U$116,D98=Lists!$G$7,'Beef Only Calculator'!$A$9:$U$70,D98=Lists!$G$8,'Pork Only Calculator'!$A$9:$U$107),17,FALSE)</f>
        <v>0</v>
      </c>
      <c r="U98" s="42" t="str">
        <f t="shared" si="17"/>
        <v/>
      </c>
      <c r="V98" s="42" t="str">
        <f t="shared" si="18"/>
        <v/>
      </c>
      <c r="W98" s="42" t="str">
        <f t="shared" si="19"/>
        <v/>
      </c>
      <c r="X98" s="42" t="str">
        <f t="shared" si="20"/>
        <v/>
      </c>
      <c r="Y98" s="42" t="str">
        <f t="shared" si="21"/>
        <v/>
      </c>
      <c r="Z98" s="42" t="str">
        <f t="shared" si="22"/>
        <v/>
      </c>
      <c r="AA98" s="42">
        <f>VLOOKUP($A98,_xlfn.IFS($D98=Lists!$G$3,'Chicken Only Calculator'!$A$9:$AJ$114,$D98=Lists!$G$4,'Chicken Only Calculator'!$A$9:$AJ$114,$D98=Lists!$G$5,'Chicken Only Calculator'!$A$9:$AJ$114,$D98=Lists!$G$6,'Cheese Only Calculator'!$A$9:$AJ$116,$D98=Lists!$G$7,'Beef Only Calculator'!$A$9:$AJ$70,$D98=Lists!$G$8,'Pork Only Calculator'!$A$9:$AJ$107),24,FALSE)</f>
        <v>0</v>
      </c>
      <c r="AB98" s="42">
        <f>VLOOKUP($A98,_xlfn.IFS($D98=Lists!$G$3,'Chicken Only Calculator'!$A$9:$AJ$114,$D98=Lists!$G$4,'Chicken Only Calculator'!$A$9:$AJ$114,$D98=Lists!$G$5,'Chicken Only Calculator'!$A$9:$AJ$114,$D98=Lists!$G$6,'Cheese Only Calculator'!$A$9:$AJ$116,$D98=Lists!$G$7,'Beef Only Calculator'!$A$9:$AJ$70,$D98=Lists!$G$8,'Pork Only Calculator'!$A$9:$AJ$107),25,FALSE)</f>
        <v>0</v>
      </c>
      <c r="AC98" s="42">
        <f>VLOOKUP($A98,_xlfn.IFS($D98=Lists!$G$3,'Chicken Only Calculator'!$A$9:$AJ$114,$D98=Lists!$G$4,'Chicken Only Calculator'!$A$9:$AJ$114,$D98=Lists!$G$5,'Chicken Only Calculator'!$A$9:$AJ$114,$D98=Lists!$G$6,'Cheese Only Calculator'!$A$9:$AJ$116,$D98=Lists!$G$7,'Beef Only Calculator'!$A$9:$AJ$70,$D98=Lists!$G$8,'Pork Only Calculator'!$A$9:$AJ$107),26,FALSE)</f>
        <v>0</v>
      </c>
      <c r="AD98" s="42">
        <f>VLOOKUP($A98,_xlfn.IFS($D98=Lists!$G$3,'Chicken Only Calculator'!$A$9:$AJ$114,$D98=Lists!$G$4,'Chicken Only Calculator'!$A$9:$AJ$114,$D98=Lists!$G$5,'Chicken Only Calculator'!$A$9:$AJ$114,$D98=Lists!$G$6,'Cheese Only Calculator'!$A$9:$AJ$116,$D98=Lists!$G$7,'Beef Only Calculator'!$A$9:$AJ$70,$D98=Lists!$G$8,'Pork Only Calculator'!$A$9:$AJ$107),27,FALSE)</f>
        <v>0</v>
      </c>
      <c r="AE98" s="42">
        <f>VLOOKUP($A98,_xlfn.IFS($D98=Lists!$G$3,'Chicken Only Calculator'!$A$9:$AJ$114,$D98=Lists!$G$4,'Chicken Only Calculator'!$A$9:$AJ$114,$D98=Lists!$G$5,'Chicken Only Calculator'!$A$9:$AJ$114,$D98=Lists!$G$6,'Cheese Only Calculator'!$A$9:$AJ$116,$D98=Lists!$G$7,'Beef Only Calculator'!$A$9:$AJ$70,$D98=Lists!$G$8,'Pork Only Calculator'!$A$9:$AJ$107),28,FALSE)</f>
        <v>0</v>
      </c>
      <c r="AF98" s="42">
        <f>VLOOKUP($A98,_xlfn.IFS($D98=Lists!$G$3,'Chicken Only Calculator'!$A$9:$AJ$114,$D98=Lists!$G$4,'Chicken Only Calculator'!$A$9:$AJ$114,$D98=Lists!$G$5,'Chicken Only Calculator'!$A$9:$AJ$114,$D98=Lists!$G$6,'Cheese Only Calculator'!$A$9:$AJ$116,$D98=Lists!$G$7,'Beef Only Calculator'!$A$9:$AJ$70,$D98=Lists!$G$8,'Pork Only Calculator'!$A$9:$AJ$107),29,FALSE)</f>
        <v>0</v>
      </c>
      <c r="AG98" s="42">
        <f>VLOOKUP($A98,_xlfn.IFS($D98=Lists!$G$3,'Chicken Only Calculator'!$A$9:$AJ$114,$D98=Lists!$G$4,'Chicken Only Calculator'!$A$9:$AJ$114,$D98=Lists!$G$5,'Chicken Only Calculator'!$A$9:$AJ$114,$D98=Lists!$G$6,'Cheese Only Calculator'!$A$9:$AJ$116,$D98=Lists!$G$7,'Beef Only Calculator'!$A$9:$AJ$70,$D98=Lists!$G$8,'Pork Only Calculator'!$A$9:$AJ$107),30,FALSE)</f>
        <v>0</v>
      </c>
      <c r="AH98" s="42">
        <f>VLOOKUP($A98,_xlfn.IFS($D98=Lists!$G$3,'Chicken Only Calculator'!$A$9:$AJ$114,$D98=Lists!$G$4,'Chicken Only Calculator'!$A$9:$AJ$114,$D98=Lists!$G$5,'Chicken Only Calculator'!$A$9:$AJ$114,$D98=Lists!$G$6,'Cheese Only Calculator'!$A$9:$AJ$116,$D98=Lists!$G$7,'Beef Only Calculator'!$A$9:$AJ$70,$D98=Lists!$G$8,'Pork Only Calculator'!$A$9:$AJ$107),31,FALSE)</f>
        <v>0</v>
      </c>
      <c r="AI98" s="42">
        <f>VLOOKUP($A98,_xlfn.IFS($D98=Lists!$G$3,'Chicken Only Calculator'!$A$9:$AJ$114,$D98=Lists!$G$4,'Chicken Only Calculator'!$A$9:$AJ$114,$D98=Lists!$G$5,'Chicken Only Calculator'!$A$9:$AJ$114,$D98=Lists!$G$6,'Cheese Only Calculator'!$A$9:$AJ$116,$D98=Lists!$G$7,'Beef Only Calculator'!$A$9:$AJ$70,$D98=Lists!$G$8,'Pork Only Calculator'!$A$9:$AJ$107),32,FALSE)</f>
        <v>0</v>
      </c>
      <c r="AJ98" s="42">
        <f>VLOOKUP($A98,_xlfn.IFS($D98=Lists!$G$3,'Chicken Only Calculator'!$A$9:$AJ$114,$D98=Lists!$G$4,'Chicken Only Calculator'!$A$9:$AJ$114,$D98=Lists!$G$5,'Chicken Only Calculator'!$A$9:$AJ$114,$D98=Lists!$G$6,'Cheese Only Calculator'!$A$9:$AJ$116,$D98=Lists!$G$7,'Beef Only Calculator'!$A$9:$AJ$70,$D98=Lists!$G$8,'Pork Only Calculator'!$A$9:$AJ$107),33,FALSE)</f>
        <v>0</v>
      </c>
      <c r="AK98" s="42">
        <f>VLOOKUP($A98,_xlfn.IFS($D98=Lists!$G$3,'Chicken Only Calculator'!$A$9:$AJ$114,$D98=Lists!$G$4,'Chicken Only Calculator'!$A$9:$AJ$114,$D98=Lists!$G$5,'Chicken Only Calculator'!$A$9:$AJ$114,$D98=Lists!$G$6,'Cheese Only Calculator'!$A$9:$AJ$116,$D98=Lists!$G$7,'Beef Only Calculator'!$A$9:$AJ$70,$D98=Lists!$G$8,'Pork Only Calculator'!$A$9:$AJ$107),34,FALSE)</f>
        <v>0</v>
      </c>
      <c r="AL98" s="42">
        <f>VLOOKUP($A98,_xlfn.IFS($D98=Lists!$G$3,'Chicken Only Calculator'!$A$9:$AJ$114,$D98=Lists!$G$4,'Chicken Only Calculator'!$A$9:$AJ$114,$D98=Lists!$G$5,'Chicken Only Calculator'!$A$9:$AJ$114,$D98=Lists!$G$6,'Cheese Only Calculator'!$A$9:$AJ$116,$D98=Lists!$G$7,'Beef Only Calculator'!$A$9:$AJ$70,$D98=Lists!$G$8,'Pork Only Calculator'!$A$9:$AJ$107),35,FALSE)</f>
        <v>0</v>
      </c>
      <c r="AM98" s="42">
        <f t="shared" si="23"/>
        <v>0</v>
      </c>
      <c r="AO98" s="55"/>
    </row>
    <row r="99" spans="1:41" ht="24.5" x14ac:dyDescent="0.55000000000000004">
      <c r="A99" s="52">
        <v>10110260328</v>
      </c>
      <c r="B99" s="52" t="str">
        <f>INDEX('Data Sheet'!$A$1:$R$260,MATCH($A99,'Data Sheet'!$A$1:$A$260,0),MATCH(B$3,'Data Sheet'!$A$1:$R$1,0))</f>
        <v>ACT</v>
      </c>
      <c r="C99" s="53" t="str">
        <f>INDEX('Data Sheet'!$A$1:$R$260,MATCH($A99,'Data Sheet'!$A$1:$A$260,0),MATCH(C$3,'Data Sheet'!$A$1:$R$1,0))</f>
        <v xml:space="preserve">Chicken Meatballs, 0.5 oz. </v>
      </c>
      <c r="D99" s="52" t="str">
        <f>INDEX('Data Sheet'!$A$1:$R$260,MATCH($A99,'Data Sheet'!$A$1:$A$260,0),MATCH(D$3,'Data Sheet'!$A$1:$R$1,0))</f>
        <v>100103 D</v>
      </c>
      <c r="E99" s="52">
        <f>INDEX('Data Sheet'!$A$1:$R$260,MATCH($A99,'Data Sheet'!$A$1:$A$260,0),MATCH(E$3,'Data Sheet'!$A$1:$R$1,0))</f>
        <v>10</v>
      </c>
      <c r="F99" s="52">
        <f>INDEX('Data Sheet'!$A$1:$R$260,MATCH($A99,'Data Sheet'!$A$1:$A$260,0),MATCH(F$3,'Data Sheet'!$A$1:$R$1,0))</f>
        <v>59</v>
      </c>
      <c r="G99" s="52">
        <f>INDEX('Data Sheet'!$A$1:$R$260,MATCH($A99,'Data Sheet'!$A$1:$A$260,0),MATCH(G$3,'Data Sheet'!$A$1:$R$1,0))</f>
        <v>59</v>
      </c>
      <c r="H99" s="52">
        <f>INDEX('Data Sheet'!$A$1:$R$260,MATCH($A99,'Data Sheet'!$A$1:$A$260,0),MATCH(H$3,'Data Sheet'!$A$1:$R$1,0))</f>
        <v>15</v>
      </c>
      <c r="I99" s="52">
        <f>INDEX('Data Sheet'!$A$1:$R$260,MATCH($A99,'Data Sheet'!$A$1:$A$260,0),MATCH(I$3,'Data Sheet'!$A$1:$R$1,0))</f>
        <v>2.7</v>
      </c>
      <c r="J99" s="52" t="str">
        <f>INDEX('Data Sheet'!$A$1:$R$260,MATCH($A99,'Data Sheet'!$A$1:$A$260,0),MATCH(J$3,'Data Sheet'!$A$1:$R$1,0))</f>
        <v>5 pieces</v>
      </c>
      <c r="K99" s="52">
        <f>INDEX('Data Sheet'!$A$1:$R$260,MATCH($A99,'Data Sheet'!$A$1:$A$260,0),MATCH(K$3,'Data Sheet'!$A$1:$R$1,0))</f>
        <v>2</v>
      </c>
      <c r="L99" s="52" t="str">
        <f>INDEX('Data Sheet'!$A$1:$R$260,MATCH($A99,'Data Sheet'!$A$1:$A$260,0),MATCH(L$3,'Data Sheet'!$A$1:$R$1,0))</f>
        <v>-</v>
      </c>
      <c r="M99" s="52">
        <f>INDEX('Data Sheet'!$A$1:$R$260,MATCH($A99,'Data Sheet'!$A$1:$A$260,0),MATCH(M$3,'Data Sheet'!$A$1:$R$1,0))</f>
        <v>0</v>
      </c>
      <c r="N99" s="52">
        <f>INDEX('Data Sheet'!$A$1:$R$260,MATCH($A99,'Data Sheet'!$A$1:$A$260,0),MATCH(N$3,'Data Sheet'!$A$1:$R$1,0))</f>
        <v>11.13</v>
      </c>
      <c r="O99" s="52">
        <f>INDEX('Data Sheet'!$A$1:$R$260,MATCH($A99,'Data Sheet'!$A$1:$A$260,0),MATCH(O$3,'Data Sheet'!$A$1:$R$1,0))</f>
        <v>0</v>
      </c>
      <c r="P99" s="52">
        <f>INDEX('Data Sheet'!$A$1:$R$260,MATCH($A99,'Data Sheet'!$A$1:$A$260,0),MATCH(P$3,'Data Sheet'!$A$1:$R$1,0))</f>
        <v>0</v>
      </c>
      <c r="Q99" s="52">
        <f>INDEX('Data Sheet'!$A$1:$R$260,MATCH($A99,'Data Sheet'!$A$1:$A$260,0),MATCH(Q$3,'Data Sheet'!$A$1:$R$1,0))</f>
        <v>0</v>
      </c>
      <c r="R99" s="54" t="str">
        <f>VLOOKUP(A99,_xlfn.IFS(D99=Lists!$G$3,'Chicken Only Calculator'!$A$9:$U$114,D99=Lists!$G$4,'Chicken Only Calculator'!$A$9:$U$114,D99=Lists!$G$5,'Chicken Only Calculator'!$A$9:$U$114,D99=Lists!$G$6,'Cheese Only Calculator'!$A$9:$U$116,D99=Lists!$G$7,'Beef Only Calculator'!$A$9:$U$70,D99=Lists!$G$8,'Pork Only Calculator'!$A$9:$U$107),15,FALSE)</f>
        <v/>
      </c>
      <c r="S99" s="54" t="str">
        <f t="shared" si="16"/>
        <v/>
      </c>
      <c r="T99" s="54">
        <f>VLOOKUP(A99,_xlfn.IFS(D99=Lists!$G$3,'Chicken Only Calculator'!$A$9:$U$114,D99=Lists!$G$4,'Chicken Only Calculator'!$A$9:$U$114,D99=Lists!$G$5,'Chicken Only Calculator'!$A$9:$U$114,D99=Lists!$G$6,'Cheese Only Calculator'!$A$9:$U$116,D99=Lists!$G$7,'Beef Only Calculator'!$A$9:$U$70,D99=Lists!$G$8,'Pork Only Calculator'!$A$9:$U$107),17,FALSE)</f>
        <v>0</v>
      </c>
      <c r="U99" s="54" t="str">
        <f t="shared" si="17"/>
        <v/>
      </c>
      <c r="V99" s="54" t="str">
        <f t="shared" si="18"/>
        <v/>
      </c>
      <c r="W99" s="54" t="str">
        <f t="shared" si="19"/>
        <v/>
      </c>
      <c r="X99" s="54" t="str">
        <f t="shared" si="20"/>
        <v/>
      </c>
      <c r="Y99" s="54" t="str">
        <f t="shared" si="21"/>
        <v/>
      </c>
      <c r="Z99" s="54" t="str">
        <f t="shared" si="22"/>
        <v/>
      </c>
      <c r="AA99" s="54">
        <f>VLOOKUP($A99,_xlfn.IFS($D99=Lists!$G$3,'Chicken Only Calculator'!$A$9:$AJ$114,$D99=Lists!$G$4,'Chicken Only Calculator'!$A$9:$AJ$114,$D99=Lists!$G$5,'Chicken Only Calculator'!$A$9:$AJ$114,$D99=Lists!$G$6,'Cheese Only Calculator'!$A$9:$AJ$116,$D99=Lists!$G$7,'Beef Only Calculator'!$A$9:$AJ$70,$D99=Lists!$G$8,'Pork Only Calculator'!$A$9:$AJ$107),24,FALSE)</f>
        <v>0</v>
      </c>
      <c r="AB99" s="54">
        <f>VLOOKUP($A99,_xlfn.IFS($D99=Lists!$G$3,'Chicken Only Calculator'!$A$9:$AJ$114,$D99=Lists!$G$4,'Chicken Only Calculator'!$A$9:$AJ$114,$D99=Lists!$G$5,'Chicken Only Calculator'!$A$9:$AJ$114,$D99=Lists!$G$6,'Cheese Only Calculator'!$A$9:$AJ$116,$D99=Lists!$G$7,'Beef Only Calculator'!$A$9:$AJ$70,$D99=Lists!$G$8,'Pork Only Calculator'!$A$9:$AJ$107),25,FALSE)</f>
        <v>0</v>
      </c>
      <c r="AC99" s="54">
        <f>VLOOKUP($A99,_xlfn.IFS($D99=Lists!$G$3,'Chicken Only Calculator'!$A$9:$AJ$114,$D99=Lists!$G$4,'Chicken Only Calculator'!$A$9:$AJ$114,$D99=Lists!$G$5,'Chicken Only Calculator'!$A$9:$AJ$114,$D99=Lists!$G$6,'Cheese Only Calculator'!$A$9:$AJ$116,$D99=Lists!$G$7,'Beef Only Calculator'!$A$9:$AJ$70,$D99=Lists!$G$8,'Pork Only Calculator'!$A$9:$AJ$107),26,FALSE)</f>
        <v>0</v>
      </c>
      <c r="AD99" s="54">
        <f>VLOOKUP($A99,_xlfn.IFS($D99=Lists!$G$3,'Chicken Only Calculator'!$A$9:$AJ$114,$D99=Lists!$G$4,'Chicken Only Calculator'!$A$9:$AJ$114,$D99=Lists!$G$5,'Chicken Only Calculator'!$A$9:$AJ$114,$D99=Lists!$G$6,'Cheese Only Calculator'!$A$9:$AJ$116,$D99=Lists!$G$7,'Beef Only Calculator'!$A$9:$AJ$70,$D99=Lists!$G$8,'Pork Only Calculator'!$A$9:$AJ$107),27,FALSE)</f>
        <v>0</v>
      </c>
      <c r="AE99" s="54">
        <f>VLOOKUP($A99,_xlfn.IFS($D99=Lists!$G$3,'Chicken Only Calculator'!$A$9:$AJ$114,$D99=Lists!$G$4,'Chicken Only Calculator'!$A$9:$AJ$114,$D99=Lists!$G$5,'Chicken Only Calculator'!$A$9:$AJ$114,$D99=Lists!$G$6,'Cheese Only Calculator'!$A$9:$AJ$116,$D99=Lists!$G$7,'Beef Only Calculator'!$A$9:$AJ$70,$D99=Lists!$G$8,'Pork Only Calculator'!$A$9:$AJ$107),28,FALSE)</f>
        <v>0</v>
      </c>
      <c r="AF99" s="54">
        <f>VLOOKUP($A99,_xlfn.IFS($D99=Lists!$G$3,'Chicken Only Calculator'!$A$9:$AJ$114,$D99=Lists!$G$4,'Chicken Only Calculator'!$A$9:$AJ$114,$D99=Lists!$G$5,'Chicken Only Calculator'!$A$9:$AJ$114,$D99=Lists!$G$6,'Cheese Only Calculator'!$A$9:$AJ$116,$D99=Lists!$G$7,'Beef Only Calculator'!$A$9:$AJ$70,$D99=Lists!$G$8,'Pork Only Calculator'!$A$9:$AJ$107),29,FALSE)</f>
        <v>0</v>
      </c>
      <c r="AG99" s="54">
        <f>VLOOKUP($A99,_xlfn.IFS($D99=Lists!$G$3,'Chicken Only Calculator'!$A$9:$AJ$114,$D99=Lists!$G$4,'Chicken Only Calculator'!$A$9:$AJ$114,$D99=Lists!$G$5,'Chicken Only Calculator'!$A$9:$AJ$114,$D99=Lists!$G$6,'Cheese Only Calculator'!$A$9:$AJ$116,$D99=Lists!$G$7,'Beef Only Calculator'!$A$9:$AJ$70,$D99=Lists!$G$8,'Pork Only Calculator'!$A$9:$AJ$107),30,FALSE)</f>
        <v>0</v>
      </c>
      <c r="AH99" s="54">
        <f>VLOOKUP($A99,_xlfn.IFS($D99=Lists!$G$3,'Chicken Only Calculator'!$A$9:$AJ$114,$D99=Lists!$G$4,'Chicken Only Calculator'!$A$9:$AJ$114,$D99=Lists!$G$5,'Chicken Only Calculator'!$A$9:$AJ$114,$D99=Lists!$G$6,'Cheese Only Calculator'!$A$9:$AJ$116,$D99=Lists!$G$7,'Beef Only Calculator'!$A$9:$AJ$70,$D99=Lists!$G$8,'Pork Only Calculator'!$A$9:$AJ$107),31,FALSE)</f>
        <v>0</v>
      </c>
      <c r="AI99" s="54">
        <f>VLOOKUP($A99,_xlfn.IFS($D99=Lists!$G$3,'Chicken Only Calculator'!$A$9:$AJ$114,$D99=Lists!$G$4,'Chicken Only Calculator'!$A$9:$AJ$114,$D99=Lists!$G$5,'Chicken Only Calculator'!$A$9:$AJ$114,$D99=Lists!$G$6,'Cheese Only Calculator'!$A$9:$AJ$116,$D99=Lists!$G$7,'Beef Only Calculator'!$A$9:$AJ$70,$D99=Lists!$G$8,'Pork Only Calculator'!$A$9:$AJ$107),32,FALSE)</f>
        <v>0</v>
      </c>
      <c r="AJ99" s="54">
        <f>VLOOKUP($A99,_xlfn.IFS($D99=Lists!$G$3,'Chicken Only Calculator'!$A$9:$AJ$114,$D99=Lists!$G$4,'Chicken Only Calculator'!$A$9:$AJ$114,$D99=Lists!$G$5,'Chicken Only Calculator'!$A$9:$AJ$114,$D99=Lists!$G$6,'Cheese Only Calculator'!$A$9:$AJ$116,$D99=Lists!$G$7,'Beef Only Calculator'!$A$9:$AJ$70,$D99=Lists!$G$8,'Pork Only Calculator'!$A$9:$AJ$107),33,FALSE)</f>
        <v>0</v>
      </c>
      <c r="AK99" s="54">
        <f>VLOOKUP($A99,_xlfn.IFS($D99=Lists!$G$3,'Chicken Only Calculator'!$A$9:$AJ$114,$D99=Lists!$G$4,'Chicken Only Calculator'!$A$9:$AJ$114,$D99=Lists!$G$5,'Chicken Only Calculator'!$A$9:$AJ$114,$D99=Lists!$G$6,'Cheese Only Calculator'!$A$9:$AJ$116,$D99=Lists!$G$7,'Beef Only Calculator'!$A$9:$AJ$70,$D99=Lists!$G$8,'Pork Only Calculator'!$A$9:$AJ$107),34,FALSE)</f>
        <v>0</v>
      </c>
      <c r="AL99" s="54">
        <f>VLOOKUP($A99,_xlfn.IFS($D99=Lists!$G$3,'Chicken Only Calculator'!$A$9:$AJ$114,$D99=Lists!$G$4,'Chicken Only Calculator'!$A$9:$AJ$114,$D99=Lists!$G$5,'Chicken Only Calculator'!$A$9:$AJ$114,$D99=Lists!$G$6,'Cheese Only Calculator'!$A$9:$AJ$116,$D99=Lists!$G$7,'Beef Only Calculator'!$A$9:$AJ$70,$D99=Lists!$G$8,'Pork Only Calculator'!$A$9:$AJ$107),35,FALSE)</f>
        <v>0</v>
      </c>
      <c r="AM99" s="54">
        <f t="shared" si="23"/>
        <v>0</v>
      </c>
      <c r="AO99" s="55"/>
    </row>
    <row r="100" spans="1:41" ht="24.5" x14ac:dyDescent="0.55000000000000004">
      <c r="A100" s="40">
        <v>10164770928</v>
      </c>
      <c r="B100" s="40" t="str">
        <f>INDEX('Data Sheet'!$A$1:$R$260,MATCH($A100,'Data Sheet'!$A$1:$A$260,0),MATCH(B$3,'Data Sheet'!$A$1:$R$1,0))</f>
        <v>ACT</v>
      </c>
      <c r="C100" s="41" t="str">
        <f>INDEX('Data Sheet'!$A$1:$R$260,MATCH($A100,'Data Sheet'!$A$1:$A$260,0),MATCH(C$3,'Data Sheet'!$A$1:$R$1,0))</f>
        <v>Whole Grain Breaded Homestyle Patties, 3.4 oz.</v>
      </c>
      <c r="D100" s="40" t="str">
        <f>INDEX('Data Sheet'!$A$1:$R$260,MATCH($A100,'Data Sheet'!$A$1:$A$260,0),MATCH(D$3,'Data Sheet'!$A$1:$R$1,0))</f>
        <v>100103 W/D</v>
      </c>
      <c r="E100" s="40">
        <f>INDEX('Data Sheet'!$A$1:$R$260,MATCH($A100,'Data Sheet'!$A$1:$A$260,0),MATCH(E$3,'Data Sheet'!$A$1:$R$1,0))</f>
        <v>30.6</v>
      </c>
      <c r="F100" s="40">
        <f>INDEX('Data Sheet'!$A$1:$R$260,MATCH($A100,'Data Sheet'!$A$1:$A$260,0),MATCH(F$3,'Data Sheet'!$A$1:$R$1,0))</f>
        <v>144</v>
      </c>
      <c r="G100" s="40">
        <f>INDEX('Data Sheet'!$A$1:$R$260,MATCH($A100,'Data Sheet'!$A$1:$A$260,0),MATCH(G$3,'Data Sheet'!$A$1:$R$1,0))</f>
        <v>144</v>
      </c>
      <c r="H100" s="40" t="str">
        <f>INDEX('Data Sheet'!$A$1:$R$260,MATCH($A100,'Data Sheet'!$A$1:$A$260,0),MATCH(H$3,'Data Sheet'!$A$1:$R$1,0))</f>
        <v/>
      </c>
      <c r="I100" s="40">
        <f>INDEX('Data Sheet'!$A$1:$R$260,MATCH($A100,'Data Sheet'!$A$1:$A$260,0),MATCH(I$3,'Data Sheet'!$A$1:$R$1,0))</f>
        <v>3.4</v>
      </c>
      <c r="J100" s="40" t="str">
        <f>INDEX('Data Sheet'!$A$1:$R$260,MATCH($A100,'Data Sheet'!$A$1:$A$260,0),MATCH(J$3,'Data Sheet'!$A$1:$R$1,0))</f>
        <v>1 piece</v>
      </c>
      <c r="K100" s="40">
        <f>INDEX('Data Sheet'!$A$1:$R$260,MATCH($A100,'Data Sheet'!$A$1:$A$260,0),MATCH(K$3,'Data Sheet'!$A$1:$R$1,0))</f>
        <v>2</v>
      </c>
      <c r="L100" s="40">
        <f>INDEX('Data Sheet'!$A$1:$R$260,MATCH($A100,'Data Sheet'!$A$1:$A$260,0),MATCH(L$3,'Data Sheet'!$A$1:$R$1,0))</f>
        <v>1</v>
      </c>
      <c r="M100" s="40">
        <f>INDEX('Data Sheet'!$A$1:$R$260,MATCH($A100,'Data Sheet'!$A$1:$A$260,0),MATCH(M$3,'Data Sheet'!$A$1:$R$1,0))</f>
        <v>9.65</v>
      </c>
      <c r="N100" s="40">
        <f>INDEX('Data Sheet'!$A$1:$R$260,MATCH($A100,'Data Sheet'!$A$1:$A$260,0),MATCH(N$3,'Data Sheet'!$A$1:$R$1,0))</f>
        <v>6.4429816718819861</v>
      </c>
      <c r="O100" s="40">
        <f>INDEX('Data Sheet'!$A$1:$R$260,MATCH($A100,'Data Sheet'!$A$1:$A$260,0),MATCH(O$3,'Data Sheet'!$A$1:$R$1,0))</f>
        <v>0</v>
      </c>
      <c r="P100" s="40">
        <f>INDEX('Data Sheet'!$A$1:$R$260,MATCH($A100,'Data Sheet'!$A$1:$A$260,0),MATCH(P$3,'Data Sheet'!$A$1:$R$1,0))</f>
        <v>0</v>
      </c>
      <c r="Q100" s="40">
        <f>INDEX('Data Sheet'!$A$1:$R$260,MATCH($A100,'Data Sheet'!$A$1:$A$260,0),MATCH(Q$3,'Data Sheet'!$A$1:$R$1,0))</f>
        <v>0</v>
      </c>
      <c r="R100" s="42" t="str">
        <f>VLOOKUP(A100,_xlfn.IFS(D100=Lists!$G$3,'Chicken Only Calculator'!$A$9:$U$114,D100=Lists!$G$4,'Chicken Only Calculator'!$A$9:$U$114,D100=Lists!$G$5,'Chicken Only Calculator'!$A$9:$U$114,D100=Lists!$G$6,'Cheese Only Calculator'!$A$9:$U$116,D100=Lists!$G$7,'Beef Only Calculator'!$A$9:$U$70,D100=Lists!$G$8,'Pork Only Calculator'!$A$9:$U$107),15,FALSE)</f>
        <v/>
      </c>
      <c r="S100" s="42" t="str">
        <f t="shared" si="16"/>
        <v/>
      </c>
      <c r="T100" s="42">
        <f>VLOOKUP(A100,_xlfn.IFS(D100=Lists!$G$3,'Chicken Only Calculator'!$A$9:$U$114,D100=Lists!$G$4,'Chicken Only Calculator'!$A$9:$U$114,D100=Lists!$G$5,'Chicken Only Calculator'!$A$9:$U$114,D100=Lists!$G$6,'Cheese Only Calculator'!$A$9:$U$116,D100=Lists!$G$7,'Beef Only Calculator'!$A$9:$U$70,D100=Lists!$G$8,'Pork Only Calculator'!$A$9:$U$107),17,FALSE)</f>
        <v>0</v>
      </c>
      <c r="U100" s="42" t="str">
        <f t="shared" si="17"/>
        <v/>
      </c>
      <c r="V100" s="42" t="str">
        <f t="shared" si="18"/>
        <v/>
      </c>
      <c r="W100" s="42" t="str">
        <f t="shared" si="19"/>
        <v/>
      </c>
      <c r="X100" s="42" t="str">
        <f t="shared" si="20"/>
        <v/>
      </c>
      <c r="Y100" s="42" t="str">
        <f t="shared" si="21"/>
        <v/>
      </c>
      <c r="Z100" s="42" t="str">
        <f t="shared" si="22"/>
        <v/>
      </c>
      <c r="AA100" s="42">
        <f>VLOOKUP($A100,_xlfn.IFS($D100=Lists!$G$3,'Chicken Only Calculator'!$A$9:$AJ$114,$D100=Lists!$G$4,'Chicken Only Calculator'!$A$9:$AJ$114,$D100=Lists!$G$5,'Chicken Only Calculator'!$A$9:$AJ$114,$D100=Lists!$G$6,'Cheese Only Calculator'!$A$9:$AJ$116,$D100=Lists!$G$7,'Beef Only Calculator'!$A$9:$AJ$70,$D100=Lists!$G$8,'Pork Only Calculator'!$A$9:$AJ$107),24,FALSE)</f>
        <v>0</v>
      </c>
      <c r="AB100" s="42">
        <f>VLOOKUP($A100,_xlfn.IFS($D100=Lists!$G$3,'Chicken Only Calculator'!$A$9:$AJ$114,$D100=Lists!$G$4,'Chicken Only Calculator'!$A$9:$AJ$114,$D100=Lists!$G$5,'Chicken Only Calculator'!$A$9:$AJ$114,$D100=Lists!$G$6,'Cheese Only Calculator'!$A$9:$AJ$116,$D100=Lists!$G$7,'Beef Only Calculator'!$A$9:$AJ$70,$D100=Lists!$G$8,'Pork Only Calculator'!$A$9:$AJ$107),25,FALSE)</f>
        <v>0</v>
      </c>
      <c r="AC100" s="42">
        <f>VLOOKUP($A100,_xlfn.IFS($D100=Lists!$G$3,'Chicken Only Calculator'!$A$9:$AJ$114,$D100=Lists!$G$4,'Chicken Only Calculator'!$A$9:$AJ$114,$D100=Lists!$G$5,'Chicken Only Calculator'!$A$9:$AJ$114,$D100=Lists!$G$6,'Cheese Only Calculator'!$A$9:$AJ$116,$D100=Lists!$G$7,'Beef Only Calculator'!$A$9:$AJ$70,$D100=Lists!$G$8,'Pork Only Calculator'!$A$9:$AJ$107),26,FALSE)</f>
        <v>0</v>
      </c>
      <c r="AD100" s="42">
        <f>VLOOKUP($A100,_xlfn.IFS($D100=Lists!$G$3,'Chicken Only Calculator'!$A$9:$AJ$114,$D100=Lists!$G$4,'Chicken Only Calculator'!$A$9:$AJ$114,$D100=Lists!$G$5,'Chicken Only Calculator'!$A$9:$AJ$114,$D100=Lists!$G$6,'Cheese Only Calculator'!$A$9:$AJ$116,$D100=Lists!$G$7,'Beef Only Calculator'!$A$9:$AJ$70,$D100=Lists!$G$8,'Pork Only Calculator'!$A$9:$AJ$107),27,FALSE)</f>
        <v>0</v>
      </c>
      <c r="AE100" s="42">
        <f>VLOOKUP($A100,_xlfn.IFS($D100=Lists!$G$3,'Chicken Only Calculator'!$A$9:$AJ$114,$D100=Lists!$G$4,'Chicken Only Calculator'!$A$9:$AJ$114,$D100=Lists!$G$5,'Chicken Only Calculator'!$A$9:$AJ$114,$D100=Lists!$G$6,'Cheese Only Calculator'!$A$9:$AJ$116,$D100=Lists!$G$7,'Beef Only Calculator'!$A$9:$AJ$70,$D100=Lists!$G$8,'Pork Only Calculator'!$A$9:$AJ$107),28,FALSE)</f>
        <v>0</v>
      </c>
      <c r="AF100" s="42">
        <f>VLOOKUP($A100,_xlfn.IFS($D100=Lists!$G$3,'Chicken Only Calculator'!$A$9:$AJ$114,$D100=Lists!$G$4,'Chicken Only Calculator'!$A$9:$AJ$114,$D100=Lists!$G$5,'Chicken Only Calculator'!$A$9:$AJ$114,$D100=Lists!$G$6,'Cheese Only Calculator'!$A$9:$AJ$116,$D100=Lists!$G$7,'Beef Only Calculator'!$A$9:$AJ$70,$D100=Lists!$G$8,'Pork Only Calculator'!$A$9:$AJ$107),29,FALSE)</f>
        <v>0</v>
      </c>
      <c r="AG100" s="42">
        <f>VLOOKUP($A100,_xlfn.IFS($D100=Lists!$G$3,'Chicken Only Calculator'!$A$9:$AJ$114,$D100=Lists!$G$4,'Chicken Only Calculator'!$A$9:$AJ$114,$D100=Lists!$G$5,'Chicken Only Calculator'!$A$9:$AJ$114,$D100=Lists!$G$6,'Cheese Only Calculator'!$A$9:$AJ$116,$D100=Lists!$G$7,'Beef Only Calculator'!$A$9:$AJ$70,$D100=Lists!$G$8,'Pork Only Calculator'!$A$9:$AJ$107),30,FALSE)</f>
        <v>0</v>
      </c>
      <c r="AH100" s="42">
        <f>VLOOKUP($A100,_xlfn.IFS($D100=Lists!$G$3,'Chicken Only Calculator'!$A$9:$AJ$114,$D100=Lists!$G$4,'Chicken Only Calculator'!$A$9:$AJ$114,$D100=Lists!$G$5,'Chicken Only Calculator'!$A$9:$AJ$114,$D100=Lists!$G$6,'Cheese Only Calculator'!$A$9:$AJ$116,$D100=Lists!$G$7,'Beef Only Calculator'!$A$9:$AJ$70,$D100=Lists!$G$8,'Pork Only Calculator'!$A$9:$AJ$107),31,FALSE)</f>
        <v>0</v>
      </c>
      <c r="AI100" s="42">
        <f>VLOOKUP($A100,_xlfn.IFS($D100=Lists!$G$3,'Chicken Only Calculator'!$A$9:$AJ$114,$D100=Lists!$G$4,'Chicken Only Calculator'!$A$9:$AJ$114,$D100=Lists!$G$5,'Chicken Only Calculator'!$A$9:$AJ$114,$D100=Lists!$G$6,'Cheese Only Calculator'!$A$9:$AJ$116,$D100=Lists!$G$7,'Beef Only Calculator'!$A$9:$AJ$70,$D100=Lists!$G$8,'Pork Only Calculator'!$A$9:$AJ$107),32,FALSE)</f>
        <v>0</v>
      </c>
      <c r="AJ100" s="42">
        <f>VLOOKUP($A100,_xlfn.IFS($D100=Lists!$G$3,'Chicken Only Calculator'!$A$9:$AJ$114,$D100=Lists!$G$4,'Chicken Only Calculator'!$A$9:$AJ$114,$D100=Lists!$G$5,'Chicken Only Calculator'!$A$9:$AJ$114,$D100=Lists!$G$6,'Cheese Only Calculator'!$A$9:$AJ$116,$D100=Lists!$G$7,'Beef Only Calculator'!$A$9:$AJ$70,$D100=Lists!$G$8,'Pork Only Calculator'!$A$9:$AJ$107),33,FALSE)</f>
        <v>0</v>
      </c>
      <c r="AK100" s="42">
        <f>VLOOKUP($A100,_xlfn.IFS($D100=Lists!$G$3,'Chicken Only Calculator'!$A$9:$AJ$114,$D100=Lists!$G$4,'Chicken Only Calculator'!$A$9:$AJ$114,$D100=Lists!$G$5,'Chicken Only Calculator'!$A$9:$AJ$114,$D100=Lists!$G$6,'Cheese Only Calculator'!$A$9:$AJ$116,$D100=Lists!$G$7,'Beef Only Calculator'!$A$9:$AJ$70,$D100=Lists!$G$8,'Pork Only Calculator'!$A$9:$AJ$107),34,FALSE)</f>
        <v>0</v>
      </c>
      <c r="AL100" s="42">
        <f>VLOOKUP($A100,_xlfn.IFS($D100=Lists!$G$3,'Chicken Only Calculator'!$A$9:$AJ$114,$D100=Lists!$G$4,'Chicken Only Calculator'!$A$9:$AJ$114,$D100=Lists!$G$5,'Chicken Only Calculator'!$A$9:$AJ$114,$D100=Lists!$G$6,'Cheese Only Calculator'!$A$9:$AJ$116,$D100=Lists!$G$7,'Beef Only Calculator'!$A$9:$AJ$70,$D100=Lists!$G$8,'Pork Only Calculator'!$A$9:$AJ$107),35,FALSE)</f>
        <v>0</v>
      </c>
      <c r="AM100" s="42">
        <f t="shared" si="23"/>
        <v>0</v>
      </c>
      <c r="AO100" s="55"/>
    </row>
    <row r="101" spans="1:41" ht="24.5" x14ac:dyDescent="0.55000000000000004">
      <c r="A101" s="52">
        <v>10164780928</v>
      </c>
      <c r="B101" s="52" t="str">
        <f>INDEX('Data Sheet'!$A$1:$R$260,MATCH($A101,'Data Sheet'!$A$1:$A$260,0),MATCH(B$3,'Data Sheet'!$A$1:$R$1,0))</f>
        <v>ACT</v>
      </c>
      <c r="C101" s="53" t="str">
        <f>INDEX('Data Sheet'!$A$1:$R$260,MATCH($A101,'Data Sheet'!$A$1:$A$260,0),MATCH(C$3,'Data Sheet'!$A$1:$R$1,0))</f>
        <v>Whole Grain Breaded Homestyle Chicken Chunks, 0.68 oz.</v>
      </c>
      <c r="D101" s="52" t="str">
        <f>INDEX('Data Sheet'!$A$1:$R$260,MATCH($A101,'Data Sheet'!$A$1:$A$260,0),MATCH(D$3,'Data Sheet'!$A$1:$R$1,0))</f>
        <v>100103 W/D</v>
      </c>
      <c r="E101" s="52">
        <f>INDEX('Data Sheet'!$A$1:$R$260,MATCH($A101,'Data Sheet'!$A$1:$A$260,0),MATCH(E$3,'Data Sheet'!$A$1:$R$1,0))</f>
        <v>30.6</v>
      </c>
      <c r="F101" s="52">
        <f>INDEX('Data Sheet'!$A$1:$R$260,MATCH($A101,'Data Sheet'!$A$1:$A$260,0),MATCH(F$3,'Data Sheet'!$A$1:$R$1,0))</f>
        <v>144</v>
      </c>
      <c r="G101" s="52">
        <f>INDEX('Data Sheet'!$A$1:$R$260,MATCH($A101,'Data Sheet'!$A$1:$A$260,0),MATCH(G$3,'Data Sheet'!$A$1:$R$1,0))</f>
        <v>144</v>
      </c>
      <c r="H101" s="52" t="str">
        <f>INDEX('Data Sheet'!$A$1:$R$260,MATCH($A101,'Data Sheet'!$A$1:$A$260,0),MATCH(H$3,'Data Sheet'!$A$1:$R$1,0))</f>
        <v/>
      </c>
      <c r="I101" s="52">
        <f>INDEX('Data Sheet'!$A$1:$R$260,MATCH($A101,'Data Sheet'!$A$1:$A$260,0),MATCH(I$3,'Data Sheet'!$A$1:$R$1,0))</f>
        <v>3.4</v>
      </c>
      <c r="J101" s="52" t="str">
        <f>INDEX('Data Sheet'!$A$1:$R$260,MATCH($A101,'Data Sheet'!$A$1:$A$260,0),MATCH(J$3,'Data Sheet'!$A$1:$R$1,0))</f>
        <v>5 pieces</v>
      </c>
      <c r="K101" s="52">
        <f>INDEX('Data Sheet'!$A$1:$R$260,MATCH($A101,'Data Sheet'!$A$1:$A$260,0),MATCH(K$3,'Data Sheet'!$A$1:$R$1,0))</f>
        <v>2</v>
      </c>
      <c r="L101" s="52">
        <f>INDEX('Data Sheet'!$A$1:$R$260,MATCH($A101,'Data Sheet'!$A$1:$A$260,0),MATCH(L$3,'Data Sheet'!$A$1:$R$1,0))</f>
        <v>1</v>
      </c>
      <c r="M101" s="52">
        <f>INDEX('Data Sheet'!$A$1:$R$260,MATCH($A101,'Data Sheet'!$A$1:$A$260,0),MATCH(M$3,'Data Sheet'!$A$1:$R$1,0))</f>
        <v>9.65</v>
      </c>
      <c r="N101" s="52">
        <f>INDEX('Data Sheet'!$A$1:$R$260,MATCH($A101,'Data Sheet'!$A$1:$A$260,0),MATCH(N$3,'Data Sheet'!$A$1:$R$1,0))</f>
        <v>6.4429816718819861</v>
      </c>
      <c r="O101" s="52">
        <f>INDEX('Data Sheet'!$A$1:$R$260,MATCH($A101,'Data Sheet'!$A$1:$A$260,0),MATCH(O$3,'Data Sheet'!$A$1:$R$1,0))</f>
        <v>0</v>
      </c>
      <c r="P101" s="52">
        <f>INDEX('Data Sheet'!$A$1:$R$260,MATCH($A101,'Data Sheet'!$A$1:$A$260,0),MATCH(P$3,'Data Sheet'!$A$1:$R$1,0))</f>
        <v>0</v>
      </c>
      <c r="Q101" s="52">
        <f>INDEX('Data Sheet'!$A$1:$R$260,MATCH($A101,'Data Sheet'!$A$1:$A$260,0),MATCH(Q$3,'Data Sheet'!$A$1:$R$1,0))</f>
        <v>0</v>
      </c>
      <c r="R101" s="54" t="str">
        <f>VLOOKUP(A101,_xlfn.IFS(D101=Lists!$G$3,'Chicken Only Calculator'!$A$9:$U$114,D101=Lists!$G$4,'Chicken Only Calculator'!$A$9:$U$114,D101=Lists!$G$5,'Chicken Only Calculator'!$A$9:$U$114,D101=Lists!$G$6,'Cheese Only Calculator'!$A$9:$U$116,D101=Lists!$G$7,'Beef Only Calculator'!$A$9:$U$70,D101=Lists!$G$8,'Pork Only Calculator'!$A$9:$U$107),15,FALSE)</f>
        <v/>
      </c>
      <c r="S101" s="54" t="str">
        <f t="shared" si="16"/>
        <v/>
      </c>
      <c r="T101" s="54">
        <f>VLOOKUP(A101,_xlfn.IFS(D101=Lists!$G$3,'Chicken Only Calculator'!$A$9:$U$114,D101=Lists!$G$4,'Chicken Only Calculator'!$A$9:$U$114,D101=Lists!$G$5,'Chicken Only Calculator'!$A$9:$U$114,D101=Lists!$G$6,'Cheese Only Calculator'!$A$9:$U$116,D101=Lists!$G$7,'Beef Only Calculator'!$A$9:$U$70,D101=Lists!$G$8,'Pork Only Calculator'!$A$9:$U$107),17,FALSE)</f>
        <v>0</v>
      </c>
      <c r="U101" s="54" t="str">
        <f t="shared" si="17"/>
        <v/>
      </c>
      <c r="V101" s="54" t="str">
        <f t="shared" si="18"/>
        <v/>
      </c>
      <c r="W101" s="54" t="str">
        <f t="shared" si="19"/>
        <v/>
      </c>
      <c r="X101" s="54" t="str">
        <f t="shared" si="20"/>
        <v/>
      </c>
      <c r="Y101" s="54" t="str">
        <f t="shared" si="21"/>
        <v/>
      </c>
      <c r="Z101" s="54" t="str">
        <f t="shared" si="22"/>
        <v/>
      </c>
      <c r="AA101" s="54">
        <f>VLOOKUP($A101,_xlfn.IFS($D101=Lists!$G$3,'Chicken Only Calculator'!$A$9:$AJ$114,$D101=Lists!$G$4,'Chicken Only Calculator'!$A$9:$AJ$114,$D101=Lists!$G$5,'Chicken Only Calculator'!$A$9:$AJ$114,$D101=Lists!$G$6,'Cheese Only Calculator'!$A$9:$AJ$116,$D101=Lists!$G$7,'Beef Only Calculator'!$A$9:$AJ$70,$D101=Lists!$G$8,'Pork Only Calculator'!$A$9:$AJ$107),24,FALSE)</f>
        <v>0</v>
      </c>
      <c r="AB101" s="54">
        <f>VLOOKUP($A101,_xlfn.IFS($D101=Lists!$G$3,'Chicken Only Calculator'!$A$9:$AJ$114,$D101=Lists!$G$4,'Chicken Only Calculator'!$A$9:$AJ$114,$D101=Lists!$G$5,'Chicken Only Calculator'!$A$9:$AJ$114,$D101=Lists!$G$6,'Cheese Only Calculator'!$A$9:$AJ$116,$D101=Lists!$G$7,'Beef Only Calculator'!$A$9:$AJ$70,$D101=Lists!$G$8,'Pork Only Calculator'!$A$9:$AJ$107),25,FALSE)</f>
        <v>0</v>
      </c>
      <c r="AC101" s="54">
        <f>VLOOKUP($A101,_xlfn.IFS($D101=Lists!$G$3,'Chicken Only Calculator'!$A$9:$AJ$114,$D101=Lists!$G$4,'Chicken Only Calculator'!$A$9:$AJ$114,$D101=Lists!$G$5,'Chicken Only Calculator'!$A$9:$AJ$114,$D101=Lists!$G$6,'Cheese Only Calculator'!$A$9:$AJ$116,$D101=Lists!$G$7,'Beef Only Calculator'!$A$9:$AJ$70,$D101=Lists!$G$8,'Pork Only Calculator'!$A$9:$AJ$107),26,FALSE)</f>
        <v>0</v>
      </c>
      <c r="AD101" s="54">
        <f>VLOOKUP($A101,_xlfn.IFS($D101=Lists!$G$3,'Chicken Only Calculator'!$A$9:$AJ$114,$D101=Lists!$G$4,'Chicken Only Calculator'!$A$9:$AJ$114,$D101=Lists!$G$5,'Chicken Only Calculator'!$A$9:$AJ$114,$D101=Lists!$G$6,'Cheese Only Calculator'!$A$9:$AJ$116,$D101=Lists!$G$7,'Beef Only Calculator'!$A$9:$AJ$70,$D101=Lists!$G$8,'Pork Only Calculator'!$A$9:$AJ$107),27,FALSE)</f>
        <v>0</v>
      </c>
      <c r="AE101" s="54">
        <f>VLOOKUP($A101,_xlfn.IFS($D101=Lists!$G$3,'Chicken Only Calculator'!$A$9:$AJ$114,$D101=Lists!$G$4,'Chicken Only Calculator'!$A$9:$AJ$114,$D101=Lists!$G$5,'Chicken Only Calculator'!$A$9:$AJ$114,$D101=Lists!$G$6,'Cheese Only Calculator'!$A$9:$AJ$116,$D101=Lists!$G$7,'Beef Only Calculator'!$A$9:$AJ$70,$D101=Lists!$G$8,'Pork Only Calculator'!$A$9:$AJ$107),28,FALSE)</f>
        <v>0</v>
      </c>
      <c r="AF101" s="54">
        <f>VLOOKUP($A101,_xlfn.IFS($D101=Lists!$G$3,'Chicken Only Calculator'!$A$9:$AJ$114,$D101=Lists!$G$4,'Chicken Only Calculator'!$A$9:$AJ$114,$D101=Lists!$G$5,'Chicken Only Calculator'!$A$9:$AJ$114,$D101=Lists!$G$6,'Cheese Only Calculator'!$A$9:$AJ$116,$D101=Lists!$G$7,'Beef Only Calculator'!$A$9:$AJ$70,$D101=Lists!$G$8,'Pork Only Calculator'!$A$9:$AJ$107),29,FALSE)</f>
        <v>0</v>
      </c>
      <c r="AG101" s="54">
        <f>VLOOKUP($A101,_xlfn.IFS($D101=Lists!$G$3,'Chicken Only Calculator'!$A$9:$AJ$114,$D101=Lists!$G$4,'Chicken Only Calculator'!$A$9:$AJ$114,$D101=Lists!$G$5,'Chicken Only Calculator'!$A$9:$AJ$114,$D101=Lists!$G$6,'Cheese Only Calculator'!$A$9:$AJ$116,$D101=Lists!$G$7,'Beef Only Calculator'!$A$9:$AJ$70,$D101=Lists!$G$8,'Pork Only Calculator'!$A$9:$AJ$107),30,FALSE)</f>
        <v>0</v>
      </c>
      <c r="AH101" s="54">
        <f>VLOOKUP($A101,_xlfn.IFS($D101=Lists!$G$3,'Chicken Only Calculator'!$A$9:$AJ$114,$D101=Lists!$G$4,'Chicken Only Calculator'!$A$9:$AJ$114,$D101=Lists!$G$5,'Chicken Only Calculator'!$A$9:$AJ$114,$D101=Lists!$G$6,'Cheese Only Calculator'!$A$9:$AJ$116,$D101=Lists!$G$7,'Beef Only Calculator'!$A$9:$AJ$70,$D101=Lists!$G$8,'Pork Only Calculator'!$A$9:$AJ$107),31,FALSE)</f>
        <v>0</v>
      </c>
      <c r="AI101" s="54">
        <f>VLOOKUP($A101,_xlfn.IFS($D101=Lists!$G$3,'Chicken Only Calculator'!$A$9:$AJ$114,$D101=Lists!$G$4,'Chicken Only Calculator'!$A$9:$AJ$114,$D101=Lists!$G$5,'Chicken Only Calculator'!$A$9:$AJ$114,$D101=Lists!$G$6,'Cheese Only Calculator'!$A$9:$AJ$116,$D101=Lists!$G$7,'Beef Only Calculator'!$A$9:$AJ$70,$D101=Lists!$G$8,'Pork Only Calculator'!$A$9:$AJ$107),32,FALSE)</f>
        <v>0</v>
      </c>
      <c r="AJ101" s="54">
        <f>VLOOKUP($A101,_xlfn.IFS($D101=Lists!$G$3,'Chicken Only Calculator'!$A$9:$AJ$114,$D101=Lists!$G$4,'Chicken Only Calculator'!$A$9:$AJ$114,$D101=Lists!$G$5,'Chicken Only Calculator'!$A$9:$AJ$114,$D101=Lists!$G$6,'Cheese Only Calculator'!$A$9:$AJ$116,$D101=Lists!$G$7,'Beef Only Calculator'!$A$9:$AJ$70,$D101=Lists!$G$8,'Pork Only Calculator'!$A$9:$AJ$107),33,FALSE)</f>
        <v>0</v>
      </c>
      <c r="AK101" s="54">
        <f>VLOOKUP($A101,_xlfn.IFS($D101=Lists!$G$3,'Chicken Only Calculator'!$A$9:$AJ$114,$D101=Lists!$G$4,'Chicken Only Calculator'!$A$9:$AJ$114,$D101=Lists!$G$5,'Chicken Only Calculator'!$A$9:$AJ$114,$D101=Lists!$G$6,'Cheese Only Calculator'!$A$9:$AJ$116,$D101=Lists!$G$7,'Beef Only Calculator'!$A$9:$AJ$70,$D101=Lists!$G$8,'Pork Only Calculator'!$A$9:$AJ$107),34,FALSE)</f>
        <v>0</v>
      </c>
      <c r="AL101" s="54">
        <f>VLOOKUP($A101,_xlfn.IFS($D101=Lists!$G$3,'Chicken Only Calculator'!$A$9:$AJ$114,$D101=Lists!$G$4,'Chicken Only Calculator'!$A$9:$AJ$114,$D101=Lists!$G$5,'Chicken Only Calculator'!$A$9:$AJ$114,$D101=Lists!$G$6,'Cheese Only Calculator'!$A$9:$AJ$116,$D101=Lists!$G$7,'Beef Only Calculator'!$A$9:$AJ$70,$D101=Lists!$G$8,'Pork Only Calculator'!$A$9:$AJ$107),35,FALSE)</f>
        <v>0</v>
      </c>
      <c r="AM101" s="54">
        <f t="shared" si="23"/>
        <v>0</v>
      </c>
      <c r="AO101" s="55"/>
    </row>
    <row r="102" spans="1:41" ht="24.5" x14ac:dyDescent="0.55000000000000004">
      <c r="A102" s="40">
        <v>10167020928</v>
      </c>
      <c r="B102" s="40" t="str">
        <f>INDEX('Data Sheet'!$A$1:$R$260,MATCH($A102,'Data Sheet'!$A$1:$A$260,0),MATCH(B$3,'Data Sheet'!$A$1:$R$1,0))</f>
        <v>ACT</v>
      </c>
      <c r="C102" s="41" t="str">
        <f>INDEX('Data Sheet'!$A$1:$R$260,MATCH($A102,'Data Sheet'!$A$1:$A$260,0),MATCH(C$3,'Data Sheet'!$A$1:$R$1,0))</f>
        <v>Chicken Strips with Grill Marks, 2.85 oz.</v>
      </c>
      <c r="D102" s="40" t="str">
        <f>INDEX('Data Sheet'!$A$1:$R$260,MATCH($A102,'Data Sheet'!$A$1:$A$260,0),MATCH(D$3,'Data Sheet'!$A$1:$R$1,0))</f>
        <v>100103 D</v>
      </c>
      <c r="E102" s="40">
        <f>INDEX('Data Sheet'!$A$1:$R$260,MATCH($A102,'Data Sheet'!$A$1:$A$260,0),MATCH(E$3,'Data Sheet'!$A$1:$R$1,0))</f>
        <v>30</v>
      </c>
      <c r="F102" s="40">
        <f>INDEX('Data Sheet'!$A$1:$R$260,MATCH($A102,'Data Sheet'!$A$1:$A$260,0),MATCH(F$3,'Data Sheet'!$A$1:$R$1,0))</f>
        <v>168</v>
      </c>
      <c r="G102" s="40">
        <f>INDEX('Data Sheet'!$A$1:$R$260,MATCH($A102,'Data Sheet'!$A$1:$A$260,0),MATCH(G$3,'Data Sheet'!$A$1:$R$1,0))</f>
        <v>168</v>
      </c>
      <c r="H102" s="40">
        <f>INDEX('Data Sheet'!$A$1:$R$260,MATCH($A102,'Data Sheet'!$A$1:$A$260,0),MATCH(H$3,'Data Sheet'!$A$1:$R$1,0))</f>
        <v>25</v>
      </c>
      <c r="I102" s="40">
        <f>INDEX('Data Sheet'!$A$1:$R$260,MATCH($A102,'Data Sheet'!$A$1:$A$260,0),MATCH(I$3,'Data Sheet'!$A$1:$R$1,0))</f>
        <v>2.85</v>
      </c>
      <c r="J102" s="40" t="str">
        <f>INDEX('Data Sheet'!$A$1:$R$260,MATCH($A102,'Data Sheet'!$A$1:$A$260,0),MATCH(J$3,'Data Sheet'!$A$1:$R$1,0))</f>
        <v>2.85 oz.</v>
      </c>
      <c r="K102" s="40">
        <f>INDEX('Data Sheet'!$A$1:$R$260,MATCH($A102,'Data Sheet'!$A$1:$A$260,0),MATCH(K$3,'Data Sheet'!$A$1:$R$1,0))</f>
        <v>2</v>
      </c>
      <c r="L102" s="40" t="str">
        <f>INDEX('Data Sheet'!$A$1:$R$260,MATCH($A102,'Data Sheet'!$A$1:$A$260,0),MATCH(L$3,'Data Sheet'!$A$1:$R$1,0))</f>
        <v>-</v>
      </c>
      <c r="M102" s="40">
        <f>INDEX('Data Sheet'!$A$1:$R$260,MATCH($A102,'Data Sheet'!$A$1:$A$260,0),MATCH(M$3,'Data Sheet'!$A$1:$R$1,0))</f>
        <v>0</v>
      </c>
      <c r="N102" s="40">
        <f>INDEX('Data Sheet'!$A$1:$R$260,MATCH($A102,'Data Sheet'!$A$1:$A$260,0),MATCH(N$3,'Data Sheet'!$A$1:$R$1,0))</f>
        <v>45.84</v>
      </c>
      <c r="O102" s="40">
        <f>INDEX('Data Sheet'!$A$1:$R$260,MATCH($A102,'Data Sheet'!$A$1:$A$260,0),MATCH(O$3,'Data Sheet'!$A$1:$R$1,0))</f>
        <v>0</v>
      </c>
      <c r="P102" s="40">
        <f>INDEX('Data Sheet'!$A$1:$R$260,MATCH($A102,'Data Sheet'!$A$1:$A$260,0),MATCH(P$3,'Data Sheet'!$A$1:$R$1,0))</f>
        <v>0</v>
      </c>
      <c r="Q102" s="40">
        <f>INDEX('Data Sheet'!$A$1:$R$260,MATCH($A102,'Data Sheet'!$A$1:$A$260,0),MATCH(Q$3,'Data Sheet'!$A$1:$R$1,0))</f>
        <v>0</v>
      </c>
      <c r="R102" s="42" t="str">
        <f>VLOOKUP(A102,_xlfn.IFS(D102=Lists!$G$3,'Chicken Only Calculator'!$A$9:$U$114,D102=Lists!$G$4,'Chicken Only Calculator'!$A$9:$U$114,D102=Lists!$G$5,'Chicken Only Calculator'!$A$9:$U$114,D102=Lists!$G$6,'Cheese Only Calculator'!$A$9:$U$116,D102=Lists!$G$7,'Beef Only Calculator'!$A$9:$U$70,D102=Lists!$G$8,'Pork Only Calculator'!$A$9:$U$107),15,FALSE)</f>
        <v/>
      </c>
      <c r="S102" s="42" t="str">
        <f t="shared" si="16"/>
        <v/>
      </c>
      <c r="T102" s="42">
        <f>VLOOKUP(A102,_xlfn.IFS(D102=Lists!$G$3,'Chicken Only Calculator'!$A$9:$U$114,D102=Lists!$G$4,'Chicken Only Calculator'!$A$9:$U$114,D102=Lists!$G$5,'Chicken Only Calculator'!$A$9:$U$114,D102=Lists!$G$6,'Cheese Only Calculator'!$A$9:$U$116,D102=Lists!$G$7,'Beef Only Calculator'!$A$9:$U$70,D102=Lists!$G$8,'Pork Only Calculator'!$A$9:$U$107),17,FALSE)</f>
        <v>0</v>
      </c>
      <c r="U102" s="42" t="str">
        <f t="shared" si="17"/>
        <v/>
      </c>
      <c r="V102" s="42" t="str">
        <f t="shared" si="18"/>
        <v/>
      </c>
      <c r="W102" s="42" t="str">
        <f t="shared" si="19"/>
        <v/>
      </c>
      <c r="X102" s="42" t="str">
        <f t="shared" si="20"/>
        <v/>
      </c>
      <c r="Y102" s="42" t="str">
        <f t="shared" si="21"/>
        <v/>
      </c>
      <c r="Z102" s="42" t="str">
        <f t="shared" si="22"/>
        <v/>
      </c>
      <c r="AA102" s="42">
        <f>VLOOKUP($A102,_xlfn.IFS($D102=Lists!$G$3,'Chicken Only Calculator'!$A$9:$AJ$114,$D102=Lists!$G$4,'Chicken Only Calculator'!$A$9:$AJ$114,$D102=Lists!$G$5,'Chicken Only Calculator'!$A$9:$AJ$114,$D102=Lists!$G$6,'Cheese Only Calculator'!$A$9:$AJ$116,$D102=Lists!$G$7,'Beef Only Calculator'!$A$9:$AJ$70,$D102=Lists!$G$8,'Pork Only Calculator'!$A$9:$AJ$107),24,FALSE)</f>
        <v>0</v>
      </c>
      <c r="AB102" s="42">
        <f>VLOOKUP($A102,_xlfn.IFS($D102=Lists!$G$3,'Chicken Only Calculator'!$A$9:$AJ$114,$D102=Lists!$G$4,'Chicken Only Calculator'!$A$9:$AJ$114,$D102=Lists!$G$5,'Chicken Only Calculator'!$A$9:$AJ$114,$D102=Lists!$G$6,'Cheese Only Calculator'!$A$9:$AJ$116,$D102=Lists!$G$7,'Beef Only Calculator'!$A$9:$AJ$70,$D102=Lists!$G$8,'Pork Only Calculator'!$A$9:$AJ$107),25,FALSE)</f>
        <v>0</v>
      </c>
      <c r="AC102" s="42">
        <f>VLOOKUP($A102,_xlfn.IFS($D102=Lists!$G$3,'Chicken Only Calculator'!$A$9:$AJ$114,$D102=Lists!$G$4,'Chicken Only Calculator'!$A$9:$AJ$114,$D102=Lists!$G$5,'Chicken Only Calculator'!$A$9:$AJ$114,$D102=Lists!$G$6,'Cheese Only Calculator'!$A$9:$AJ$116,$D102=Lists!$G$7,'Beef Only Calculator'!$A$9:$AJ$70,$D102=Lists!$G$8,'Pork Only Calculator'!$A$9:$AJ$107),26,FALSE)</f>
        <v>0</v>
      </c>
      <c r="AD102" s="42">
        <f>VLOOKUP($A102,_xlfn.IFS($D102=Lists!$G$3,'Chicken Only Calculator'!$A$9:$AJ$114,$D102=Lists!$G$4,'Chicken Only Calculator'!$A$9:$AJ$114,$D102=Lists!$G$5,'Chicken Only Calculator'!$A$9:$AJ$114,$D102=Lists!$G$6,'Cheese Only Calculator'!$A$9:$AJ$116,$D102=Lists!$G$7,'Beef Only Calculator'!$A$9:$AJ$70,$D102=Lists!$G$8,'Pork Only Calculator'!$A$9:$AJ$107),27,FALSE)</f>
        <v>0</v>
      </c>
      <c r="AE102" s="42">
        <f>VLOOKUP($A102,_xlfn.IFS($D102=Lists!$G$3,'Chicken Only Calculator'!$A$9:$AJ$114,$D102=Lists!$G$4,'Chicken Only Calculator'!$A$9:$AJ$114,$D102=Lists!$G$5,'Chicken Only Calculator'!$A$9:$AJ$114,$D102=Lists!$G$6,'Cheese Only Calculator'!$A$9:$AJ$116,$D102=Lists!$G$7,'Beef Only Calculator'!$A$9:$AJ$70,$D102=Lists!$G$8,'Pork Only Calculator'!$A$9:$AJ$107),28,FALSE)</f>
        <v>0</v>
      </c>
      <c r="AF102" s="42">
        <f>VLOOKUP($A102,_xlfn.IFS($D102=Lists!$G$3,'Chicken Only Calculator'!$A$9:$AJ$114,$D102=Lists!$G$4,'Chicken Only Calculator'!$A$9:$AJ$114,$D102=Lists!$G$5,'Chicken Only Calculator'!$A$9:$AJ$114,$D102=Lists!$G$6,'Cheese Only Calculator'!$A$9:$AJ$116,$D102=Lists!$G$7,'Beef Only Calculator'!$A$9:$AJ$70,$D102=Lists!$G$8,'Pork Only Calculator'!$A$9:$AJ$107),29,FALSE)</f>
        <v>0</v>
      </c>
      <c r="AG102" s="42">
        <f>VLOOKUP($A102,_xlfn.IFS($D102=Lists!$G$3,'Chicken Only Calculator'!$A$9:$AJ$114,$D102=Lists!$G$4,'Chicken Only Calculator'!$A$9:$AJ$114,$D102=Lists!$G$5,'Chicken Only Calculator'!$A$9:$AJ$114,$D102=Lists!$G$6,'Cheese Only Calculator'!$A$9:$AJ$116,$D102=Lists!$G$7,'Beef Only Calculator'!$A$9:$AJ$70,$D102=Lists!$G$8,'Pork Only Calculator'!$A$9:$AJ$107),30,FALSE)</f>
        <v>0</v>
      </c>
      <c r="AH102" s="42">
        <f>VLOOKUP($A102,_xlfn.IFS($D102=Lists!$G$3,'Chicken Only Calculator'!$A$9:$AJ$114,$D102=Lists!$G$4,'Chicken Only Calculator'!$A$9:$AJ$114,$D102=Lists!$G$5,'Chicken Only Calculator'!$A$9:$AJ$114,$D102=Lists!$G$6,'Cheese Only Calculator'!$A$9:$AJ$116,$D102=Lists!$G$7,'Beef Only Calculator'!$A$9:$AJ$70,$D102=Lists!$G$8,'Pork Only Calculator'!$A$9:$AJ$107),31,FALSE)</f>
        <v>0</v>
      </c>
      <c r="AI102" s="42">
        <f>VLOOKUP($A102,_xlfn.IFS($D102=Lists!$G$3,'Chicken Only Calculator'!$A$9:$AJ$114,$D102=Lists!$G$4,'Chicken Only Calculator'!$A$9:$AJ$114,$D102=Lists!$G$5,'Chicken Only Calculator'!$A$9:$AJ$114,$D102=Lists!$G$6,'Cheese Only Calculator'!$A$9:$AJ$116,$D102=Lists!$G$7,'Beef Only Calculator'!$A$9:$AJ$70,$D102=Lists!$G$8,'Pork Only Calculator'!$A$9:$AJ$107),32,FALSE)</f>
        <v>0</v>
      </c>
      <c r="AJ102" s="42">
        <f>VLOOKUP($A102,_xlfn.IFS($D102=Lists!$G$3,'Chicken Only Calculator'!$A$9:$AJ$114,$D102=Lists!$G$4,'Chicken Only Calculator'!$A$9:$AJ$114,$D102=Lists!$G$5,'Chicken Only Calculator'!$A$9:$AJ$114,$D102=Lists!$G$6,'Cheese Only Calculator'!$A$9:$AJ$116,$D102=Lists!$G$7,'Beef Only Calculator'!$A$9:$AJ$70,$D102=Lists!$G$8,'Pork Only Calculator'!$A$9:$AJ$107),33,FALSE)</f>
        <v>0</v>
      </c>
      <c r="AK102" s="42">
        <f>VLOOKUP($A102,_xlfn.IFS($D102=Lists!$G$3,'Chicken Only Calculator'!$A$9:$AJ$114,$D102=Lists!$G$4,'Chicken Only Calculator'!$A$9:$AJ$114,$D102=Lists!$G$5,'Chicken Only Calculator'!$A$9:$AJ$114,$D102=Lists!$G$6,'Cheese Only Calculator'!$A$9:$AJ$116,$D102=Lists!$G$7,'Beef Only Calculator'!$A$9:$AJ$70,$D102=Lists!$G$8,'Pork Only Calculator'!$A$9:$AJ$107),34,FALSE)</f>
        <v>0</v>
      </c>
      <c r="AL102" s="42">
        <f>VLOOKUP($A102,_xlfn.IFS($D102=Lists!$G$3,'Chicken Only Calculator'!$A$9:$AJ$114,$D102=Lists!$G$4,'Chicken Only Calculator'!$A$9:$AJ$114,$D102=Lists!$G$5,'Chicken Only Calculator'!$A$9:$AJ$114,$D102=Lists!$G$6,'Cheese Only Calculator'!$A$9:$AJ$116,$D102=Lists!$G$7,'Beef Only Calculator'!$A$9:$AJ$70,$D102=Lists!$G$8,'Pork Only Calculator'!$A$9:$AJ$107),35,FALSE)</f>
        <v>0</v>
      </c>
      <c r="AM102" s="42">
        <f t="shared" si="23"/>
        <v>0</v>
      </c>
      <c r="AO102" s="55"/>
    </row>
    <row r="103" spans="1:41" ht="24.5" x14ac:dyDescent="0.55000000000000004">
      <c r="A103" s="52">
        <v>10174430928</v>
      </c>
      <c r="B103" s="52" t="str">
        <f>INDEX('Data Sheet'!$A$1:$R$260,MATCH($A103,'Data Sheet'!$A$1:$A$260,0),MATCH(B$3,'Data Sheet'!$A$1:$R$1,0))</f>
        <v>ACT</v>
      </c>
      <c r="C103" s="53" t="str">
        <f>INDEX('Data Sheet'!$A$1:$R$260,MATCH($A103,'Data Sheet'!$A$1:$A$260,0),MATCH(C$3,'Data Sheet'!$A$1:$R$1,0))</f>
        <v>Chicken Sausage Patties, 1.43 oz.</v>
      </c>
      <c r="D103" s="52" t="str">
        <f>INDEX('Data Sheet'!$A$1:$R$260,MATCH($A103,'Data Sheet'!$A$1:$A$260,0),MATCH(D$3,'Data Sheet'!$A$1:$R$1,0))</f>
        <v>100103 D</v>
      </c>
      <c r="E103" s="52">
        <f>INDEX('Data Sheet'!$A$1:$R$260,MATCH($A103,'Data Sheet'!$A$1:$A$260,0),MATCH(E$3,'Data Sheet'!$A$1:$R$1,0))</f>
        <v>30.07</v>
      </c>
      <c r="F103" s="52">
        <f>INDEX('Data Sheet'!$A$1:$R$260,MATCH($A103,'Data Sheet'!$A$1:$A$260,0),MATCH(F$3,'Data Sheet'!$A$1:$R$1,0))</f>
        <v>336</v>
      </c>
      <c r="G103" s="52">
        <f>INDEX('Data Sheet'!$A$1:$R$260,MATCH($A103,'Data Sheet'!$A$1:$A$260,0),MATCH(G$3,'Data Sheet'!$A$1:$R$1,0))</f>
        <v>336</v>
      </c>
      <c r="H103" s="52">
        <f>INDEX('Data Sheet'!$A$1:$R$260,MATCH($A103,'Data Sheet'!$A$1:$A$260,0),MATCH(H$3,'Data Sheet'!$A$1:$R$1,0))</f>
        <v>40</v>
      </c>
      <c r="I103" s="52">
        <f>INDEX('Data Sheet'!$A$1:$R$260,MATCH($A103,'Data Sheet'!$A$1:$A$260,0),MATCH(I$3,'Data Sheet'!$A$1:$R$1,0))</f>
        <v>1.43</v>
      </c>
      <c r="J103" s="52" t="str">
        <f>INDEX('Data Sheet'!$A$1:$R$260,MATCH($A103,'Data Sheet'!$A$1:$A$260,0),MATCH(J$3,'Data Sheet'!$A$1:$R$1,0))</f>
        <v>1 piece</v>
      </c>
      <c r="K103" s="52">
        <f>INDEX('Data Sheet'!$A$1:$R$260,MATCH($A103,'Data Sheet'!$A$1:$A$260,0),MATCH(K$3,'Data Sheet'!$A$1:$R$1,0))</f>
        <v>1</v>
      </c>
      <c r="L103" s="52" t="str">
        <f>INDEX('Data Sheet'!$A$1:$R$260,MATCH($A103,'Data Sheet'!$A$1:$A$260,0),MATCH(L$3,'Data Sheet'!$A$1:$R$1,0))</f>
        <v>-</v>
      </c>
      <c r="M103" s="52">
        <f>INDEX('Data Sheet'!$A$1:$R$260,MATCH($A103,'Data Sheet'!$A$1:$A$260,0),MATCH(M$3,'Data Sheet'!$A$1:$R$1,0))</f>
        <v>0</v>
      </c>
      <c r="N103" s="52">
        <f>INDEX('Data Sheet'!$A$1:$R$260,MATCH($A103,'Data Sheet'!$A$1:$A$260,0),MATCH(N$3,'Data Sheet'!$A$1:$R$1,0))</f>
        <v>44.75</v>
      </c>
      <c r="O103" s="52">
        <f>INDEX('Data Sheet'!$A$1:$R$260,MATCH($A103,'Data Sheet'!$A$1:$A$260,0),MATCH(O$3,'Data Sheet'!$A$1:$R$1,0))</f>
        <v>0</v>
      </c>
      <c r="P103" s="52">
        <f>INDEX('Data Sheet'!$A$1:$R$260,MATCH($A103,'Data Sheet'!$A$1:$A$260,0),MATCH(P$3,'Data Sheet'!$A$1:$R$1,0))</f>
        <v>0</v>
      </c>
      <c r="Q103" s="52">
        <f>INDEX('Data Sheet'!$A$1:$R$260,MATCH($A103,'Data Sheet'!$A$1:$A$260,0),MATCH(Q$3,'Data Sheet'!$A$1:$R$1,0))</f>
        <v>0</v>
      </c>
      <c r="R103" s="54" t="str">
        <f>VLOOKUP(A103,_xlfn.IFS(D103=Lists!$G$3,'Chicken Only Calculator'!$A$9:$U$114,D103=Lists!$G$4,'Chicken Only Calculator'!$A$9:$U$114,D103=Lists!$G$5,'Chicken Only Calculator'!$A$9:$U$114,D103=Lists!$G$6,'Cheese Only Calculator'!$A$9:$U$116,D103=Lists!$G$7,'Beef Only Calculator'!$A$9:$U$70,D103=Lists!$G$8,'Pork Only Calculator'!$A$9:$U$107),15,FALSE)</f>
        <v/>
      </c>
      <c r="S103" s="54" t="str">
        <f t="shared" si="16"/>
        <v/>
      </c>
      <c r="T103" s="54">
        <f>VLOOKUP(A103,_xlfn.IFS(D103=Lists!$G$3,'Chicken Only Calculator'!$A$9:$U$114,D103=Lists!$G$4,'Chicken Only Calculator'!$A$9:$U$114,D103=Lists!$G$5,'Chicken Only Calculator'!$A$9:$U$114,D103=Lists!$G$6,'Cheese Only Calculator'!$A$9:$U$116,D103=Lists!$G$7,'Beef Only Calculator'!$A$9:$U$70,D103=Lists!$G$8,'Pork Only Calculator'!$A$9:$U$107),17,FALSE)</f>
        <v>0</v>
      </c>
      <c r="U103" s="54" t="str">
        <f t="shared" si="17"/>
        <v/>
      </c>
      <c r="V103" s="54" t="str">
        <f t="shared" si="18"/>
        <v/>
      </c>
      <c r="W103" s="54" t="str">
        <f t="shared" si="19"/>
        <v/>
      </c>
      <c r="X103" s="54" t="str">
        <f t="shared" si="20"/>
        <v/>
      </c>
      <c r="Y103" s="54" t="str">
        <f t="shared" si="21"/>
        <v/>
      </c>
      <c r="Z103" s="54" t="str">
        <f t="shared" si="22"/>
        <v/>
      </c>
      <c r="AA103" s="54">
        <f>VLOOKUP($A103,_xlfn.IFS($D103=Lists!$G$3,'Chicken Only Calculator'!$A$9:$AJ$114,$D103=Lists!$G$4,'Chicken Only Calculator'!$A$9:$AJ$114,$D103=Lists!$G$5,'Chicken Only Calculator'!$A$9:$AJ$114,$D103=Lists!$G$6,'Cheese Only Calculator'!$A$9:$AJ$116,$D103=Lists!$G$7,'Beef Only Calculator'!$A$9:$AJ$70,$D103=Lists!$G$8,'Pork Only Calculator'!$A$9:$AJ$107),24,FALSE)</f>
        <v>0</v>
      </c>
      <c r="AB103" s="54">
        <f>VLOOKUP($A103,_xlfn.IFS($D103=Lists!$G$3,'Chicken Only Calculator'!$A$9:$AJ$114,$D103=Lists!$G$4,'Chicken Only Calculator'!$A$9:$AJ$114,$D103=Lists!$G$5,'Chicken Only Calculator'!$A$9:$AJ$114,$D103=Lists!$G$6,'Cheese Only Calculator'!$A$9:$AJ$116,$D103=Lists!$G$7,'Beef Only Calculator'!$A$9:$AJ$70,$D103=Lists!$G$8,'Pork Only Calculator'!$A$9:$AJ$107),25,FALSE)</f>
        <v>0</v>
      </c>
      <c r="AC103" s="54">
        <f>VLOOKUP($A103,_xlfn.IFS($D103=Lists!$G$3,'Chicken Only Calculator'!$A$9:$AJ$114,$D103=Lists!$G$4,'Chicken Only Calculator'!$A$9:$AJ$114,$D103=Lists!$G$5,'Chicken Only Calculator'!$A$9:$AJ$114,$D103=Lists!$G$6,'Cheese Only Calculator'!$A$9:$AJ$116,$D103=Lists!$G$7,'Beef Only Calculator'!$A$9:$AJ$70,$D103=Lists!$G$8,'Pork Only Calculator'!$A$9:$AJ$107),26,FALSE)</f>
        <v>0</v>
      </c>
      <c r="AD103" s="54">
        <f>VLOOKUP($A103,_xlfn.IFS($D103=Lists!$G$3,'Chicken Only Calculator'!$A$9:$AJ$114,$D103=Lists!$G$4,'Chicken Only Calculator'!$A$9:$AJ$114,$D103=Lists!$G$5,'Chicken Only Calculator'!$A$9:$AJ$114,$D103=Lists!$G$6,'Cheese Only Calculator'!$A$9:$AJ$116,$D103=Lists!$G$7,'Beef Only Calculator'!$A$9:$AJ$70,$D103=Lists!$G$8,'Pork Only Calculator'!$A$9:$AJ$107),27,FALSE)</f>
        <v>0</v>
      </c>
      <c r="AE103" s="54">
        <f>VLOOKUP($A103,_xlfn.IFS($D103=Lists!$G$3,'Chicken Only Calculator'!$A$9:$AJ$114,$D103=Lists!$G$4,'Chicken Only Calculator'!$A$9:$AJ$114,$D103=Lists!$G$5,'Chicken Only Calculator'!$A$9:$AJ$114,$D103=Lists!$G$6,'Cheese Only Calculator'!$A$9:$AJ$116,$D103=Lists!$G$7,'Beef Only Calculator'!$A$9:$AJ$70,$D103=Lists!$G$8,'Pork Only Calculator'!$A$9:$AJ$107),28,FALSE)</f>
        <v>0</v>
      </c>
      <c r="AF103" s="54">
        <f>VLOOKUP($A103,_xlfn.IFS($D103=Lists!$G$3,'Chicken Only Calculator'!$A$9:$AJ$114,$D103=Lists!$G$4,'Chicken Only Calculator'!$A$9:$AJ$114,$D103=Lists!$G$5,'Chicken Only Calculator'!$A$9:$AJ$114,$D103=Lists!$G$6,'Cheese Only Calculator'!$A$9:$AJ$116,$D103=Lists!$G$7,'Beef Only Calculator'!$A$9:$AJ$70,$D103=Lists!$G$8,'Pork Only Calculator'!$A$9:$AJ$107),29,FALSE)</f>
        <v>0</v>
      </c>
      <c r="AG103" s="54">
        <f>VLOOKUP($A103,_xlfn.IFS($D103=Lists!$G$3,'Chicken Only Calculator'!$A$9:$AJ$114,$D103=Lists!$G$4,'Chicken Only Calculator'!$A$9:$AJ$114,$D103=Lists!$G$5,'Chicken Only Calculator'!$A$9:$AJ$114,$D103=Lists!$G$6,'Cheese Only Calculator'!$A$9:$AJ$116,$D103=Lists!$G$7,'Beef Only Calculator'!$A$9:$AJ$70,$D103=Lists!$G$8,'Pork Only Calculator'!$A$9:$AJ$107),30,FALSE)</f>
        <v>0</v>
      </c>
      <c r="AH103" s="54">
        <f>VLOOKUP($A103,_xlfn.IFS($D103=Lists!$G$3,'Chicken Only Calculator'!$A$9:$AJ$114,$D103=Lists!$G$4,'Chicken Only Calculator'!$A$9:$AJ$114,$D103=Lists!$G$5,'Chicken Only Calculator'!$A$9:$AJ$114,$D103=Lists!$G$6,'Cheese Only Calculator'!$A$9:$AJ$116,$D103=Lists!$G$7,'Beef Only Calculator'!$A$9:$AJ$70,$D103=Lists!$G$8,'Pork Only Calculator'!$A$9:$AJ$107),31,FALSE)</f>
        <v>0</v>
      </c>
      <c r="AI103" s="54">
        <f>VLOOKUP($A103,_xlfn.IFS($D103=Lists!$G$3,'Chicken Only Calculator'!$A$9:$AJ$114,$D103=Lists!$G$4,'Chicken Only Calculator'!$A$9:$AJ$114,$D103=Lists!$G$5,'Chicken Only Calculator'!$A$9:$AJ$114,$D103=Lists!$G$6,'Cheese Only Calculator'!$A$9:$AJ$116,$D103=Lists!$G$7,'Beef Only Calculator'!$A$9:$AJ$70,$D103=Lists!$G$8,'Pork Only Calculator'!$A$9:$AJ$107),32,FALSE)</f>
        <v>0</v>
      </c>
      <c r="AJ103" s="54">
        <f>VLOOKUP($A103,_xlfn.IFS($D103=Lists!$G$3,'Chicken Only Calculator'!$A$9:$AJ$114,$D103=Lists!$G$4,'Chicken Only Calculator'!$A$9:$AJ$114,$D103=Lists!$G$5,'Chicken Only Calculator'!$A$9:$AJ$114,$D103=Lists!$G$6,'Cheese Only Calculator'!$A$9:$AJ$116,$D103=Lists!$G$7,'Beef Only Calculator'!$A$9:$AJ$70,$D103=Lists!$G$8,'Pork Only Calculator'!$A$9:$AJ$107),33,FALSE)</f>
        <v>0</v>
      </c>
      <c r="AK103" s="54">
        <f>VLOOKUP($A103,_xlfn.IFS($D103=Lists!$G$3,'Chicken Only Calculator'!$A$9:$AJ$114,$D103=Lists!$G$4,'Chicken Only Calculator'!$A$9:$AJ$114,$D103=Lists!$G$5,'Chicken Only Calculator'!$A$9:$AJ$114,$D103=Lists!$G$6,'Cheese Only Calculator'!$A$9:$AJ$116,$D103=Lists!$G$7,'Beef Only Calculator'!$A$9:$AJ$70,$D103=Lists!$G$8,'Pork Only Calculator'!$A$9:$AJ$107),34,FALSE)</f>
        <v>0</v>
      </c>
      <c r="AL103" s="54">
        <f>VLOOKUP($A103,_xlfn.IFS($D103=Lists!$G$3,'Chicken Only Calculator'!$A$9:$AJ$114,$D103=Lists!$G$4,'Chicken Only Calculator'!$A$9:$AJ$114,$D103=Lists!$G$5,'Chicken Only Calculator'!$A$9:$AJ$114,$D103=Lists!$G$6,'Cheese Only Calculator'!$A$9:$AJ$116,$D103=Lists!$G$7,'Beef Only Calculator'!$A$9:$AJ$70,$D103=Lists!$G$8,'Pork Only Calculator'!$A$9:$AJ$107),35,FALSE)</f>
        <v>0</v>
      </c>
      <c r="AM103" s="54">
        <f t="shared" si="23"/>
        <v>0</v>
      </c>
      <c r="AO103" s="55"/>
    </row>
    <row r="104" spans="1:41" ht="24.5" x14ac:dyDescent="0.55000000000000004">
      <c r="A104" s="40">
        <v>10195430928</v>
      </c>
      <c r="B104" s="40" t="str">
        <f>INDEX('Data Sheet'!$A$1:$R$260,MATCH($A104,'Data Sheet'!$A$1:$A$260,0),MATCH(B$3,'Data Sheet'!$A$1:$R$1,0))</f>
        <v>ACT</v>
      </c>
      <c r="C104" s="41" t="str">
        <f>INDEX('Data Sheet'!$A$1:$R$260,MATCH($A104,'Data Sheet'!$A$1:$A$260,0),MATCH(C$3,'Data Sheet'!$A$1:$R$1,0))</f>
        <v>Pancake Flavored Chicken Sausage Bites, 0.58 oz.</v>
      </c>
      <c r="D104" s="40" t="str">
        <f>INDEX('Data Sheet'!$A$1:$R$260,MATCH($A104,'Data Sheet'!$A$1:$A$260,0),MATCH(D$3,'Data Sheet'!$A$1:$R$1,0))</f>
        <v>100103 D</v>
      </c>
      <c r="E104" s="40">
        <f>INDEX('Data Sheet'!$A$1:$R$260,MATCH($A104,'Data Sheet'!$A$1:$A$260,0),MATCH(E$3,'Data Sheet'!$A$1:$R$1,0))</f>
        <v>30</v>
      </c>
      <c r="F104" s="40">
        <f>INDEX('Data Sheet'!$A$1:$R$260,MATCH($A104,'Data Sheet'!$A$1:$A$260,0),MATCH(F$3,'Data Sheet'!$A$1:$R$1,0))</f>
        <v>165</v>
      </c>
      <c r="G104" s="40">
        <f>INDEX('Data Sheet'!$A$1:$R$260,MATCH($A104,'Data Sheet'!$A$1:$A$260,0),MATCH(G$3,'Data Sheet'!$A$1:$R$1,0))</f>
        <v>165</v>
      </c>
      <c r="H104" s="40">
        <f>INDEX('Data Sheet'!$A$1:$R$260,MATCH($A104,'Data Sheet'!$A$1:$A$260,0),MATCH(H$3,'Data Sheet'!$A$1:$R$1,0))</f>
        <v>25</v>
      </c>
      <c r="I104" s="40">
        <f>INDEX('Data Sheet'!$A$1:$R$260,MATCH($A104,'Data Sheet'!$A$1:$A$260,0),MATCH(I$3,'Data Sheet'!$A$1:$R$1,0))</f>
        <v>2.9</v>
      </c>
      <c r="J104" s="40" t="str">
        <f>INDEX('Data Sheet'!$A$1:$R$260,MATCH($A104,'Data Sheet'!$A$1:$A$260,0),MATCH(J$3,'Data Sheet'!$A$1:$R$1,0))</f>
        <v>5 pieces</v>
      </c>
      <c r="K104" s="40">
        <f>INDEX('Data Sheet'!$A$1:$R$260,MATCH($A104,'Data Sheet'!$A$1:$A$260,0),MATCH(K$3,'Data Sheet'!$A$1:$R$1,0))</f>
        <v>1</v>
      </c>
      <c r="L104" s="40">
        <f>INDEX('Data Sheet'!$A$1:$R$260,MATCH($A104,'Data Sheet'!$A$1:$A$260,0),MATCH(L$3,'Data Sheet'!$A$1:$R$1,0))</f>
        <v>1</v>
      </c>
      <c r="M104" s="40">
        <f>INDEX('Data Sheet'!$A$1:$R$260,MATCH($A104,'Data Sheet'!$A$1:$A$260,0),MATCH(M$3,'Data Sheet'!$A$1:$R$1,0))</f>
        <v>0</v>
      </c>
      <c r="N104" s="40">
        <f>INDEX('Data Sheet'!$A$1:$R$260,MATCH($A104,'Data Sheet'!$A$1:$A$260,0),MATCH(N$3,'Data Sheet'!$A$1:$R$1,0))</f>
        <v>22.95</v>
      </c>
      <c r="O104" s="40">
        <f>INDEX('Data Sheet'!$A$1:$R$260,MATCH($A104,'Data Sheet'!$A$1:$A$260,0),MATCH(O$3,'Data Sheet'!$A$1:$R$1,0))</f>
        <v>0</v>
      </c>
      <c r="P104" s="40">
        <f>INDEX('Data Sheet'!$A$1:$R$260,MATCH($A104,'Data Sheet'!$A$1:$A$260,0),MATCH(P$3,'Data Sheet'!$A$1:$R$1,0))</f>
        <v>0</v>
      </c>
      <c r="Q104" s="40">
        <f>INDEX('Data Sheet'!$A$1:$R$260,MATCH($A104,'Data Sheet'!$A$1:$A$260,0),MATCH(Q$3,'Data Sheet'!$A$1:$R$1,0))</f>
        <v>0</v>
      </c>
      <c r="R104" s="42" t="str">
        <f>VLOOKUP(A104,_xlfn.IFS(D104=Lists!$G$3,'Chicken Only Calculator'!$A$9:$U$114,D104=Lists!$G$4,'Chicken Only Calculator'!$A$9:$U$114,D104=Lists!$G$5,'Chicken Only Calculator'!$A$9:$U$114,D104=Lists!$G$6,'Cheese Only Calculator'!$A$9:$U$116,D104=Lists!$G$7,'Beef Only Calculator'!$A$9:$U$70,D104=Lists!$G$8,'Pork Only Calculator'!$A$9:$U$107),15,FALSE)</f>
        <v/>
      </c>
      <c r="S104" s="42" t="str">
        <f t="shared" si="16"/>
        <v/>
      </c>
      <c r="T104" s="42">
        <f>VLOOKUP(A104,_xlfn.IFS(D104=Lists!$G$3,'Chicken Only Calculator'!$A$9:$U$114,D104=Lists!$G$4,'Chicken Only Calculator'!$A$9:$U$114,D104=Lists!$G$5,'Chicken Only Calculator'!$A$9:$U$114,D104=Lists!$G$6,'Cheese Only Calculator'!$A$9:$U$116,D104=Lists!$G$7,'Beef Only Calculator'!$A$9:$U$70,D104=Lists!$G$8,'Pork Only Calculator'!$A$9:$U$107),17,FALSE)</f>
        <v>0</v>
      </c>
      <c r="U104" s="42" t="str">
        <f t="shared" si="17"/>
        <v/>
      </c>
      <c r="V104" s="42" t="str">
        <f t="shared" si="18"/>
        <v/>
      </c>
      <c r="W104" s="42" t="str">
        <f t="shared" si="19"/>
        <v/>
      </c>
      <c r="X104" s="42" t="str">
        <f t="shared" si="20"/>
        <v/>
      </c>
      <c r="Y104" s="42" t="str">
        <f t="shared" si="21"/>
        <v/>
      </c>
      <c r="Z104" s="42" t="str">
        <f t="shared" si="22"/>
        <v/>
      </c>
      <c r="AA104" s="42">
        <f>VLOOKUP($A104,_xlfn.IFS($D104=Lists!$G$3,'Chicken Only Calculator'!$A$9:$AJ$114,$D104=Lists!$G$4,'Chicken Only Calculator'!$A$9:$AJ$114,$D104=Lists!$G$5,'Chicken Only Calculator'!$A$9:$AJ$114,$D104=Lists!$G$6,'Cheese Only Calculator'!$A$9:$AJ$116,$D104=Lists!$G$7,'Beef Only Calculator'!$A$9:$AJ$70,$D104=Lists!$G$8,'Pork Only Calculator'!$A$9:$AJ$107),24,FALSE)</f>
        <v>0</v>
      </c>
      <c r="AB104" s="42">
        <f>VLOOKUP($A104,_xlfn.IFS($D104=Lists!$G$3,'Chicken Only Calculator'!$A$9:$AJ$114,$D104=Lists!$G$4,'Chicken Only Calculator'!$A$9:$AJ$114,$D104=Lists!$G$5,'Chicken Only Calculator'!$A$9:$AJ$114,$D104=Lists!$G$6,'Cheese Only Calculator'!$A$9:$AJ$116,$D104=Lists!$G$7,'Beef Only Calculator'!$A$9:$AJ$70,$D104=Lists!$G$8,'Pork Only Calculator'!$A$9:$AJ$107),25,FALSE)</f>
        <v>0</v>
      </c>
      <c r="AC104" s="42">
        <f>VLOOKUP($A104,_xlfn.IFS($D104=Lists!$G$3,'Chicken Only Calculator'!$A$9:$AJ$114,$D104=Lists!$G$4,'Chicken Only Calculator'!$A$9:$AJ$114,$D104=Lists!$G$5,'Chicken Only Calculator'!$A$9:$AJ$114,$D104=Lists!$G$6,'Cheese Only Calculator'!$A$9:$AJ$116,$D104=Lists!$G$7,'Beef Only Calculator'!$A$9:$AJ$70,$D104=Lists!$G$8,'Pork Only Calculator'!$A$9:$AJ$107),26,FALSE)</f>
        <v>0</v>
      </c>
      <c r="AD104" s="42">
        <f>VLOOKUP($A104,_xlfn.IFS($D104=Lists!$G$3,'Chicken Only Calculator'!$A$9:$AJ$114,$D104=Lists!$G$4,'Chicken Only Calculator'!$A$9:$AJ$114,$D104=Lists!$G$5,'Chicken Only Calculator'!$A$9:$AJ$114,$D104=Lists!$G$6,'Cheese Only Calculator'!$A$9:$AJ$116,$D104=Lists!$G$7,'Beef Only Calculator'!$A$9:$AJ$70,$D104=Lists!$G$8,'Pork Only Calculator'!$A$9:$AJ$107),27,FALSE)</f>
        <v>0</v>
      </c>
      <c r="AE104" s="42">
        <f>VLOOKUP($A104,_xlfn.IFS($D104=Lists!$G$3,'Chicken Only Calculator'!$A$9:$AJ$114,$D104=Lists!$G$4,'Chicken Only Calculator'!$A$9:$AJ$114,$D104=Lists!$G$5,'Chicken Only Calculator'!$A$9:$AJ$114,$D104=Lists!$G$6,'Cheese Only Calculator'!$A$9:$AJ$116,$D104=Lists!$G$7,'Beef Only Calculator'!$A$9:$AJ$70,$D104=Lists!$G$8,'Pork Only Calculator'!$A$9:$AJ$107),28,FALSE)</f>
        <v>0</v>
      </c>
      <c r="AF104" s="42">
        <f>VLOOKUP($A104,_xlfn.IFS($D104=Lists!$G$3,'Chicken Only Calculator'!$A$9:$AJ$114,$D104=Lists!$G$4,'Chicken Only Calculator'!$A$9:$AJ$114,$D104=Lists!$G$5,'Chicken Only Calculator'!$A$9:$AJ$114,$D104=Lists!$G$6,'Cheese Only Calculator'!$A$9:$AJ$116,$D104=Lists!$G$7,'Beef Only Calculator'!$A$9:$AJ$70,$D104=Lists!$G$8,'Pork Only Calculator'!$A$9:$AJ$107),29,FALSE)</f>
        <v>0</v>
      </c>
      <c r="AG104" s="42">
        <f>VLOOKUP($A104,_xlfn.IFS($D104=Lists!$G$3,'Chicken Only Calculator'!$A$9:$AJ$114,$D104=Lists!$G$4,'Chicken Only Calculator'!$A$9:$AJ$114,$D104=Lists!$G$5,'Chicken Only Calculator'!$A$9:$AJ$114,$D104=Lists!$G$6,'Cheese Only Calculator'!$A$9:$AJ$116,$D104=Lists!$G$7,'Beef Only Calculator'!$A$9:$AJ$70,$D104=Lists!$G$8,'Pork Only Calculator'!$A$9:$AJ$107),30,FALSE)</f>
        <v>0</v>
      </c>
      <c r="AH104" s="42">
        <f>VLOOKUP($A104,_xlfn.IFS($D104=Lists!$G$3,'Chicken Only Calculator'!$A$9:$AJ$114,$D104=Lists!$G$4,'Chicken Only Calculator'!$A$9:$AJ$114,$D104=Lists!$G$5,'Chicken Only Calculator'!$A$9:$AJ$114,$D104=Lists!$G$6,'Cheese Only Calculator'!$A$9:$AJ$116,$D104=Lists!$G$7,'Beef Only Calculator'!$A$9:$AJ$70,$D104=Lists!$G$8,'Pork Only Calculator'!$A$9:$AJ$107),31,FALSE)</f>
        <v>0</v>
      </c>
      <c r="AI104" s="42">
        <f>VLOOKUP($A104,_xlfn.IFS($D104=Lists!$G$3,'Chicken Only Calculator'!$A$9:$AJ$114,$D104=Lists!$G$4,'Chicken Only Calculator'!$A$9:$AJ$114,$D104=Lists!$G$5,'Chicken Only Calculator'!$A$9:$AJ$114,$D104=Lists!$G$6,'Cheese Only Calculator'!$A$9:$AJ$116,$D104=Lists!$G$7,'Beef Only Calculator'!$A$9:$AJ$70,$D104=Lists!$G$8,'Pork Only Calculator'!$A$9:$AJ$107),32,FALSE)</f>
        <v>0</v>
      </c>
      <c r="AJ104" s="42">
        <f>VLOOKUP($A104,_xlfn.IFS($D104=Lists!$G$3,'Chicken Only Calculator'!$A$9:$AJ$114,$D104=Lists!$G$4,'Chicken Only Calculator'!$A$9:$AJ$114,$D104=Lists!$G$5,'Chicken Only Calculator'!$A$9:$AJ$114,$D104=Lists!$G$6,'Cheese Only Calculator'!$A$9:$AJ$116,$D104=Lists!$G$7,'Beef Only Calculator'!$A$9:$AJ$70,$D104=Lists!$G$8,'Pork Only Calculator'!$A$9:$AJ$107),33,FALSE)</f>
        <v>0</v>
      </c>
      <c r="AK104" s="42">
        <f>VLOOKUP($A104,_xlfn.IFS($D104=Lists!$G$3,'Chicken Only Calculator'!$A$9:$AJ$114,$D104=Lists!$G$4,'Chicken Only Calculator'!$A$9:$AJ$114,$D104=Lists!$G$5,'Chicken Only Calculator'!$A$9:$AJ$114,$D104=Lists!$G$6,'Cheese Only Calculator'!$A$9:$AJ$116,$D104=Lists!$G$7,'Beef Only Calculator'!$A$9:$AJ$70,$D104=Lists!$G$8,'Pork Only Calculator'!$A$9:$AJ$107),34,FALSE)</f>
        <v>0</v>
      </c>
      <c r="AL104" s="42">
        <f>VLOOKUP($A104,_xlfn.IFS($D104=Lists!$G$3,'Chicken Only Calculator'!$A$9:$AJ$114,$D104=Lists!$G$4,'Chicken Only Calculator'!$A$9:$AJ$114,$D104=Lists!$G$5,'Chicken Only Calculator'!$A$9:$AJ$114,$D104=Lists!$G$6,'Cheese Only Calculator'!$A$9:$AJ$116,$D104=Lists!$G$7,'Beef Only Calculator'!$A$9:$AJ$70,$D104=Lists!$G$8,'Pork Only Calculator'!$A$9:$AJ$107),35,FALSE)</f>
        <v>0</v>
      </c>
      <c r="AM104" s="42">
        <f t="shared" si="23"/>
        <v>0</v>
      </c>
      <c r="AO104" s="55"/>
    </row>
    <row r="105" spans="1:41" ht="24.5" x14ac:dyDescent="0.55000000000000004">
      <c r="A105" s="52">
        <v>10197770328</v>
      </c>
      <c r="B105" s="52" t="str">
        <f>INDEX('Data Sheet'!$A$1:$R$260,MATCH($A105,'Data Sheet'!$A$1:$A$260,0),MATCH(B$3,'Data Sheet'!$A$1:$R$1,0))</f>
        <v>ACT</v>
      </c>
      <c r="C105" s="53" t="str">
        <f>INDEX('Data Sheet'!$A$1:$R$260,MATCH($A105,'Data Sheet'!$A$1:$A$260,0),MATCH(C$3,'Data Sheet'!$A$1:$R$1,0))</f>
        <v>Chicken Meatballs, 1.0 oz.</v>
      </c>
      <c r="D105" s="52" t="str">
        <f>INDEX('Data Sheet'!$A$1:$R$260,MATCH($A105,'Data Sheet'!$A$1:$A$260,0),MATCH(D$3,'Data Sheet'!$A$1:$R$1,0))</f>
        <v>100103 D</v>
      </c>
      <c r="E105" s="52">
        <f>INDEX('Data Sheet'!$A$1:$R$260,MATCH($A105,'Data Sheet'!$A$1:$A$260,0),MATCH(E$3,'Data Sheet'!$A$1:$R$1,0))</f>
        <v>10</v>
      </c>
      <c r="F105" s="52">
        <f>INDEX('Data Sheet'!$A$1:$R$260,MATCH($A105,'Data Sheet'!$A$1:$A$260,0),MATCH(F$3,'Data Sheet'!$A$1:$R$1,0))</f>
        <v>58</v>
      </c>
      <c r="G105" s="52">
        <f>INDEX('Data Sheet'!$A$1:$R$260,MATCH($A105,'Data Sheet'!$A$1:$A$260,0),MATCH(G$3,'Data Sheet'!$A$1:$R$1,0))</f>
        <v>58</v>
      </c>
      <c r="H105" s="52">
        <f>INDEX('Data Sheet'!$A$1:$R$260,MATCH($A105,'Data Sheet'!$A$1:$A$260,0),MATCH(H$3,'Data Sheet'!$A$1:$R$1,0))</f>
        <v>15</v>
      </c>
      <c r="I105" s="52">
        <f>INDEX('Data Sheet'!$A$1:$R$260,MATCH($A105,'Data Sheet'!$A$1:$A$260,0),MATCH(I$3,'Data Sheet'!$A$1:$R$1,0))</f>
        <v>2.75</v>
      </c>
      <c r="J105" s="52" t="str">
        <f>INDEX('Data Sheet'!$A$1:$R$260,MATCH($A105,'Data Sheet'!$A$1:$A$260,0),MATCH(J$3,'Data Sheet'!$A$1:$R$1,0))</f>
        <v>3 pieces</v>
      </c>
      <c r="K105" s="52">
        <f>INDEX('Data Sheet'!$A$1:$R$260,MATCH($A105,'Data Sheet'!$A$1:$A$260,0),MATCH(K$3,'Data Sheet'!$A$1:$R$1,0))</f>
        <v>2</v>
      </c>
      <c r="L105" s="52" t="str">
        <f>INDEX('Data Sheet'!$A$1:$R$260,MATCH($A105,'Data Sheet'!$A$1:$A$260,0),MATCH(L$3,'Data Sheet'!$A$1:$R$1,0))</f>
        <v>-</v>
      </c>
      <c r="M105" s="52">
        <f>INDEX('Data Sheet'!$A$1:$R$260,MATCH($A105,'Data Sheet'!$A$1:$A$260,0),MATCH(M$3,'Data Sheet'!$A$1:$R$1,0))</f>
        <v>0</v>
      </c>
      <c r="N105" s="52">
        <f>INDEX('Data Sheet'!$A$1:$R$260,MATCH($A105,'Data Sheet'!$A$1:$A$260,0),MATCH(N$3,'Data Sheet'!$A$1:$R$1,0))</f>
        <v>11.13</v>
      </c>
      <c r="O105" s="52">
        <f>INDEX('Data Sheet'!$A$1:$R$260,MATCH($A105,'Data Sheet'!$A$1:$A$260,0),MATCH(O$3,'Data Sheet'!$A$1:$R$1,0))</f>
        <v>0</v>
      </c>
      <c r="P105" s="52">
        <f>INDEX('Data Sheet'!$A$1:$R$260,MATCH($A105,'Data Sheet'!$A$1:$A$260,0),MATCH(P$3,'Data Sheet'!$A$1:$R$1,0))</f>
        <v>0</v>
      </c>
      <c r="Q105" s="52">
        <f>INDEX('Data Sheet'!$A$1:$R$260,MATCH($A105,'Data Sheet'!$A$1:$A$260,0),MATCH(Q$3,'Data Sheet'!$A$1:$R$1,0))</f>
        <v>0</v>
      </c>
      <c r="R105" s="54" t="str">
        <f>VLOOKUP(A105,_xlfn.IFS(D105=Lists!$G$3,'Chicken Only Calculator'!$A$9:$U$114,D105=Lists!$G$4,'Chicken Only Calculator'!$A$9:$U$114,D105=Lists!$G$5,'Chicken Only Calculator'!$A$9:$U$114,D105=Lists!$G$6,'Cheese Only Calculator'!$A$9:$U$116,D105=Lists!$G$7,'Beef Only Calculator'!$A$9:$U$70,D105=Lists!$G$8,'Pork Only Calculator'!$A$9:$U$107),15,FALSE)</f>
        <v/>
      </c>
      <c r="S105" s="54" t="str">
        <f t="shared" si="16"/>
        <v/>
      </c>
      <c r="T105" s="54">
        <f>VLOOKUP(A105,_xlfn.IFS(D105=Lists!$G$3,'Chicken Only Calculator'!$A$9:$U$114,D105=Lists!$G$4,'Chicken Only Calculator'!$A$9:$U$114,D105=Lists!$G$5,'Chicken Only Calculator'!$A$9:$U$114,D105=Lists!$G$6,'Cheese Only Calculator'!$A$9:$U$116,D105=Lists!$G$7,'Beef Only Calculator'!$A$9:$U$70,D105=Lists!$G$8,'Pork Only Calculator'!$A$9:$U$107),17,FALSE)</f>
        <v>0</v>
      </c>
      <c r="U105" s="54" t="str">
        <f t="shared" si="17"/>
        <v/>
      </c>
      <c r="V105" s="54" t="str">
        <f t="shared" si="18"/>
        <v/>
      </c>
      <c r="W105" s="54" t="str">
        <f t="shared" si="19"/>
        <v/>
      </c>
      <c r="X105" s="54" t="str">
        <f t="shared" si="20"/>
        <v/>
      </c>
      <c r="Y105" s="54" t="str">
        <f t="shared" si="21"/>
        <v/>
      </c>
      <c r="Z105" s="54" t="str">
        <f t="shared" si="22"/>
        <v/>
      </c>
      <c r="AA105" s="54">
        <f>VLOOKUP($A105,_xlfn.IFS($D105=Lists!$G$3,'Chicken Only Calculator'!$A$9:$AJ$114,$D105=Lists!$G$4,'Chicken Only Calculator'!$A$9:$AJ$114,$D105=Lists!$G$5,'Chicken Only Calculator'!$A$9:$AJ$114,$D105=Lists!$G$6,'Cheese Only Calculator'!$A$9:$AJ$116,$D105=Lists!$G$7,'Beef Only Calculator'!$A$9:$AJ$70,$D105=Lists!$G$8,'Pork Only Calculator'!$A$9:$AJ$107),24,FALSE)</f>
        <v>0</v>
      </c>
      <c r="AB105" s="54">
        <f>VLOOKUP($A105,_xlfn.IFS($D105=Lists!$G$3,'Chicken Only Calculator'!$A$9:$AJ$114,$D105=Lists!$G$4,'Chicken Only Calculator'!$A$9:$AJ$114,$D105=Lists!$G$5,'Chicken Only Calculator'!$A$9:$AJ$114,$D105=Lists!$G$6,'Cheese Only Calculator'!$A$9:$AJ$116,$D105=Lists!$G$7,'Beef Only Calculator'!$A$9:$AJ$70,$D105=Lists!$G$8,'Pork Only Calculator'!$A$9:$AJ$107),25,FALSE)</f>
        <v>0</v>
      </c>
      <c r="AC105" s="54">
        <f>VLOOKUP($A105,_xlfn.IFS($D105=Lists!$G$3,'Chicken Only Calculator'!$A$9:$AJ$114,$D105=Lists!$G$4,'Chicken Only Calculator'!$A$9:$AJ$114,$D105=Lists!$G$5,'Chicken Only Calculator'!$A$9:$AJ$114,$D105=Lists!$G$6,'Cheese Only Calculator'!$A$9:$AJ$116,$D105=Lists!$G$7,'Beef Only Calculator'!$A$9:$AJ$70,$D105=Lists!$G$8,'Pork Only Calculator'!$A$9:$AJ$107),26,FALSE)</f>
        <v>0</v>
      </c>
      <c r="AD105" s="54">
        <f>VLOOKUP($A105,_xlfn.IFS($D105=Lists!$G$3,'Chicken Only Calculator'!$A$9:$AJ$114,$D105=Lists!$G$4,'Chicken Only Calculator'!$A$9:$AJ$114,$D105=Lists!$G$5,'Chicken Only Calculator'!$A$9:$AJ$114,$D105=Lists!$G$6,'Cheese Only Calculator'!$A$9:$AJ$116,$D105=Lists!$G$7,'Beef Only Calculator'!$A$9:$AJ$70,$D105=Lists!$G$8,'Pork Only Calculator'!$A$9:$AJ$107),27,FALSE)</f>
        <v>0</v>
      </c>
      <c r="AE105" s="54">
        <f>VLOOKUP($A105,_xlfn.IFS($D105=Lists!$G$3,'Chicken Only Calculator'!$A$9:$AJ$114,$D105=Lists!$G$4,'Chicken Only Calculator'!$A$9:$AJ$114,$D105=Lists!$G$5,'Chicken Only Calculator'!$A$9:$AJ$114,$D105=Lists!$G$6,'Cheese Only Calculator'!$A$9:$AJ$116,$D105=Lists!$G$7,'Beef Only Calculator'!$A$9:$AJ$70,$D105=Lists!$G$8,'Pork Only Calculator'!$A$9:$AJ$107),28,FALSE)</f>
        <v>0</v>
      </c>
      <c r="AF105" s="54">
        <f>VLOOKUP($A105,_xlfn.IFS($D105=Lists!$G$3,'Chicken Only Calculator'!$A$9:$AJ$114,$D105=Lists!$G$4,'Chicken Only Calculator'!$A$9:$AJ$114,$D105=Lists!$G$5,'Chicken Only Calculator'!$A$9:$AJ$114,$D105=Lists!$G$6,'Cheese Only Calculator'!$A$9:$AJ$116,$D105=Lists!$G$7,'Beef Only Calculator'!$A$9:$AJ$70,$D105=Lists!$G$8,'Pork Only Calculator'!$A$9:$AJ$107),29,FALSE)</f>
        <v>0</v>
      </c>
      <c r="AG105" s="54">
        <f>VLOOKUP($A105,_xlfn.IFS($D105=Lists!$G$3,'Chicken Only Calculator'!$A$9:$AJ$114,$D105=Lists!$G$4,'Chicken Only Calculator'!$A$9:$AJ$114,$D105=Lists!$G$5,'Chicken Only Calculator'!$A$9:$AJ$114,$D105=Lists!$G$6,'Cheese Only Calculator'!$A$9:$AJ$116,$D105=Lists!$G$7,'Beef Only Calculator'!$A$9:$AJ$70,$D105=Lists!$G$8,'Pork Only Calculator'!$A$9:$AJ$107),30,FALSE)</f>
        <v>0</v>
      </c>
      <c r="AH105" s="54">
        <f>VLOOKUP($A105,_xlfn.IFS($D105=Lists!$G$3,'Chicken Only Calculator'!$A$9:$AJ$114,$D105=Lists!$G$4,'Chicken Only Calculator'!$A$9:$AJ$114,$D105=Lists!$G$5,'Chicken Only Calculator'!$A$9:$AJ$114,$D105=Lists!$G$6,'Cheese Only Calculator'!$A$9:$AJ$116,$D105=Lists!$G$7,'Beef Only Calculator'!$A$9:$AJ$70,$D105=Lists!$G$8,'Pork Only Calculator'!$A$9:$AJ$107),31,FALSE)</f>
        <v>0</v>
      </c>
      <c r="AI105" s="54">
        <f>VLOOKUP($A105,_xlfn.IFS($D105=Lists!$G$3,'Chicken Only Calculator'!$A$9:$AJ$114,$D105=Lists!$G$4,'Chicken Only Calculator'!$A$9:$AJ$114,$D105=Lists!$G$5,'Chicken Only Calculator'!$A$9:$AJ$114,$D105=Lists!$G$6,'Cheese Only Calculator'!$A$9:$AJ$116,$D105=Lists!$G$7,'Beef Only Calculator'!$A$9:$AJ$70,$D105=Lists!$G$8,'Pork Only Calculator'!$A$9:$AJ$107),32,FALSE)</f>
        <v>0</v>
      </c>
      <c r="AJ105" s="54">
        <f>VLOOKUP($A105,_xlfn.IFS($D105=Lists!$G$3,'Chicken Only Calculator'!$A$9:$AJ$114,$D105=Lists!$G$4,'Chicken Only Calculator'!$A$9:$AJ$114,$D105=Lists!$G$5,'Chicken Only Calculator'!$A$9:$AJ$114,$D105=Lists!$G$6,'Cheese Only Calculator'!$A$9:$AJ$116,$D105=Lists!$G$7,'Beef Only Calculator'!$A$9:$AJ$70,$D105=Lists!$G$8,'Pork Only Calculator'!$A$9:$AJ$107),33,FALSE)</f>
        <v>0</v>
      </c>
      <c r="AK105" s="54">
        <f>VLOOKUP($A105,_xlfn.IFS($D105=Lists!$G$3,'Chicken Only Calculator'!$A$9:$AJ$114,$D105=Lists!$G$4,'Chicken Only Calculator'!$A$9:$AJ$114,$D105=Lists!$G$5,'Chicken Only Calculator'!$A$9:$AJ$114,$D105=Lists!$G$6,'Cheese Only Calculator'!$A$9:$AJ$116,$D105=Lists!$G$7,'Beef Only Calculator'!$A$9:$AJ$70,$D105=Lists!$G$8,'Pork Only Calculator'!$A$9:$AJ$107),34,FALSE)</f>
        <v>0</v>
      </c>
      <c r="AL105" s="54">
        <f>VLOOKUP($A105,_xlfn.IFS($D105=Lists!$G$3,'Chicken Only Calculator'!$A$9:$AJ$114,$D105=Lists!$G$4,'Chicken Only Calculator'!$A$9:$AJ$114,$D105=Lists!$G$5,'Chicken Only Calculator'!$A$9:$AJ$114,$D105=Lists!$G$6,'Cheese Only Calculator'!$A$9:$AJ$116,$D105=Lists!$G$7,'Beef Only Calculator'!$A$9:$AJ$70,$D105=Lists!$G$8,'Pork Only Calculator'!$A$9:$AJ$107),35,FALSE)</f>
        <v>0</v>
      </c>
      <c r="AM105" s="54">
        <f t="shared" si="23"/>
        <v>0</v>
      </c>
      <c r="AO105" s="55"/>
    </row>
    <row r="106" spans="1:41" ht="24.5" x14ac:dyDescent="0.55000000000000004">
      <c r="A106" s="40">
        <v>10199570328</v>
      </c>
      <c r="B106" s="40" t="str">
        <f>INDEX('Data Sheet'!$A$1:$R$260,MATCH($A106,'Data Sheet'!$A$1:$A$260,0),MATCH(B$3,'Data Sheet'!$A$1:$R$1,0))</f>
        <v>ACT</v>
      </c>
      <c r="C106" s="41" t="str">
        <f>INDEX('Data Sheet'!$A$1:$R$260,MATCH($A106,'Data Sheet'!$A$1:$A$260,0),MATCH(C$3,'Data Sheet'!$A$1:$R$1,0))</f>
        <v>Chicken Taco Meat, 3.0 oz.</v>
      </c>
      <c r="D106" s="40" t="str">
        <f>INDEX('Data Sheet'!$A$1:$R$260,MATCH($A106,'Data Sheet'!$A$1:$A$260,0),MATCH(D$3,'Data Sheet'!$A$1:$R$1,0))</f>
        <v>100103 D</v>
      </c>
      <c r="E106" s="40">
        <f>INDEX('Data Sheet'!$A$1:$R$260,MATCH($A106,'Data Sheet'!$A$1:$A$260,0),MATCH(E$3,'Data Sheet'!$A$1:$R$1,0))</f>
        <v>20.12</v>
      </c>
      <c r="F106" s="40">
        <f>INDEX('Data Sheet'!$A$1:$R$260,MATCH($A106,'Data Sheet'!$A$1:$A$260,0),MATCH(F$3,'Data Sheet'!$A$1:$R$1,0))</f>
        <v>107</v>
      </c>
      <c r="G106" s="40">
        <f>INDEX('Data Sheet'!$A$1:$R$260,MATCH($A106,'Data Sheet'!$A$1:$A$260,0),MATCH(G$3,'Data Sheet'!$A$1:$R$1,0))</f>
        <v>107</v>
      </c>
      <c r="H106" s="40" t="str">
        <f>INDEX('Data Sheet'!$A$1:$R$260,MATCH($A106,'Data Sheet'!$A$1:$A$260,0),MATCH(H$3,'Data Sheet'!$A$1:$R$1,0))</f>
        <v/>
      </c>
      <c r="I106" s="40">
        <f>INDEX('Data Sheet'!$A$1:$R$260,MATCH($A106,'Data Sheet'!$A$1:$A$260,0),MATCH(I$3,'Data Sheet'!$A$1:$R$1,0))</f>
        <v>3</v>
      </c>
      <c r="J106" s="40" t="str">
        <f>INDEX('Data Sheet'!$A$1:$R$260,MATCH($A106,'Data Sheet'!$A$1:$A$260,0),MATCH(J$3,'Data Sheet'!$A$1:$R$1,0))</f>
        <v>3 oz.</v>
      </c>
      <c r="K106" s="40">
        <f>INDEX('Data Sheet'!$A$1:$R$260,MATCH($A106,'Data Sheet'!$A$1:$A$260,0),MATCH(K$3,'Data Sheet'!$A$1:$R$1,0))</f>
        <v>2</v>
      </c>
      <c r="L106" s="40" t="str">
        <f>INDEX('Data Sheet'!$A$1:$R$260,MATCH($A106,'Data Sheet'!$A$1:$A$260,0),MATCH(L$3,'Data Sheet'!$A$1:$R$1,0))</f>
        <v>-</v>
      </c>
      <c r="M106" s="40">
        <f>INDEX('Data Sheet'!$A$1:$R$260,MATCH($A106,'Data Sheet'!$A$1:$A$260,0),MATCH(M$3,'Data Sheet'!$A$1:$R$1,0))</f>
        <v>0</v>
      </c>
      <c r="N106" s="40">
        <f>INDEX('Data Sheet'!$A$1:$R$260,MATCH($A106,'Data Sheet'!$A$1:$A$260,0),MATCH(N$3,'Data Sheet'!$A$1:$R$1,0))</f>
        <v>27.93</v>
      </c>
      <c r="O106" s="40">
        <f>INDEX('Data Sheet'!$A$1:$R$260,MATCH($A106,'Data Sheet'!$A$1:$A$260,0),MATCH(O$3,'Data Sheet'!$A$1:$R$1,0))</f>
        <v>0</v>
      </c>
      <c r="P106" s="40">
        <f>INDEX('Data Sheet'!$A$1:$R$260,MATCH($A106,'Data Sheet'!$A$1:$A$260,0),MATCH(P$3,'Data Sheet'!$A$1:$R$1,0))</f>
        <v>0</v>
      </c>
      <c r="Q106" s="40">
        <f>INDEX('Data Sheet'!$A$1:$R$260,MATCH($A106,'Data Sheet'!$A$1:$A$260,0),MATCH(Q$3,'Data Sheet'!$A$1:$R$1,0))</f>
        <v>0</v>
      </c>
      <c r="R106" s="42" t="str">
        <f>VLOOKUP(A106,_xlfn.IFS(D106=Lists!$G$3,'Chicken Only Calculator'!$A$9:$U$114,D106=Lists!$G$4,'Chicken Only Calculator'!$A$9:$U$114,D106=Lists!$G$5,'Chicken Only Calculator'!$A$9:$U$114,D106=Lists!$G$6,'Cheese Only Calculator'!$A$9:$U$116,D106=Lists!$G$7,'Beef Only Calculator'!$A$9:$U$70,D106=Lists!$G$8,'Pork Only Calculator'!$A$9:$U$107),15,FALSE)</f>
        <v/>
      </c>
      <c r="S106" s="42" t="str">
        <f t="shared" si="16"/>
        <v/>
      </c>
      <c r="T106" s="42">
        <f>VLOOKUP(A106,_xlfn.IFS(D106=Lists!$G$3,'Chicken Only Calculator'!$A$9:$U$114,D106=Lists!$G$4,'Chicken Only Calculator'!$A$9:$U$114,D106=Lists!$G$5,'Chicken Only Calculator'!$A$9:$U$114,D106=Lists!$G$6,'Cheese Only Calculator'!$A$9:$U$116,D106=Lists!$G$7,'Beef Only Calculator'!$A$9:$U$70,D106=Lists!$G$8,'Pork Only Calculator'!$A$9:$U$107),17,FALSE)</f>
        <v>0</v>
      </c>
      <c r="U106" s="42" t="str">
        <f t="shared" si="17"/>
        <v/>
      </c>
      <c r="V106" s="42" t="str">
        <f t="shared" si="18"/>
        <v/>
      </c>
      <c r="W106" s="42" t="str">
        <f t="shared" si="19"/>
        <v/>
      </c>
      <c r="X106" s="42" t="str">
        <f t="shared" si="20"/>
        <v/>
      </c>
      <c r="Y106" s="42" t="str">
        <f t="shared" si="21"/>
        <v/>
      </c>
      <c r="Z106" s="42" t="str">
        <f t="shared" si="22"/>
        <v/>
      </c>
      <c r="AA106" s="42">
        <f>VLOOKUP($A106,_xlfn.IFS($D106=Lists!$G$3,'Chicken Only Calculator'!$A$9:$AJ$114,$D106=Lists!$G$4,'Chicken Only Calculator'!$A$9:$AJ$114,$D106=Lists!$G$5,'Chicken Only Calculator'!$A$9:$AJ$114,$D106=Lists!$G$6,'Cheese Only Calculator'!$A$9:$AJ$116,$D106=Lists!$G$7,'Beef Only Calculator'!$A$9:$AJ$70,$D106=Lists!$G$8,'Pork Only Calculator'!$A$9:$AJ$107),24,FALSE)</f>
        <v>0</v>
      </c>
      <c r="AB106" s="42">
        <f>VLOOKUP($A106,_xlfn.IFS($D106=Lists!$G$3,'Chicken Only Calculator'!$A$9:$AJ$114,$D106=Lists!$G$4,'Chicken Only Calculator'!$A$9:$AJ$114,$D106=Lists!$G$5,'Chicken Only Calculator'!$A$9:$AJ$114,$D106=Lists!$G$6,'Cheese Only Calculator'!$A$9:$AJ$116,$D106=Lists!$G$7,'Beef Only Calculator'!$A$9:$AJ$70,$D106=Lists!$G$8,'Pork Only Calculator'!$A$9:$AJ$107),25,FALSE)</f>
        <v>0</v>
      </c>
      <c r="AC106" s="42">
        <f>VLOOKUP($A106,_xlfn.IFS($D106=Lists!$G$3,'Chicken Only Calculator'!$A$9:$AJ$114,$D106=Lists!$G$4,'Chicken Only Calculator'!$A$9:$AJ$114,$D106=Lists!$G$5,'Chicken Only Calculator'!$A$9:$AJ$114,$D106=Lists!$G$6,'Cheese Only Calculator'!$A$9:$AJ$116,$D106=Lists!$G$7,'Beef Only Calculator'!$A$9:$AJ$70,$D106=Lists!$G$8,'Pork Only Calculator'!$A$9:$AJ$107),26,FALSE)</f>
        <v>0</v>
      </c>
      <c r="AD106" s="42">
        <f>VLOOKUP($A106,_xlfn.IFS($D106=Lists!$G$3,'Chicken Only Calculator'!$A$9:$AJ$114,$D106=Lists!$G$4,'Chicken Only Calculator'!$A$9:$AJ$114,$D106=Lists!$G$5,'Chicken Only Calculator'!$A$9:$AJ$114,$D106=Lists!$G$6,'Cheese Only Calculator'!$A$9:$AJ$116,$D106=Lists!$G$7,'Beef Only Calculator'!$A$9:$AJ$70,$D106=Lists!$G$8,'Pork Only Calculator'!$A$9:$AJ$107),27,FALSE)</f>
        <v>0</v>
      </c>
      <c r="AE106" s="42">
        <f>VLOOKUP($A106,_xlfn.IFS($D106=Lists!$G$3,'Chicken Only Calculator'!$A$9:$AJ$114,$D106=Lists!$G$4,'Chicken Only Calculator'!$A$9:$AJ$114,$D106=Lists!$G$5,'Chicken Only Calculator'!$A$9:$AJ$114,$D106=Lists!$G$6,'Cheese Only Calculator'!$A$9:$AJ$116,$D106=Lists!$G$7,'Beef Only Calculator'!$A$9:$AJ$70,$D106=Lists!$G$8,'Pork Only Calculator'!$A$9:$AJ$107),28,FALSE)</f>
        <v>0</v>
      </c>
      <c r="AF106" s="42">
        <f>VLOOKUP($A106,_xlfn.IFS($D106=Lists!$G$3,'Chicken Only Calculator'!$A$9:$AJ$114,$D106=Lists!$G$4,'Chicken Only Calculator'!$A$9:$AJ$114,$D106=Lists!$G$5,'Chicken Only Calculator'!$A$9:$AJ$114,$D106=Lists!$G$6,'Cheese Only Calculator'!$A$9:$AJ$116,$D106=Lists!$G$7,'Beef Only Calculator'!$A$9:$AJ$70,$D106=Lists!$G$8,'Pork Only Calculator'!$A$9:$AJ$107),29,FALSE)</f>
        <v>0</v>
      </c>
      <c r="AG106" s="42">
        <f>VLOOKUP($A106,_xlfn.IFS($D106=Lists!$G$3,'Chicken Only Calculator'!$A$9:$AJ$114,$D106=Lists!$G$4,'Chicken Only Calculator'!$A$9:$AJ$114,$D106=Lists!$G$5,'Chicken Only Calculator'!$A$9:$AJ$114,$D106=Lists!$G$6,'Cheese Only Calculator'!$A$9:$AJ$116,$D106=Lists!$G$7,'Beef Only Calculator'!$A$9:$AJ$70,$D106=Lists!$G$8,'Pork Only Calculator'!$A$9:$AJ$107),30,FALSE)</f>
        <v>0</v>
      </c>
      <c r="AH106" s="42">
        <f>VLOOKUP($A106,_xlfn.IFS($D106=Lists!$G$3,'Chicken Only Calculator'!$A$9:$AJ$114,$D106=Lists!$G$4,'Chicken Only Calculator'!$A$9:$AJ$114,$D106=Lists!$G$5,'Chicken Only Calculator'!$A$9:$AJ$114,$D106=Lists!$G$6,'Cheese Only Calculator'!$A$9:$AJ$116,$D106=Lists!$G$7,'Beef Only Calculator'!$A$9:$AJ$70,$D106=Lists!$G$8,'Pork Only Calculator'!$A$9:$AJ$107),31,FALSE)</f>
        <v>0</v>
      </c>
      <c r="AI106" s="42">
        <f>VLOOKUP($A106,_xlfn.IFS($D106=Lists!$G$3,'Chicken Only Calculator'!$A$9:$AJ$114,$D106=Lists!$G$4,'Chicken Only Calculator'!$A$9:$AJ$114,$D106=Lists!$G$5,'Chicken Only Calculator'!$A$9:$AJ$114,$D106=Lists!$G$6,'Cheese Only Calculator'!$A$9:$AJ$116,$D106=Lists!$G$7,'Beef Only Calculator'!$A$9:$AJ$70,$D106=Lists!$G$8,'Pork Only Calculator'!$A$9:$AJ$107),32,FALSE)</f>
        <v>0</v>
      </c>
      <c r="AJ106" s="42">
        <f>VLOOKUP($A106,_xlfn.IFS($D106=Lists!$G$3,'Chicken Only Calculator'!$A$9:$AJ$114,$D106=Lists!$G$4,'Chicken Only Calculator'!$A$9:$AJ$114,$D106=Lists!$G$5,'Chicken Only Calculator'!$A$9:$AJ$114,$D106=Lists!$G$6,'Cheese Only Calculator'!$A$9:$AJ$116,$D106=Lists!$G$7,'Beef Only Calculator'!$A$9:$AJ$70,$D106=Lists!$G$8,'Pork Only Calculator'!$A$9:$AJ$107),33,FALSE)</f>
        <v>0</v>
      </c>
      <c r="AK106" s="42">
        <f>VLOOKUP($A106,_xlfn.IFS($D106=Lists!$G$3,'Chicken Only Calculator'!$A$9:$AJ$114,$D106=Lists!$G$4,'Chicken Only Calculator'!$A$9:$AJ$114,$D106=Lists!$G$5,'Chicken Only Calculator'!$A$9:$AJ$114,$D106=Lists!$G$6,'Cheese Only Calculator'!$A$9:$AJ$116,$D106=Lists!$G$7,'Beef Only Calculator'!$A$9:$AJ$70,$D106=Lists!$G$8,'Pork Only Calculator'!$A$9:$AJ$107),34,FALSE)</f>
        <v>0</v>
      </c>
      <c r="AL106" s="42">
        <f>VLOOKUP($A106,_xlfn.IFS($D106=Lists!$G$3,'Chicken Only Calculator'!$A$9:$AJ$114,$D106=Lists!$G$4,'Chicken Only Calculator'!$A$9:$AJ$114,$D106=Lists!$G$5,'Chicken Only Calculator'!$A$9:$AJ$114,$D106=Lists!$G$6,'Cheese Only Calculator'!$A$9:$AJ$116,$D106=Lists!$G$7,'Beef Only Calculator'!$A$9:$AJ$70,$D106=Lists!$G$8,'Pork Only Calculator'!$A$9:$AJ$107),35,FALSE)</f>
        <v>0</v>
      </c>
      <c r="AM106" s="42">
        <f t="shared" si="23"/>
        <v>0</v>
      </c>
      <c r="AO106" s="55"/>
    </row>
    <row r="107" spans="1:41" ht="24.5" x14ac:dyDescent="0.55000000000000004">
      <c r="A107" s="52">
        <v>10209800328</v>
      </c>
      <c r="B107" s="52" t="str">
        <f>INDEX('Data Sheet'!$A$1:$R$260,MATCH($A107,'Data Sheet'!$A$1:$A$260,0),MATCH(B$3,'Data Sheet'!$A$1:$R$1,0))</f>
        <v>ACT</v>
      </c>
      <c r="C107" s="53" t="str">
        <f>INDEX('Data Sheet'!$A$1:$R$260,MATCH($A107,'Data Sheet'!$A$1:$A$260,0),MATCH(C$3,'Data Sheet'!$A$1:$R$1,0))</f>
        <v>Sliced Black Forest Chicken Ham, 0.5 oz.</v>
      </c>
      <c r="D107" s="52" t="str">
        <f>INDEX('Data Sheet'!$A$1:$R$260,MATCH($A107,'Data Sheet'!$A$1:$A$260,0),MATCH(D$3,'Data Sheet'!$A$1:$R$1,0))</f>
        <v>100103 D</v>
      </c>
      <c r="E107" s="52">
        <f>INDEX('Data Sheet'!$A$1:$R$260,MATCH($A107,'Data Sheet'!$A$1:$A$260,0),MATCH(E$3,'Data Sheet'!$A$1:$R$1,0))</f>
        <v>12</v>
      </c>
      <c r="F107" s="52">
        <f>INDEX('Data Sheet'!$A$1:$R$260,MATCH($A107,'Data Sheet'!$A$1:$A$260,0),MATCH(F$3,'Data Sheet'!$A$1:$R$1,0))</f>
        <v>55</v>
      </c>
      <c r="G107" s="52">
        <f>INDEX('Data Sheet'!$A$1:$R$260,MATCH($A107,'Data Sheet'!$A$1:$A$260,0),MATCH(G$3,'Data Sheet'!$A$1:$R$1,0))</f>
        <v>55</v>
      </c>
      <c r="H107" s="52">
        <f>INDEX('Data Sheet'!$A$1:$R$260,MATCH($A107,'Data Sheet'!$A$1:$A$260,0),MATCH(H$3,'Data Sheet'!$A$1:$R$1,0))</f>
        <v>15</v>
      </c>
      <c r="I107" s="52">
        <f>INDEX('Data Sheet'!$A$1:$R$260,MATCH($A107,'Data Sheet'!$A$1:$A$260,0),MATCH(I$3,'Data Sheet'!$A$1:$R$1,0))</f>
        <v>3.5</v>
      </c>
      <c r="J107" s="52" t="str">
        <f>INDEX('Data Sheet'!$A$1:$R$260,MATCH($A107,'Data Sheet'!$A$1:$A$260,0),MATCH(J$3,'Data Sheet'!$A$1:$R$1,0))</f>
        <v>7 slices</v>
      </c>
      <c r="K107" s="52">
        <f>INDEX('Data Sheet'!$A$1:$R$260,MATCH($A107,'Data Sheet'!$A$1:$A$260,0),MATCH(K$3,'Data Sheet'!$A$1:$R$1,0))</f>
        <v>2</v>
      </c>
      <c r="L107" s="52" t="str">
        <f>INDEX('Data Sheet'!$A$1:$R$260,MATCH($A107,'Data Sheet'!$A$1:$A$260,0),MATCH(L$3,'Data Sheet'!$A$1:$R$1,0))</f>
        <v>-</v>
      </c>
      <c r="M107" s="52">
        <f>INDEX('Data Sheet'!$A$1:$R$260,MATCH($A107,'Data Sheet'!$A$1:$A$260,0),MATCH(M$3,'Data Sheet'!$A$1:$R$1,0))</f>
        <v>0</v>
      </c>
      <c r="N107" s="52">
        <f>INDEX('Data Sheet'!$A$1:$R$260,MATCH($A107,'Data Sheet'!$A$1:$A$260,0),MATCH(N$3,'Data Sheet'!$A$1:$R$1,0))</f>
        <v>17.29</v>
      </c>
      <c r="O107" s="52">
        <f>INDEX('Data Sheet'!$A$1:$R$260,MATCH($A107,'Data Sheet'!$A$1:$A$260,0),MATCH(O$3,'Data Sheet'!$A$1:$R$1,0))</f>
        <v>0</v>
      </c>
      <c r="P107" s="52">
        <f>INDEX('Data Sheet'!$A$1:$R$260,MATCH($A107,'Data Sheet'!$A$1:$A$260,0),MATCH(P$3,'Data Sheet'!$A$1:$R$1,0))</f>
        <v>0</v>
      </c>
      <c r="Q107" s="52">
        <f>INDEX('Data Sheet'!$A$1:$R$260,MATCH($A107,'Data Sheet'!$A$1:$A$260,0),MATCH(Q$3,'Data Sheet'!$A$1:$R$1,0))</f>
        <v>0</v>
      </c>
      <c r="R107" s="54" t="str">
        <f>VLOOKUP(A107,_xlfn.IFS(D107=Lists!$G$3,'Chicken Only Calculator'!$A$9:$U$114,D107=Lists!$G$4,'Chicken Only Calculator'!$A$9:$U$114,D107=Lists!$G$5,'Chicken Only Calculator'!$A$9:$U$114,D107=Lists!$G$6,'Cheese Only Calculator'!$A$9:$U$116,D107=Lists!$G$7,'Beef Only Calculator'!$A$9:$U$70,D107=Lists!$G$8,'Pork Only Calculator'!$A$9:$U$107),15,FALSE)</f>
        <v/>
      </c>
      <c r="S107" s="54" t="str">
        <f t="shared" si="16"/>
        <v/>
      </c>
      <c r="T107" s="54">
        <f>VLOOKUP(A107,_xlfn.IFS(D107=Lists!$G$3,'Chicken Only Calculator'!$A$9:$U$114,D107=Lists!$G$4,'Chicken Only Calculator'!$A$9:$U$114,D107=Lists!$G$5,'Chicken Only Calculator'!$A$9:$U$114,D107=Lists!$G$6,'Cheese Only Calculator'!$A$9:$U$116,D107=Lists!$G$7,'Beef Only Calculator'!$A$9:$U$70,D107=Lists!$G$8,'Pork Only Calculator'!$A$9:$U$107),17,FALSE)</f>
        <v>0</v>
      </c>
      <c r="U107" s="54" t="str">
        <f t="shared" si="17"/>
        <v/>
      </c>
      <c r="V107" s="54" t="str">
        <f t="shared" si="18"/>
        <v/>
      </c>
      <c r="W107" s="54" t="str">
        <f t="shared" si="19"/>
        <v/>
      </c>
      <c r="X107" s="54" t="str">
        <f t="shared" si="20"/>
        <v/>
      </c>
      <c r="Y107" s="54" t="str">
        <f t="shared" si="21"/>
        <v/>
      </c>
      <c r="Z107" s="54" t="str">
        <f t="shared" si="22"/>
        <v/>
      </c>
      <c r="AA107" s="54">
        <f>VLOOKUP($A107,_xlfn.IFS($D107=Lists!$G$3,'Chicken Only Calculator'!$A$9:$AJ$114,$D107=Lists!$G$4,'Chicken Only Calculator'!$A$9:$AJ$114,$D107=Lists!$G$5,'Chicken Only Calculator'!$A$9:$AJ$114,$D107=Lists!$G$6,'Cheese Only Calculator'!$A$9:$AJ$116,$D107=Lists!$G$7,'Beef Only Calculator'!$A$9:$AJ$70,$D107=Lists!$G$8,'Pork Only Calculator'!$A$9:$AJ$107),24,FALSE)</f>
        <v>0</v>
      </c>
      <c r="AB107" s="54">
        <f>VLOOKUP($A107,_xlfn.IFS($D107=Lists!$G$3,'Chicken Only Calculator'!$A$9:$AJ$114,$D107=Lists!$G$4,'Chicken Only Calculator'!$A$9:$AJ$114,$D107=Lists!$G$5,'Chicken Only Calculator'!$A$9:$AJ$114,$D107=Lists!$G$6,'Cheese Only Calculator'!$A$9:$AJ$116,$D107=Lists!$G$7,'Beef Only Calculator'!$A$9:$AJ$70,$D107=Lists!$G$8,'Pork Only Calculator'!$A$9:$AJ$107),25,FALSE)</f>
        <v>0</v>
      </c>
      <c r="AC107" s="54">
        <f>VLOOKUP($A107,_xlfn.IFS($D107=Lists!$G$3,'Chicken Only Calculator'!$A$9:$AJ$114,$D107=Lists!$G$4,'Chicken Only Calculator'!$A$9:$AJ$114,$D107=Lists!$G$5,'Chicken Only Calculator'!$A$9:$AJ$114,$D107=Lists!$G$6,'Cheese Only Calculator'!$A$9:$AJ$116,$D107=Lists!$G$7,'Beef Only Calculator'!$A$9:$AJ$70,$D107=Lists!$G$8,'Pork Only Calculator'!$A$9:$AJ$107),26,FALSE)</f>
        <v>0</v>
      </c>
      <c r="AD107" s="54">
        <f>VLOOKUP($A107,_xlfn.IFS($D107=Lists!$G$3,'Chicken Only Calculator'!$A$9:$AJ$114,$D107=Lists!$G$4,'Chicken Only Calculator'!$A$9:$AJ$114,$D107=Lists!$G$5,'Chicken Only Calculator'!$A$9:$AJ$114,$D107=Lists!$G$6,'Cheese Only Calculator'!$A$9:$AJ$116,$D107=Lists!$G$7,'Beef Only Calculator'!$A$9:$AJ$70,$D107=Lists!$G$8,'Pork Only Calculator'!$A$9:$AJ$107),27,FALSE)</f>
        <v>0</v>
      </c>
      <c r="AE107" s="54">
        <f>VLOOKUP($A107,_xlfn.IFS($D107=Lists!$G$3,'Chicken Only Calculator'!$A$9:$AJ$114,$D107=Lists!$G$4,'Chicken Only Calculator'!$A$9:$AJ$114,$D107=Lists!$G$5,'Chicken Only Calculator'!$A$9:$AJ$114,$D107=Lists!$G$6,'Cheese Only Calculator'!$A$9:$AJ$116,$D107=Lists!$G$7,'Beef Only Calculator'!$A$9:$AJ$70,$D107=Lists!$G$8,'Pork Only Calculator'!$A$9:$AJ$107),28,FALSE)</f>
        <v>0</v>
      </c>
      <c r="AF107" s="54">
        <f>VLOOKUP($A107,_xlfn.IFS($D107=Lists!$G$3,'Chicken Only Calculator'!$A$9:$AJ$114,$D107=Lists!$G$4,'Chicken Only Calculator'!$A$9:$AJ$114,$D107=Lists!$G$5,'Chicken Only Calculator'!$A$9:$AJ$114,$D107=Lists!$G$6,'Cheese Only Calculator'!$A$9:$AJ$116,$D107=Lists!$G$7,'Beef Only Calculator'!$A$9:$AJ$70,$D107=Lists!$G$8,'Pork Only Calculator'!$A$9:$AJ$107),29,FALSE)</f>
        <v>0</v>
      </c>
      <c r="AG107" s="54">
        <f>VLOOKUP($A107,_xlfn.IFS($D107=Lists!$G$3,'Chicken Only Calculator'!$A$9:$AJ$114,$D107=Lists!$G$4,'Chicken Only Calculator'!$A$9:$AJ$114,$D107=Lists!$G$5,'Chicken Only Calculator'!$A$9:$AJ$114,$D107=Lists!$G$6,'Cheese Only Calculator'!$A$9:$AJ$116,$D107=Lists!$G$7,'Beef Only Calculator'!$A$9:$AJ$70,$D107=Lists!$G$8,'Pork Only Calculator'!$A$9:$AJ$107),30,FALSE)</f>
        <v>0</v>
      </c>
      <c r="AH107" s="54">
        <f>VLOOKUP($A107,_xlfn.IFS($D107=Lists!$G$3,'Chicken Only Calculator'!$A$9:$AJ$114,$D107=Lists!$G$4,'Chicken Only Calculator'!$A$9:$AJ$114,$D107=Lists!$G$5,'Chicken Only Calculator'!$A$9:$AJ$114,$D107=Lists!$G$6,'Cheese Only Calculator'!$A$9:$AJ$116,$D107=Lists!$G$7,'Beef Only Calculator'!$A$9:$AJ$70,$D107=Lists!$G$8,'Pork Only Calculator'!$A$9:$AJ$107),31,FALSE)</f>
        <v>0</v>
      </c>
      <c r="AI107" s="54">
        <f>VLOOKUP($A107,_xlfn.IFS($D107=Lists!$G$3,'Chicken Only Calculator'!$A$9:$AJ$114,$D107=Lists!$G$4,'Chicken Only Calculator'!$A$9:$AJ$114,$D107=Lists!$G$5,'Chicken Only Calculator'!$A$9:$AJ$114,$D107=Lists!$G$6,'Cheese Only Calculator'!$A$9:$AJ$116,$D107=Lists!$G$7,'Beef Only Calculator'!$A$9:$AJ$70,$D107=Lists!$G$8,'Pork Only Calculator'!$A$9:$AJ$107),32,FALSE)</f>
        <v>0</v>
      </c>
      <c r="AJ107" s="54">
        <f>VLOOKUP($A107,_xlfn.IFS($D107=Lists!$G$3,'Chicken Only Calculator'!$A$9:$AJ$114,$D107=Lists!$G$4,'Chicken Only Calculator'!$A$9:$AJ$114,$D107=Lists!$G$5,'Chicken Only Calculator'!$A$9:$AJ$114,$D107=Lists!$G$6,'Cheese Only Calculator'!$A$9:$AJ$116,$D107=Lists!$G$7,'Beef Only Calculator'!$A$9:$AJ$70,$D107=Lists!$G$8,'Pork Only Calculator'!$A$9:$AJ$107),33,FALSE)</f>
        <v>0</v>
      </c>
      <c r="AK107" s="54">
        <f>VLOOKUP($A107,_xlfn.IFS($D107=Lists!$G$3,'Chicken Only Calculator'!$A$9:$AJ$114,$D107=Lists!$G$4,'Chicken Only Calculator'!$A$9:$AJ$114,$D107=Lists!$G$5,'Chicken Only Calculator'!$A$9:$AJ$114,$D107=Lists!$G$6,'Cheese Only Calculator'!$A$9:$AJ$116,$D107=Lists!$G$7,'Beef Only Calculator'!$A$9:$AJ$70,$D107=Lists!$G$8,'Pork Only Calculator'!$A$9:$AJ$107),34,FALSE)</f>
        <v>0</v>
      </c>
      <c r="AL107" s="54">
        <f>VLOOKUP($A107,_xlfn.IFS($D107=Lists!$G$3,'Chicken Only Calculator'!$A$9:$AJ$114,$D107=Lists!$G$4,'Chicken Only Calculator'!$A$9:$AJ$114,$D107=Lists!$G$5,'Chicken Only Calculator'!$A$9:$AJ$114,$D107=Lists!$G$6,'Cheese Only Calculator'!$A$9:$AJ$116,$D107=Lists!$G$7,'Beef Only Calculator'!$A$9:$AJ$70,$D107=Lists!$G$8,'Pork Only Calculator'!$A$9:$AJ$107),35,FALSE)</f>
        <v>0</v>
      </c>
      <c r="AM107" s="54">
        <f t="shared" si="23"/>
        <v>0</v>
      </c>
      <c r="AO107" s="55"/>
    </row>
    <row r="108" spans="1:41" ht="24.5" x14ac:dyDescent="0.55000000000000004">
      <c r="A108" s="40">
        <v>10211220928</v>
      </c>
      <c r="B108" s="40" t="str">
        <f>INDEX('Data Sheet'!$A$1:$R$260,MATCH($A108,'Data Sheet'!$A$1:$A$260,0),MATCH(B$3,'Data Sheet'!$A$1:$R$1,0))</f>
        <v>ACT</v>
      </c>
      <c r="C108" s="41" t="str">
        <f>INDEX('Data Sheet'!$A$1:$R$260,MATCH($A108,'Data Sheet'!$A$1:$A$260,0),MATCH(C$3,'Data Sheet'!$A$1:$R$1,0))</f>
        <v>Breaded MWWM Sweet Asian Glazed Boneless Chicken Wings, 0.91 oz.</v>
      </c>
      <c r="D108" s="40" t="str">
        <f>INDEX('Data Sheet'!$A$1:$R$260,MATCH($A108,'Data Sheet'!$A$1:$A$260,0),MATCH(D$3,'Data Sheet'!$A$1:$R$1,0))</f>
        <v>100103 W</v>
      </c>
      <c r="E108" s="40">
        <f>INDEX('Data Sheet'!$A$1:$R$260,MATCH($A108,'Data Sheet'!$A$1:$A$260,0),MATCH(E$3,'Data Sheet'!$A$1:$R$1,0))</f>
        <v>28.5</v>
      </c>
      <c r="F108" s="40">
        <f>INDEX('Data Sheet'!$A$1:$R$260,MATCH($A108,'Data Sheet'!$A$1:$A$260,0),MATCH(F$3,'Data Sheet'!$A$1:$R$1,0))</f>
        <v>84</v>
      </c>
      <c r="G108" s="40">
        <f>INDEX('Data Sheet'!$A$1:$R$260,MATCH($A108,'Data Sheet'!$A$1:$A$260,0),MATCH(G$3,'Data Sheet'!$A$1:$R$1,0))</f>
        <v>84</v>
      </c>
      <c r="H108" s="40" t="str">
        <f>INDEX('Data Sheet'!$A$1:$R$260,MATCH($A108,'Data Sheet'!$A$1:$A$260,0),MATCH(H$3,'Data Sheet'!$A$1:$R$1,0))</f>
        <v/>
      </c>
      <c r="I108" s="40">
        <f>INDEX('Data Sheet'!$A$1:$R$260,MATCH($A108,'Data Sheet'!$A$1:$A$260,0),MATCH(I$3,'Data Sheet'!$A$1:$R$1,0))</f>
        <v>5.43</v>
      </c>
      <c r="J108" s="40" t="str">
        <f>INDEX('Data Sheet'!$A$1:$R$260,MATCH($A108,'Data Sheet'!$A$1:$A$260,0),MATCH(J$3,'Data Sheet'!$A$1:$R$1,0))</f>
        <v>6 pieces</v>
      </c>
      <c r="K108" s="40">
        <f>INDEX('Data Sheet'!$A$1:$R$260,MATCH($A108,'Data Sheet'!$A$1:$A$260,0),MATCH(K$3,'Data Sheet'!$A$1:$R$1,0))</f>
        <v>2</v>
      </c>
      <c r="L108" s="40">
        <f>INDEX('Data Sheet'!$A$1:$R$260,MATCH($A108,'Data Sheet'!$A$1:$A$260,0),MATCH(L$3,'Data Sheet'!$A$1:$R$1,0))</f>
        <v>1.25</v>
      </c>
      <c r="M108" s="40">
        <f>INDEX('Data Sheet'!$A$1:$R$260,MATCH($A108,'Data Sheet'!$A$1:$A$260,0),MATCH(M$3,'Data Sheet'!$A$1:$R$1,0))</f>
        <v>21.09</v>
      </c>
      <c r="N108" s="40">
        <f>INDEX('Data Sheet'!$A$1:$R$260,MATCH($A108,'Data Sheet'!$A$1:$A$260,0),MATCH(N$3,'Data Sheet'!$A$1:$R$1,0))</f>
        <v>0</v>
      </c>
      <c r="O108" s="40">
        <f>INDEX('Data Sheet'!$A$1:$R$260,MATCH($A108,'Data Sheet'!$A$1:$A$260,0),MATCH(O$3,'Data Sheet'!$A$1:$R$1,0))</f>
        <v>0</v>
      </c>
      <c r="P108" s="40">
        <f>INDEX('Data Sheet'!$A$1:$R$260,MATCH($A108,'Data Sheet'!$A$1:$A$260,0),MATCH(P$3,'Data Sheet'!$A$1:$R$1,0))</f>
        <v>0</v>
      </c>
      <c r="Q108" s="40">
        <f>INDEX('Data Sheet'!$A$1:$R$260,MATCH($A108,'Data Sheet'!$A$1:$A$260,0),MATCH(Q$3,'Data Sheet'!$A$1:$R$1,0))</f>
        <v>0</v>
      </c>
      <c r="R108" s="42" t="str">
        <f>VLOOKUP(A108,_xlfn.IFS(D108=Lists!$G$3,'Chicken Only Calculator'!$A$9:$U$114,D108=Lists!$G$4,'Chicken Only Calculator'!$A$9:$U$114,D108=Lists!$G$5,'Chicken Only Calculator'!$A$9:$U$114,D108=Lists!$G$6,'Cheese Only Calculator'!$A$9:$U$116,D108=Lists!$G$7,'Beef Only Calculator'!$A$9:$U$70,D108=Lists!$G$8,'Pork Only Calculator'!$A$9:$U$107),15,FALSE)</f>
        <v/>
      </c>
      <c r="S108" s="42" t="str">
        <f t="shared" si="16"/>
        <v/>
      </c>
      <c r="T108" s="42">
        <f>VLOOKUP(A108,_xlfn.IFS(D108=Lists!$G$3,'Chicken Only Calculator'!$A$9:$U$114,D108=Lists!$G$4,'Chicken Only Calculator'!$A$9:$U$114,D108=Lists!$G$5,'Chicken Only Calculator'!$A$9:$U$114,D108=Lists!$G$6,'Cheese Only Calculator'!$A$9:$U$116,D108=Lists!$G$7,'Beef Only Calculator'!$A$9:$U$70,D108=Lists!$G$8,'Pork Only Calculator'!$A$9:$U$107),17,FALSE)</f>
        <v>0</v>
      </c>
      <c r="U108" s="42" t="str">
        <f t="shared" si="17"/>
        <v/>
      </c>
      <c r="V108" s="42" t="str">
        <f t="shared" si="18"/>
        <v/>
      </c>
      <c r="W108" s="42" t="str">
        <f t="shared" si="19"/>
        <v/>
      </c>
      <c r="X108" s="42" t="str">
        <f t="shared" si="20"/>
        <v/>
      </c>
      <c r="Y108" s="42" t="str">
        <f t="shared" si="21"/>
        <v/>
      </c>
      <c r="Z108" s="42" t="str">
        <f t="shared" si="22"/>
        <v/>
      </c>
      <c r="AA108" s="42">
        <f>VLOOKUP($A108,_xlfn.IFS($D108=Lists!$G$3,'Chicken Only Calculator'!$A$9:$AJ$114,$D108=Lists!$G$4,'Chicken Only Calculator'!$A$9:$AJ$114,$D108=Lists!$G$5,'Chicken Only Calculator'!$A$9:$AJ$114,$D108=Lists!$G$6,'Cheese Only Calculator'!$A$9:$AJ$116,$D108=Lists!$G$7,'Beef Only Calculator'!$A$9:$AJ$70,$D108=Lists!$G$8,'Pork Only Calculator'!$A$9:$AJ$107),24,FALSE)</f>
        <v>0</v>
      </c>
      <c r="AB108" s="42">
        <f>VLOOKUP($A108,_xlfn.IFS($D108=Lists!$G$3,'Chicken Only Calculator'!$A$9:$AJ$114,$D108=Lists!$G$4,'Chicken Only Calculator'!$A$9:$AJ$114,$D108=Lists!$G$5,'Chicken Only Calculator'!$A$9:$AJ$114,$D108=Lists!$G$6,'Cheese Only Calculator'!$A$9:$AJ$116,$D108=Lists!$G$7,'Beef Only Calculator'!$A$9:$AJ$70,$D108=Lists!$G$8,'Pork Only Calculator'!$A$9:$AJ$107),25,FALSE)</f>
        <v>0</v>
      </c>
      <c r="AC108" s="42">
        <f>VLOOKUP($A108,_xlfn.IFS($D108=Lists!$G$3,'Chicken Only Calculator'!$A$9:$AJ$114,$D108=Lists!$G$4,'Chicken Only Calculator'!$A$9:$AJ$114,$D108=Lists!$G$5,'Chicken Only Calculator'!$A$9:$AJ$114,$D108=Lists!$G$6,'Cheese Only Calculator'!$A$9:$AJ$116,$D108=Lists!$G$7,'Beef Only Calculator'!$A$9:$AJ$70,$D108=Lists!$G$8,'Pork Only Calculator'!$A$9:$AJ$107),26,FALSE)</f>
        <v>0</v>
      </c>
      <c r="AD108" s="42">
        <f>VLOOKUP($A108,_xlfn.IFS($D108=Lists!$G$3,'Chicken Only Calculator'!$A$9:$AJ$114,$D108=Lists!$G$4,'Chicken Only Calculator'!$A$9:$AJ$114,$D108=Lists!$G$5,'Chicken Only Calculator'!$A$9:$AJ$114,$D108=Lists!$G$6,'Cheese Only Calculator'!$A$9:$AJ$116,$D108=Lists!$G$7,'Beef Only Calculator'!$A$9:$AJ$70,$D108=Lists!$G$8,'Pork Only Calculator'!$A$9:$AJ$107),27,FALSE)</f>
        <v>0</v>
      </c>
      <c r="AE108" s="42">
        <f>VLOOKUP($A108,_xlfn.IFS($D108=Lists!$G$3,'Chicken Only Calculator'!$A$9:$AJ$114,$D108=Lists!$G$4,'Chicken Only Calculator'!$A$9:$AJ$114,$D108=Lists!$G$5,'Chicken Only Calculator'!$A$9:$AJ$114,$D108=Lists!$G$6,'Cheese Only Calculator'!$A$9:$AJ$116,$D108=Lists!$G$7,'Beef Only Calculator'!$A$9:$AJ$70,$D108=Lists!$G$8,'Pork Only Calculator'!$A$9:$AJ$107),28,FALSE)</f>
        <v>0</v>
      </c>
      <c r="AF108" s="42">
        <f>VLOOKUP($A108,_xlfn.IFS($D108=Lists!$G$3,'Chicken Only Calculator'!$A$9:$AJ$114,$D108=Lists!$G$4,'Chicken Only Calculator'!$A$9:$AJ$114,$D108=Lists!$G$5,'Chicken Only Calculator'!$A$9:$AJ$114,$D108=Lists!$G$6,'Cheese Only Calculator'!$A$9:$AJ$116,$D108=Lists!$G$7,'Beef Only Calculator'!$A$9:$AJ$70,$D108=Lists!$G$8,'Pork Only Calculator'!$A$9:$AJ$107),29,FALSE)</f>
        <v>0</v>
      </c>
      <c r="AG108" s="42">
        <f>VLOOKUP($A108,_xlfn.IFS($D108=Lists!$G$3,'Chicken Only Calculator'!$A$9:$AJ$114,$D108=Lists!$G$4,'Chicken Only Calculator'!$A$9:$AJ$114,$D108=Lists!$G$5,'Chicken Only Calculator'!$A$9:$AJ$114,$D108=Lists!$G$6,'Cheese Only Calculator'!$A$9:$AJ$116,$D108=Lists!$G$7,'Beef Only Calculator'!$A$9:$AJ$70,$D108=Lists!$G$8,'Pork Only Calculator'!$A$9:$AJ$107),30,FALSE)</f>
        <v>0</v>
      </c>
      <c r="AH108" s="42">
        <f>VLOOKUP($A108,_xlfn.IFS($D108=Lists!$G$3,'Chicken Only Calculator'!$A$9:$AJ$114,$D108=Lists!$G$4,'Chicken Only Calculator'!$A$9:$AJ$114,$D108=Lists!$G$5,'Chicken Only Calculator'!$A$9:$AJ$114,$D108=Lists!$G$6,'Cheese Only Calculator'!$A$9:$AJ$116,$D108=Lists!$G$7,'Beef Only Calculator'!$A$9:$AJ$70,$D108=Lists!$G$8,'Pork Only Calculator'!$A$9:$AJ$107),31,FALSE)</f>
        <v>0</v>
      </c>
      <c r="AI108" s="42">
        <f>VLOOKUP($A108,_xlfn.IFS($D108=Lists!$G$3,'Chicken Only Calculator'!$A$9:$AJ$114,$D108=Lists!$G$4,'Chicken Only Calculator'!$A$9:$AJ$114,$D108=Lists!$G$5,'Chicken Only Calculator'!$A$9:$AJ$114,$D108=Lists!$G$6,'Cheese Only Calculator'!$A$9:$AJ$116,$D108=Lists!$G$7,'Beef Only Calculator'!$A$9:$AJ$70,$D108=Lists!$G$8,'Pork Only Calculator'!$A$9:$AJ$107),32,FALSE)</f>
        <v>0</v>
      </c>
      <c r="AJ108" s="42">
        <f>VLOOKUP($A108,_xlfn.IFS($D108=Lists!$G$3,'Chicken Only Calculator'!$A$9:$AJ$114,$D108=Lists!$G$4,'Chicken Only Calculator'!$A$9:$AJ$114,$D108=Lists!$G$5,'Chicken Only Calculator'!$A$9:$AJ$114,$D108=Lists!$G$6,'Cheese Only Calculator'!$A$9:$AJ$116,$D108=Lists!$G$7,'Beef Only Calculator'!$A$9:$AJ$70,$D108=Lists!$G$8,'Pork Only Calculator'!$A$9:$AJ$107),33,FALSE)</f>
        <v>0</v>
      </c>
      <c r="AK108" s="42">
        <f>VLOOKUP($A108,_xlfn.IFS($D108=Lists!$G$3,'Chicken Only Calculator'!$A$9:$AJ$114,$D108=Lists!$G$4,'Chicken Only Calculator'!$A$9:$AJ$114,$D108=Lists!$G$5,'Chicken Only Calculator'!$A$9:$AJ$114,$D108=Lists!$G$6,'Cheese Only Calculator'!$A$9:$AJ$116,$D108=Lists!$G$7,'Beef Only Calculator'!$A$9:$AJ$70,$D108=Lists!$G$8,'Pork Only Calculator'!$A$9:$AJ$107),34,FALSE)</f>
        <v>0</v>
      </c>
      <c r="AL108" s="42">
        <f>VLOOKUP($A108,_xlfn.IFS($D108=Lists!$G$3,'Chicken Only Calculator'!$A$9:$AJ$114,$D108=Lists!$G$4,'Chicken Only Calculator'!$A$9:$AJ$114,$D108=Lists!$G$5,'Chicken Only Calculator'!$A$9:$AJ$114,$D108=Lists!$G$6,'Cheese Only Calculator'!$A$9:$AJ$116,$D108=Lists!$G$7,'Beef Only Calculator'!$A$9:$AJ$70,$D108=Lists!$G$8,'Pork Only Calculator'!$A$9:$AJ$107),35,FALSE)</f>
        <v>0</v>
      </c>
      <c r="AM108" s="42">
        <f t="shared" si="23"/>
        <v>0</v>
      </c>
      <c r="AO108" s="55"/>
    </row>
    <row r="109" spans="1:41" ht="24.5" x14ac:dyDescent="0.55000000000000004">
      <c r="A109" s="52">
        <v>10214220928</v>
      </c>
      <c r="B109" s="52" t="str">
        <f>INDEX('Data Sheet'!$A$1:$R$260,MATCH($A109,'Data Sheet'!$A$1:$A$260,0),MATCH(B$3,'Data Sheet'!$A$1:$R$1,0))</f>
        <v>ACT</v>
      </c>
      <c r="C109" s="53" t="str">
        <f>INDEX('Data Sheet'!$A$1:$R$260,MATCH($A109,'Data Sheet'!$A$1:$A$260,0),MATCH(C$3,'Data Sheet'!$A$1:$R$1,0))</f>
        <v>Breaded MWWM Homestyle Boneless Chicken Wings, 0.85 oz.</v>
      </c>
      <c r="D109" s="52" t="str">
        <f>INDEX('Data Sheet'!$A$1:$R$260,MATCH($A109,'Data Sheet'!$A$1:$A$260,0),MATCH(D$3,'Data Sheet'!$A$1:$R$1,0))</f>
        <v>100103 W</v>
      </c>
      <c r="E109" s="52">
        <f>INDEX('Data Sheet'!$A$1:$R$260,MATCH($A109,'Data Sheet'!$A$1:$A$260,0),MATCH(E$3,'Data Sheet'!$A$1:$R$1,0))</f>
        <v>10</v>
      </c>
      <c r="F109" s="52">
        <f>INDEX('Data Sheet'!$A$1:$R$260,MATCH($A109,'Data Sheet'!$A$1:$A$260,0),MATCH(F$3,'Data Sheet'!$A$1:$R$1,0))</f>
        <v>31</v>
      </c>
      <c r="G109" s="52">
        <f>INDEX('Data Sheet'!$A$1:$R$260,MATCH($A109,'Data Sheet'!$A$1:$A$260,0),MATCH(G$3,'Data Sheet'!$A$1:$R$1,0))</f>
        <v>31</v>
      </c>
      <c r="H109" s="52" t="str">
        <f>INDEX('Data Sheet'!$A$1:$R$260,MATCH($A109,'Data Sheet'!$A$1:$A$260,0),MATCH(H$3,'Data Sheet'!$A$1:$R$1,0))</f>
        <v/>
      </c>
      <c r="I109" s="52">
        <f>INDEX('Data Sheet'!$A$1:$R$260,MATCH($A109,'Data Sheet'!$A$1:$A$260,0),MATCH(I$3,'Data Sheet'!$A$1:$R$1,0))</f>
        <v>5.0999999999999996</v>
      </c>
      <c r="J109" s="52" t="str">
        <f>INDEX('Data Sheet'!$A$1:$R$260,MATCH($A109,'Data Sheet'!$A$1:$A$260,0),MATCH(J$3,'Data Sheet'!$A$1:$R$1,0))</f>
        <v>6 pieces</v>
      </c>
      <c r="K109" s="52">
        <f>INDEX('Data Sheet'!$A$1:$R$260,MATCH($A109,'Data Sheet'!$A$1:$A$260,0),MATCH(K$3,'Data Sheet'!$A$1:$R$1,0))</f>
        <v>2</v>
      </c>
      <c r="L109" s="52">
        <f>INDEX('Data Sheet'!$A$1:$R$260,MATCH($A109,'Data Sheet'!$A$1:$A$260,0),MATCH(L$3,'Data Sheet'!$A$1:$R$1,0))</f>
        <v>1.5</v>
      </c>
      <c r="M109" s="52">
        <f>INDEX('Data Sheet'!$A$1:$R$260,MATCH($A109,'Data Sheet'!$A$1:$A$260,0),MATCH(M$3,'Data Sheet'!$A$1:$R$1,0))</f>
        <v>9.41</v>
      </c>
      <c r="N109" s="52">
        <f>INDEX('Data Sheet'!$A$1:$R$260,MATCH($A109,'Data Sheet'!$A$1:$A$260,0),MATCH(N$3,'Data Sheet'!$A$1:$R$1,0))</f>
        <v>0</v>
      </c>
      <c r="O109" s="52">
        <f>INDEX('Data Sheet'!$A$1:$R$260,MATCH($A109,'Data Sheet'!$A$1:$A$260,0),MATCH(O$3,'Data Sheet'!$A$1:$R$1,0))</f>
        <v>0</v>
      </c>
      <c r="P109" s="52">
        <f>INDEX('Data Sheet'!$A$1:$R$260,MATCH($A109,'Data Sheet'!$A$1:$A$260,0),MATCH(P$3,'Data Sheet'!$A$1:$R$1,0))</f>
        <v>0</v>
      </c>
      <c r="Q109" s="52">
        <f>INDEX('Data Sheet'!$A$1:$R$260,MATCH($A109,'Data Sheet'!$A$1:$A$260,0),MATCH(Q$3,'Data Sheet'!$A$1:$R$1,0))</f>
        <v>0</v>
      </c>
      <c r="R109" s="54" t="str">
        <f>VLOOKUP(A109,_xlfn.IFS(D109=Lists!$G$3,'Chicken Only Calculator'!$A$9:$U$114,D109=Lists!$G$4,'Chicken Only Calculator'!$A$9:$U$114,D109=Lists!$G$5,'Chicken Only Calculator'!$A$9:$U$114,D109=Lists!$G$6,'Cheese Only Calculator'!$A$9:$U$116,D109=Lists!$G$7,'Beef Only Calculator'!$A$9:$U$70,D109=Lists!$G$8,'Pork Only Calculator'!$A$9:$U$107),15,FALSE)</f>
        <v/>
      </c>
      <c r="S109" s="54" t="str">
        <f t="shared" si="16"/>
        <v/>
      </c>
      <c r="T109" s="54">
        <f>VLOOKUP(A109,_xlfn.IFS(D109=Lists!$G$3,'Chicken Only Calculator'!$A$9:$U$114,D109=Lists!$G$4,'Chicken Only Calculator'!$A$9:$U$114,D109=Lists!$G$5,'Chicken Only Calculator'!$A$9:$U$114,D109=Lists!$G$6,'Cheese Only Calculator'!$A$9:$U$116,D109=Lists!$G$7,'Beef Only Calculator'!$A$9:$U$70,D109=Lists!$G$8,'Pork Only Calculator'!$A$9:$U$107),17,FALSE)</f>
        <v>0</v>
      </c>
      <c r="U109" s="54" t="str">
        <f t="shared" si="17"/>
        <v/>
      </c>
      <c r="V109" s="54" t="str">
        <f t="shared" si="18"/>
        <v/>
      </c>
      <c r="W109" s="54" t="str">
        <f t="shared" si="19"/>
        <v/>
      </c>
      <c r="X109" s="54" t="str">
        <f t="shared" si="20"/>
        <v/>
      </c>
      <c r="Y109" s="54" t="str">
        <f t="shared" si="21"/>
        <v/>
      </c>
      <c r="Z109" s="54" t="str">
        <f t="shared" si="22"/>
        <v/>
      </c>
      <c r="AA109" s="54">
        <f>VLOOKUP($A109,_xlfn.IFS($D109=Lists!$G$3,'Chicken Only Calculator'!$A$9:$AJ$114,$D109=Lists!$G$4,'Chicken Only Calculator'!$A$9:$AJ$114,$D109=Lists!$G$5,'Chicken Only Calculator'!$A$9:$AJ$114,$D109=Lists!$G$6,'Cheese Only Calculator'!$A$9:$AJ$116,$D109=Lists!$G$7,'Beef Only Calculator'!$A$9:$AJ$70,$D109=Lists!$G$8,'Pork Only Calculator'!$A$9:$AJ$107),24,FALSE)</f>
        <v>0</v>
      </c>
      <c r="AB109" s="54">
        <f>VLOOKUP($A109,_xlfn.IFS($D109=Lists!$G$3,'Chicken Only Calculator'!$A$9:$AJ$114,$D109=Lists!$G$4,'Chicken Only Calculator'!$A$9:$AJ$114,$D109=Lists!$G$5,'Chicken Only Calculator'!$A$9:$AJ$114,$D109=Lists!$G$6,'Cheese Only Calculator'!$A$9:$AJ$116,$D109=Lists!$G$7,'Beef Only Calculator'!$A$9:$AJ$70,$D109=Lists!$G$8,'Pork Only Calculator'!$A$9:$AJ$107),25,FALSE)</f>
        <v>0</v>
      </c>
      <c r="AC109" s="54">
        <f>VLOOKUP($A109,_xlfn.IFS($D109=Lists!$G$3,'Chicken Only Calculator'!$A$9:$AJ$114,$D109=Lists!$G$4,'Chicken Only Calculator'!$A$9:$AJ$114,$D109=Lists!$G$5,'Chicken Only Calculator'!$A$9:$AJ$114,$D109=Lists!$G$6,'Cheese Only Calculator'!$A$9:$AJ$116,$D109=Lists!$G$7,'Beef Only Calculator'!$A$9:$AJ$70,$D109=Lists!$G$8,'Pork Only Calculator'!$A$9:$AJ$107),26,FALSE)</f>
        <v>0</v>
      </c>
      <c r="AD109" s="54">
        <f>VLOOKUP($A109,_xlfn.IFS($D109=Lists!$G$3,'Chicken Only Calculator'!$A$9:$AJ$114,$D109=Lists!$G$4,'Chicken Only Calculator'!$A$9:$AJ$114,$D109=Lists!$G$5,'Chicken Only Calculator'!$A$9:$AJ$114,$D109=Lists!$G$6,'Cheese Only Calculator'!$A$9:$AJ$116,$D109=Lists!$G$7,'Beef Only Calculator'!$A$9:$AJ$70,$D109=Lists!$G$8,'Pork Only Calculator'!$A$9:$AJ$107),27,FALSE)</f>
        <v>0</v>
      </c>
      <c r="AE109" s="54">
        <f>VLOOKUP($A109,_xlfn.IFS($D109=Lists!$G$3,'Chicken Only Calculator'!$A$9:$AJ$114,$D109=Lists!$G$4,'Chicken Only Calculator'!$A$9:$AJ$114,$D109=Lists!$G$5,'Chicken Only Calculator'!$A$9:$AJ$114,$D109=Lists!$G$6,'Cheese Only Calculator'!$A$9:$AJ$116,$D109=Lists!$G$7,'Beef Only Calculator'!$A$9:$AJ$70,$D109=Lists!$G$8,'Pork Only Calculator'!$A$9:$AJ$107),28,FALSE)</f>
        <v>0</v>
      </c>
      <c r="AF109" s="54">
        <f>VLOOKUP($A109,_xlfn.IFS($D109=Lists!$G$3,'Chicken Only Calculator'!$A$9:$AJ$114,$D109=Lists!$G$4,'Chicken Only Calculator'!$A$9:$AJ$114,$D109=Lists!$G$5,'Chicken Only Calculator'!$A$9:$AJ$114,$D109=Lists!$G$6,'Cheese Only Calculator'!$A$9:$AJ$116,$D109=Lists!$G$7,'Beef Only Calculator'!$A$9:$AJ$70,$D109=Lists!$G$8,'Pork Only Calculator'!$A$9:$AJ$107),29,FALSE)</f>
        <v>0</v>
      </c>
      <c r="AG109" s="54">
        <f>VLOOKUP($A109,_xlfn.IFS($D109=Lists!$G$3,'Chicken Only Calculator'!$A$9:$AJ$114,$D109=Lists!$G$4,'Chicken Only Calculator'!$A$9:$AJ$114,$D109=Lists!$G$5,'Chicken Only Calculator'!$A$9:$AJ$114,$D109=Lists!$G$6,'Cheese Only Calculator'!$A$9:$AJ$116,$D109=Lists!$G$7,'Beef Only Calculator'!$A$9:$AJ$70,$D109=Lists!$G$8,'Pork Only Calculator'!$A$9:$AJ$107),30,FALSE)</f>
        <v>0</v>
      </c>
      <c r="AH109" s="54">
        <f>VLOOKUP($A109,_xlfn.IFS($D109=Lists!$G$3,'Chicken Only Calculator'!$A$9:$AJ$114,$D109=Lists!$G$4,'Chicken Only Calculator'!$A$9:$AJ$114,$D109=Lists!$G$5,'Chicken Only Calculator'!$A$9:$AJ$114,$D109=Lists!$G$6,'Cheese Only Calculator'!$A$9:$AJ$116,$D109=Lists!$G$7,'Beef Only Calculator'!$A$9:$AJ$70,$D109=Lists!$G$8,'Pork Only Calculator'!$A$9:$AJ$107),31,FALSE)</f>
        <v>0</v>
      </c>
      <c r="AI109" s="54">
        <f>VLOOKUP($A109,_xlfn.IFS($D109=Lists!$G$3,'Chicken Only Calculator'!$A$9:$AJ$114,$D109=Lists!$G$4,'Chicken Only Calculator'!$A$9:$AJ$114,$D109=Lists!$G$5,'Chicken Only Calculator'!$A$9:$AJ$114,$D109=Lists!$G$6,'Cheese Only Calculator'!$A$9:$AJ$116,$D109=Lists!$G$7,'Beef Only Calculator'!$A$9:$AJ$70,$D109=Lists!$G$8,'Pork Only Calculator'!$A$9:$AJ$107),32,FALSE)</f>
        <v>0</v>
      </c>
      <c r="AJ109" s="54">
        <f>VLOOKUP($A109,_xlfn.IFS($D109=Lists!$G$3,'Chicken Only Calculator'!$A$9:$AJ$114,$D109=Lists!$G$4,'Chicken Only Calculator'!$A$9:$AJ$114,$D109=Lists!$G$5,'Chicken Only Calculator'!$A$9:$AJ$114,$D109=Lists!$G$6,'Cheese Only Calculator'!$A$9:$AJ$116,$D109=Lists!$G$7,'Beef Only Calculator'!$A$9:$AJ$70,$D109=Lists!$G$8,'Pork Only Calculator'!$A$9:$AJ$107),33,FALSE)</f>
        <v>0</v>
      </c>
      <c r="AK109" s="54">
        <f>VLOOKUP($A109,_xlfn.IFS($D109=Lists!$G$3,'Chicken Only Calculator'!$A$9:$AJ$114,$D109=Lists!$G$4,'Chicken Only Calculator'!$A$9:$AJ$114,$D109=Lists!$G$5,'Chicken Only Calculator'!$A$9:$AJ$114,$D109=Lists!$G$6,'Cheese Only Calculator'!$A$9:$AJ$116,$D109=Lists!$G$7,'Beef Only Calculator'!$A$9:$AJ$70,$D109=Lists!$G$8,'Pork Only Calculator'!$A$9:$AJ$107),34,FALSE)</f>
        <v>0</v>
      </c>
      <c r="AL109" s="54">
        <f>VLOOKUP($A109,_xlfn.IFS($D109=Lists!$G$3,'Chicken Only Calculator'!$A$9:$AJ$114,$D109=Lists!$G$4,'Chicken Only Calculator'!$A$9:$AJ$114,$D109=Lists!$G$5,'Chicken Only Calculator'!$A$9:$AJ$114,$D109=Lists!$G$6,'Cheese Only Calculator'!$A$9:$AJ$116,$D109=Lists!$G$7,'Beef Only Calculator'!$A$9:$AJ$70,$D109=Lists!$G$8,'Pork Only Calculator'!$A$9:$AJ$107),35,FALSE)</f>
        <v>0</v>
      </c>
      <c r="AM109" s="54">
        <f t="shared" si="23"/>
        <v>0</v>
      </c>
      <c r="AO109" s="55"/>
    </row>
    <row r="110" spans="1:41" ht="24.5" x14ac:dyDescent="0.55000000000000004">
      <c r="A110" s="40">
        <v>10218790928</v>
      </c>
      <c r="B110" s="40" t="str">
        <f>INDEX('Data Sheet'!$A$1:$R$260,MATCH($A110,'Data Sheet'!$A$1:$A$260,0),MATCH(B$3,'Data Sheet'!$A$1:$R$1,0))</f>
        <v>ACT</v>
      </c>
      <c r="C110" s="41" t="str">
        <f>INDEX('Data Sheet'!$A$1:$R$260,MATCH($A110,'Data Sheet'!$A$1:$A$260,0),MATCH(C$3,'Data Sheet'!$A$1:$R$1,0))</f>
        <v>Seasoned, Glazed, Mesquite &amp; Smoke Flavored ProPortion® Bone-In Chicken</v>
      </c>
      <c r="D110" s="40" t="str">
        <f>INDEX('Data Sheet'!$A$1:$R$260,MATCH($A110,'Data Sheet'!$A$1:$A$260,0),MATCH(D$3,'Data Sheet'!$A$1:$R$1,0))</f>
        <v>100103 W/D</v>
      </c>
      <c r="E110" s="40">
        <f>INDEX('Data Sheet'!$A$1:$R$260,MATCH($A110,'Data Sheet'!$A$1:$A$260,0),MATCH(E$3,'Data Sheet'!$A$1:$R$1,0))</f>
        <v>23.08</v>
      </c>
      <c r="F110" s="40" t="str">
        <f>INDEX('Data Sheet'!$A$1:$R$260,MATCH($A110,'Data Sheet'!$A$1:$A$260,0),MATCH(F$3,'Data Sheet'!$A$1:$R$1,0))</f>
        <v>57 - 100</v>
      </c>
      <c r="G110" s="40">
        <f>INDEX('Data Sheet'!$A$1:$R$260,MATCH($A110,'Data Sheet'!$A$1:$A$260,0),MATCH(G$3,'Data Sheet'!$A$1:$R$1,0))</f>
        <v>78</v>
      </c>
      <c r="H110" s="40">
        <f>INDEX('Data Sheet'!$A$1:$R$260,MATCH($A110,'Data Sheet'!$A$1:$A$260,0),MATCH(H$3,'Data Sheet'!$A$1:$R$1,0))</f>
        <v>40</v>
      </c>
      <c r="I110" s="40" t="str">
        <f>INDEX('Data Sheet'!$A$1:$R$260,MATCH($A110,'Data Sheet'!$A$1:$A$260,0),MATCH(I$3,'Data Sheet'!$A$1:$R$1,0))</f>
        <v>3.7-6.5</v>
      </c>
      <c r="J110" s="40" t="str">
        <f>INDEX('Data Sheet'!$A$1:$R$260,MATCH($A110,'Data Sheet'!$A$1:$A$260,0),MATCH(J$3,'Data Sheet'!$A$1:$R$1,0))</f>
        <v>1 piece</v>
      </c>
      <c r="K110" s="40" t="str">
        <f>INDEX('Data Sheet'!$A$1:$R$260,MATCH($A110,'Data Sheet'!$A$1:$A$260,0),MATCH(K$3,'Data Sheet'!$A$1:$R$1,0))</f>
        <v>Varies</v>
      </c>
      <c r="L110" s="40" t="str">
        <f>INDEX('Data Sheet'!$A$1:$R$260,MATCH($A110,'Data Sheet'!$A$1:$A$260,0),MATCH(L$3,'Data Sheet'!$A$1:$R$1,0))</f>
        <v>-</v>
      </c>
      <c r="M110" s="40">
        <f>INDEX('Data Sheet'!$A$1:$R$260,MATCH($A110,'Data Sheet'!$A$1:$A$260,0),MATCH(M$3,'Data Sheet'!$A$1:$R$1,0))</f>
        <v>11.52</v>
      </c>
      <c r="N110" s="40">
        <f>INDEX('Data Sheet'!$A$1:$R$260,MATCH($A110,'Data Sheet'!$A$1:$A$260,0),MATCH(N$3,'Data Sheet'!$A$1:$R$1,0))</f>
        <v>7.68</v>
      </c>
      <c r="O110" s="40">
        <f>INDEX('Data Sheet'!$A$1:$R$260,MATCH($A110,'Data Sheet'!$A$1:$A$260,0),MATCH(O$3,'Data Sheet'!$A$1:$R$1,0))</f>
        <v>0</v>
      </c>
      <c r="P110" s="40">
        <f>INDEX('Data Sheet'!$A$1:$R$260,MATCH($A110,'Data Sheet'!$A$1:$A$260,0),MATCH(P$3,'Data Sheet'!$A$1:$R$1,0))</f>
        <v>0</v>
      </c>
      <c r="Q110" s="40">
        <f>INDEX('Data Sheet'!$A$1:$R$260,MATCH($A110,'Data Sheet'!$A$1:$A$260,0),MATCH(Q$3,'Data Sheet'!$A$1:$R$1,0))</f>
        <v>0</v>
      </c>
      <c r="R110" s="42" t="str">
        <f>VLOOKUP(A110,_xlfn.IFS(D110=Lists!$G$3,'Chicken Only Calculator'!$A$9:$U$114,D110=Lists!$G$4,'Chicken Only Calculator'!$A$9:$U$114,D110=Lists!$G$5,'Chicken Only Calculator'!$A$9:$U$114,D110=Lists!$G$6,'Cheese Only Calculator'!$A$9:$U$116,D110=Lists!$G$7,'Beef Only Calculator'!$A$9:$U$70,D110=Lists!$G$8,'Pork Only Calculator'!$A$9:$U$107),15,FALSE)</f>
        <v/>
      </c>
      <c r="S110" s="42" t="str">
        <f t="shared" si="16"/>
        <v/>
      </c>
      <c r="T110" s="42">
        <f>VLOOKUP(A110,_xlfn.IFS(D110=Lists!$G$3,'Chicken Only Calculator'!$A$9:$U$114,D110=Lists!$G$4,'Chicken Only Calculator'!$A$9:$U$114,D110=Lists!$G$5,'Chicken Only Calculator'!$A$9:$U$114,D110=Lists!$G$6,'Cheese Only Calculator'!$A$9:$U$116,D110=Lists!$G$7,'Beef Only Calculator'!$A$9:$U$70,D110=Lists!$G$8,'Pork Only Calculator'!$A$9:$U$107),17,FALSE)</f>
        <v>0</v>
      </c>
      <c r="U110" s="42" t="str">
        <f t="shared" si="17"/>
        <v/>
      </c>
      <c r="V110" s="42" t="str">
        <f t="shared" si="18"/>
        <v/>
      </c>
      <c r="W110" s="42" t="str">
        <f t="shared" si="19"/>
        <v/>
      </c>
      <c r="X110" s="42" t="str">
        <f t="shared" si="20"/>
        <v/>
      </c>
      <c r="Y110" s="42" t="str">
        <f t="shared" si="21"/>
        <v/>
      </c>
      <c r="Z110" s="42" t="str">
        <f t="shared" si="22"/>
        <v/>
      </c>
      <c r="AA110" s="42">
        <f>VLOOKUP($A110,_xlfn.IFS($D110=Lists!$G$3,'Chicken Only Calculator'!$A$9:$AJ$114,$D110=Lists!$G$4,'Chicken Only Calculator'!$A$9:$AJ$114,$D110=Lists!$G$5,'Chicken Only Calculator'!$A$9:$AJ$114,$D110=Lists!$G$6,'Cheese Only Calculator'!$A$9:$AJ$116,$D110=Lists!$G$7,'Beef Only Calculator'!$A$9:$AJ$70,$D110=Lists!$G$8,'Pork Only Calculator'!$A$9:$AJ$107),24,FALSE)</f>
        <v>0</v>
      </c>
      <c r="AB110" s="42">
        <f>VLOOKUP($A110,_xlfn.IFS($D110=Lists!$G$3,'Chicken Only Calculator'!$A$9:$AJ$114,$D110=Lists!$G$4,'Chicken Only Calculator'!$A$9:$AJ$114,$D110=Lists!$G$5,'Chicken Only Calculator'!$A$9:$AJ$114,$D110=Lists!$G$6,'Cheese Only Calculator'!$A$9:$AJ$116,$D110=Lists!$G$7,'Beef Only Calculator'!$A$9:$AJ$70,$D110=Lists!$G$8,'Pork Only Calculator'!$A$9:$AJ$107),25,FALSE)</f>
        <v>0</v>
      </c>
      <c r="AC110" s="42">
        <f>VLOOKUP($A110,_xlfn.IFS($D110=Lists!$G$3,'Chicken Only Calculator'!$A$9:$AJ$114,$D110=Lists!$G$4,'Chicken Only Calculator'!$A$9:$AJ$114,$D110=Lists!$G$5,'Chicken Only Calculator'!$A$9:$AJ$114,$D110=Lists!$G$6,'Cheese Only Calculator'!$A$9:$AJ$116,$D110=Lists!$G$7,'Beef Only Calculator'!$A$9:$AJ$70,$D110=Lists!$G$8,'Pork Only Calculator'!$A$9:$AJ$107),26,FALSE)</f>
        <v>0</v>
      </c>
      <c r="AD110" s="42">
        <f>VLOOKUP($A110,_xlfn.IFS($D110=Lists!$G$3,'Chicken Only Calculator'!$A$9:$AJ$114,$D110=Lists!$G$4,'Chicken Only Calculator'!$A$9:$AJ$114,$D110=Lists!$G$5,'Chicken Only Calculator'!$A$9:$AJ$114,$D110=Lists!$G$6,'Cheese Only Calculator'!$A$9:$AJ$116,$D110=Lists!$G$7,'Beef Only Calculator'!$A$9:$AJ$70,$D110=Lists!$G$8,'Pork Only Calculator'!$A$9:$AJ$107),27,FALSE)</f>
        <v>0</v>
      </c>
      <c r="AE110" s="42">
        <f>VLOOKUP($A110,_xlfn.IFS($D110=Lists!$G$3,'Chicken Only Calculator'!$A$9:$AJ$114,$D110=Lists!$G$4,'Chicken Only Calculator'!$A$9:$AJ$114,$D110=Lists!$G$5,'Chicken Only Calculator'!$A$9:$AJ$114,$D110=Lists!$G$6,'Cheese Only Calculator'!$A$9:$AJ$116,$D110=Lists!$G$7,'Beef Only Calculator'!$A$9:$AJ$70,$D110=Lists!$G$8,'Pork Only Calculator'!$A$9:$AJ$107),28,FALSE)</f>
        <v>0</v>
      </c>
      <c r="AF110" s="42">
        <f>VLOOKUP($A110,_xlfn.IFS($D110=Lists!$G$3,'Chicken Only Calculator'!$A$9:$AJ$114,$D110=Lists!$G$4,'Chicken Only Calculator'!$A$9:$AJ$114,$D110=Lists!$G$5,'Chicken Only Calculator'!$A$9:$AJ$114,$D110=Lists!$G$6,'Cheese Only Calculator'!$A$9:$AJ$116,$D110=Lists!$G$7,'Beef Only Calculator'!$A$9:$AJ$70,$D110=Lists!$G$8,'Pork Only Calculator'!$A$9:$AJ$107),29,FALSE)</f>
        <v>0</v>
      </c>
      <c r="AG110" s="42">
        <f>VLOOKUP($A110,_xlfn.IFS($D110=Lists!$G$3,'Chicken Only Calculator'!$A$9:$AJ$114,$D110=Lists!$G$4,'Chicken Only Calculator'!$A$9:$AJ$114,$D110=Lists!$G$5,'Chicken Only Calculator'!$A$9:$AJ$114,$D110=Lists!$G$6,'Cheese Only Calculator'!$A$9:$AJ$116,$D110=Lists!$G$7,'Beef Only Calculator'!$A$9:$AJ$70,$D110=Lists!$G$8,'Pork Only Calculator'!$A$9:$AJ$107),30,FALSE)</f>
        <v>0</v>
      </c>
      <c r="AH110" s="42">
        <f>VLOOKUP($A110,_xlfn.IFS($D110=Lists!$G$3,'Chicken Only Calculator'!$A$9:$AJ$114,$D110=Lists!$G$4,'Chicken Only Calculator'!$A$9:$AJ$114,$D110=Lists!$G$5,'Chicken Only Calculator'!$A$9:$AJ$114,$D110=Lists!$G$6,'Cheese Only Calculator'!$A$9:$AJ$116,$D110=Lists!$G$7,'Beef Only Calculator'!$A$9:$AJ$70,$D110=Lists!$G$8,'Pork Only Calculator'!$A$9:$AJ$107),31,FALSE)</f>
        <v>0</v>
      </c>
      <c r="AI110" s="42">
        <f>VLOOKUP($A110,_xlfn.IFS($D110=Lists!$G$3,'Chicken Only Calculator'!$A$9:$AJ$114,$D110=Lists!$G$4,'Chicken Only Calculator'!$A$9:$AJ$114,$D110=Lists!$G$5,'Chicken Only Calculator'!$A$9:$AJ$114,$D110=Lists!$G$6,'Cheese Only Calculator'!$A$9:$AJ$116,$D110=Lists!$G$7,'Beef Only Calculator'!$A$9:$AJ$70,$D110=Lists!$G$8,'Pork Only Calculator'!$A$9:$AJ$107),32,FALSE)</f>
        <v>0</v>
      </c>
      <c r="AJ110" s="42">
        <f>VLOOKUP($A110,_xlfn.IFS($D110=Lists!$G$3,'Chicken Only Calculator'!$A$9:$AJ$114,$D110=Lists!$G$4,'Chicken Only Calculator'!$A$9:$AJ$114,$D110=Lists!$G$5,'Chicken Only Calculator'!$A$9:$AJ$114,$D110=Lists!$G$6,'Cheese Only Calculator'!$A$9:$AJ$116,$D110=Lists!$G$7,'Beef Only Calculator'!$A$9:$AJ$70,$D110=Lists!$G$8,'Pork Only Calculator'!$A$9:$AJ$107),33,FALSE)</f>
        <v>0</v>
      </c>
      <c r="AK110" s="42">
        <f>VLOOKUP($A110,_xlfn.IFS($D110=Lists!$G$3,'Chicken Only Calculator'!$A$9:$AJ$114,$D110=Lists!$G$4,'Chicken Only Calculator'!$A$9:$AJ$114,$D110=Lists!$G$5,'Chicken Only Calculator'!$A$9:$AJ$114,$D110=Lists!$G$6,'Cheese Only Calculator'!$A$9:$AJ$116,$D110=Lists!$G$7,'Beef Only Calculator'!$A$9:$AJ$70,$D110=Lists!$G$8,'Pork Only Calculator'!$A$9:$AJ$107),34,FALSE)</f>
        <v>0</v>
      </c>
      <c r="AL110" s="42">
        <f>VLOOKUP($A110,_xlfn.IFS($D110=Lists!$G$3,'Chicken Only Calculator'!$A$9:$AJ$114,$D110=Lists!$G$4,'Chicken Only Calculator'!$A$9:$AJ$114,$D110=Lists!$G$5,'Chicken Only Calculator'!$A$9:$AJ$114,$D110=Lists!$G$6,'Cheese Only Calculator'!$A$9:$AJ$116,$D110=Lists!$G$7,'Beef Only Calculator'!$A$9:$AJ$70,$D110=Lists!$G$8,'Pork Only Calculator'!$A$9:$AJ$107),35,FALSE)</f>
        <v>0</v>
      </c>
      <c r="AM110" s="42">
        <f t="shared" si="23"/>
        <v>0</v>
      </c>
      <c r="AO110" s="55"/>
    </row>
    <row r="111" spans="1:41" ht="24.5" x14ac:dyDescent="0.55000000000000004">
      <c r="A111" s="52">
        <v>10221780928</v>
      </c>
      <c r="B111" s="52" t="str">
        <f>INDEX('Data Sheet'!$A$1:$R$260,MATCH($A111,'Data Sheet'!$A$1:$A$260,0),MATCH(B$3,'Data Sheet'!$A$1:$R$1,0))</f>
        <v>ACT</v>
      </c>
      <c r="C111" s="53" t="str">
        <f>INDEX('Data Sheet'!$A$1:$R$260,MATCH($A111,'Data Sheet'!$A$1:$A$260,0),MATCH(C$3,'Data Sheet'!$A$1:$R$1,0))</f>
        <v>Battered Tempura Style Chicken Nuggets, 0.75 oz.</v>
      </c>
      <c r="D111" s="52" t="str">
        <f>INDEX('Data Sheet'!$A$1:$R$260,MATCH($A111,'Data Sheet'!$A$1:$A$260,0),MATCH(D$3,'Data Sheet'!$A$1:$R$1,0))</f>
        <v>100103 W</v>
      </c>
      <c r="E111" s="52">
        <f>INDEX('Data Sheet'!$A$1:$R$260,MATCH($A111,'Data Sheet'!$A$1:$A$260,0),MATCH(E$3,'Data Sheet'!$A$1:$R$1,0))</f>
        <v>23.12</v>
      </c>
      <c r="F111" s="52">
        <f>INDEX('Data Sheet'!$A$1:$R$260,MATCH($A111,'Data Sheet'!$A$1:$A$260,0),MATCH(F$3,'Data Sheet'!$A$1:$R$1,0))</f>
        <v>98</v>
      </c>
      <c r="G111" s="52">
        <f>INDEX('Data Sheet'!$A$1:$R$260,MATCH($A111,'Data Sheet'!$A$1:$A$260,0),MATCH(G$3,'Data Sheet'!$A$1:$R$1,0))</f>
        <v>98</v>
      </c>
      <c r="H111" s="52">
        <f>INDEX('Data Sheet'!$A$1:$R$260,MATCH($A111,'Data Sheet'!$A$1:$A$260,0),MATCH(H$3,'Data Sheet'!$A$1:$R$1,0))</f>
        <v>25</v>
      </c>
      <c r="I111" s="52">
        <f>INDEX('Data Sheet'!$A$1:$R$260,MATCH($A111,'Data Sheet'!$A$1:$A$260,0),MATCH(I$3,'Data Sheet'!$A$1:$R$1,0))</f>
        <v>3.75</v>
      </c>
      <c r="J111" s="52" t="str">
        <f>INDEX('Data Sheet'!$A$1:$R$260,MATCH($A111,'Data Sheet'!$A$1:$A$260,0),MATCH(J$3,'Data Sheet'!$A$1:$R$1,0))</f>
        <v>5 pieces</v>
      </c>
      <c r="K111" s="52">
        <f>INDEX('Data Sheet'!$A$1:$R$260,MATCH($A111,'Data Sheet'!$A$1:$A$260,0),MATCH(K$3,'Data Sheet'!$A$1:$R$1,0))</f>
        <v>2</v>
      </c>
      <c r="L111" s="52">
        <f>INDEX('Data Sheet'!$A$1:$R$260,MATCH($A111,'Data Sheet'!$A$1:$A$260,0),MATCH(L$3,'Data Sheet'!$A$1:$R$1,0))</f>
        <v>1</v>
      </c>
      <c r="M111" s="52">
        <f>INDEX('Data Sheet'!$A$1:$R$260,MATCH($A111,'Data Sheet'!$A$1:$A$260,0),MATCH(M$3,'Data Sheet'!$A$1:$R$1,0))</f>
        <v>17.91</v>
      </c>
      <c r="N111" s="52">
        <f>INDEX('Data Sheet'!$A$1:$R$260,MATCH($A111,'Data Sheet'!$A$1:$A$260,0),MATCH(N$3,'Data Sheet'!$A$1:$R$1,0))</f>
        <v>0</v>
      </c>
      <c r="O111" s="52">
        <f>INDEX('Data Sheet'!$A$1:$R$260,MATCH($A111,'Data Sheet'!$A$1:$A$260,0),MATCH(O$3,'Data Sheet'!$A$1:$R$1,0))</f>
        <v>0</v>
      </c>
      <c r="P111" s="52">
        <f>INDEX('Data Sheet'!$A$1:$R$260,MATCH($A111,'Data Sheet'!$A$1:$A$260,0),MATCH(P$3,'Data Sheet'!$A$1:$R$1,0))</f>
        <v>0</v>
      </c>
      <c r="Q111" s="52">
        <f>INDEX('Data Sheet'!$A$1:$R$260,MATCH($A111,'Data Sheet'!$A$1:$A$260,0),MATCH(Q$3,'Data Sheet'!$A$1:$R$1,0))</f>
        <v>0</v>
      </c>
      <c r="R111" s="54" t="str">
        <f>VLOOKUP(A111,_xlfn.IFS(D111=Lists!$G$3,'Chicken Only Calculator'!$A$9:$U$114,D111=Lists!$G$4,'Chicken Only Calculator'!$A$9:$U$114,D111=Lists!$G$5,'Chicken Only Calculator'!$A$9:$U$114,D111=Lists!$G$6,'Cheese Only Calculator'!$A$9:$U$116,D111=Lists!$G$7,'Beef Only Calculator'!$A$9:$U$70,D111=Lists!$G$8,'Pork Only Calculator'!$A$9:$U$107),15,FALSE)</f>
        <v/>
      </c>
      <c r="S111" s="54" t="str">
        <f t="shared" si="16"/>
        <v/>
      </c>
      <c r="T111" s="54">
        <f>VLOOKUP(A111,_xlfn.IFS(D111=Lists!$G$3,'Chicken Only Calculator'!$A$9:$U$114,D111=Lists!$G$4,'Chicken Only Calculator'!$A$9:$U$114,D111=Lists!$G$5,'Chicken Only Calculator'!$A$9:$U$114,D111=Lists!$G$6,'Cheese Only Calculator'!$A$9:$U$116,D111=Lists!$G$7,'Beef Only Calculator'!$A$9:$U$70,D111=Lists!$G$8,'Pork Only Calculator'!$A$9:$U$107),17,FALSE)</f>
        <v>0</v>
      </c>
      <c r="U111" s="54" t="str">
        <f t="shared" si="17"/>
        <v/>
      </c>
      <c r="V111" s="54" t="str">
        <f t="shared" si="18"/>
        <v/>
      </c>
      <c r="W111" s="54" t="str">
        <f t="shared" si="19"/>
        <v/>
      </c>
      <c r="X111" s="54" t="str">
        <f t="shared" si="20"/>
        <v/>
      </c>
      <c r="Y111" s="54" t="str">
        <f t="shared" si="21"/>
        <v/>
      </c>
      <c r="Z111" s="54" t="str">
        <f t="shared" si="22"/>
        <v/>
      </c>
      <c r="AA111" s="54">
        <f>VLOOKUP($A111,_xlfn.IFS($D111=Lists!$G$3,'Chicken Only Calculator'!$A$9:$AJ$114,$D111=Lists!$G$4,'Chicken Only Calculator'!$A$9:$AJ$114,$D111=Lists!$G$5,'Chicken Only Calculator'!$A$9:$AJ$114,$D111=Lists!$G$6,'Cheese Only Calculator'!$A$9:$AJ$116,$D111=Lists!$G$7,'Beef Only Calculator'!$A$9:$AJ$70,$D111=Lists!$G$8,'Pork Only Calculator'!$A$9:$AJ$107),24,FALSE)</f>
        <v>0</v>
      </c>
      <c r="AB111" s="54">
        <f>VLOOKUP($A111,_xlfn.IFS($D111=Lists!$G$3,'Chicken Only Calculator'!$A$9:$AJ$114,$D111=Lists!$G$4,'Chicken Only Calculator'!$A$9:$AJ$114,$D111=Lists!$G$5,'Chicken Only Calculator'!$A$9:$AJ$114,$D111=Lists!$G$6,'Cheese Only Calculator'!$A$9:$AJ$116,$D111=Lists!$G$7,'Beef Only Calculator'!$A$9:$AJ$70,$D111=Lists!$G$8,'Pork Only Calculator'!$A$9:$AJ$107),25,FALSE)</f>
        <v>0</v>
      </c>
      <c r="AC111" s="54">
        <f>VLOOKUP($A111,_xlfn.IFS($D111=Lists!$G$3,'Chicken Only Calculator'!$A$9:$AJ$114,$D111=Lists!$G$4,'Chicken Only Calculator'!$A$9:$AJ$114,$D111=Lists!$G$5,'Chicken Only Calculator'!$A$9:$AJ$114,$D111=Lists!$G$6,'Cheese Only Calculator'!$A$9:$AJ$116,$D111=Lists!$G$7,'Beef Only Calculator'!$A$9:$AJ$70,$D111=Lists!$G$8,'Pork Only Calculator'!$A$9:$AJ$107),26,FALSE)</f>
        <v>0</v>
      </c>
      <c r="AD111" s="54">
        <f>VLOOKUP($A111,_xlfn.IFS($D111=Lists!$G$3,'Chicken Only Calculator'!$A$9:$AJ$114,$D111=Lists!$G$4,'Chicken Only Calculator'!$A$9:$AJ$114,$D111=Lists!$G$5,'Chicken Only Calculator'!$A$9:$AJ$114,$D111=Lists!$G$6,'Cheese Only Calculator'!$A$9:$AJ$116,$D111=Lists!$G$7,'Beef Only Calculator'!$A$9:$AJ$70,$D111=Lists!$G$8,'Pork Only Calculator'!$A$9:$AJ$107),27,FALSE)</f>
        <v>0</v>
      </c>
      <c r="AE111" s="54">
        <f>VLOOKUP($A111,_xlfn.IFS($D111=Lists!$G$3,'Chicken Only Calculator'!$A$9:$AJ$114,$D111=Lists!$G$4,'Chicken Only Calculator'!$A$9:$AJ$114,$D111=Lists!$G$5,'Chicken Only Calculator'!$A$9:$AJ$114,$D111=Lists!$G$6,'Cheese Only Calculator'!$A$9:$AJ$116,$D111=Lists!$G$7,'Beef Only Calculator'!$A$9:$AJ$70,$D111=Lists!$G$8,'Pork Only Calculator'!$A$9:$AJ$107),28,FALSE)</f>
        <v>0</v>
      </c>
      <c r="AF111" s="54">
        <f>VLOOKUP($A111,_xlfn.IFS($D111=Lists!$G$3,'Chicken Only Calculator'!$A$9:$AJ$114,$D111=Lists!$G$4,'Chicken Only Calculator'!$A$9:$AJ$114,$D111=Lists!$G$5,'Chicken Only Calculator'!$A$9:$AJ$114,$D111=Lists!$G$6,'Cheese Only Calculator'!$A$9:$AJ$116,$D111=Lists!$G$7,'Beef Only Calculator'!$A$9:$AJ$70,$D111=Lists!$G$8,'Pork Only Calculator'!$A$9:$AJ$107),29,FALSE)</f>
        <v>0</v>
      </c>
      <c r="AG111" s="54">
        <f>VLOOKUP($A111,_xlfn.IFS($D111=Lists!$G$3,'Chicken Only Calculator'!$A$9:$AJ$114,$D111=Lists!$G$4,'Chicken Only Calculator'!$A$9:$AJ$114,$D111=Lists!$G$5,'Chicken Only Calculator'!$A$9:$AJ$114,$D111=Lists!$G$6,'Cheese Only Calculator'!$A$9:$AJ$116,$D111=Lists!$G$7,'Beef Only Calculator'!$A$9:$AJ$70,$D111=Lists!$G$8,'Pork Only Calculator'!$A$9:$AJ$107),30,FALSE)</f>
        <v>0</v>
      </c>
      <c r="AH111" s="54">
        <f>VLOOKUP($A111,_xlfn.IFS($D111=Lists!$G$3,'Chicken Only Calculator'!$A$9:$AJ$114,$D111=Lists!$G$4,'Chicken Only Calculator'!$A$9:$AJ$114,$D111=Lists!$G$5,'Chicken Only Calculator'!$A$9:$AJ$114,$D111=Lists!$G$6,'Cheese Only Calculator'!$A$9:$AJ$116,$D111=Lists!$G$7,'Beef Only Calculator'!$A$9:$AJ$70,$D111=Lists!$G$8,'Pork Only Calculator'!$A$9:$AJ$107),31,FALSE)</f>
        <v>0</v>
      </c>
      <c r="AI111" s="54">
        <f>VLOOKUP($A111,_xlfn.IFS($D111=Lists!$G$3,'Chicken Only Calculator'!$A$9:$AJ$114,$D111=Lists!$G$4,'Chicken Only Calculator'!$A$9:$AJ$114,$D111=Lists!$G$5,'Chicken Only Calculator'!$A$9:$AJ$114,$D111=Lists!$G$6,'Cheese Only Calculator'!$A$9:$AJ$116,$D111=Lists!$G$7,'Beef Only Calculator'!$A$9:$AJ$70,$D111=Lists!$G$8,'Pork Only Calculator'!$A$9:$AJ$107),32,FALSE)</f>
        <v>0</v>
      </c>
      <c r="AJ111" s="54">
        <f>VLOOKUP($A111,_xlfn.IFS($D111=Lists!$G$3,'Chicken Only Calculator'!$A$9:$AJ$114,$D111=Lists!$G$4,'Chicken Only Calculator'!$A$9:$AJ$114,$D111=Lists!$G$5,'Chicken Only Calculator'!$A$9:$AJ$114,$D111=Lists!$G$6,'Cheese Only Calculator'!$A$9:$AJ$116,$D111=Lists!$G$7,'Beef Only Calculator'!$A$9:$AJ$70,$D111=Lists!$G$8,'Pork Only Calculator'!$A$9:$AJ$107),33,FALSE)</f>
        <v>0</v>
      </c>
      <c r="AK111" s="54">
        <f>VLOOKUP($A111,_xlfn.IFS($D111=Lists!$G$3,'Chicken Only Calculator'!$A$9:$AJ$114,$D111=Lists!$G$4,'Chicken Only Calculator'!$A$9:$AJ$114,$D111=Lists!$G$5,'Chicken Only Calculator'!$A$9:$AJ$114,$D111=Lists!$G$6,'Cheese Only Calculator'!$A$9:$AJ$116,$D111=Lists!$G$7,'Beef Only Calculator'!$A$9:$AJ$70,$D111=Lists!$G$8,'Pork Only Calculator'!$A$9:$AJ$107),34,FALSE)</f>
        <v>0</v>
      </c>
      <c r="AL111" s="54">
        <f>VLOOKUP($A111,_xlfn.IFS($D111=Lists!$G$3,'Chicken Only Calculator'!$A$9:$AJ$114,$D111=Lists!$G$4,'Chicken Only Calculator'!$A$9:$AJ$114,$D111=Lists!$G$5,'Chicken Only Calculator'!$A$9:$AJ$114,$D111=Lists!$G$6,'Cheese Only Calculator'!$A$9:$AJ$116,$D111=Lists!$G$7,'Beef Only Calculator'!$A$9:$AJ$70,$D111=Lists!$G$8,'Pork Only Calculator'!$A$9:$AJ$107),35,FALSE)</f>
        <v>0</v>
      </c>
      <c r="AM111" s="54">
        <f t="shared" si="23"/>
        <v>0</v>
      </c>
      <c r="AO111" s="55"/>
    </row>
    <row r="112" spans="1:41" ht="24.5" x14ac:dyDescent="0.55000000000000004">
      <c r="A112" s="40">
        <v>10244500928</v>
      </c>
      <c r="B112" s="40" t="str">
        <f>INDEX('Data Sheet'!$A$1:$R$260,MATCH($A112,'Data Sheet'!$A$1:$A$260,0),MATCH(B$3,'Data Sheet'!$A$1:$R$1,0))</f>
        <v>ACT</v>
      </c>
      <c r="C112" s="41" t="str">
        <f>INDEX('Data Sheet'!$A$1:$R$260,MATCH($A112,'Data Sheet'!$A$1:$A$260,0),MATCH(C$3,'Data Sheet'!$A$1:$R$1,0))</f>
        <v>Breaded MWWM Dark Meat Chunks, 3.0 oz.</v>
      </c>
      <c r="D112" s="40" t="str">
        <f>INDEX('Data Sheet'!$A$1:$R$260,MATCH($A112,'Data Sheet'!$A$1:$A$260,0),MATCH(D$3,'Data Sheet'!$A$1:$R$1,0))</f>
        <v>100103 D</v>
      </c>
      <c r="E112" s="40">
        <f>INDEX('Data Sheet'!$A$1:$R$260,MATCH($A112,'Data Sheet'!$A$1:$A$260,0),MATCH(E$3,'Data Sheet'!$A$1:$R$1,0))</f>
        <v>30.16</v>
      </c>
      <c r="F112" s="40">
        <f>INDEX('Data Sheet'!$A$1:$R$260,MATCH($A112,'Data Sheet'!$A$1:$A$260,0),MATCH(F$3,'Data Sheet'!$A$1:$R$1,0))</f>
        <v>160</v>
      </c>
      <c r="G112" s="40">
        <f>INDEX('Data Sheet'!$A$1:$R$260,MATCH($A112,'Data Sheet'!$A$1:$A$260,0),MATCH(G$3,'Data Sheet'!$A$1:$R$1,0))</f>
        <v>160</v>
      </c>
      <c r="H112" s="40">
        <f>INDEX('Data Sheet'!$A$1:$R$260,MATCH($A112,'Data Sheet'!$A$1:$A$260,0),MATCH(H$3,'Data Sheet'!$A$1:$R$1,0))</f>
        <v>40</v>
      </c>
      <c r="I112" s="40">
        <f>INDEX('Data Sheet'!$A$1:$R$260,MATCH($A112,'Data Sheet'!$A$1:$A$260,0),MATCH(I$3,'Data Sheet'!$A$1:$R$1,0))</f>
        <v>3</v>
      </c>
      <c r="J112" s="40" t="str">
        <f>INDEX('Data Sheet'!$A$1:$R$260,MATCH($A112,'Data Sheet'!$A$1:$A$260,0),MATCH(J$3,'Data Sheet'!$A$1:$R$1,0))</f>
        <v>3 oz.</v>
      </c>
      <c r="K112" s="40">
        <f>INDEX('Data Sheet'!$A$1:$R$260,MATCH($A112,'Data Sheet'!$A$1:$A$260,0),MATCH(K$3,'Data Sheet'!$A$1:$R$1,0))</f>
        <v>2</v>
      </c>
      <c r="L112" s="40" t="str">
        <f>INDEX('Data Sheet'!$A$1:$R$260,MATCH($A112,'Data Sheet'!$A$1:$A$260,0),MATCH(L$3,'Data Sheet'!$A$1:$R$1,0))</f>
        <v>-</v>
      </c>
      <c r="M112" s="40">
        <f>INDEX('Data Sheet'!$A$1:$R$260,MATCH($A112,'Data Sheet'!$A$1:$A$260,0),MATCH(M$3,'Data Sheet'!$A$1:$R$1,0))</f>
        <v>0</v>
      </c>
      <c r="N112" s="40">
        <f>INDEX('Data Sheet'!$A$1:$R$260,MATCH($A112,'Data Sheet'!$A$1:$A$260,0),MATCH(N$3,'Data Sheet'!$A$1:$R$1,0))</f>
        <v>46.69</v>
      </c>
      <c r="O112" s="40">
        <f>INDEX('Data Sheet'!$A$1:$R$260,MATCH($A112,'Data Sheet'!$A$1:$A$260,0),MATCH(O$3,'Data Sheet'!$A$1:$R$1,0))</f>
        <v>0</v>
      </c>
      <c r="P112" s="40">
        <f>INDEX('Data Sheet'!$A$1:$R$260,MATCH($A112,'Data Sheet'!$A$1:$A$260,0),MATCH(P$3,'Data Sheet'!$A$1:$R$1,0))</f>
        <v>0</v>
      </c>
      <c r="Q112" s="40">
        <f>INDEX('Data Sheet'!$A$1:$R$260,MATCH($A112,'Data Sheet'!$A$1:$A$260,0),MATCH(Q$3,'Data Sheet'!$A$1:$R$1,0))</f>
        <v>0</v>
      </c>
      <c r="R112" s="42" t="str">
        <f>VLOOKUP(A112,_xlfn.IFS(D112=Lists!$G$3,'Chicken Only Calculator'!$A$9:$U$114,D112=Lists!$G$4,'Chicken Only Calculator'!$A$9:$U$114,D112=Lists!$G$5,'Chicken Only Calculator'!$A$9:$U$114,D112=Lists!$G$6,'Cheese Only Calculator'!$A$9:$U$116,D112=Lists!$G$7,'Beef Only Calculator'!$A$9:$U$70,D112=Lists!$G$8,'Pork Only Calculator'!$A$9:$U$107),15,FALSE)</f>
        <v/>
      </c>
      <c r="S112" s="42" t="str">
        <f t="shared" si="16"/>
        <v/>
      </c>
      <c r="T112" s="42">
        <f>VLOOKUP(A112,_xlfn.IFS(D112=Lists!$G$3,'Chicken Only Calculator'!$A$9:$U$114,D112=Lists!$G$4,'Chicken Only Calculator'!$A$9:$U$114,D112=Lists!$G$5,'Chicken Only Calculator'!$A$9:$U$114,D112=Lists!$G$6,'Cheese Only Calculator'!$A$9:$U$116,D112=Lists!$G$7,'Beef Only Calculator'!$A$9:$U$70,D112=Lists!$G$8,'Pork Only Calculator'!$A$9:$U$107),17,FALSE)</f>
        <v>0</v>
      </c>
      <c r="U112" s="42" t="str">
        <f t="shared" si="17"/>
        <v/>
      </c>
      <c r="V112" s="42" t="str">
        <f t="shared" si="18"/>
        <v/>
      </c>
      <c r="W112" s="42" t="str">
        <f t="shared" si="19"/>
        <v/>
      </c>
      <c r="X112" s="42" t="str">
        <f t="shared" si="20"/>
        <v/>
      </c>
      <c r="Y112" s="42" t="str">
        <f t="shared" si="21"/>
        <v/>
      </c>
      <c r="Z112" s="42" t="str">
        <f t="shared" si="22"/>
        <v/>
      </c>
      <c r="AA112" s="42">
        <f>VLOOKUP($A112,_xlfn.IFS($D112=Lists!$G$3,'Chicken Only Calculator'!$A$9:$AJ$114,$D112=Lists!$G$4,'Chicken Only Calculator'!$A$9:$AJ$114,$D112=Lists!$G$5,'Chicken Only Calculator'!$A$9:$AJ$114,$D112=Lists!$G$6,'Cheese Only Calculator'!$A$9:$AJ$116,$D112=Lists!$G$7,'Beef Only Calculator'!$A$9:$AJ$70,$D112=Lists!$G$8,'Pork Only Calculator'!$A$9:$AJ$107),24,FALSE)</f>
        <v>0</v>
      </c>
      <c r="AB112" s="42">
        <f>VLOOKUP($A112,_xlfn.IFS($D112=Lists!$G$3,'Chicken Only Calculator'!$A$9:$AJ$114,$D112=Lists!$G$4,'Chicken Only Calculator'!$A$9:$AJ$114,$D112=Lists!$G$5,'Chicken Only Calculator'!$A$9:$AJ$114,$D112=Lists!$G$6,'Cheese Only Calculator'!$A$9:$AJ$116,$D112=Lists!$G$7,'Beef Only Calculator'!$A$9:$AJ$70,$D112=Lists!$G$8,'Pork Only Calculator'!$A$9:$AJ$107),25,FALSE)</f>
        <v>0</v>
      </c>
      <c r="AC112" s="42">
        <f>VLOOKUP($A112,_xlfn.IFS($D112=Lists!$G$3,'Chicken Only Calculator'!$A$9:$AJ$114,$D112=Lists!$G$4,'Chicken Only Calculator'!$A$9:$AJ$114,$D112=Lists!$G$5,'Chicken Only Calculator'!$A$9:$AJ$114,$D112=Lists!$G$6,'Cheese Only Calculator'!$A$9:$AJ$116,$D112=Lists!$G$7,'Beef Only Calculator'!$A$9:$AJ$70,$D112=Lists!$G$8,'Pork Only Calculator'!$A$9:$AJ$107),26,FALSE)</f>
        <v>0</v>
      </c>
      <c r="AD112" s="42">
        <f>VLOOKUP($A112,_xlfn.IFS($D112=Lists!$G$3,'Chicken Only Calculator'!$A$9:$AJ$114,$D112=Lists!$G$4,'Chicken Only Calculator'!$A$9:$AJ$114,$D112=Lists!$G$5,'Chicken Only Calculator'!$A$9:$AJ$114,$D112=Lists!$G$6,'Cheese Only Calculator'!$A$9:$AJ$116,$D112=Lists!$G$7,'Beef Only Calculator'!$A$9:$AJ$70,$D112=Lists!$G$8,'Pork Only Calculator'!$A$9:$AJ$107),27,FALSE)</f>
        <v>0</v>
      </c>
      <c r="AE112" s="42">
        <f>VLOOKUP($A112,_xlfn.IFS($D112=Lists!$G$3,'Chicken Only Calculator'!$A$9:$AJ$114,$D112=Lists!$G$4,'Chicken Only Calculator'!$A$9:$AJ$114,$D112=Lists!$G$5,'Chicken Only Calculator'!$A$9:$AJ$114,$D112=Lists!$G$6,'Cheese Only Calculator'!$A$9:$AJ$116,$D112=Lists!$G$7,'Beef Only Calculator'!$A$9:$AJ$70,$D112=Lists!$G$8,'Pork Only Calculator'!$A$9:$AJ$107),28,FALSE)</f>
        <v>0</v>
      </c>
      <c r="AF112" s="42">
        <f>VLOOKUP($A112,_xlfn.IFS($D112=Lists!$G$3,'Chicken Only Calculator'!$A$9:$AJ$114,$D112=Lists!$G$4,'Chicken Only Calculator'!$A$9:$AJ$114,$D112=Lists!$G$5,'Chicken Only Calculator'!$A$9:$AJ$114,$D112=Lists!$G$6,'Cheese Only Calculator'!$A$9:$AJ$116,$D112=Lists!$G$7,'Beef Only Calculator'!$A$9:$AJ$70,$D112=Lists!$G$8,'Pork Only Calculator'!$A$9:$AJ$107),29,FALSE)</f>
        <v>0</v>
      </c>
      <c r="AG112" s="42">
        <f>VLOOKUP($A112,_xlfn.IFS($D112=Lists!$G$3,'Chicken Only Calculator'!$A$9:$AJ$114,$D112=Lists!$G$4,'Chicken Only Calculator'!$A$9:$AJ$114,$D112=Lists!$G$5,'Chicken Only Calculator'!$A$9:$AJ$114,$D112=Lists!$G$6,'Cheese Only Calculator'!$A$9:$AJ$116,$D112=Lists!$G$7,'Beef Only Calculator'!$A$9:$AJ$70,$D112=Lists!$G$8,'Pork Only Calculator'!$A$9:$AJ$107),30,FALSE)</f>
        <v>0</v>
      </c>
      <c r="AH112" s="42">
        <f>VLOOKUP($A112,_xlfn.IFS($D112=Lists!$G$3,'Chicken Only Calculator'!$A$9:$AJ$114,$D112=Lists!$G$4,'Chicken Only Calculator'!$A$9:$AJ$114,$D112=Lists!$G$5,'Chicken Only Calculator'!$A$9:$AJ$114,$D112=Lists!$G$6,'Cheese Only Calculator'!$A$9:$AJ$116,$D112=Lists!$G$7,'Beef Only Calculator'!$A$9:$AJ$70,$D112=Lists!$G$8,'Pork Only Calculator'!$A$9:$AJ$107),31,FALSE)</f>
        <v>0</v>
      </c>
      <c r="AI112" s="42">
        <f>VLOOKUP($A112,_xlfn.IFS($D112=Lists!$G$3,'Chicken Only Calculator'!$A$9:$AJ$114,$D112=Lists!$G$4,'Chicken Only Calculator'!$A$9:$AJ$114,$D112=Lists!$G$5,'Chicken Only Calculator'!$A$9:$AJ$114,$D112=Lists!$G$6,'Cheese Only Calculator'!$A$9:$AJ$116,$D112=Lists!$G$7,'Beef Only Calculator'!$A$9:$AJ$70,$D112=Lists!$G$8,'Pork Only Calculator'!$A$9:$AJ$107),32,FALSE)</f>
        <v>0</v>
      </c>
      <c r="AJ112" s="42">
        <f>VLOOKUP($A112,_xlfn.IFS($D112=Lists!$G$3,'Chicken Only Calculator'!$A$9:$AJ$114,$D112=Lists!$G$4,'Chicken Only Calculator'!$A$9:$AJ$114,$D112=Lists!$G$5,'Chicken Only Calculator'!$A$9:$AJ$114,$D112=Lists!$G$6,'Cheese Only Calculator'!$A$9:$AJ$116,$D112=Lists!$G$7,'Beef Only Calculator'!$A$9:$AJ$70,$D112=Lists!$G$8,'Pork Only Calculator'!$A$9:$AJ$107),33,FALSE)</f>
        <v>0</v>
      </c>
      <c r="AK112" s="42">
        <f>VLOOKUP($A112,_xlfn.IFS($D112=Lists!$G$3,'Chicken Only Calculator'!$A$9:$AJ$114,$D112=Lists!$G$4,'Chicken Only Calculator'!$A$9:$AJ$114,$D112=Lists!$G$5,'Chicken Only Calculator'!$A$9:$AJ$114,$D112=Lists!$G$6,'Cheese Only Calculator'!$A$9:$AJ$116,$D112=Lists!$G$7,'Beef Only Calculator'!$A$9:$AJ$70,$D112=Lists!$G$8,'Pork Only Calculator'!$A$9:$AJ$107),34,FALSE)</f>
        <v>0</v>
      </c>
      <c r="AL112" s="42">
        <f>VLOOKUP($A112,_xlfn.IFS($D112=Lists!$G$3,'Chicken Only Calculator'!$A$9:$AJ$114,$D112=Lists!$G$4,'Chicken Only Calculator'!$A$9:$AJ$114,$D112=Lists!$G$5,'Chicken Only Calculator'!$A$9:$AJ$114,$D112=Lists!$G$6,'Cheese Only Calculator'!$A$9:$AJ$116,$D112=Lists!$G$7,'Beef Only Calculator'!$A$9:$AJ$70,$D112=Lists!$G$8,'Pork Only Calculator'!$A$9:$AJ$107),35,FALSE)</f>
        <v>0</v>
      </c>
      <c r="AM112" s="42">
        <f t="shared" si="23"/>
        <v>0</v>
      </c>
      <c r="AO112" s="55"/>
    </row>
    <row r="113" spans="1:41" ht="24.5" x14ac:dyDescent="0.55000000000000004">
      <c r="A113" s="52">
        <v>10248410928</v>
      </c>
      <c r="B113" s="52" t="str">
        <f>INDEX('Data Sheet'!$A$1:$R$260,MATCH($A113,'Data Sheet'!$A$1:$A$260,0),MATCH(B$3,'Data Sheet'!$A$1:$R$1,0))</f>
        <v>ACT</v>
      </c>
      <c r="C113" s="53" t="str">
        <f>INDEX('Data Sheet'!$A$1:$R$260,MATCH($A113,'Data Sheet'!$A$1:$A$260,0),MATCH(C$3,'Data Sheet'!$A$1:$R$1,0))</f>
        <v>Breaded Chicken Sausage Bites, 0.39 oz.</v>
      </c>
      <c r="D113" s="52" t="str">
        <f>INDEX('Data Sheet'!$A$1:$R$260,MATCH($A113,'Data Sheet'!$A$1:$A$260,0),MATCH(D$3,'Data Sheet'!$A$1:$R$1,0))</f>
        <v>100103 D</v>
      </c>
      <c r="E113" s="52">
        <f>INDEX('Data Sheet'!$A$1:$R$260,MATCH($A113,'Data Sheet'!$A$1:$A$260,0),MATCH(E$3,'Data Sheet'!$A$1:$R$1,0))</f>
        <v>30.45</v>
      </c>
      <c r="F113" s="52">
        <f>INDEX('Data Sheet'!$A$1:$R$260,MATCH($A113,'Data Sheet'!$A$1:$A$260,0),MATCH(F$3,'Data Sheet'!$A$1:$R$1,0))</f>
        <v>156</v>
      </c>
      <c r="G113" s="52">
        <f>INDEX('Data Sheet'!$A$1:$R$260,MATCH($A113,'Data Sheet'!$A$1:$A$260,0),MATCH(G$3,'Data Sheet'!$A$1:$R$1,0))</f>
        <v>156</v>
      </c>
      <c r="H113" s="52">
        <f>INDEX('Data Sheet'!$A$1:$R$260,MATCH($A113,'Data Sheet'!$A$1:$A$260,0),MATCH(H$3,'Data Sheet'!$A$1:$R$1,0))</f>
        <v>25</v>
      </c>
      <c r="I113" s="52">
        <f>INDEX('Data Sheet'!$A$1:$R$260,MATCH($A113,'Data Sheet'!$A$1:$A$260,0),MATCH(I$3,'Data Sheet'!$A$1:$R$1,0))</f>
        <v>3.12</v>
      </c>
      <c r="J113" s="52" t="str">
        <f>INDEX('Data Sheet'!$A$1:$R$260,MATCH($A113,'Data Sheet'!$A$1:$A$260,0),MATCH(J$3,'Data Sheet'!$A$1:$R$1,0))</f>
        <v>8 pieces</v>
      </c>
      <c r="K113" s="52">
        <f>INDEX('Data Sheet'!$A$1:$R$260,MATCH($A113,'Data Sheet'!$A$1:$A$260,0),MATCH(K$3,'Data Sheet'!$A$1:$R$1,0))</f>
        <v>1.5</v>
      </c>
      <c r="L113" s="52">
        <f>INDEX('Data Sheet'!$A$1:$R$260,MATCH($A113,'Data Sheet'!$A$1:$A$260,0),MATCH(L$3,'Data Sheet'!$A$1:$R$1,0))</f>
        <v>1</v>
      </c>
      <c r="M113" s="52">
        <f>INDEX('Data Sheet'!$A$1:$R$260,MATCH($A113,'Data Sheet'!$A$1:$A$260,0),MATCH(M$3,'Data Sheet'!$A$1:$R$1,0))</f>
        <v>0</v>
      </c>
      <c r="N113" s="52">
        <f>INDEX('Data Sheet'!$A$1:$R$260,MATCH($A113,'Data Sheet'!$A$1:$A$260,0),MATCH(N$3,'Data Sheet'!$A$1:$R$1,0))</f>
        <v>26.74</v>
      </c>
      <c r="O113" s="52">
        <f>INDEX('Data Sheet'!$A$1:$R$260,MATCH($A113,'Data Sheet'!$A$1:$A$260,0),MATCH(O$3,'Data Sheet'!$A$1:$R$1,0))</f>
        <v>0</v>
      </c>
      <c r="P113" s="52">
        <f>INDEX('Data Sheet'!$A$1:$R$260,MATCH($A113,'Data Sheet'!$A$1:$A$260,0),MATCH(P$3,'Data Sheet'!$A$1:$R$1,0))</f>
        <v>0</v>
      </c>
      <c r="Q113" s="52">
        <f>INDEX('Data Sheet'!$A$1:$R$260,MATCH($A113,'Data Sheet'!$A$1:$A$260,0),MATCH(Q$3,'Data Sheet'!$A$1:$R$1,0))</f>
        <v>0</v>
      </c>
      <c r="R113" s="54" t="str">
        <f>VLOOKUP(A113,_xlfn.IFS(D113=Lists!$G$3,'Chicken Only Calculator'!$A$9:$U$114,D113=Lists!$G$4,'Chicken Only Calculator'!$A$9:$U$114,D113=Lists!$G$5,'Chicken Only Calculator'!$A$9:$U$114,D113=Lists!$G$6,'Cheese Only Calculator'!$A$9:$U$116,D113=Lists!$G$7,'Beef Only Calculator'!$A$9:$U$70,D113=Lists!$G$8,'Pork Only Calculator'!$A$9:$U$107),15,FALSE)</f>
        <v/>
      </c>
      <c r="S113" s="54" t="str">
        <f t="shared" si="16"/>
        <v/>
      </c>
      <c r="T113" s="54">
        <f>VLOOKUP(A113,_xlfn.IFS(D113=Lists!$G$3,'Chicken Only Calculator'!$A$9:$U$114,D113=Lists!$G$4,'Chicken Only Calculator'!$A$9:$U$114,D113=Lists!$G$5,'Chicken Only Calculator'!$A$9:$U$114,D113=Lists!$G$6,'Cheese Only Calculator'!$A$9:$U$116,D113=Lists!$G$7,'Beef Only Calculator'!$A$9:$U$70,D113=Lists!$G$8,'Pork Only Calculator'!$A$9:$U$107),17,FALSE)</f>
        <v>0</v>
      </c>
      <c r="U113" s="54" t="str">
        <f t="shared" si="17"/>
        <v/>
      </c>
      <c r="V113" s="54" t="str">
        <f t="shared" si="18"/>
        <v/>
      </c>
      <c r="W113" s="54" t="str">
        <f t="shared" si="19"/>
        <v/>
      </c>
      <c r="X113" s="54" t="str">
        <f t="shared" si="20"/>
        <v/>
      </c>
      <c r="Y113" s="54" t="str">
        <f t="shared" si="21"/>
        <v/>
      </c>
      <c r="Z113" s="54" t="str">
        <f t="shared" si="22"/>
        <v/>
      </c>
      <c r="AA113" s="54">
        <f>VLOOKUP($A113,_xlfn.IFS($D113=Lists!$G$3,'Chicken Only Calculator'!$A$9:$AJ$114,$D113=Lists!$G$4,'Chicken Only Calculator'!$A$9:$AJ$114,$D113=Lists!$G$5,'Chicken Only Calculator'!$A$9:$AJ$114,$D113=Lists!$G$6,'Cheese Only Calculator'!$A$9:$AJ$116,$D113=Lists!$G$7,'Beef Only Calculator'!$A$9:$AJ$70,$D113=Lists!$G$8,'Pork Only Calculator'!$A$9:$AJ$107),24,FALSE)</f>
        <v>0</v>
      </c>
      <c r="AB113" s="54">
        <f>VLOOKUP($A113,_xlfn.IFS($D113=Lists!$G$3,'Chicken Only Calculator'!$A$9:$AJ$114,$D113=Lists!$G$4,'Chicken Only Calculator'!$A$9:$AJ$114,$D113=Lists!$G$5,'Chicken Only Calculator'!$A$9:$AJ$114,$D113=Lists!$G$6,'Cheese Only Calculator'!$A$9:$AJ$116,$D113=Lists!$G$7,'Beef Only Calculator'!$A$9:$AJ$70,$D113=Lists!$G$8,'Pork Only Calculator'!$A$9:$AJ$107),25,FALSE)</f>
        <v>0</v>
      </c>
      <c r="AC113" s="54">
        <f>VLOOKUP($A113,_xlfn.IFS($D113=Lists!$G$3,'Chicken Only Calculator'!$A$9:$AJ$114,$D113=Lists!$G$4,'Chicken Only Calculator'!$A$9:$AJ$114,$D113=Lists!$G$5,'Chicken Only Calculator'!$A$9:$AJ$114,$D113=Lists!$G$6,'Cheese Only Calculator'!$A$9:$AJ$116,$D113=Lists!$G$7,'Beef Only Calculator'!$A$9:$AJ$70,$D113=Lists!$G$8,'Pork Only Calculator'!$A$9:$AJ$107),26,FALSE)</f>
        <v>0</v>
      </c>
      <c r="AD113" s="54">
        <f>VLOOKUP($A113,_xlfn.IFS($D113=Lists!$G$3,'Chicken Only Calculator'!$A$9:$AJ$114,$D113=Lists!$G$4,'Chicken Only Calculator'!$A$9:$AJ$114,$D113=Lists!$G$5,'Chicken Only Calculator'!$A$9:$AJ$114,$D113=Lists!$G$6,'Cheese Only Calculator'!$A$9:$AJ$116,$D113=Lists!$G$7,'Beef Only Calculator'!$A$9:$AJ$70,$D113=Lists!$G$8,'Pork Only Calculator'!$A$9:$AJ$107),27,FALSE)</f>
        <v>0</v>
      </c>
      <c r="AE113" s="54">
        <f>VLOOKUP($A113,_xlfn.IFS($D113=Lists!$G$3,'Chicken Only Calculator'!$A$9:$AJ$114,$D113=Lists!$G$4,'Chicken Only Calculator'!$A$9:$AJ$114,$D113=Lists!$G$5,'Chicken Only Calculator'!$A$9:$AJ$114,$D113=Lists!$G$6,'Cheese Only Calculator'!$A$9:$AJ$116,$D113=Lists!$G$7,'Beef Only Calculator'!$A$9:$AJ$70,$D113=Lists!$G$8,'Pork Only Calculator'!$A$9:$AJ$107),28,FALSE)</f>
        <v>0</v>
      </c>
      <c r="AF113" s="54">
        <f>VLOOKUP($A113,_xlfn.IFS($D113=Lists!$G$3,'Chicken Only Calculator'!$A$9:$AJ$114,$D113=Lists!$G$4,'Chicken Only Calculator'!$A$9:$AJ$114,$D113=Lists!$G$5,'Chicken Only Calculator'!$A$9:$AJ$114,$D113=Lists!$G$6,'Cheese Only Calculator'!$A$9:$AJ$116,$D113=Lists!$G$7,'Beef Only Calculator'!$A$9:$AJ$70,$D113=Lists!$G$8,'Pork Only Calculator'!$A$9:$AJ$107),29,FALSE)</f>
        <v>0</v>
      </c>
      <c r="AG113" s="54">
        <f>VLOOKUP($A113,_xlfn.IFS($D113=Lists!$G$3,'Chicken Only Calculator'!$A$9:$AJ$114,$D113=Lists!$G$4,'Chicken Only Calculator'!$A$9:$AJ$114,$D113=Lists!$G$5,'Chicken Only Calculator'!$A$9:$AJ$114,$D113=Lists!$G$6,'Cheese Only Calculator'!$A$9:$AJ$116,$D113=Lists!$G$7,'Beef Only Calculator'!$A$9:$AJ$70,$D113=Lists!$G$8,'Pork Only Calculator'!$A$9:$AJ$107),30,FALSE)</f>
        <v>0</v>
      </c>
      <c r="AH113" s="54">
        <f>VLOOKUP($A113,_xlfn.IFS($D113=Lists!$G$3,'Chicken Only Calculator'!$A$9:$AJ$114,$D113=Lists!$G$4,'Chicken Only Calculator'!$A$9:$AJ$114,$D113=Lists!$G$5,'Chicken Only Calculator'!$A$9:$AJ$114,$D113=Lists!$G$6,'Cheese Only Calculator'!$A$9:$AJ$116,$D113=Lists!$G$7,'Beef Only Calculator'!$A$9:$AJ$70,$D113=Lists!$G$8,'Pork Only Calculator'!$A$9:$AJ$107),31,FALSE)</f>
        <v>0</v>
      </c>
      <c r="AI113" s="54">
        <f>VLOOKUP($A113,_xlfn.IFS($D113=Lists!$G$3,'Chicken Only Calculator'!$A$9:$AJ$114,$D113=Lists!$G$4,'Chicken Only Calculator'!$A$9:$AJ$114,$D113=Lists!$G$5,'Chicken Only Calculator'!$A$9:$AJ$114,$D113=Lists!$G$6,'Cheese Only Calculator'!$A$9:$AJ$116,$D113=Lists!$G$7,'Beef Only Calculator'!$A$9:$AJ$70,$D113=Lists!$G$8,'Pork Only Calculator'!$A$9:$AJ$107),32,FALSE)</f>
        <v>0</v>
      </c>
      <c r="AJ113" s="54">
        <f>VLOOKUP($A113,_xlfn.IFS($D113=Lists!$G$3,'Chicken Only Calculator'!$A$9:$AJ$114,$D113=Lists!$G$4,'Chicken Only Calculator'!$A$9:$AJ$114,$D113=Lists!$G$5,'Chicken Only Calculator'!$A$9:$AJ$114,$D113=Lists!$G$6,'Cheese Only Calculator'!$A$9:$AJ$116,$D113=Lists!$G$7,'Beef Only Calculator'!$A$9:$AJ$70,$D113=Lists!$G$8,'Pork Only Calculator'!$A$9:$AJ$107),33,FALSE)</f>
        <v>0</v>
      </c>
      <c r="AK113" s="54">
        <f>VLOOKUP($A113,_xlfn.IFS($D113=Lists!$G$3,'Chicken Only Calculator'!$A$9:$AJ$114,$D113=Lists!$G$4,'Chicken Only Calculator'!$A$9:$AJ$114,$D113=Lists!$G$5,'Chicken Only Calculator'!$A$9:$AJ$114,$D113=Lists!$G$6,'Cheese Only Calculator'!$A$9:$AJ$116,$D113=Lists!$G$7,'Beef Only Calculator'!$A$9:$AJ$70,$D113=Lists!$G$8,'Pork Only Calculator'!$A$9:$AJ$107),34,FALSE)</f>
        <v>0</v>
      </c>
      <c r="AL113" s="54">
        <f>VLOOKUP($A113,_xlfn.IFS($D113=Lists!$G$3,'Chicken Only Calculator'!$A$9:$AJ$114,$D113=Lists!$G$4,'Chicken Only Calculator'!$A$9:$AJ$114,$D113=Lists!$G$5,'Chicken Only Calculator'!$A$9:$AJ$114,$D113=Lists!$G$6,'Cheese Only Calculator'!$A$9:$AJ$116,$D113=Lists!$G$7,'Beef Only Calculator'!$A$9:$AJ$70,$D113=Lists!$G$8,'Pork Only Calculator'!$A$9:$AJ$107),35,FALSE)</f>
        <v>0</v>
      </c>
      <c r="AM113" s="54">
        <f t="shared" si="23"/>
        <v>0</v>
      </c>
      <c r="AO113" s="55"/>
    </row>
    <row r="114" spans="1:41" ht="24.5" x14ac:dyDescent="0.55000000000000004">
      <c r="A114" s="40">
        <v>10264350928</v>
      </c>
      <c r="B114" s="40" t="str">
        <f>INDEX('Data Sheet'!$A$1:$R$260,MATCH($A114,'Data Sheet'!$A$1:$A$260,0),MATCH(B$3,'Data Sheet'!$A$1:$R$1,0))</f>
        <v>ACT</v>
      </c>
      <c r="C114" s="41" t="str">
        <f>INDEX('Data Sheet'!$A$1:$R$260,MATCH($A114,'Data Sheet'!$A$1:$A$260,0),MATCH(C$3,'Data Sheet'!$A$1:$R$1,0))</f>
        <v>Glazed Chicken Drumsticks</v>
      </c>
      <c r="D114" s="40" t="str">
        <f>INDEX('Data Sheet'!$A$1:$R$260,MATCH($A114,'Data Sheet'!$A$1:$A$260,0),MATCH(D$3,'Data Sheet'!$A$1:$R$1,0))</f>
        <v>100103 D</v>
      </c>
      <c r="E114" s="40">
        <f>INDEX('Data Sheet'!$A$1:$R$260,MATCH($A114,'Data Sheet'!$A$1:$A$260,0),MATCH(E$3,'Data Sheet'!$A$1:$R$1,0))</f>
        <v>30</v>
      </c>
      <c r="F114" s="40" t="str">
        <f>INDEX('Data Sheet'!$A$1:$R$260,MATCH($A114,'Data Sheet'!$A$1:$A$260,0),MATCH(F$3,'Data Sheet'!$A$1:$R$1,0))</f>
        <v>80-120</v>
      </c>
      <c r="G114" s="40">
        <f>INDEX('Data Sheet'!$A$1:$R$260,MATCH($A114,'Data Sheet'!$A$1:$A$260,0),MATCH(G$3,'Data Sheet'!$A$1:$R$1,0))</f>
        <v>100</v>
      </c>
      <c r="H114" s="40">
        <f>INDEX('Data Sheet'!$A$1:$R$260,MATCH($A114,'Data Sheet'!$A$1:$A$260,0),MATCH(H$3,'Data Sheet'!$A$1:$R$1,0))</f>
        <v>40</v>
      </c>
      <c r="I114" s="40" t="str">
        <f>INDEX('Data Sheet'!$A$1:$R$260,MATCH($A114,'Data Sheet'!$A$1:$A$260,0),MATCH(I$3,'Data Sheet'!$A$1:$R$1,0))</f>
        <v>3.75-6.0</v>
      </c>
      <c r="J114" s="40" t="str">
        <f>INDEX('Data Sheet'!$A$1:$R$260,MATCH($A114,'Data Sheet'!$A$1:$A$260,0),MATCH(J$3,'Data Sheet'!$A$1:$R$1,0))</f>
        <v>1 piece</v>
      </c>
      <c r="K114" s="40">
        <f>INDEX('Data Sheet'!$A$1:$R$260,MATCH($A114,'Data Sheet'!$A$1:$A$260,0),MATCH(K$3,'Data Sheet'!$A$1:$R$1,0))</f>
        <v>2.5</v>
      </c>
      <c r="L114" s="40" t="str">
        <f>INDEX('Data Sheet'!$A$1:$R$260,MATCH($A114,'Data Sheet'!$A$1:$A$260,0),MATCH(L$3,'Data Sheet'!$A$1:$R$1,0))</f>
        <v>-</v>
      </c>
      <c r="M114" s="40">
        <f>INDEX('Data Sheet'!$A$1:$R$260,MATCH($A114,'Data Sheet'!$A$1:$A$260,0),MATCH(M$3,'Data Sheet'!$A$1:$R$1,0))</f>
        <v>0</v>
      </c>
      <c r="N114" s="40">
        <f>INDEX('Data Sheet'!$A$1:$R$260,MATCH($A114,'Data Sheet'!$A$1:$A$260,0),MATCH(N$3,'Data Sheet'!$A$1:$R$1,0))</f>
        <v>25.29</v>
      </c>
      <c r="O114" s="40">
        <f>INDEX('Data Sheet'!$A$1:$R$260,MATCH($A114,'Data Sheet'!$A$1:$A$260,0),MATCH(O$3,'Data Sheet'!$A$1:$R$1,0))</f>
        <v>0</v>
      </c>
      <c r="P114" s="40">
        <f>INDEX('Data Sheet'!$A$1:$R$260,MATCH($A114,'Data Sheet'!$A$1:$A$260,0),MATCH(P$3,'Data Sheet'!$A$1:$R$1,0))</f>
        <v>0</v>
      </c>
      <c r="Q114" s="40">
        <f>INDEX('Data Sheet'!$A$1:$R$260,MATCH($A114,'Data Sheet'!$A$1:$A$260,0),MATCH(Q$3,'Data Sheet'!$A$1:$R$1,0))</f>
        <v>0</v>
      </c>
      <c r="R114" s="42" t="str">
        <f>VLOOKUP(A114,_xlfn.IFS(D114=Lists!$G$3,'Chicken Only Calculator'!$A$9:$U$114,D114=Lists!$G$4,'Chicken Only Calculator'!$A$9:$U$114,D114=Lists!$G$5,'Chicken Only Calculator'!$A$9:$U$114,D114=Lists!$G$6,'Cheese Only Calculator'!$A$9:$U$116,D114=Lists!$G$7,'Beef Only Calculator'!$A$9:$U$70,D114=Lists!$G$8,'Pork Only Calculator'!$A$9:$U$107),15,FALSE)</f>
        <v/>
      </c>
      <c r="S114" s="42" t="str">
        <f t="shared" si="16"/>
        <v/>
      </c>
      <c r="T114" s="42">
        <f>VLOOKUP(A114,_xlfn.IFS(D114=Lists!$G$3,'Chicken Only Calculator'!$A$9:$U$114,D114=Lists!$G$4,'Chicken Only Calculator'!$A$9:$U$114,D114=Lists!$G$5,'Chicken Only Calculator'!$A$9:$U$114,D114=Lists!$G$6,'Cheese Only Calculator'!$A$9:$U$116,D114=Lists!$G$7,'Beef Only Calculator'!$A$9:$U$70,D114=Lists!$G$8,'Pork Only Calculator'!$A$9:$U$107),17,FALSE)</f>
        <v>0</v>
      </c>
      <c r="U114" s="42" t="str">
        <f t="shared" si="17"/>
        <v/>
      </c>
      <c r="V114" s="42" t="str">
        <f t="shared" si="18"/>
        <v/>
      </c>
      <c r="W114" s="42" t="str">
        <f t="shared" si="19"/>
        <v/>
      </c>
      <c r="X114" s="42" t="str">
        <f t="shared" si="20"/>
        <v/>
      </c>
      <c r="Y114" s="42" t="str">
        <f t="shared" si="21"/>
        <v/>
      </c>
      <c r="Z114" s="42" t="str">
        <f t="shared" si="22"/>
        <v/>
      </c>
      <c r="AA114" s="42">
        <f>VLOOKUP($A114,_xlfn.IFS($D114=Lists!$G$3,'Chicken Only Calculator'!$A$9:$AJ$114,$D114=Lists!$G$4,'Chicken Only Calculator'!$A$9:$AJ$114,$D114=Lists!$G$5,'Chicken Only Calculator'!$A$9:$AJ$114,$D114=Lists!$G$6,'Cheese Only Calculator'!$A$9:$AJ$116,$D114=Lists!$G$7,'Beef Only Calculator'!$A$9:$AJ$70,$D114=Lists!$G$8,'Pork Only Calculator'!$A$9:$AJ$107),24,FALSE)</f>
        <v>0</v>
      </c>
      <c r="AB114" s="42">
        <f>VLOOKUP($A114,_xlfn.IFS($D114=Lists!$G$3,'Chicken Only Calculator'!$A$9:$AJ$114,$D114=Lists!$G$4,'Chicken Only Calculator'!$A$9:$AJ$114,$D114=Lists!$G$5,'Chicken Only Calculator'!$A$9:$AJ$114,$D114=Lists!$G$6,'Cheese Only Calculator'!$A$9:$AJ$116,$D114=Lists!$G$7,'Beef Only Calculator'!$A$9:$AJ$70,$D114=Lists!$G$8,'Pork Only Calculator'!$A$9:$AJ$107),25,FALSE)</f>
        <v>0</v>
      </c>
      <c r="AC114" s="42">
        <f>VLOOKUP($A114,_xlfn.IFS($D114=Lists!$G$3,'Chicken Only Calculator'!$A$9:$AJ$114,$D114=Lists!$G$4,'Chicken Only Calculator'!$A$9:$AJ$114,$D114=Lists!$G$5,'Chicken Only Calculator'!$A$9:$AJ$114,$D114=Lists!$G$6,'Cheese Only Calculator'!$A$9:$AJ$116,$D114=Lists!$G$7,'Beef Only Calculator'!$A$9:$AJ$70,$D114=Lists!$G$8,'Pork Only Calculator'!$A$9:$AJ$107),26,FALSE)</f>
        <v>0</v>
      </c>
      <c r="AD114" s="42">
        <f>VLOOKUP($A114,_xlfn.IFS($D114=Lists!$G$3,'Chicken Only Calculator'!$A$9:$AJ$114,$D114=Lists!$G$4,'Chicken Only Calculator'!$A$9:$AJ$114,$D114=Lists!$G$5,'Chicken Only Calculator'!$A$9:$AJ$114,$D114=Lists!$G$6,'Cheese Only Calculator'!$A$9:$AJ$116,$D114=Lists!$G$7,'Beef Only Calculator'!$A$9:$AJ$70,$D114=Lists!$G$8,'Pork Only Calculator'!$A$9:$AJ$107),27,FALSE)</f>
        <v>0</v>
      </c>
      <c r="AE114" s="42">
        <f>VLOOKUP($A114,_xlfn.IFS($D114=Lists!$G$3,'Chicken Only Calculator'!$A$9:$AJ$114,$D114=Lists!$G$4,'Chicken Only Calculator'!$A$9:$AJ$114,$D114=Lists!$G$5,'Chicken Only Calculator'!$A$9:$AJ$114,$D114=Lists!$G$6,'Cheese Only Calculator'!$A$9:$AJ$116,$D114=Lists!$G$7,'Beef Only Calculator'!$A$9:$AJ$70,$D114=Lists!$G$8,'Pork Only Calculator'!$A$9:$AJ$107),28,FALSE)</f>
        <v>0</v>
      </c>
      <c r="AF114" s="42">
        <f>VLOOKUP($A114,_xlfn.IFS($D114=Lists!$G$3,'Chicken Only Calculator'!$A$9:$AJ$114,$D114=Lists!$G$4,'Chicken Only Calculator'!$A$9:$AJ$114,$D114=Lists!$G$5,'Chicken Only Calculator'!$A$9:$AJ$114,$D114=Lists!$G$6,'Cheese Only Calculator'!$A$9:$AJ$116,$D114=Lists!$G$7,'Beef Only Calculator'!$A$9:$AJ$70,$D114=Lists!$G$8,'Pork Only Calculator'!$A$9:$AJ$107),29,FALSE)</f>
        <v>0</v>
      </c>
      <c r="AG114" s="42">
        <f>VLOOKUP($A114,_xlfn.IFS($D114=Lists!$G$3,'Chicken Only Calculator'!$A$9:$AJ$114,$D114=Lists!$G$4,'Chicken Only Calculator'!$A$9:$AJ$114,$D114=Lists!$G$5,'Chicken Only Calculator'!$A$9:$AJ$114,$D114=Lists!$G$6,'Cheese Only Calculator'!$A$9:$AJ$116,$D114=Lists!$G$7,'Beef Only Calculator'!$A$9:$AJ$70,$D114=Lists!$G$8,'Pork Only Calculator'!$A$9:$AJ$107),30,FALSE)</f>
        <v>0</v>
      </c>
      <c r="AH114" s="42">
        <f>VLOOKUP($A114,_xlfn.IFS($D114=Lists!$G$3,'Chicken Only Calculator'!$A$9:$AJ$114,$D114=Lists!$G$4,'Chicken Only Calculator'!$A$9:$AJ$114,$D114=Lists!$G$5,'Chicken Only Calculator'!$A$9:$AJ$114,$D114=Lists!$G$6,'Cheese Only Calculator'!$A$9:$AJ$116,$D114=Lists!$G$7,'Beef Only Calculator'!$A$9:$AJ$70,$D114=Lists!$G$8,'Pork Only Calculator'!$A$9:$AJ$107),31,FALSE)</f>
        <v>0</v>
      </c>
      <c r="AI114" s="42">
        <f>VLOOKUP($A114,_xlfn.IFS($D114=Lists!$G$3,'Chicken Only Calculator'!$A$9:$AJ$114,$D114=Lists!$G$4,'Chicken Only Calculator'!$A$9:$AJ$114,$D114=Lists!$G$5,'Chicken Only Calculator'!$A$9:$AJ$114,$D114=Lists!$G$6,'Cheese Only Calculator'!$A$9:$AJ$116,$D114=Lists!$G$7,'Beef Only Calculator'!$A$9:$AJ$70,$D114=Lists!$G$8,'Pork Only Calculator'!$A$9:$AJ$107),32,FALSE)</f>
        <v>0</v>
      </c>
      <c r="AJ114" s="42">
        <f>VLOOKUP($A114,_xlfn.IFS($D114=Lists!$G$3,'Chicken Only Calculator'!$A$9:$AJ$114,$D114=Lists!$G$4,'Chicken Only Calculator'!$A$9:$AJ$114,$D114=Lists!$G$5,'Chicken Only Calculator'!$A$9:$AJ$114,$D114=Lists!$G$6,'Cheese Only Calculator'!$A$9:$AJ$116,$D114=Lists!$G$7,'Beef Only Calculator'!$A$9:$AJ$70,$D114=Lists!$G$8,'Pork Only Calculator'!$A$9:$AJ$107),33,FALSE)</f>
        <v>0</v>
      </c>
      <c r="AK114" s="42">
        <f>VLOOKUP($A114,_xlfn.IFS($D114=Lists!$G$3,'Chicken Only Calculator'!$A$9:$AJ$114,$D114=Lists!$G$4,'Chicken Only Calculator'!$A$9:$AJ$114,$D114=Lists!$G$5,'Chicken Only Calculator'!$A$9:$AJ$114,$D114=Lists!$G$6,'Cheese Only Calculator'!$A$9:$AJ$116,$D114=Lists!$G$7,'Beef Only Calculator'!$A$9:$AJ$70,$D114=Lists!$G$8,'Pork Only Calculator'!$A$9:$AJ$107),34,FALSE)</f>
        <v>0</v>
      </c>
      <c r="AL114" s="42">
        <f>VLOOKUP($A114,_xlfn.IFS($D114=Lists!$G$3,'Chicken Only Calculator'!$A$9:$AJ$114,$D114=Lists!$G$4,'Chicken Only Calculator'!$A$9:$AJ$114,$D114=Lists!$G$5,'Chicken Only Calculator'!$A$9:$AJ$114,$D114=Lists!$G$6,'Cheese Only Calculator'!$A$9:$AJ$116,$D114=Lists!$G$7,'Beef Only Calculator'!$A$9:$AJ$70,$D114=Lists!$G$8,'Pork Only Calculator'!$A$9:$AJ$107),35,FALSE)</f>
        <v>0</v>
      </c>
      <c r="AM114" s="42">
        <f t="shared" si="23"/>
        <v>0</v>
      </c>
      <c r="AO114" s="55"/>
    </row>
    <row r="115" spans="1:41" ht="24.5" x14ac:dyDescent="0.55000000000000004">
      <c r="A115" s="52">
        <v>10264360928</v>
      </c>
      <c r="B115" s="52" t="str">
        <f>INDEX('Data Sheet'!$A$1:$R$260,MATCH($A115,'Data Sheet'!$A$1:$A$260,0),MATCH(B$3,'Data Sheet'!$A$1:$R$1,0))</f>
        <v>ACT</v>
      </c>
      <c r="C115" s="53" t="str">
        <f>INDEX('Data Sheet'!$A$1:$R$260,MATCH($A115,'Data Sheet'!$A$1:$A$260,0),MATCH(C$3,'Data Sheet'!$A$1:$R$1,0))</f>
        <v>Mesquite Glazed Chicken Drumsticks</v>
      </c>
      <c r="D115" s="52" t="str">
        <f>INDEX('Data Sheet'!$A$1:$R$260,MATCH($A115,'Data Sheet'!$A$1:$A$260,0),MATCH(D$3,'Data Sheet'!$A$1:$R$1,0))</f>
        <v>100103 D</v>
      </c>
      <c r="E115" s="52">
        <f>INDEX('Data Sheet'!$A$1:$R$260,MATCH($A115,'Data Sheet'!$A$1:$A$260,0),MATCH(E$3,'Data Sheet'!$A$1:$R$1,0))</f>
        <v>30</v>
      </c>
      <c r="F115" s="52" t="str">
        <f>INDEX('Data Sheet'!$A$1:$R$260,MATCH($A115,'Data Sheet'!$A$1:$A$260,0),MATCH(F$3,'Data Sheet'!$A$1:$R$1,0))</f>
        <v>80-128</v>
      </c>
      <c r="G115" s="52">
        <f>INDEX('Data Sheet'!$A$1:$R$260,MATCH($A115,'Data Sheet'!$A$1:$A$260,0),MATCH(G$3,'Data Sheet'!$A$1:$R$1,0))</f>
        <v>104</v>
      </c>
      <c r="H115" s="52">
        <f>INDEX('Data Sheet'!$A$1:$R$260,MATCH($A115,'Data Sheet'!$A$1:$A$260,0),MATCH(H$3,'Data Sheet'!$A$1:$R$1,0))</f>
        <v>40</v>
      </c>
      <c r="I115" s="52" t="str">
        <f>INDEX('Data Sheet'!$A$1:$R$260,MATCH($A115,'Data Sheet'!$A$1:$A$260,0),MATCH(I$3,'Data Sheet'!$A$1:$R$1,0))</f>
        <v>3.75-6.0</v>
      </c>
      <c r="J115" s="52" t="str">
        <f>INDEX('Data Sheet'!$A$1:$R$260,MATCH($A115,'Data Sheet'!$A$1:$A$260,0),MATCH(J$3,'Data Sheet'!$A$1:$R$1,0))</f>
        <v>1 piece</v>
      </c>
      <c r="K115" s="52">
        <f>INDEX('Data Sheet'!$A$1:$R$260,MATCH($A115,'Data Sheet'!$A$1:$A$260,0),MATCH(K$3,'Data Sheet'!$A$1:$R$1,0))</f>
        <v>2.5</v>
      </c>
      <c r="L115" s="52" t="str">
        <f>INDEX('Data Sheet'!$A$1:$R$260,MATCH($A115,'Data Sheet'!$A$1:$A$260,0),MATCH(L$3,'Data Sheet'!$A$1:$R$1,0))</f>
        <v>-</v>
      </c>
      <c r="M115" s="52">
        <f>INDEX('Data Sheet'!$A$1:$R$260,MATCH($A115,'Data Sheet'!$A$1:$A$260,0),MATCH(M$3,'Data Sheet'!$A$1:$R$1,0))</f>
        <v>0</v>
      </c>
      <c r="N115" s="52">
        <f>INDEX('Data Sheet'!$A$1:$R$260,MATCH($A115,'Data Sheet'!$A$1:$A$260,0),MATCH(N$3,'Data Sheet'!$A$1:$R$1,0))</f>
        <v>25.39</v>
      </c>
      <c r="O115" s="52">
        <f>INDEX('Data Sheet'!$A$1:$R$260,MATCH($A115,'Data Sheet'!$A$1:$A$260,0),MATCH(O$3,'Data Sheet'!$A$1:$R$1,0))</f>
        <v>0</v>
      </c>
      <c r="P115" s="52">
        <f>INDEX('Data Sheet'!$A$1:$R$260,MATCH($A115,'Data Sheet'!$A$1:$A$260,0),MATCH(P$3,'Data Sheet'!$A$1:$R$1,0))</f>
        <v>0</v>
      </c>
      <c r="Q115" s="52">
        <f>INDEX('Data Sheet'!$A$1:$R$260,MATCH($A115,'Data Sheet'!$A$1:$A$260,0),MATCH(Q$3,'Data Sheet'!$A$1:$R$1,0))</f>
        <v>0</v>
      </c>
      <c r="R115" s="54" t="str">
        <f>VLOOKUP(A115,_xlfn.IFS(D115=Lists!$G$3,'Chicken Only Calculator'!$A$9:$U$114,D115=Lists!$G$4,'Chicken Only Calculator'!$A$9:$U$114,D115=Lists!$G$5,'Chicken Only Calculator'!$A$9:$U$114,D115=Lists!$G$6,'Cheese Only Calculator'!$A$9:$U$116,D115=Lists!$G$7,'Beef Only Calculator'!$A$9:$U$70,D115=Lists!$G$8,'Pork Only Calculator'!$A$9:$U$107),15,FALSE)</f>
        <v/>
      </c>
      <c r="S115" s="54" t="str">
        <f t="shared" si="16"/>
        <v/>
      </c>
      <c r="T115" s="54">
        <f>VLOOKUP(A115,_xlfn.IFS(D115=Lists!$G$3,'Chicken Only Calculator'!$A$9:$U$114,D115=Lists!$G$4,'Chicken Only Calculator'!$A$9:$U$114,D115=Lists!$G$5,'Chicken Only Calculator'!$A$9:$U$114,D115=Lists!$G$6,'Cheese Only Calculator'!$A$9:$U$116,D115=Lists!$G$7,'Beef Only Calculator'!$A$9:$U$70,D115=Lists!$G$8,'Pork Only Calculator'!$A$9:$U$107),17,FALSE)</f>
        <v>0</v>
      </c>
      <c r="U115" s="54" t="str">
        <f t="shared" si="17"/>
        <v/>
      </c>
      <c r="V115" s="54" t="str">
        <f t="shared" si="18"/>
        <v/>
      </c>
      <c r="W115" s="54" t="str">
        <f t="shared" si="19"/>
        <v/>
      </c>
      <c r="X115" s="54" t="str">
        <f t="shared" si="20"/>
        <v/>
      </c>
      <c r="Y115" s="54" t="str">
        <f t="shared" si="21"/>
        <v/>
      </c>
      <c r="Z115" s="54" t="str">
        <f t="shared" si="22"/>
        <v/>
      </c>
      <c r="AA115" s="54">
        <f>VLOOKUP($A115,_xlfn.IFS($D115=Lists!$G$3,'Chicken Only Calculator'!$A$9:$AJ$114,$D115=Lists!$G$4,'Chicken Only Calculator'!$A$9:$AJ$114,$D115=Lists!$G$5,'Chicken Only Calculator'!$A$9:$AJ$114,$D115=Lists!$G$6,'Cheese Only Calculator'!$A$9:$AJ$116,$D115=Lists!$G$7,'Beef Only Calculator'!$A$9:$AJ$70,$D115=Lists!$G$8,'Pork Only Calculator'!$A$9:$AJ$107),24,FALSE)</f>
        <v>0</v>
      </c>
      <c r="AB115" s="54">
        <f>VLOOKUP($A115,_xlfn.IFS($D115=Lists!$G$3,'Chicken Only Calculator'!$A$9:$AJ$114,$D115=Lists!$G$4,'Chicken Only Calculator'!$A$9:$AJ$114,$D115=Lists!$G$5,'Chicken Only Calculator'!$A$9:$AJ$114,$D115=Lists!$G$6,'Cheese Only Calculator'!$A$9:$AJ$116,$D115=Lists!$G$7,'Beef Only Calculator'!$A$9:$AJ$70,$D115=Lists!$G$8,'Pork Only Calculator'!$A$9:$AJ$107),25,FALSE)</f>
        <v>0</v>
      </c>
      <c r="AC115" s="54">
        <f>VLOOKUP($A115,_xlfn.IFS($D115=Lists!$G$3,'Chicken Only Calculator'!$A$9:$AJ$114,$D115=Lists!$G$4,'Chicken Only Calculator'!$A$9:$AJ$114,$D115=Lists!$G$5,'Chicken Only Calculator'!$A$9:$AJ$114,$D115=Lists!$G$6,'Cheese Only Calculator'!$A$9:$AJ$116,$D115=Lists!$G$7,'Beef Only Calculator'!$A$9:$AJ$70,$D115=Lists!$G$8,'Pork Only Calculator'!$A$9:$AJ$107),26,FALSE)</f>
        <v>0</v>
      </c>
      <c r="AD115" s="54">
        <f>VLOOKUP($A115,_xlfn.IFS($D115=Lists!$G$3,'Chicken Only Calculator'!$A$9:$AJ$114,$D115=Lists!$G$4,'Chicken Only Calculator'!$A$9:$AJ$114,$D115=Lists!$G$5,'Chicken Only Calculator'!$A$9:$AJ$114,$D115=Lists!$G$6,'Cheese Only Calculator'!$A$9:$AJ$116,$D115=Lists!$G$7,'Beef Only Calculator'!$A$9:$AJ$70,$D115=Lists!$G$8,'Pork Only Calculator'!$A$9:$AJ$107),27,FALSE)</f>
        <v>0</v>
      </c>
      <c r="AE115" s="54">
        <f>VLOOKUP($A115,_xlfn.IFS($D115=Lists!$G$3,'Chicken Only Calculator'!$A$9:$AJ$114,$D115=Lists!$G$4,'Chicken Only Calculator'!$A$9:$AJ$114,$D115=Lists!$G$5,'Chicken Only Calculator'!$A$9:$AJ$114,$D115=Lists!$G$6,'Cheese Only Calculator'!$A$9:$AJ$116,$D115=Lists!$G$7,'Beef Only Calculator'!$A$9:$AJ$70,$D115=Lists!$G$8,'Pork Only Calculator'!$A$9:$AJ$107),28,FALSE)</f>
        <v>0</v>
      </c>
      <c r="AF115" s="54">
        <f>VLOOKUP($A115,_xlfn.IFS($D115=Lists!$G$3,'Chicken Only Calculator'!$A$9:$AJ$114,$D115=Lists!$G$4,'Chicken Only Calculator'!$A$9:$AJ$114,$D115=Lists!$G$5,'Chicken Only Calculator'!$A$9:$AJ$114,$D115=Lists!$G$6,'Cheese Only Calculator'!$A$9:$AJ$116,$D115=Lists!$G$7,'Beef Only Calculator'!$A$9:$AJ$70,$D115=Lists!$G$8,'Pork Only Calculator'!$A$9:$AJ$107),29,FALSE)</f>
        <v>0</v>
      </c>
      <c r="AG115" s="54">
        <f>VLOOKUP($A115,_xlfn.IFS($D115=Lists!$G$3,'Chicken Only Calculator'!$A$9:$AJ$114,$D115=Lists!$G$4,'Chicken Only Calculator'!$A$9:$AJ$114,$D115=Lists!$G$5,'Chicken Only Calculator'!$A$9:$AJ$114,$D115=Lists!$G$6,'Cheese Only Calculator'!$A$9:$AJ$116,$D115=Lists!$G$7,'Beef Only Calculator'!$A$9:$AJ$70,$D115=Lists!$G$8,'Pork Only Calculator'!$A$9:$AJ$107),30,FALSE)</f>
        <v>0</v>
      </c>
      <c r="AH115" s="54">
        <f>VLOOKUP($A115,_xlfn.IFS($D115=Lists!$G$3,'Chicken Only Calculator'!$A$9:$AJ$114,$D115=Lists!$G$4,'Chicken Only Calculator'!$A$9:$AJ$114,$D115=Lists!$G$5,'Chicken Only Calculator'!$A$9:$AJ$114,$D115=Lists!$G$6,'Cheese Only Calculator'!$A$9:$AJ$116,$D115=Lists!$G$7,'Beef Only Calculator'!$A$9:$AJ$70,$D115=Lists!$G$8,'Pork Only Calculator'!$A$9:$AJ$107),31,FALSE)</f>
        <v>0</v>
      </c>
      <c r="AI115" s="54">
        <f>VLOOKUP($A115,_xlfn.IFS($D115=Lists!$G$3,'Chicken Only Calculator'!$A$9:$AJ$114,$D115=Lists!$G$4,'Chicken Only Calculator'!$A$9:$AJ$114,$D115=Lists!$G$5,'Chicken Only Calculator'!$A$9:$AJ$114,$D115=Lists!$G$6,'Cheese Only Calculator'!$A$9:$AJ$116,$D115=Lists!$G$7,'Beef Only Calculator'!$A$9:$AJ$70,$D115=Lists!$G$8,'Pork Only Calculator'!$A$9:$AJ$107),32,FALSE)</f>
        <v>0</v>
      </c>
      <c r="AJ115" s="54">
        <f>VLOOKUP($A115,_xlfn.IFS($D115=Lists!$G$3,'Chicken Only Calculator'!$A$9:$AJ$114,$D115=Lists!$G$4,'Chicken Only Calculator'!$A$9:$AJ$114,$D115=Lists!$G$5,'Chicken Only Calculator'!$A$9:$AJ$114,$D115=Lists!$G$6,'Cheese Only Calculator'!$A$9:$AJ$116,$D115=Lists!$G$7,'Beef Only Calculator'!$A$9:$AJ$70,$D115=Lists!$G$8,'Pork Only Calculator'!$A$9:$AJ$107),33,FALSE)</f>
        <v>0</v>
      </c>
      <c r="AK115" s="54">
        <f>VLOOKUP($A115,_xlfn.IFS($D115=Lists!$G$3,'Chicken Only Calculator'!$A$9:$AJ$114,$D115=Lists!$G$4,'Chicken Only Calculator'!$A$9:$AJ$114,$D115=Lists!$G$5,'Chicken Only Calculator'!$A$9:$AJ$114,$D115=Lists!$G$6,'Cheese Only Calculator'!$A$9:$AJ$116,$D115=Lists!$G$7,'Beef Only Calculator'!$A$9:$AJ$70,$D115=Lists!$G$8,'Pork Only Calculator'!$A$9:$AJ$107),34,FALSE)</f>
        <v>0</v>
      </c>
      <c r="AL115" s="54">
        <f>VLOOKUP($A115,_xlfn.IFS($D115=Lists!$G$3,'Chicken Only Calculator'!$A$9:$AJ$114,$D115=Lists!$G$4,'Chicken Only Calculator'!$A$9:$AJ$114,$D115=Lists!$G$5,'Chicken Only Calculator'!$A$9:$AJ$114,$D115=Lists!$G$6,'Cheese Only Calculator'!$A$9:$AJ$116,$D115=Lists!$G$7,'Beef Only Calculator'!$A$9:$AJ$70,$D115=Lists!$G$8,'Pork Only Calculator'!$A$9:$AJ$107),35,FALSE)</f>
        <v>0</v>
      </c>
      <c r="AM115" s="54">
        <f t="shared" si="23"/>
        <v>0</v>
      </c>
      <c r="AO115" s="55"/>
    </row>
    <row r="116" spans="1:41" ht="24.5" x14ac:dyDescent="0.55000000000000004">
      <c r="A116" s="40">
        <v>10269760928</v>
      </c>
      <c r="B116" s="40" t="str">
        <f>INDEX('Data Sheet'!$A$1:$R$260,MATCH($A116,'Data Sheet'!$A$1:$A$260,0),MATCH(B$3,'Data Sheet'!$A$1:$R$1,0))</f>
        <v>ACT</v>
      </c>
      <c r="C116" s="41" t="str">
        <f>INDEX('Data Sheet'!$A$1:$R$260,MATCH($A116,'Data Sheet'!$A$1:$A$260,0),MATCH(C$3,'Data Sheet'!$A$1:$R$1,0))</f>
        <v>Mega Minis® Breaded Homestyle MWWM  Chicken Chunks, 0.42 oz.</v>
      </c>
      <c r="D116" s="40" t="str">
        <f>INDEX('Data Sheet'!$A$1:$R$260,MATCH($A116,'Data Sheet'!$A$1:$A$260,0),MATCH(D$3,'Data Sheet'!$A$1:$R$1,0))</f>
        <v>100103 W</v>
      </c>
      <c r="E116" s="40">
        <f>INDEX('Data Sheet'!$A$1:$R$260,MATCH($A116,'Data Sheet'!$A$1:$A$260,0),MATCH(E$3,'Data Sheet'!$A$1:$R$1,0))</f>
        <v>30.26</v>
      </c>
      <c r="F116" s="40">
        <f>INDEX('Data Sheet'!$A$1:$R$260,MATCH($A116,'Data Sheet'!$A$1:$A$260,0),MATCH(F$3,'Data Sheet'!$A$1:$R$1,0))</f>
        <v>112</v>
      </c>
      <c r="G116" s="40">
        <f>INDEX('Data Sheet'!$A$1:$R$260,MATCH($A116,'Data Sheet'!$A$1:$A$260,0),MATCH(G$3,'Data Sheet'!$A$1:$R$1,0))</f>
        <v>112</v>
      </c>
      <c r="H116" s="40">
        <f>INDEX('Data Sheet'!$A$1:$R$260,MATCH($A116,'Data Sheet'!$A$1:$A$260,0),MATCH(H$3,'Data Sheet'!$A$1:$R$1,0))</f>
        <v>25</v>
      </c>
      <c r="I116" s="40">
        <f>INDEX('Data Sheet'!$A$1:$R$260,MATCH($A116,'Data Sheet'!$A$1:$A$260,0),MATCH(I$3,'Data Sheet'!$A$1:$R$1,0))</f>
        <v>4.3</v>
      </c>
      <c r="J116" s="40" t="str">
        <f>INDEX('Data Sheet'!$A$1:$R$260,MATCH($A116,'Data Sheet'!$A$1:$A$260,0),MATCH(J$3,'Data Sheet'!$A$1:$R$1,0))</f>
        <v>10 pieces</v>
      </c>
      <c r="K116" s="40">
        <f>INDEX('Data Sheet'!$A$1:$R$260,MATCH($A116,'Data Sheet'!$A$1:$A$260,0),MATCH(K$3,'Data Sheet'!$A$1:$R$1,0))</f>
        <v>2</v>
      </c>
      <c r="L116" s="40">
        <f>INDEX('Data Sheet'!$A$1:$R$260,MATCH($A116,'Data Sheet'!$A$1:$A$260,0),MATCH(L$3,'Data Sheet'!$A$1:$R$1,0))</f>
        <v>1</v>
      </c>
      <c r="M116" s="40">
        <f>INDEX('Data Sheet'!$A$1:$R$260,MATCH($A116,'Data Sheet'!$A$1:$A$260,0),MATCH(M$3,'Data Sheet'!$A$1:$R$1,0))</f>
        <v>32.840000000000003</v>
      </c>
      <c r="N116" s="40">
        <f>INDEX('Data Sheet'!$A$1:$R$260,MATCH($A116,'Data Sheet'!$A$1:$A$260,0),MATCH(N$3,'Data Sheet'!$A$1:$R$1,0))</f>
        <v>0</v>
      </c>
      <c r="O116" s="40">
        <f>INDEX('Data Sheet'!$A$1:$R$260,MATCH($A116,'Data Sheet'!$A$1:$A$260,0),MATCH(O$3,'Data Sheet'!$A$1:$R$1,0))</f>
        <v>0</v>
      </c>
      <c r="P116" s="40">
        <f>INDEX('Data Sheet'!$A$1:$R$260,MATCH($A116,'Data Sheet'!$A$1:$A$260,0),MATCH(P$3,'Data Sheet'!$A$1:$R$1,0))</f>
        <v>0</v>
      </c>
      <c r="Q116" s="40">
        <f>INDEX('Data Sheet'!$A$1:$R$260,MATCH($A116,'Data Sheet'!$A$1:$A$260,0),MATCH(Q$3,'Data Sheet'!$A$1:$R$1,0))</f>
        <v>0</v>
      </c>
      <c r="R116" s="42" t="str">
        <f>VLOOKUP(A116,_xlfn.IFS(D116=Lists!$G$3,'Chicken Only Calculator'!$A$9:$U$114,D116=Lists!$G$4,'Chicken Only Calculator'!$A$9:$U$114,D116=Lists!$G$5,'Chicken Only Calculator'!$A$9:$U$114,D116=Lists!$G$6,'Cheese Only Calculator'!$A$9:$U$116,D116=Lists!$G$7,'Beef Only Calculator'!$A$9:$U$70,D116=Lists!$G$8,'Pork Only Calculator'!$A$9:$U$107),15,FALSE)</f>
        <v/>
      </c>
      <c r="S116" s="42" t="str">
        <f t="shared" si="16"/>
        <v/>
      </c>
      <c r="T116" s="42">
        <f>VLOOKUP(A116,_xlfn.IFS(D116=Lists!$G$3,'Chicken Only Calculator'!$A$9:$U$114,D116=Lists!$G$4,'Chicken Only Calculator'!$A$9:$U$114,D116=Lists!$G$5,'Chicken Only Calculator'!$A$9:$U$114,D116=Lists!$G$6,'Cheese Only Calculator'!$A$9:$U$116,D116=Lists!$G$7,'Beef Only Calculator'!$A$9:$U$70,D116=Lists!$G$8,'Pork Only Calculator'!$A$9:$U$107),17,FALSE)</f>
        <v>0</v>
      </c>
      <c r="U116" s="42" t="str">
        <f t="shared" si="17"/>
        <v/>
      </c>
      <c r="V116" s="42" t="str">
        <f t="shared" si="18"/>
        <v/>
      </c>
      <c r="W116" s="42" t="str">
        <f t="shared" si="19"/>
        <v/>
      </c>
      <c r="X116" s="42" t="str">
        <f t="shared" si="20"/>
        <v/>
      </c>
      <c r="Y116" s="42" t="str">
        <f t="shared" si="21"/>
        <v/>
      </c>
      <c r="Z116" s="42" t="str">
        <f t="shared" si="22"/>
        <v/>
      </c>
      <c r="AA116" s="42">
        <f>VLOOKUP($A116,_xlfn.IFS($D116=Lists!$G$3,'Chicken Only Calculator'!$A$9:$AJ$114,$D116=Lists!$G$4,'Chicken Only Calculator'!$A$9:$AJ$114,$D116=Lists!$G$5,'Chicken Only Calculator'!$A$9:$AJ$114,$D116=Lists!$G$6,'Cheese Only Calculator'!$A$9:$AJ$116,$D116=Lists!$G$7,'Beef Only Calculator'!$A$9:$AJ$70,$D116=Lists!$G$8,'Pork Only Calculator'!$A$9:$AJ$107),24,FALSE)</f>
        <v>0</v>
      </c>
      <c r="AB116" s="42">
        <f>VLOOKUP($A116,_xlfn.IFS($D116=Lists!$G$3,'Chicken Only Calculator'!$A$9:$AJ$114,$D116=Lists!$G$4,'Chicken Only Calculator'!$A$9:$AJ$114,$D116=Lists!$G$5,'Chicken Only Calculator'!$A$9:$AJ$114,$D116=Lists!$G$6,'Cheese Only Calculator'!$A$9:$AJ$116,$D116=Lists!$G$7,'Beef Only Calculator'!$A$9:$AJ$70,$D116=Lists!$G$8,'Pork Only Calculator'!$A$9:$AJ$107),25,FALSE)</f>
        <v>0</v>
      </c>
      <c r="AC116" s="42">
        <f>VLOOKUP($A116,_xlfn.IFS($D116=Lists!$G$3,'Chicken Only Calculator'!$A$9:$AJ$114,$D116=Lists!$G$4,'Chicken Only Calculator'!$A$9:$AJ$114,$D116=Lists!$G$5,'Chicken Only Calculator'!$A$9:$AJ$114,$D116=Lists!$G$6,'Cheese Only Calculator'!$A$9:$AJ$116,$D116=Lists!$G$7,'Beef Only Calculator'!$A$9:$AJ$70,$D116=Lists!$G$8,'Pork Only Calculator'!$A$9:$AJ$107),26,FALSE)</f>
        <v>0</v>
      </c>
      <c r="AD116" s="42">
        <f>VLOOKUP($A116,_xlfn.IFS($D116=Lists!$G$3,'Chicken Only Calculator'!$A$9:$AJ$114,$D116=Lists!$G$4,'Chicken Only Calculator'!$A$9:$AJ$114,$D116=Lists!$G$5,'Chicken Only Calculator'!$A$9:$AJ$114,$D116=Lists!$G$6,'Cheese Only Calculator'!$A$9:$AJ$116,$D116=Lists!$G$7,'Beef Only Calculator'!$A$9:$AJ$70,$D116=Lists!$G$8,'Pork Only Calculator'!$A$9:$AJ$107),27,FALSE)</f>
        <v>0</v>
      </c>
      <c r="AE116" s="42">
        <f>VLOOKUP($A116,_xlfn.IFS($D116=Lists!$G$3,'Chicken Only Calculator'!$A$9:$AJ$114,$D116=Lists!$G$4,'Chicken Only Calculator'!$A$9:$AJ$114,$D116=Lists!$G$5,'Chicken Only Calculator'!$A$9:$AJ$114,$D116=Lists!$G$6,'Cheese Only Calculator'!$A$9:$AJ$116,$D116=Lists!$G$7,'Beef Only Calculator'!$A$9:$AJ$70,$D116=Lists!$G$8,'Pork Only Calculator'!$A$9:$AJ$107),28,FALSE)</f>
        <v>0</v>
      </c>
      <c r="AF116" s="42">
        <f>VLOOKUP($A116,_xlfn.IFS($D116=Lists!$G$3,'Chicken Only Calculator'!$A$9:$AJ$114,$D116=Lists!$G$4,'Chicken Only Calculator'!$A$9:$AJ$114,$D116=Lists!$G$5,'Chicken Only Calculator'!$A$9:$AJ$114,$D116=Lists!$G$6,'Cheese Only Calculator'!$A$9:$AJ$116,$D116=Lists!$G$7,'Beef Only Calculator'!$A$9:$AJ$70,$D116=Lists!$G$8,'Pork Only Calculator'!$A$9:$AJ$107),29,FALSE)</f>
        <v>0</v>
      </c>
      <c r="AG116" s="42">
        <f>VLOOKUP($A116,_xlfn.IFS($D116=Lists!$G$3,'Chicken Only Calculator'!$A$9:$AJ$114,$D116=Lists!$G$4,'Chicken Only Calculator'!$A$9:$AJ$114,$D116=Lists!$G$5,'Chicken Only Calculator'!$A$9:$AJ$114,$D116=Lists!$G$6,'Cheese Only Calculator'!$A$9:$AJ$116,$D116=Lists!$G$7,'Beef Only Calculator'!$A$9:$AJ$70,$D116=Lists!$G$8,'Pork Only Calculator'!$A$9:$AJ$107),30,FALSE)</f>
        <v>0</v>
      </c>
      <c r="AH116" s="42">
        <f>VLOOKUP($A116,_xlfn.IFS($D116=Lists!$G$3,'Chicken Only Calculator'!$A$9:$AJ$114,$D116=Lists!$G$4,'Chicken Only Calculator'!$A$9:$AJ$114,$D116=Lists!$G$5,'Chicken Only Calculator'!$A$9:$AJ$114,$D116=Lists!$G$6,'Cheese Only Calculator'!$A$9:$AJ$116,$D116=Lists!$G$7,'Beef Only Calculator'!$A$9:$AJ$70,$D116=Lists!$G$8,'Pork Only Calculator'!$A$9:$AJ$107),31,FALSE)</f>
        <v>0</v>
      </c>
      <c r="AI116" s="42">
        <f>VLOOKUP($A116,_xlfn.IFS($D116=Lists!$G$3,'Chicken Only Calculator'!$A$9:$AJ$114,$D116=Lists!$G$4,'Chicken Only Calculator'!$A$9:$AJ$114,$D116=Lists!$G$5,'Chicken Only Calculator'!$A$9:$AJ$114,$D116=Lists!$G$6,'Cheese Only Calculator'!$A$9:$AJ$116,$D116=Lists!$G$7,'Beef Only Calculator'!$A$9:$AJ$70,$D116=Lists!$G$8,'Pork Only Calculator'!$A$9:$AJ$107),32,FALSE)</f>
        <v>0</v>
      </c>
      <c r="AJ116" s="42">
        <f>VLOOKUP($A116,_xlfn.IFS($D116=Lists!$G$3,'Chicken Only Calculator'!$A$9:$AJ$114,$D116=Lists!$G$4,'Chicken Only Calculator'!$A$9:$AJ$114,$D116=Lists!$G$5,'Chicken Only Calculator'!$A$9:$AJ$114,$D116=Lists!$G$6,'Cheese Only Calculator'!$A$9:$AJ$116,$D116=Lists!$G$7,'Beef Only Calculator'!$A$9:$AJ$70,$D116=Lists!$G$8,'Pork Only Calculator'!$A$9:$AJ$107),33,FALSE)</f>
        <v>0</v>
      </c>
      <c r="AK116" s="42">
        <f>VLOOKUP($A116,_xlfn.IFS($D116=Lists!$G$3,'Chicken Only Calculator'!$A$9:$AJ$114,$D116=Lists!$G$4,'Chicken Only Calculator'!$A$9:$AJ$114,$D116=Lists!$G$5,'Chicken Only Calculator'!$A$9:$AJ$114,$D116=Lists!$G$6,'Cheese Only Calculator'!$A$9:$AJ$116,$D116=Lists!$G$7,'Beef Only Calculator'!$A$9:$AJ$70,$D116=Lists!$G$8,'Pork Only Calculator'!$A$9:$AJ$107),34,FALSE)</f>
        <v>0</v>
      </c>
      <c r="AL116" s="42">
        <f>VLOOKUP($A116,_xlfn.IFS($D116=Lists!$G$3,'Chicken Only Calculator'!$A$9:$AJ$114,$D116=Lists!$G$4,'Chicken Only Calculator'!$A$9:$AJ$114,$D116=Lists!$G$5,'Chicken Only Calculator'!$A$9:$AJ$114,$D116=Lists!$G$6,'Cheese Only Calculator'!$A$9:$AJ$116,$D116=Lists!$G$7,'Beef Only Calculator'!$A$9:$AJ$70,$D116=Lists!$G$8,'Pork Only Calculator'!$A$9:$AJ$107),35,FALSE)</f>
        <v>0</v>
      </c>
      <c r="AM116" s="42">
        <f t="shared" si="23"/>
        <v>0</v>
      </c>
      <c r="AO116" s="55"/>
    </row>
    <row r="117" spans="1:41" ht="24.5" x14ac:dyDescent="0.55000000000000004">
      <c r="A117" s="52">
        <v>10270240928</v>
      </c>
      <c r="B117" s="52" t="str">
        <f>INDEX('Data Sheet'!$A$1:$R$260,MATCH($A117,'Data Sheet'!$A$1:$A$260,0),MATCH(B$3,'Data Sheet'!$A$1:$R$1,0))</f>
        <v>ACT</v>
      </c>
      <c r="C117" s="53" t="str">
        <f>INDEX('Data Sheet'!$A$1:$R$260,MATCH($A117,'Data Sheet'!$A$1:$A$260,0),MATCH(C$3,'Data Sheet'!$A$1:$R$1,0))</f>
        <v>Mini Chicken Corn Dog Bites, 0.67 oz.</v>
      </c>
      <c r="D117" s="52" t="str">
        <f>INDEX('Data Sheet'!$A$1:$R$260,MATCH($A117,'Data Sheet'!$A$1:$A$260,0),MATCH(D$3,'Data Sheet'!$A$1:$R$1,0))</f>
        <v>100103 D</v>
      </c>
      <c r="E117" s="52">
        <f>INDEX('Data Sheet'!$A$1:$R$260,MATCH($A117,'Data Sheet'!$A$1:$A$260,0),MATCH(E$3,'Data Sheet'!$A$1:$R$1,0))</f>
        <v>30.15</v>
      </c>
      <c r="F117" s="52">
        <f>INDEX('Data Sheet'!$A$1:$R$260,MATCH($A117,'Data Sheet'!$A$1:$A$260,0),MATCH(F$3,'Data Sheet'!$A$1:$R$1,0))</f>
        <v>120</v>
      </c>
      <c r="G117" s="52">
        <f>INDEX('Data Sheet'!$A$1:$R$260,MATCH($A117,'Data Sheet'!$A$1:$A$260,0),MATCH(G$3,'Data Sheet'!$A$1:$R$1,0))</f>
        <v>120</v>
      </c>
      <c r="H117" s="52" t="str">
        <f>INDEX('Data Sheet'!$A$1:$R$260,MATCH($A117,'Data Sheet'!$A$1:$A$260,0),MATCH(H$3,'Data Sheet'!$A$1:$R$1,0))</f>
        <v/>
      </c>
      <c r="I117" s="52">
        <f>INDEX('Data Sheet'!$A$1:$R$260,MATCH($A117,'Data Sheet'!$A$1:$A$260,0),MATCH(I$3,'Data Sheet'!$A$1:$R$1,0))</f>
        <v>4</v>
      </c>
      <c r="J117" s="52" t="str">
        <f>INDEX('Data Sheet'!$A$1:$R$260,MATCH($A117,'Data Sheet'!$A$1:$A$260,0),MATCH(J$3,'Data Sheet'!$A$1:$R$1,0))</f>
        <v>6 pieces</v>
      </c>
      <c r="K117" s="52">
        <f>INDEX('Data Sheet'!$A$1:$R$260,MATCH($A117,'Data Sheet'!$A$1:$A$260,0),MATCH(K$3,'Data Sheet'!$A$1:$R$1,0))</f>
        <v>2</v>
      </c>
      <c r="L117" s="52">
        <f>INDEX('Data Sheet'!$A$1:$R$260,MATCH($A117,'Data Sheet'!$A$1:$A$260,0),MATCH(L$3,'Data Sheet'!$A$1:$R$1,0))</f>
        <v>2</v>
      </c>
      <c r="M117" s="52">
        <f>INDEX('Data Sheet'!$A$1:$R$260,MATCH($A117,'Data Sheet'!$A$1:$A$260,0),MATCH(M$3,'Data Sheet'!$A$1:$R$1,0))</f>
        <v>0</v>
      </c>
      <c r="N117" s="52">
        <f>INDEX('Data Sheet'!$A$1:$R$260,MATCH($A117,'Data Sheet'!$A$1:$A$260,0),MATCH(N$3,'Data Sheet'!$A$1:$R$1,0))</f>
        <v>19.14</v>
      </c>
      <c r="O117" s="52">
        <f>INDEX('Data Sheet'!$A$1:$R$260,MATCH($A117,'Data Sheet'!$A$1:$A$260,0),MATCH(O$3,'Data Sheet'!$A$1:$R$1,0))</f>
        <v>0</v>
      </c>
      <c r="P117" s="52">
        <f>INDEX('Data Sheet'!$A$1:$R$260,MATCH($A117,'Data Sheet'!$A$1:$A$260,0),MATCH(P$3,'Data Sheet'!$A$1:$R$1,0))</f>
        <v>0</v>
      </c>
      <c r="Q117" s="52">
        <f>INDEX('Data Sheet'!$A$1:$R$260,MATCH($A117,'Data Sheet'!$A$1:$A$260,0),MATCH(Q$3,'Data Sheet'!$A$1:$R$1,0))</f>
        <v>0</v>
      </c>
      <c r="R117" s="54" t="str">
        <f>VLOOKUP(A117,_xlfn.IFS(D117=Lists!$G$3,'Chicken Only Calculator'!$A$9:$U$114,D117=Lists!$G$4,'Chicken Only Calculator'!$A$9:$U$114,D117=Lists!$G$5,'Chicken Only Calculator'!$A$9:$U$114,D117=Lists!$G$6,'Cheese Only Calculator'!$A$9:$U$116,D117=Lists!$G$7,'Beef Only Calculator'!$A$9:$U$70,D117=Lists!$G$8,'Pork Only Calculator'!$A$9:$U$107),15,FALSE)</f>
        <v/>
      </c>
      <c r="S117" s="54" t="str">
        <f t="shared" si="16"/>
        <v/>
      </c>
      <c r="T117" s="54">
        <f>VLOOKUP(A117,_xlfn.IFS(D117=Lists!$G$3,'Chicken Only Calculator'!$A$9:$U$114,D117=Lists!$G$4,'Chicken Only Calculator'!$A$9:$U$114,D117=Lists!$G$5,'Chicken Only Calculator'!$A$9:$U$114,D117=Lists!$G$6,'Cheese Only Calculator'!$A$9:$U$116,D117=Lists!$G$7,'Beef Only Calculator'!$A$9:$U$70,D117=Lists!$G$8,'Pork Only Calculator'!$A$9:$U$107),17,FALSE)</f>
        <v>0</v>
      </c>
      <c r="U117" s="54" t="str">
        <f t="shared" si="17"/>
        <v/>
      </c>
      <c r="V117" s="54" t="str">
        <f t="shared" si="18"/>
        <v/>
      </c>
      <c r="W117" s="54" t="str">
        <f t="shared" si="19"/>
        <v/>
      </c>
      <c r="X117" s="54" t="str">
        <f t="shared" si="20"/>
        <v/>
      </c>
      <c r="Y117" s="54" t="str">
        <f t="shared" si="21"/>
        <v/>
      </c>
      <c r="Z117" s="54" t="str">
        <f t="shared" si="22"/>
        <v/>
      </c>
      <c r="AA117" s="54">
        <f>VLOOKUP($A117,_xlfn.IFS($D117=Lists!$G$3,'Chicken Only Calculator'!$A$9:$AJ$114,$D117=Lists!$G$4,'Chicken Only Calculator'!$A$9:$AJ$114,$D117=Lists!$G$5,'Chicken Only Calculator'!$A$9:$AJ$114,$D117=Lists!$G$6,'Cheese Only Calculator'!$A$9:$AJ$116,$D117=Lists!$G$7,'Beef Only Calculator'!$A$9:$AJ$70,$D117=Lists!$G$8,'Pork Only Calculator'!$A$9:$AJ$107),24,FALSE)</f>
        <v>0</v>
      </c>
      <c r="AB117" s="54">
        <f>VLOOKUP($A117,_xlfn.IFS($D117=Lists!$G$3,'Chicken Only Calculator'!$A$9:$AJ$114,$D117=Lists!$G$4,'Chicken Only Calculator'!$A$9:$AJ$114,$D117=Lists!$G$5,'Chicken Only Calculator'!$A$9:$AJ$114,$D117=Lists!$G$6,'Cheese Only Calculator'!$A$9:$AJ$116,$D117=Lists!$G$7,'Beef Only Calculator'!$A$9:$AJ$70,$D117=Lists!$G$8,'Pork Only Calculator'!$A$9:$AJ$107),25,FALSE)</f>
        <v>0</v>
      </c>
      <c r="AC117" s="54">
        <f>VLOOKUP($A117,_xlfn.IFS($D117=Lists!$G$3,'Chicken Only Calculator'!$A$9:$AJ$114,$D117=Lists!$G$4,'Chicken Only Calculator'!$A$9:$AJ$114,$D117=Lists!$G$5,'Chicken Only Calculator'!$A$9:$AJ$114,$D117=Lists!$G$6,'Cheese Only Calculator'!$A$9:$AJ$116,$D117=Lists!$G$7,'Beef Only Calculator'!$A$9:$AJ$70,$D117=Lists!$G$8,'Pork Only Calculator'!$A$9:$AJ$107),26,FALSE)</f>
        <v>0</v>
      </c>
      <c r="AD117" s="54">
        <f>VLOOKUP($A117,_xlfn.IFS($D117=Lists!$G$3,'Chicken Only Calculator'!$A$9:$AJ$114,$D117=Lists!$G$4,'Chicken Only Calculator'!$A$9:$AJ$114,$D117=Lists!$G$5,'Chicken Only Calculator'!$A$9:$AJ$114,$D117=Lists!$G$6,'Cheese Only Calculator'!$A$9:$AJ$116,$D117=Lists!$G$7,'Beef Only Calculator'!$A$9:$AJ$70,$D117=Lists!$G$8,'Pork Only Calculator'!$A$9:$AJ$107),27,FALSE)</f>
        <v>0</v>
      </c>
      <c r="AE117" s="54">
        <f>VLOOKUP($A117,_xlfn.IFS($D117=Lists!$G$3,'Chicken Only Calculator'!$A$9:$AJ$114,$D117=Lists!$G$4,'Chicken Only Calculator'!$A$9:$AJ$114,$D117=Lists!$G$5,'Chicken Only Calculator'!$A$9:$AJ$114,$D117=Lists!$G$6,'Cheese Only Calculator'!$A$9:$AJ$116,$D117=Lists!$G$7,'Beef Only Calculator'!$A$9:$AJ$70,$D117=Lists!$G$8,'Pork Only Calculator'!$A$9:$AJ$107),28,FALSE)</f>
        <v>0</v>
      </c>
      <c r="AF117" s="54">
        <f>VLOOKUP($A117,_xlfn.IFS($D117=Lists!$G$3,'Chicken Only Calculator'!$A$9:$AJ$114,$D117=Lists!$G$4,'Chicken Only Calculator'!$A$9:$AJ$114,$D117=Lists!$G$5,'Chicken Only Calculator'!$A$9:$AJ$114,$D117=Lists!$G$6,'Cheese Only Calculator'!$A$9:$AJ$116,$D117=Lists!$G$7,'Beef Only Calculator'!$A$9:$AJ$70,$D117=Lists!$G$8,'Pork Only Calculator'!$A$9:$AJ$107),29,FALSE)</f>
        <v>0</v>
      </c>
      <c r="AG117" s="54">
        <f>VLOOKUP($A117,_xlfn.IFS($D117=Lists!$G$3,'Chicken Only Calculator'!$A$9:$AJ$114,$D117=Lists!$G$4,'Chicken Only Calculator'!$A$9:$AJ$114,$D117=Lists!$G$5,'Chicken Only Calculator'!$A$9:$AJ$114,$D117=Lists!$G$6,'Cheese Only Calculator'!$A$9:$AJ$116,$D117=Lists!$G$7,'Beef Only Calculator'!$A$9:$AJ$70,$D117=Lists!$G$8,'Pork Only Calculator'!$A$9:$AJ$107),30,FALSE)</f>
        <v>0</v>
      </c>
      <c r="AH117" s="54">
        <f>VLOOKUP($A117,_xlfn.IFS($D117=Lists!$G$3,'Chicken Only Calculator'!$A$9:$AJ$114,$D117=Lists!$G$4,'Chicken Only Calculator'!$A$9:$AJ$114,$D117=Lists!$G$5,'Chicken Only Calculator'!$A$9:$AJ$114,$D117=Lists!$G$6,'Cheese Only Calculator'!$A$9:$AJ$116,$D117=Lists!$G$7,'Beef Only Calculator'!$A$9:$AJ$70,$D117=Lists!$G$8,'Pork Only Calculator'!$A$9:$AJ$107),31,FALSE)</f>
        <v>0</v>
      </c>
      <c r="AI117" s="54">
        <f>VLOOKUP($A117,_xlfn.IFS($D117=Lists!$G$3,'Chicken Only Calculator'!$A$9:$AJ$114,$D117=Lists!$G$4,'Chicken Only Calculator'!$A$9:$AJ$114,$D117=Lists!$G$5,'Chicken Only Calculator'!$A$9:$AJ$114,$D117=Lists!$G$6,'Cheese Only Calculator'!$A$9:$AJ$116,$D117=Lists!$G$7,'Beef Only Calculator'!$A$9:$AJ$70,$D117=Lists!$G$8,'Pork Only Calculator'!$A$9:$AJ$107),32,FALSE)</f>
        <v>0</v>
      </c>
      <c r="AJ117" s="54">
        <f>VLOOKUP($A117,_xlfn.IFS($D117=Lists!$G$3,'Chicken Only Calculator'!$A$9:$AJ$114,$D117=Lists!$G$4,'Chicken Only Calculator'!$A$9:$AJ$114,$D117=Lists!$G$5,'Chicken Only Calculator'!$A$9:$AJ$114,$D117=Lists!$G$6,'Cheese Only Calculator'!$A$9:$AJ$116,$D117=Lists!$G$7,'Beef Only Calculator'!$A$9:$AJ$70,$D117=Lists!$G$8,'Pork Only Calculator'!$A$9:$AJ$107),33,FALSE)</f>
        <v>0</v>
      </c>
      <c r="AK117" s="54">
        <f>VLOOKUP($A117,_xlfn.IFS($D117=Lists!$G$3,'Chicken Only Calculator'!$A$9:$AJ$114,$D117=Lists!$G$4,'Chicken Only Calculator'!$A$9:$AJ$114,$D117=Lists!$G$5,'Chicken Only Calculator'!$A$9:$AJ$114,$D117=Lists!$G$6,'Cheese Only Calculator'!$A$9:$AJ$116,$D117=Lists!$G$7,'Beef Only Calculator'!$A$9:$AJ$70,$D117=Lists!$G$8,'Pork Only Calculator'!$A$9:$AJ$107),34,FALSE)</f>
        <v>0</v>
      </c>
      <c r="AL117" s="54">
        <f>VLOOKUP($A117,_xlfn.IFS($D117=Lists!$G$3,'Chicken Only Calculator'!$A$9:$AJ$114,$D117=Lists!$G$4,'Chicken Only Calculator'!$A$9:$AJ$114,$D117=Lists!$G$5,'Chicken Only Calculator'!$A$9:$AJ$114,$D117=Lists!$G$6,'Cheese Only Calculator'!$A$9:$AJ$116,$D117=Lists!$G$7,'Beef Only Calculator'!$A$9:$AJ$70,$D117=Lists!$G$8,'Pork Only Calculator'!$A$9:$AJ$107),35,FALSE)</f>
        <v>0</v>
      </c>
      <c r="AM117" s="54">
        <f t="shared" si="23"/>
        <v>0</v>
      </c>
      <c r="AO117" s="55"/>
    </row>
    <row r="118" spans="1:41" ht="24.5" x14ac:dyDescent="0.55000000000000004">
      <c r="A118" s="40">
        <v>10286860928</v>
      </c>
      <c r="B118" s="40" t="str">
        <f>INDEX('Data Sheet'!$A$1:$R$260,MATCH($A118,'Data Sheet'!$A$1:$A$260,0),MATCH(B$3,'Data Sheet'!$A$1:$R$1,0))</f>
        <v>ACT</v>
      </c>
      <c r="C118" s="41" t="str">
        <f>INDEX('Data Sheet'!$A$1:$R$260,MATCH($A118,'Data Sheet'!$A$1:$A$260,0),MATCH(C$3,'Data Sheet'!$A$1:$R$1,0))</f>
        <v>Mega Minis® Breaded Nashville Hot MWWM Chunks, 0.45 oz.</v>
      </c>
      <c r="D118" s="40" t="str">
        <f>INDEX('Data Sheet'!$A$1:$R$260,MATCH($A118,'Data Sheet'!$A$1:$A$260,0),MATCH(D$3,'Data Sheet'!$A$1:$R$1,0))</f>
        <v>100103 W</v>
      </c>
      <c r="E118" s="40">
        <f>INDEX('Data Sheet'!$A$1:$R$260,MATCH($A118,'Data Sheet'!$A$1:$A$260,0),MATCH(E$3,'Data Sheet'!$A$1:$R$1,0))</f>
        <v>31.5</v>
      </c>
      <c r="F118" s="40">
        <f>INDEX('Data Sheet'!$A$1:$R$260,MATCH($A118,'Data Sheet'!$A$1:$A$260,0),MATCH(F$3,'Data Sheet'!$A$1:$R$1,0))</f>
        <v>112</v>
      </c>
      <c r="G118" s="40">
        <f>INDEX('Data Sheet'!$A$1:$R$260,MATCH($A118,'Data Sheet'!$A$1:$A$260,0),MATCH(G$3,'Data Sheet'!$A$1:$R$1,0))</f>
        <v>112</v>
      </c>
      <c r="H118" s="40">
        <f>INDEX('Data Sheet'!$A$1:$R$260,MATCH($A118,'Data Sheet'!$A$1:$A$260,0),MATCH(H$3,'Data Sheet'!$A$1:$R$1,0))</f>
        <v>25</v>
      </c>
      <c r="I118" s="40">
        <f>INDEX('Data Sheet'!$A$1:$R$260,MATCH($A118,'Data Sheet'!$A$1:$A$260,0),MATCH(I$3,'Data Sheet'!$A$1:$R$1,0))</f>
        <v>4.5</v>
      </c>
      <c r="J118" s="40" t="str">
        <f>INDEX('Data Sheet'!$A$1:$R$260,MATCH($A118,'Data Sheet'!$A$1:$A$260,0),MATCH(J$3,'Data Sheet'!$A$1:$R$1,0))</f>
        <v>10 pieces</v>
      </c>
      <c r="K118" s="40">
        <f>INDEX('Data Sheet'!$A$1:$R$260,MATCH($A118,'Data Sheet'!$A$1:$A$260,0),MATCH(K$3,'Data Sheet'!$A$1:$R$1,0))</f>
        <v>2</v>
      </c>
      <c r="L118" s="40">
        <f>INDEX('Data Sheet'!$A$1:$R$260,MATCH($A118,'Data Sheet'!$A$1:$A$260,0),MATCH(L$3,'Data Sheet'!$A$1:$R$1,0))</f>
        <v>1</v>
      </c>
      <c r="M118" s="40">
        <f>INDEX('Data Sheet'!$A$1:$R$260,MATCH($A118,'Data Sheet'!$A$1:$A$260,0),MATCH(M$3,'Data Sheet'!$A$1:$R$1,0))</f>
        <v>27.42</v>
      </c>
      <c r="N118" s="40">
        <f>INDEX('Data Sheet'!$A$1:$R$260,MATCH($A118,'Data Sheet'!$A$1:$A$260,0),MATCH(N$3,'Data Sheet'!$A$1:$R$1,0))</f>
        <v>0</v>
      </c>
      <c r="O118" s="40">
        <f>INDEX('Data Sheet'!$A$1:$R$260,MATCH($A118,'Data Sheet'!$A$1:$A$260,0),MATCH(O$3,'Data Sheet'!$A$1:$R$1,0))</f>
        <v>0</v>
      </c>
      <c r="P118" s="40">
        <f>INDEX('Data Sheet'!$A$1:$R$260,MATCH($A118,'Data Sheet'!$A$1:$A$260,0),MATCH(P$3,'Data Sheet'!$A$1:$R$1,0))</f>
        <v>0</v>
      </c>
      <c r="Q118" s="40">
        <f>INDEX('Data Sheet'!$A$1:$R$260,MATCH($A118,'Data Sheet'!$A$1:$A$260,0),MATCH(Q$3,'Data Sheet'!$A$1:$R$1,0))</f>
        <v>0</v>
      </c>
      <c r="R118" s="42" t="str">
        <f>VLOOKUP(A118,_xlfn.IFS(D118=Lists!$G$3,'Chicken Only Calculator'!$A$9:$U$114,D118=Lists!$G$4,'Chicken Only Calculator'!$A$9:$U$114,D118=Lists!$G$5,'Chicken Only Calculator'!$A$9:$U$114,D118=Lists!$G$6,'Cheese Only Calculator'!$A$9:$U$116,D118=Lists!$G$7,'Beef Only Calculator'!$A$9:$U$70,D118=Lists!$G$8,'Pork Only Calculator'!$A$9:$U$107),15,FALSE)</f>
        <v/>
      </c>
      <c r="S118" s="42" t="str">
        <f t="shared" si="16"/>
        <v/>
      </c>
      <c r="T118" s="42">
        <f>VLOOKUP(A118,_xlfn.IFS(D118=Lists!$G$3,'Chicken Only Calculator'!$A$9:$U$114,D118=Lists!$G$4,'Chicken Only Calculator'!$A$9:$U$114,D118=Lists!$G$5,'Chicken Only Calculator'!$A$9:$U$114,D118=Lists!$G$6,'Cheese Only Calculator'!$A$9:$U$116,D118=Lists!$G$7,'Beef Only Calculator'!$A$9:$U$70,D118=Lists!$G$8,'Pork Only Calculator'!$A$9:$U$107),17,FALSE)</f>
        <v>0</v>
      </c>
      <c r="U118" s="42" t="str">
        <f t="shared" si="17"/>
        <v/>
      </c>
      <c r="V118" s="42" t="str">
        <f t="shared" si="18"/>
        <v/>
      </c>
      <c r="W118" s="42" t="str">
        <f t="shared" si="19"/>
        <v/>
      </c>
      <c r="X118" s="42" t="str">
        <f t="shared" si="20"/>
        <v/>
      </c>
      <c r="Y118" s="42" t="str">
        <f t="shared" si="21"/>
        <v/>
      </c>
      <c r="Z118" s="42" t="str">
        <f t="shared" si="22"/>
        <v/>
      </c>
      <c r="AA118" s="42">
        <f>VLOOKUP($A118,_xlfn.IFS($D118=Lists!$G$3,'Chicken Only Calculator'!$A$9:$AJ$114,$D118=Lists!$G$4,'Chicken Only Calculator'!$A$9:$AJ$114,$D118=Lists!$G$5,'Chicken Only Calculator'!$A$9:$AJ$114,$D118=Lists!$G$6,'Cheese Only Calculator'!$A$9:$AJ$116,$D118=Lists!$G$7,'Beef Only Calculator'!$A$9:$AJ$70,$D118=Lists!$G$8,'Pork Only Calculator'!$A$9:$AJ$107),24,FALSE)</f>
        <v>0</v>
      </c>
      <c r="AB118" s="42">
        <f>VLOOKUP($A118,_xlfn.IFS($D118=Lists!$G$3,'Chicken Only Calculator'!$A$9:$AJ$114,$D118=Lists!$G$4,'Chicken Only Calculator'!$A$9:$AJ$114,$D118=Lists!$G$5,'Chicken Only Calculator'!$A$9:$AJ$114,$D118=Lists!$G$6,'Cheese Only Calculator'!$A$9:$AJ$116,$D118=Lists!$G$7,'Beef Only Calculator'!$A$9:$AJ$70,$D118=Lists!$G$8,'Pork Only Calculator'!$A$9:$AJ$107),25,FALSE)</f>
        <v>0</v>
      </c>
      <c r="AC118" s="42">
        <f>VLOOKUP($A118,_xlfn.IFS($D118=Lists!$G$3,'Chicken Only Calculator'!$A$9:$AJ$114,$D118=Lists!$G$4,'Chicken Only Calculator'!$A$9:$AJ$114,$D118=Lists!$G$5,'Chicken Only Calculator'!$A$9:$AJ$114,$D118=Lists!$G$6,'Cheese Only Calculator'!$A$9:$AJ$116,$D118=Lists!$G$7,'Beef Only Calculator'!$A$9:$AJ$70,$D118=Lists!$G$8,'Pork Only Calculator'!$A$9:$AJ$107),26,FALSE)</f>
        <v>0</v>
      </c>
      <c r="AD118" s="42">
        <f>VLOOKUP($A118,_xlfn.IFS($D118=Lists!$G$3,'Chicken Only Calculator'!$A$9:$AJ$114,$D118=Lists!$G$4,'Chicken Only Calculator'!$A$9:$AJ$114,$D118=Lists!$G$5,'Chicken Only Calculator'!$A$9:$AJ$114,$D118=Lists!$G$6,'Cheese Only Calculator'!$A$9:$AJ$116,$D118=Lists!$G$7,'Beef Only Calculator'!$A$9:$AJ$70,$D118=Lists!$G$8,'Pork Only Calculator'!$A$9:$AJ$107),27,FALSE)</f>
        <v>0</v>
      </c>
      <c r="AE118" s="42">
        <f>VLOOKUP($A118,_xlfn.IFS($D118=Lists!$G$3,'Chicken Only Calculator'!$A$9:$AJ$114,$D118=Lists!$G$4,'Chicken Only Calculator'!$A$9:$AJ$114,$D118=Lists!$G$5,'Chicken Only Calculator'!$A$9:$AJ$114,$D118=Lists!$G$6,'Cheese Only Calculator'!$A$9:$AJ$116,$D118=Lists!$G$7,'Beef Only Calculator'!$A$9:$AJ$70,$D118=Lists!$G$8,'Pork Only Calculator'!$A$9:$AJ$107),28,FALSE)</f>
        <v>0</v>
      </c>
      <c r="AF118" s="42">
        <f>VLOOKUP($A118,_xlfn.IFS($D118=Lists!$G$3,'Chicken Only Calculator'!$A$9:$AJ$114,$D118=Lists!$G$4,'Chicken Only Calculator'!$A$9:$AJ$114,$D118=Lists!$G$5,'Chicken Only Calculator'!$A$9:$AJ$114,$D118=Lists!$G$6,'Cheese Only Calculator'!$A$9:$AJ$116,$D118=Lists!$G$7,'Beef Only Calculator'!$A$9:$AJ$70,$D118=Lists!$G$8,'Pork Only Calculator'!$A$9:$AJ$107),29,FALSE)</f>
        <v>0</v>
      </c>
      <c r="AG118" s="42">
        <f>VLOOKUP($A118,_xlfn.IFS($D118=Lists!$G$3,'Chicken Only Calculator'!$A$9:$AJ$114,$D118=Lists!$G$4,'Chicken Only Calculator'!$A$9:$AJ$114,$D118=Lists!$G$5,'Chicken Only Calculator'!$A$9:$AJ$114,$D118=Lists!$G$6,'Cheese Only Calculator'!$A$9:$AJ$116,$D118=Lists!$G$7,'Beef Only Calculator'!$A$9:$AJ$70,$D118=Lists!$G$8,'Pork Only Calculator'!$A$9:$AJ$107),30,FALSE)</f>
        <v>0</v>
      </c>
      <c r="AH118" s="42">
        <f>VLOOKUP($A118,_xlfn.IFS($D118=Lists!$G$3,'Chicken Only Calculator'!$A$9:$AJ$114,$D118=Lists!$G$4,'Chicken Only Calculator'!$A$9:$AJ$114,$D118=Lists!$G$5,'Chicken Only Calculator'!$A$9:$AJ$114,$D118=Lists!$G$6,'Cheese Only Calculator'!$A$9:$AJ$116,$D118=Lists!$G$7,'Beef Only Calculator'!$A$9:$AJ$70,$D118=Lists!$G$8,'Pork Only Calculator'!$A$9:$AJ$107),31,FALSE)</f>
        <v>0</v>
      </c>
      <c r="AI118" s="42">
        <f>VLOOKUP($A118,_xlfn.IFS($D118=Lists!$G$3,'Chicken Only Calculator'!$A$9:$AJ$114,$D118=Lists!$G$4,'Chicken Only Calculator'!$A$9:$AJ$114,$D118=Lists!$G$5,'Chicken Only Calculator'!$A$9:$AJ$114,$D118=Lists!$G$6,'Cheese Only Calculator'!$A$9:$AJ$116,$D118=Lists!$G$7,'Beef Only Calculator'!$A$9:$AJ$70,$D118=Lists!$G$8,'Pork Only Calculator'!$A$9:$AJ$107),32,FALSE)</f>
        <v>0</v>
      </c>
      <c r="AJ118" s="42">
        <f>VLOOKUP($A118,_xlfn.IFS($D118=Lists!$G$3,'Chicken Only Calculator'!$A$9:$AJ$114,$D118=Lists!$G$4,'Chicken Only Calculator'!$A$9:$AJ$114,$D118=Lists!$G$5,'Chicken Only Calculator'!$A$9:$AJ$114,$D118=Lists!$G$6,'Cheese Only Calculator'!$A$9:$AJ$116,$D118=Lists!$G$7,'Beef Only Calculator'!$A$9:$AJ$70,$D118=Lists!$G$8,'Pork Only Calculator'!$A$9:$AJ$107),33,FALSE)</f>
        <v>0</v>
      </c>
      <c r="AK118" s="42">
        <f>VLOOKUP($A118,_xlfn.IFS($D118=Lists!$G$3,'Chicken Only Calculator'!$A$9:$AJ$114,$D118=Lists!$G$4,'Chicken Only Calculator'!$A$9:$AJ$114,$D118=Lists!$G$5,'Chicken Only Calculator'!$A$9:$AJ$114,$D118=Lists!$G$6,'Cheese Only Calculator'!$A$9:$AJ$116,$D118=Lists!$G$7,'Beef Only Calculator'!$A$9:$AJ$70,$D118=Lists!$G$8,'Pork Only Calculator'!$A$9:$AJ$107),34,FALSE)</f>
        <v>0</v>
      </c>
      <c r="AL118" s="42">
        <f>VLOOKUP($A118,_xlfn.IFS($D118=Lists!$G$3,'Chicken Only Calculator'!$A$9:$AJ$114,$D118=Lists!$G$4,'Chicken Only Calculator'!$A$9:$AJ$114,$D118=Lists!$G$5,'Chicken Only Calculator'!$A$9:$AJ$114,$D118=Lists!$G$6,'Cheese Only Calculator'!$A$9:$AJ$116,$D118=Lists!$G$7,'Beef Only Calculator'!$A$9:$AJ$70,$D118=Lists!$G$8,'Pork Only Calculator'!$A$9:$AJ$107),35,FALSE)</f>
        <v>0</v>
      </c>
      <c r="AM118" s="42">
        <f t="shared" si="23"/>
        <v>0</v>
      </c>
      <c r="AO118" s="55"/>
    </row>
    <row r="119" spans="1:41" ht="24.5" x14ac:dyDescent="0.55000000000000004">
      <c r="A119" s="52">
        <v>10294940928</v>
      </c>
      <c r="B119" s="52" t="str">
        <f>INDEX('Data Sheet'!$A$1:$R$260,MATCH($A119,'Data Sheet'!$A$1:$A$260,0),MATCH(B$3,'Data Sheet'!$A$1:$R$1,0))</f>
        <v>ACT</v>
      </c>
      <c r="C119" s="53" t="str">
        <f>INDEX('Data Sheet'!$A$1:$R$260,MATCH($A119,'Data Sheet'!$A$1:$A$260,0),MATCH(C$3,'Data Sheet'!$A$1:$R$1,0))</f>
        <v>Mega Minis® Breaded Waffle Flavored MWWM Chicken Chunks, 0.54 oz.</v>
      </c>
      <c r="D119" s="52" t="str">
        <f>INDEX('Data Sheet'!$A$1:$R$260,MATCH($A119,'Data Sheet'!$A$1:$A$260,0),MATCH(D$3,'Data Sheet'!$A$1:$R$1,0))</f>
        <v>100103 W</v>
      </c>
      <c r="E119" s="52">
        <f>INDEX('Data Sheet'!$A$1:$R$260,MATCH($A119,'Data Sheet'!$A$1:$A$260,0),MATCH(E$3,'Data Sheet'!$A$1:$R$1,0))</f>
        <v>30.26</v>
      </c>
      <c r="F119" s="52">
        <f>INDEX('Data Sheet'!$A$1:$R$260,MATCH($A119,'Data Sheet'!$A$1:$A$260,0),MATCH(F$3,'Data Sheet'!$A$1:$R$1,0))</f>
        <v>149</v>
      </c>
      <c r="G119" s="52">
        <f>INDEX('Data Sheet'!$A$1:$R$260,MATCH($A119,'Data Sheet'!$A$1:$A$260,0),MATCH(G$3,'Data Sheet'!$A$1:$R$1,0))</f>
        <v>149</v>
      </c>
      <c r="H119" s="52">
        <f>INDEX('Data Sheet'!$A$1:$R$260,MATCH($A119,'Data Sheet'!$A$1:$A$260,0),MATCH(H$3,'Data Sheet'!$A$1:$R$1,0))</f>
        <v>25</v>
      </c>
      <c r="I119" s="52">
        <f>INDEX('Data Sheet'!$A$1:$R$260,MATCH($A119,'Data Sheet'!$A$1:$A$260,0),MATCH(I$3,'Data Sheet'!$A$1:$R$1,0))</f>
        <v>3.24</v>
      </c>
      <c r="J119" s="52" t="str">
        <f>INDEX('Data Sheet'!$A$1:$R$260,MATCH($A119,'Data Sheet'!$A$1:$A$260,0),MATCH(J$3,'Data Sheet'!$A$1:$R$1,0))</f>
        <v>6 pieces</v>
      </c>
      <c r="K119" s="52">
        <f>INDEX('Data Sheet'!$A$1:$R$260,MATCH($A119,'Data Sheet'!$A$1:$A$260,0),MATCH(K$3,'Data Sheet'!$A$1:$R$1,0))</f>
        <v>1</v>
      </c>
      <c r="L119" s="52">
        <f>INDEX('Data Sheet'!$A$1:$R$260,MATCH($A119,'Data Sheet'!$A$1:$A$260,0),MATCH(L$3,'Data Sheet'!$A$1:$R$1,0))</f>
        <v>1</v>
      </c>
      <c r="M119" s="52">
        <f>INDEX('Data Sheet'!$A$1:$R$260,MATCH($A119,'Data Sheet'!$A$1:$A$260,0),MATCH(M$3,'Data Sheet'!$A$1:$R$1,0))</f>
        <v>25.02</v>
      </c>
      <c r="N119" s="52">
        <f>INDEX('Data Sheet'!$A$1:$R$260,MATCH($A119,'Data Sheet'!$A$1:$A$260,0),MATCH(N$3,'Data Sheet'!$A$1:$R$1,0))</f>
        <v>0</v>
      </c>
      <c r="O119" s="52">
        <f>INDEX('Data Sheet'!$A$1:$R$260,MATCH($A119,'Data Sheet'!$A$1:$A$260,0),MATCH(O$3,'Data Sheet'!$A$1:$R$1,0))</f>
        <v>0</v>
      </c>
      <c r="P119" s="52">
        <f>INDEX('Data Sheet'!$A$1:$R$260,MATCH($A119,'Data Sheet'!$A$1:$A$260,0),MATCH(P$3,'Data Sheet'!$A$1:$R$1,0))</f>
        <v>0</v>
      </c>
      <c r="Q119" s="52">
        <f>INDEX('Data Sheet'!$A$1:$R$260,MATCH($A119,'Data Sheet'!$A$1:$A$260,0),MATCH(Q$3,'Data Sheet'!$A$1:$R$1,0))</f>
        <v>0</v>
      </c>
      <c r="R119" s="54" t="str">
        <f>VLOOKUP(A119,_xlfn.IFS(D119=Lists!$G$3,'Chicken Only Calculator'!$A$9:$U$114,D119=Lists!$G$4,'Chicken Only Calculator'!$A$9:$U$114,D119=Lists!$G$5,'Chicken Only Calculator'!$A$9:$U$114,D119=Lists!$G$6,'Cheese Only Calculator'!$A$9:$U$116,D119=Lists!$G$7,'Beef Only Calculator'!$A$9:$U$70,D119=Lists!$G$8,'Pork Only Calculator'!$A$9:$U$107),15,FALSE)</f>
        <v/>
      </c>
      <c r="S119" s="54" t="str">
        <f t="shared" si="16"/>
        <v/>
      </c>
      <c r="T119" s="54">
        <f>VLOOKUP(A119,_xlfn.IFS(D119=Lists!$G$3,'Chicken Only Calculator'!$A$9:$U$114,D119=Lists!$G$4,'Chicken Only Calculator'!$A$9:$U$114,D119=Lists!$G$5,'Chicken Only Calculator'!$A$9:$U$114,D119=Lists!$G$6,'Cheese Only Calculator'!$A$9:$U$116,D119=Lists!$G$7,'Beef Only Calculator'!$A$9:$U$70,D119=Lists!$G$8,'Pork Only Calculator'!$A$9:$U$107),17,FALSE)</f>
        <v>0</v>
      </c>
      <c r="U119" s="54" t="str">
        <f t="shared" si="17"/>
        <v/>
      </c>
      <c r="V119" s="54" t="str">
        <f t="shared" si="18"/>
        <v/>
      </c>
      <c r="W119" s="54" t="str">
        <f t="shared" si="19"/>
        <v/>
      </c>
      <c r="X119" s="54" t="str">
        <f t="shared" si="20"/>
        <v/>
      </c>
      <c r="Y119" s="54" t="str">
        <f t="shared" si="21"/>
        <v/>
      </c>
      <c r="Z119" s="54" t="str">
        <f t="shared" si="22"/>
        <v/>
      </c>
      <c r="AA119" s="54">
        <f>VLOOKUP($A119,_xlfn.IFS($D119=Lists!$G$3,'Chicken Only Calculator'!$A$9:$AJ$114,$D119=Lists!$G$4,'Chicken Only Calculator'!$A$9:$AJ$114,$D119=Lists!$G$5,'Chicken Only Calculator'!$A$9:$AJ$114,$D119=Lists!$G$6,'Cheese Only Calculator'!$A$9:$AJ$116,$D119=Lists!$G$7,'Beef Only Calculator'!$A$9:$AJ$70,$D119=Lists!$G$8,'Pork Only Calculator'!$A$9:$AJ$107),24,FALSE)</f>
        <v>0</v>
      </c>
      <c r="AB119" s="54">
        <f>VLOOKUP($A119,_xlfn.IFS($D119=Lists!$G$3,'Chicken Only Calculator'!$A$9:$AJ$114,$D119=Lists!$G$4,'Chicken Only Calculator'!$A$9:$AJ$114,$D119=Lists!$G$5,'Chicken Only Calculator'!$A$9:$AJ$114,$D119=Lists!$G$6,'Cheese Only Calculator'!$A$9:$AJ$116,$D119=Lists!$G$7,'Beef Only Calculator'!$A$9:$AJ$70,$D119=Lists!$G$8,'Pork Only Calculator'!$A$9:$AJ$107),25,FALSE)</f>
        <v>0</v>
      </c>
      <c r="AC119" s="54">
        <f>VLOOKUP($A119,_xlfn.IFS($D119=Lists!$G$3,'Chicken Only Calculator'!$A$9:$AJ$114,$D119=Lists!$G$4,'Chicken Only Calculator'!$A$9:$AJ$114,$D119=Lists!$G$5,'Chicken Only Calculator'!$A$9:$AJ$114,$D119=Lists!$G$6,'Cheese Only Calculator'!$A$9:$AJ$116,$D119=Lists!$G$7,'Beef Only Calculator'!$A$9:$AJ$70,$D119=Lists!$G$8,'Pork Only Calculator'!$A$9:$AJ$107),26,FALSE)</f>
        <v>0</v>
      </c>
      <c r="AD119" s="54">
        <f>VLOOKUP($A119,_xlfn.IFS($D119=Lists!$G$3,'Chicken Only Calculator'!$A$9:$AJ$114,$D119=Lists!$G$4,'Chicken Only Calculator'!$A$9:$AJ$114,$D119=Lists!$G$5,'Chicken Only Calculator'!$A$9:$AJ$114,$D119=Lists!$G$6,'Cheese Only Calculator'!$A$9:$AJ$116,$D119=Lists!$G$7,'Beef Only Calculator'!$A$9:$AJ$70,$D119=Lists!$G$8,'Pork Only Calculator'!$A$9:$AJ$107),27,FALSE)</f>
        <v>0</v>
      </c>
      <c r="AE119" s="54">
        <f>VLOOKUP($A119,_xlfn.IFS($D119=Lists!$G$3,'Chicken Only Calculator'!$A$9:$AJ$114,$D119=Lists!$G$4,'Chicken Only Calculator'!$A$9:$AJ$114,$D119=Lists!$G$5,'Chicken Only Calculator'!$A$9:$AJ$114,$D119=Lists!$G$6,'Cheese Only Calculator'!$A$9:$AJ$116,$D119=Lists!$G$7,'Beef Only Calculator'!$A$9:$AJ$70,$D119=Lists!$G$8,'Pork Only Calculator'!$A$9:$AJ$107),28,FALSE)</f>
        <v>0</v>
      </c>
      <c r="AF119" s="54">
        <f>VLOOKUP($A119,_xlfn.IFS($D119=Lists!$G$3,'Chicken Only Calculator'!$A$9:$AJ$114,$D119=Lists!$G$4,'Chicken Only Calculator'!$A$9:$AJ$114,$D119=Lists!$G$5,'Chicken Only Calculator'!$A$9:$AJ$114,$D119=Lists!$G$6,'Cheese Only Calculator'!$A$9:$AJ$116,$D119=Lists!$G$7,'Beef Only Calculator'!$A$9:$AJ$70,$D119=Lists!$G$8,'Pork Only Calculator'!$A$9:$AJ$107),29,FALSE)</f>
        <v>0</v>
      </c>
      <c r="AG119" s="54">
        <f>VLOOKUP($A119,_xlfn.IFS($D119=Lists!$G$3,'Chicken Only Calculator'!$A$9:$AJ$114,$D119=Lists!$G$4,'Chicken Only Calculator'!$A$9:$AJ$114,$D119=Lists!$G$5,'Chicken Only Calculator'!$A$9:$AJ$114,$D119=Lists!$G$6,'Cheese Only Calculator'!$A$9:$AJ$116,$D119=Lists!$G$7,'Beef Only Calculator'!$A$9:$AJ$70,$D119=Lists!$G$8,'Pork Only Calculator'!$A$9:$AJ$107),30,FALSE)</f>
        <v>0</v>
      </c>
      <c r="AH119" s="54">
        <f>VLOOKUP($A119,_xlfn.IFS($D119=Lists!$G$3,'Chicken Only Calculator'!$A$9:$AJ$114,$D119=Lists!$G$4,'Chicken Only Calculator'!$A$9:$AJ$114,$D119=Lists!$G$5,'Chicken Only Calculator'!$A$9:$AJ$114,$D119=Lists!$G$6,'Cheese Only Calculator'!$A$9:$AJ$116,$D119=Lists!$G$7,'Beef Only Calculator'!$A$9:$AJ$70,$D119=Lists!$G$8,'Pork Only Calculator'!$A$9:$AJ$107),31,FALSE)</f>
        <v>0</v>
      </c>
      <c r="AI119" s="54">
        <f>VLOOKUP($A119,_xlfn.IFS($D119=Lists!$G$3,'Chicken Only Calculator'!$A$9:$AJ$114,$D119=Lists!$G$4,'Chicken Only Calculator'!$A$9:$AJ$114,$D119=Lists!$G$5,'Chicken Only Calculator'!$A$9:$AJ$114,$D119=Lists!$G$6,'Cheese Only Calculator'!$A$9:$AJ$116,$D119=Lists!$G$7,'Beef Only Calculator'!$A$9:$AJ$70,$D119=Lists!$G$8,'Pork Only Calculator'!$A$9:$AJ$107),32,FALSE)</f>
        <v>0</v>
      </c>
      <c r="AJ119" s="54">
        <f>VLOOKUP($A119,_xlfn.IFS($D119=Lists!$G$3,'Chicken Only Calculator'!$A$9:$AJ$114,$D119=Lists!$G$4,'Chicken Only Calculator'!$A$9:$AJ$114,$D119=Lists!$G$5,'Chicken Only Calculator'!$A$9:$AJ$114,$D119=Lists!$G$6,'Cheese Only Calculator'!$A$9:$AJ$116,$D119=Lists!$G$7,'Beef Only Calculator'!$A$9:$AJ$70,$D119=Lists!$G$8,'Pork Only Calculator'!$A$9:$AJ$107),33,FALSE)</f>
        <v>0</v>
      </c>
      <c r="AK119" s="54">
        <f>VLOOKUP($A119,_xlfn.IFS($D119=Lists!$G$3,'Chicken Only Calculator'!$A$9:$AJ$114,$D119=Lists!$G$4,'Chicken Only Calculator'!$A$9:$AJ$114,$D119=Lists!$G$5,'Chicken Only Calculator'!$A$9:$AJ$114,$D119=Lists!$G$6,'Cheese Only Calculator'!$A$9:$AJ$116,$D119=Lists!$G$7,'Beef Only Calculator'!$A$9:$AJ$70,$D119=Lists!$G$8,'Pork Only Calculator'!$A$9:$AJ$107),34,FALSE)</f>
        <v>0</v>
      </c>
      <c r="AL119" s="54">
        <f>VLOOKUP($A119,_xlfn.IFS($D119=Lists!$G$3,'Chicken Only Calculator'!$A$9:$AJ$114,$D119=Lists!$G$4,'Chicken Only Calculator'!$A$9:$AJ$114,$D119=Lists!$G$5,'Chicken Only Calculator'!$A$9:$AJ$114,$D119=Lists!$G$6,'Cheese Only Calculator'!$A$9:$AJ$116,$D119=Lists!$G$7,'Beef Only Calculator'!$A$9:$AJ$70,$D119=Lists!$G$8,'Pork Only Calculator'!$A$9:$AJ$107),35,FALSE)</f>
        <v>0</v>
      </c>
      <c r="AM119" s="54">
        <f t="shared" si="23"/>
        <v>0</v>
      </c>
      <c r="AO119" s="55"/>
    </row>
    <row r="120" spans="1:41" ht="24.5" x14ac:dyDescent="0.55000000000000004">
      <c r="A120" s="40">
        <v>10296491120</v>
      </c>
      <c r="B120" s="40" t="str">
        <f>INDEX('Data Sheet'!$A$1:$R$260,MATCH($A120,'Data Sheet'!$A$1:$A$260,0),MATCH(B$3,'Data Sheet'!$A$1:$R$1,0))</f>
        <v>ACT</v>
      </c>
      <c r="C120" s="41" t="str">
        <f>INDEX('Data Sheet'!$A$1:$R$260,MATCH($A120,'Data Sheet'!$A$1:$A$260,0),MATCH(C$3,'Data Sheet'!$A$1:$R$1,0))</f>
        <v>Cheese Pizza Stuffed Breadsticks, 3.77 oz.</v>
      </c>
      <c r="D120" s="40">
        <f>INDEX('Data Sheet'!$A$1:$R$260,MATCH($A120,'Data Sheet'!$A$1:$A$260,0),MATCH(D$3,'Data Sheet'!$A$1:$R$1,0))</f>
        <v>110244</v>
      </c>
      <c r="E120" s="40">
        <f>INDEX('Data Sheet'!$A$1:$R$260,MATCH($A120,'Data Sheet'!$A$1:$A$260,0),MATCH(E$3,'Data Sheet'!$A$1:$R$1,0))</f>
        <v>17.190000000000001</v>
      </c>
      <c r="F120" s="40">
        <f>INDEX('Data Sheet'!$A$1:$R$260,MATCH($A120,'Data Sheet'!$A$1:$A$260,0),MATCH(F$3,'Data Sheet'!$A$1:$R$1,0))</f>
        <v>72</v>
      </c>
      <c r="G120" s="40">
        <f>INDEX('Data Sheet'!$A$1:$R$260,MATCH($A120,'Data Sheet'!$A$1:$A$260,0),MATCH(G$3,'Data Sheet'!$A$1:$R$1,0))</f>
        <v>72</v>
      </c>
      <c r="H120" s="40">
        <f>INDEX('Data Sheet'!$A$1:$R$260,MATCH($A120,'Data Sheet'!$A$1:$A$260,0),MATCH(H$3,'Data Sheet'!$A$1:$R$1,0))</f>
        <v>20</v>
      </c>
      <c r="I120" s="40">
        <f>INDEX('Data Sheet'!$A$1:$R$260,MATCH($A120,'Data Sheet'!$A$1:$A$260,0),MATCH(I$3,'Data Sheet'!$A$1:$R$1,0))</f>
        <v>3.82</v>
      </c>
      <c r="J120" s="40" t="str">
        <f>INDEX('Data Sheet'!$A$1:$R$260,MATCH($A120,'Data Sheet'!$A$1:$A$260,0),MATCH(J$3,'Data Sheet'!$A$1:$R$1,0))</f>
        <v>1 stick</v>
      </c>
      <c r="K120" s="40">
        <f>INDEX('Data Sheet'!$A$1:$R$260,MATCH($A120,'Data Sheet'!$A$1:$A$260,0),MATCH(K$3,'Data Sheet'!$A$1:$R$1,0))</f>
        <v>1</v>
      </c>
      <c r="L120" s="40">
        <f>INDEX('Data Sheet'!$A$1:$R$260,MATCH($A120,'Data Sheet'!$A$1:$A$260,0),MATCH(L$3,'Data Sheet'!$A$1:$R$1,0))</f>
        <v>2.25</v>
      </c>
      <c r="M120" s="40">
        <f>INDEX('Data Sheet'!$A$1:$R$260,MATCH($A120,'Data Sheet'!$A$1:$A$260,0),MATCH(M$3,'Data Sheet'!$A$1:$R$1,0))</f>
        <v>0</v>
      </c>
      <c r="N120" s="40">
        <f>INDEX('Data Sheet'!$A$1:$R$260,MATCH($A120,'Data Sheet'!$A$1:$A$260,0),MATCH(N$3,'Data Sheet'!$A$1:$R$1,0))</f>
        <v>0</v>
      </c>
      <c r="O120" s="40">
        <f>INDEX('Data Sheet'!$A$1:$R$260,MATCH($A120,'Data Sheet'!$A$1:$A$260,0),MATCH(O$3,'Data Sheet'!$A$1:$R$1,0))</f>
        <v>4.6399999999999997</v>
      </c>
      <c r="P120" s="40">
        <f>INDEX('Data Sheet'!$A$1:$R$260,MATCH($A120,'Data Sheet'!$A$1:$A$260,0),MATCH(P$3,'Data Sheet'!$A$1:$R$1,0))</f>
        <v>0</v>
      </c>
      <c r="Q120" s="40">
        <f>INDEX('Data Sheet'!$A$1:$R$260,MATCH($A120,'Data Sheet'!$A$1:$A$260,0),MATCH(Q$3,'Data Sheet'!$A$1:$R$1,0))</f>
        <v>0</v>
      </c>
      <c r="R120" s="42" t="str">
        <f>VLOOKUP(A120,_xlfn.IFS(D120=Lists!$G$3,'Chicken Only Calculator'!$A$9:$U$114,D120=Lists!$G$4,'Chicken Only Calculator'!$A$9:$U$114,D120=Lists!$G$5,'Chicken Only Calculator'!$A$9:$U$114,D120=Lists!$G$6,'Cheese Only Calculator'!$A$9:$U$116,D120=Lists!$G$7,'Beef Only Calculator'!$A$9:$U$70,D120=Lists!$G$8,'Pork Only Calculator'!$A$9:$U$107),15,FALSE)</f>
        <v/>
      </c>
      <c r="S120" s="42" t="str">
        <f t="shared" si="16"/>
        <v/>
      </c>
      <c r="T120" s="42">
        <f>VLOOKUP(A120,_xlfn.IFS(D120=Lists!$G$3,'Chicken Only Calculator'!$A$9:$U$114,D120=Lists!$G$4,'Chicken Only Calculator'!$A$9:$U$114,D120=Lists!$G$5,'Chicken Only Calculator'!$A$9:$U$114,D120=Lists!$G$6,'Cheese Only Calculator'!$A$9:$U$116,D120=Lists!$G$7,'Beef Only Calculator'!$A$9:$U$70,D120=Lists!$G$8,'Pork Only Calculator'!$A$9:$U$107),17,FALSE)</f>
        <v>0</v>
      </c>
      <c r="U120" s="42" t="str">
        <f t="shared" si="17"/>
        <v/>
      </c>
      <c r="V120" s="42" t="str">
        <f t="shared" si="18"/>
        <v/>
      </c>
      <c r="W120" s="42" t="str">
        <f t="shared" si="19"/>
        <v/>
      </c>
      <c r="X120" s="42" t="str">
        <f t="shared" si="20"/>
        <v/>
      </c>
      <c r="Y120" s="42" t="str">
        <f t="shared" si="21"/>
        <v/>
      </c>
      <c r="Z120" s="42" t="str">
        <f t="shared" si="22"/>
        <v/>
      </c>
      <c r="AA120" s="42">
        <f>VLOOKUP($A120,_xlfn.IFS($D120=Lists!$G$3,'Chicken Only Calculator'!$A$9:$AJ$114,$D120=Lists!$G$4,'Chicken Only Calculator'!$A$9:$AJ$114,$D120=Lists!$G$5,'Chicken Only Calculator'!$A$9:$AJ$114,$D120=Lists!$G$6,'Cheese Only Calculator'!$A$9:$AJ$116,$D120=Lists!$G$7,'Beef Only Calculator'!$A$9:$AJ$70,$D120=Lists!$G$8,'Pork Only Calculator'!$A$9:$AJ$107),24,FALSE)</f>
        <v>0</v>
      </c>
      <c r="AB120" s="42">
        <f>VLOOKUP($A120,_xlfn.IFS($D120=Lists!$G$3,'Chicken Only Calculator'!$A$9:$AJ$114,$D120=Lists!$G$4,'Chicken Only Calculator'!$A$9:$AJ$114,$D120=Lists!$G$5,'Chicken Only Calculator'!$A$9:$AJ$114,$D120=Lists!$G$6,'Cheese Only Calculator'!$A$9:$AJ$116,$D120=Lists!$G$7,'Beef Only Calculator'!$A$9:$AJ$70,$D120=Lists!$G$8,'Pork Only Calculator'!$A$9:$AJ$107),25,FALSE)</f>
        <v>0</v>
      </c>
      <c r="AC120" s="42">
        <f>VLOOKUP($A120,_xlfn.IFS($D120=Lists!$G$3,'Chicken Only Calculator'!$A$9:$AJ$114,$D120=Lists!$G$4,'Chicken Only Calculator'!$A$9:$AJ$114,$D120=Lists!$G$5,'Chicken Only Calculator'!$A$9:$AJ$114,$D120=Lists!$G$6,'Cheese Only Calculator'!$A$9:$AJ$116,$D120=Lists!$G$7,'Beef Only Calculator'!$A$9:$AJ$70,$D120=Lists!$G$8,'Pork Only Calculator'!$A$9:$AJ$107),26,FALSE)</f>
        <v>0</v>
      </c>
      <c r="AD120" s="42">
        <f>VLOOKUP($A120,_xlfn.IFS($D120=Lists!$G$3,'Chicken Only Calculator'!$A$9:$AJ$114,$D120=Lists!$G$4,'Chicken Only Calculator'!$A$9:$AJ$114,$D120=Lists!$G$5,'Chicken Only Calculator'!$A$9:$AJ$114,$D120=Lists!$G$6,'Cheese Only Calculator'!$A$9:$AJ$116,$D120=Lists!$G$7,'Beef Only Calculator'!$A$9:$AJ$70,$D120=Lists!$G$8,'Pork Only Calculator'!$A$9:$AJ$107),27,FALSE)</f>
        <v>0</v>
      </c>
      <c r="AE120" s="42">
        <f>VLOOKUP($A120,_xlfn.IFS($D120=Lists!$G$3,'Chicken Only Calculator'!$A$9:$AJ$114,$D120=Lists!$G$4,'Chicken Only Calculator'!$A$9:$AJ$114,$D120=Lists!$G$5,'Chicken Only Calculator'!$A$9:$AJ$114,$D120=Lists!$G$6,'Cheese Only Calculator'!$A$9:$AJ$116,$D120=Lists!$G$7,'Beef Only Calculator'!$A$9:$AJ$70,$D120=Lists!$G$8,'Pork Only Calculator'!$A$9:$AJ$107),28,FALSE)</f>
        <v>0</v>
      </c>
      <c r="AF120" s="42">
        <f>VLOOKUP($A120,_xlfn.IFS($D120=Lists!$G$3,'Chicken Only Calculator'!$A$9:$AJ$114,$D120=Lists!$G$4,'Chicken Only Calculator'!$A$9:$AJ$114,$D120=Lists!$G$5,'Chicken Only Calculator'!$A$9:$AJ$114,$D120=Lists!$G$6,'Cheese Only Calculator'!$A$9:$AJ$116,$D120=Lists!$G$7,'Beef Only Calculator'!$A$9:$AJ$70,$D120=Lists!$G$8,'Pork Only Calculator'!$A$9:$AJ$107),29,FALSE)</f>
        <v>0</v>
      </c>
      <c r="AG120" s="42">
        <f>VLOOKUP($A120,_xlfn.IFS($D120=Lists!$G$3,'Chicken Only Calculator'!$A$9:$AJ$114,$D120=Lists!$G$4,'Chicken Only Calculator'!$A$9:$AJ$114,$D120=Lists!$G$5,'Chicken Only Calculator'!$A$9:$AJ$114,$D120=Lists!$G$6,'Cheese Only Calculator'!$A$9:$AJ$116,$D120=Lists!$G$7,'Beef Only Calculator'!$A$9:$AJ$70,$D120=Lists!$G$8,'Pork Only Calculator'!$A$9:$AJ$107),30,FALSE)</f>
        <v>0</v>
      </c>
      <c r="AH120" s="42">
        <f>VLOOKUP($A120,_xlfn.IFS($D120=Lists!$G$3,'Chicken Only Calculator'!$A$9:$AJ$114,$D120=Lists!$G$4,'Chicken Only Calculator'!$A$9:$AJ$114,$D120=Lists!$G$5,'Chicken Only Calculator'!$A$9:$AJ$114,$D120=Lists!$G$6,'Cheese Only Calculator'!$A$9:$AJ$116,$D120=Lists!$G$7,'Beef Only Calculator'!$A$9:$AJ$70,$D120=Lists!$G$8,'Pork Only Calculator'!$A$9:$AJ$107),31,FALSE)</f>
        <v>0</v>
      </c>
      <c r="AI120" s="42">
        <f>VLOOKUP($A120,_xlfn.IFS($D120=Lists!$G$3,'Chicken Only Calculator'!$A$9:$AJ$114,$D120=Lists!$G$4,'Chicken Only Calculator'!$A$9:$AJ$114,$D120=Lists!$G$5,'Chicken Only Calculator'!$A$9:$AJ$114,$D120=Lists!$G$6,'Cheese Only Calculator'!$A$9:$AJ$116,$D120=Lists!$G$7,'Beef Only Calculator'!$A$9:$AJ$70,$D120=Lists!$G$8,'Pork Only Calculator'!$A$9:$AJ$107),32,FALSE)</f>
        <v>0</v>
      </c>
      <c r="AJ120" s="42">
        <f>VLOOKUP($A120,_xlfn.IFS($D120=Lists!$G$3,'Chicken Only Calculator'!$A$9:$AJ$114,$D120=Lists!$G$4,'Chicken Only Calculator'!$A$9:$AJ$114,$D120=Lists!$G$5,'Chicken Only Calculator'!$A$9:$AJ$114,$D120=Lists!$G$6,'Cheese Only Calculator'!$A$9:$AJ$116,$D120=Lists!$G$7,'Beef Only Calculator'!$A$9:$AJ$70,$D120=Lists!$G$8,'Pork Only Calculator'!$A$9:$AJ$107),33,FALSE)</f>
        <v>0</v>
      </c>
      <c r="AK120" s="42">
        <f>VLOOKUP($A120,_xlfn.IFS($D120=Lists!$G$3,'Chicken Only Calculator'!$A$9:$AJ$114,$D120=Lists!$G$4,'Chicken Only Calculator'!$A$9:$AJ$114,$D120=Lists!$G$5,'Chicken Only Calculator'!$A$9:$AJ$114,$D120=Lists!$G$6,'Cheese Only Calculator'!$A$9:$AJ$116,$D120=Lists!$G$7,'Beef Only Calculator'!$A$9:$AJ$70,$D120=Lists!$G$8,'Pork Only Calculator'!$A$9:$AJ$107),34,FALSE)</f>
        <v>0</v>
      </c>
      <c r="AL120" s="42">
        <f>VLOOKUP($A120,_xlfn.IFS($D120=Lists!$G$3,'Chicken Only Calculator'!$A$9:$AJ$114,$D120=Lists!$G$4,'Chicken Only Calculator'!$A$9:$AJ$114,$D120=Lists!$G$5,'Chicken Only Calculator'!$A$9:$AJ$114,$D120=Lists!$G$6,'Cheese Only Calculator'!$A$9:$AJ$116,$D120=Lists!$G$7,'Beef Only Calculator'!$A$9:$AJ$70,$D120=Lists!$G$8,'Pork Only Calculator'!$A$9:$AJ$107),35,FALSE)</f>
        <v>0</v>
      </c>
      <c r="AM120" s="42">
        <f t="shared" si="23"/>
        <v>0</v>
      </c>
      <c r="AO120" s="55"/>
    </row>
    <row r="121" spans="1:41" ht="24.5" x14ac:dyDescent="0.55000000000000004">
      <c r="A121" s="52">
        <v>10299010928</v>
      </c>
      <c r="B121" s="52" t="str">
        <f>INDEX('Data Sheet'!$A$1:$R$260,MATCH($A121,'Data Sheet'!$A$1:$A$260,0),MATCH(B$3,'Data Sheet'!$A$1:$R$1,0))</f>
        <v>ACT</v>
      </c>
      <c r="C121" s="53" t="str">
        <f>INDEX('Data Sheet'!$A$1:$R$260,MATCH($A121,'Data Sheet'!$A$1:$A$260,0),MATCH(C$3,'Data Sheet'!$A$1:$R$1,0))</f>
        <v>All Natural Grilled Patties, 2.47 oz.</v>
      </c>
      <c r="D121" s="52" t="str">
        <f>INDEX('Data Sheet'!$A$1:$R$260,MATCH($A121,'Data Sheet'!$A$1:$A$260,0),MATCH(D$3,'Data Sheet'!$A$1:$R$1,0))</f>
        <v>100103 W/D</v>
      </c>
      <c r="E121" s="52">
        <f>INDEX('Data Sheet'!$A$1:$R$260,MATCH($A121,'Data Sheet'!$A$1:$A$260,0),MATCH(E$3,'Data Sheet'!$A$1:$R$1,0))</f>
        <v>30</v>
      </c>
      <c r="F121" s="52">
        <f>INDEX('Data Sheet'!$A$1:$R$260,MATCH($A121,'Data Sheet'!$A$1:$A$260,0),MATCH(F$3,'Data Sheet'!$A$1:$R$1,0))</f>
        <v>192</v>
      </c>
      <c r="G121" s="52">
        <f>INDEX('Data Sheet'!$A$1:$R$260,MATCH($A121,'Data Sheet'!$A$1:$A$260,0),MATCH(G$3,'Data Sheet'!$A$1:$R$1,0))</f>
        <v>192</v>
      </c>
      <c r="H121" s="52" t="str">
        <f>INDEX('Data Sheet'!$A$1:$R$260,MATCH($A121,'Data Sheet'!$A$1:$A$260,0),MATCH(H$3,'Data Sheet'!$A$1:$R$1,0))</f>
        <v/>
      </c>
      <c r="I121" s="52">
        <f>INDEX('Data Sheet'!$A$1:$R$260,MATCH($A121,'Data Sheet'!$A$1:$A$260,0),MATCH(I$3,'Data Sheet'!$A$1:$R$1,0))</f>
        <v>2.4700000000000002</v>
      </c>
      <c r="J121" s="52" t="str">
        <f>INDEX('Data Sheet'!$A$1:$R$260,MATCH($A121,'Data Sheet'!$A$1:$A$260,0),MATCH(J$3,'Data Sheet'!$A$1:$R$1,0))</f>
        <v>1 piece</v>
      </c>
      <c r="K121" s="52">
        <f>INDEX('Data Sheet'!$A$1:$R$260,MATCH($A121,'Data Sheet'!$A$1:$A$260,0),MATCH(K$3,'Data Sheet'!$A$1:$R$1,0))</f>
        <v>2</v>
      </c>
      <c r="L121" s="52" t="str">
        <f>INDEX('Data Sheet'!$A$1:$R$260,MATCH($A121,'Data Sheet'!$A$1:$A$260,0),MATCH(L$3,'Data Sheet'!$A$1:$R$1,0))</f>
        <v>-</v>
      </c>
      <c r="M121" s="52">
        <f>INDEX('Data Sheet'!$A$1:$R$260,MATCH($A121,'Data Sheet'!$A$1:$A$260,0),MATCH(M$3,'Data Sheet'!$A$1:$R$1,0))</f>
        <v>23.58</v>
      </c>
      <c r="N121" s="52">
        <f>INDEX('Data Sheet'!$A$1:$R$260,MATCH($A121,'Data Sheet'!$A$1:$A$260,0),MATCH(N$3,'Data Sheet'!$A$1:$R$1,0))</f>
        <v>15.72</v>
      </c>
      <c r="O121" s="52">
        <f>INDEX('Data Sheet'!$A$1:$R$260,MATCH($A121,'Data Sheet'!$A$1:$A$260,0),MATCH(O$3,'Data Sheet'!$A$1:$R$1,0))</f>
        <v>0</v>
      </c>
      <c r="P121" s="52">
        <f>INDEX('Data Sheet'!$A$1:$R$260,MATCH($A121,'Data Sheet'!$A$1:$A$260,0),MATCH(P$3,'Data Sheet'!$A$1:$R$1,0))</f>
        <v>0</v>
      </c>
      <c r="Q121" s="52">
        <f>INDEX('Data Sheet'!$A$1:$R$260,MATCH($A121,'Data Sheet'!$A$1:$A$260,0),MATCH(Q$3,'Data Sheet'!$A$1:$R$1,0))</f>
        <v>0</v>
      </c>
      <c r="R121" s="54" t="str">
        <f>VLOOKUP(A121,_xlfn.IFS(D121=Lists!$G$3,'Chicken Only Calculator'!$A$9:$U$114,D121=Lists!$G$4,'Chicken Only Calculator'!$A$9:$U$114,D121=Lists!$G$5,'Chicken Only Calculator'!$A$9:$U$114,D121=Lists!$G$6,'Cheese Only Calculator'!$A$9:$U$116,D121=Lists!$G$7,'Beef Only Calculator'!$A$9:$U$70,D121=Lists!$G$8,'Pork Only Calculator'!$A$9:$U$107),15,FALSE)</f>
        <v/>
      </c>
      <c r="S121" s="54" t="str">
        <f t="shared" si="16"/>
        <v/>
      </c>
      <c r="T121" s="54">
        <f>VLOOKUP(A121,_xlfn.IFS(D121=Lists!$G$3,'Chicken Only Calculator'!$A$9:$U$114,D121=Lists!$G$4,'Chicken Only Calculator'!$A$9:$U$114,D121=Lists!$G$5,'Chicken Only Calculator'!$A$9:$U$114,D121=Lists!$G$6,'Cheese Only Calculator'!$A$9:$U$116,D121=Lists!$G$7,'Beef Only Calculator'!$A$9:$U$70,D121=Lists!$G$8,'Pork Only Calculator'!$A$9:$U$107),17,FALSE)</f>
        <v>0</v>
      </c>
      <c r="U121" s="54" t="str">
        <f t="shared" si="17"/>
        <v/>
      </c>
      <c r="V121" s="54" t="str">
        <f t="shared" si="18"/>
        <v/>
      </c>
      <c r="W121" s="54" t="str">
        <f t="shared" si="19"/>
        <v/>
      </c>
      <c r="X121" s="54" t="str">
        <f t="shared" si="20"/>
        <v/>
      </c>
      <c r="Y121" s="54" t="str">
        <f t="shared" si="21"/>
        <v/>
      </c>
      <c r="Z121" s="54" t="str">
        <f t="shared" si="22"/>
        <v/>
      </c>
      <c r="AA121" s="54">
        <f>VLOOKUP($A121,_xlfn.IFS($D121=Lists!$G$3,'Chicken Only Calculator'!$A$9:$AJ$114,$D121=Lists!$G$4,'Chicken Only Calculator'!$A$9:$AJ$114,$D121=Lists!$G$5,'Chicken Only Calculator'!$A$9:$AJ$114,$D121=Lists!$G$6,'Cheese Only Calculator'!$A$9:$AJ$116,$D121=Lists!$G$7,'Beef Only Calculator'!$A$9:$AJ$70,$D121=Lists!$G$8,'Pork Only Calculator'!$A$9:$AJ$107),24,FALSE)</f>
        <v>0</v>
      </c>
      <c r="AB121" s="54">
        <f>VLOOKUP($A121,_xlfn.IFS($D121=Lists!$G$3,'Chicken Only Calculator'!$A$9:$AJ$114,$D121=Lists!$G$4,'Chicken Only Calculator'!$A$9:$AJ$114,$D121=Lists!$G$5,'Chicken Only Calculator'!$A$9:$AJ$114,$D121=Lists!$G$6,'Cheese Only Calculator'!$A$9:$AJ$116,$D121=Lists!$G$7,'Beef Only Calculator'!$A$9:$AJ$70,$D121=Lists!$G$8,'Pork Only Calculator'!$A$9:$AJ$107),25,FALSE)</f>
        <v>0</v>
      </c>
      <c r="AC121" s="54">
        <f>VLOOKUP($A121,_xlfn.IFS($D121=Lists!$G$3,'Chicken Only Calculator'!$A$9:$AJ$114,$D121=Lists!$G$4,'Chicken Only Calculator'!$A$9:$AJ$114,$D121=Lists!$G$5,'Chicken Only Calculator'!$A$9:$AJ$114,$D121=Lists!$G$6,'Cheese Only Calculator'!$A$9:$AJ$116,$D121=Lists!$G$7,'Beef Only Calculator'!$A$9:$AJ$70,$D121=Lists!$G$8,'Pork Only Calculator'!$A$9:$AJ$107),26,FALSE)</f>
        <v>0</v>
      </c>
      <c r="AD121" s="54">
        <f>VLOOKUP($A121,_xlfn.IFS($D121=Lists!$G$3,'Chicken Only Calculator'!$A$9:$AJ$114,$D121=Lists!$G$4,'Chicken Only Calculator'!$A$9:$AJ$114,$D121=Lists!$G$5,'Chicken Only Calculator'!$A$9:$AJ$114,$D121=Lists!$G$6,'Cheese Only Calculator'!$A$9:$AJ$116,$D121=Lists!$G$7,'Beef Only Calculator'!$A$9:$AJ$70,$D121=Lists!$G$8,'Pork Only Calculator'!$A$9:$AJ$107),27,FALSE)</f>
        <v>0</v>
      </c>
      <c r="AE121" s="54">
        <f>VLOOKUP($A121,_xlfn.IFS($D121=Lists!$G$3,'Chicken Only Calculator'!$A$9:$AJ$114,$D121=Lists!$G$4,'Chicken Only Calculator'!$A$9:$AJ$114,$D121=Lists!$G$5,'Chicken Only Calculator'!$A$9:$AJ$114,$D121=Lists!$G$6,'Cheese Only Calculator'!$A$9:$AJ$116,$D121=Lists!$G$7,'Beef Only Calculator'!$A$9:$AJ$70,$D121=Lists!$G$8,'Pork Only Calculator'!$A$9:$AJ$107),28,FALSE)</f>
        <v>0</v>
      </c>
      <c r="AF121" s="54">
        <f>VLOOKUP($A121,_xlfn.IFS($D121=Lists!$G$3,'Chicken Only Calculator'!$A$9:$AJ$114,$D121=Lists!$G$4,'Chicken Only Calculator'!$A$9:$AJ$114,$D121=Lists!$G$5,'Chicken Only Calculator'!$A$9:$AJ$114,$D121=Lists!$G$6,'Cheese Only Calculator'!$A$9:$AJ$116,$D121=Lists!$G$7,'Beef Only Calculator'!$A$9:$AJ$70,$D121=Lists!$G$8,'Pork Only Calculator'!$A$9:$AJ$107),29,FALSE)</f>
        <v>0</v>
      </c>
      <c r="AG121" s="54">
        <f>VLOOKUP($A121,_xlfn.IFS($D121=Lists!$G$3,'Chicken Only Calculator'!$A$9:$AJ$114,$D121=Lists!$G$4,'Chicken Only Calculator'!$A$9:$AJ$114,$D121=Lists!$G$5,'Chicken Only Calculator'!$A$9:$AJ$114,$D121=Lists!$G$6,'Cheese Only Calculator'!$A$9:$AJ$116,$D121=Lists!$G$7,'Beef Only Calculator'!$A$9:$AJ$70,$D121=Lists!$G$8,'Pork Only Calculator'!$A$9:$AJ$107),30,FALSE)</f>
        <v>0</v>
      </c>
      <c r="AH121" s="54">
        <f>VLOOKUP($A121,_xlfn.IFS($D121=Lists!$G$3,'Chicken Only Calculator'!$A$9:$AJ$114,$D121=Lists!$G$4,'Chicken Only Calculator'!$A$9:$AJ$114,$D121=Lists!$G$5,'Chicken Only Calculator'!$A$9:$AJ$114,$D121=Lists!$G$6,'Cheese Only Calculator'!$A$9:$AJ$116,$D121=Lists!$G$7,'Beef Only Calculator'!$A$9:$AJ$70,$D121=Lists!$G$8,'Pork Only Calculator'!$A$9:$AJ$107),31,FALSE)</f>
        <v>0</v>
      </c>
      <c r="AI121" s="54">
        <f>VLOOKUP($A121,_xlfn.IFS($D121=Lists!$G$3,'Chicken Only Calculator'!$A$9:$AJ$114,$D121=Lists!$G$4,'Chicken Only Calculator'!$A$9:$AJ$114,$D121=Lists!$G$5,'Chicken Only Calculator'!$A$9:$AJ$114,$D121=Lists!$G$6,'Cheese Only Calculator'!$A$9:$AJ$116,$D121=Lists!$G$7,'Beef Only Calculator'!$A$9:$AJ$70,$D121=Lists!$G$8,'Pork Only Calculator'!$A$9:$AJ$107),32,FALSE)</f>
        <v>0</v>
      </c>
      <c r="AJ121" s="54">
        <f>VLOOKUP($A121,_xlfn.IFS($D121=Lists!$G$3,'Chicken Only Calculator'!$A$9:$AJ$114,$D121=Lists!$G$4,'Chicken Only Calculator'!$A$9:$AJ$114,$D121=Lists!$G$5,'Chicken Only Calculator'!$A$9:$AJ$114,$D121=Lists!$G$6,'Cheese Only Calculator'!$A$9:$AJ$116,$D121=Lists!$G$7,'Beef Only Calculator'!$A$9:$AJ$70,$D121=Lists!$G$8,'Pork Only Calculator'!$A$9:$AJ$107),33,FALSE)</f>
        <v>0</v>
      </c>
      <c r="AK121" s="54">
        <f>VLOOKUP($A121,_xlfn.IFS($D121=Lists!$G$3,'Chicken Only Calculator'!$A$9:$AJ$114,$D121=Lists!$G$4,'Chicken Only Calculator'!$A$9:$AJ$114,$D121=Lists!$G$5,'Chicken Only Calculator'!$A$9:$AJ$114,$D121=Lists!$G$6,'Cheese Only Calculator'!$A$9:$AJ$116,$D121=Lists!$G$7,'Beef Only Calculator'!$A$9:$AJ$70,$D121=Lists!$G$8,'Pork Only Calculator'!$A$9:$AJ$107),34,FALSE)</f>
        <v>0</v>
      </c>
      <c r="AL121" s="54">
        <f>VLOOKUP($A121,_xlfn.IFS($D121=Lists!$G$3,'Chicken Only Calculator'!$A$9:$AJ$114,$D121=Lists!$G$4,'Chicken Only Calculator'!$A$9:$AJ$114,$D121=Lists!$G$5,'Chicken Only Calculator'!$A$9:$AJ$114,$D121=Lists!$G$6,'Cheese Only Calculator'!$A$9:$AJ$116,$D121=Lists!$G$7,'Beef Only Calculator'!$A$9:$AJ$70,$D121=Lists!$G$8,'Pork Only Calculator'!$A$9:$AJ$107),35,FALSE)</f>
        <v>0</v>
      </c>
      <c r="AM121" s="54">
        <f t="shared" si="23"/>
        <v>0</v>
      </c>
      <c r="AO121" s="55"/>
    </row>
    <row r="122" spans="1:41" ht="24.5" x14ac:dyDescent="0.55000000000000004">
      <c r="A122" s="40">
        <v>10300160928</v>
      </c>
      <c r="B122" s="40" t="str">
        <f>INDEX('Data Sheet'!$A$1:$R$260,MATCH($A122,'Data Sheet'!$A$1:$A$260,0),MATCH(B$3,'Data Sheet'!$A$1:$R$1,0))</f>
        <v>ACT</v>
      </c>
      <c r="C122" s="41" t="str">
        <f>INDEX('Data Sheet'!$A$1:$R$260,MATCH($A122,'Data Sheet'!$A$1:$A$260,0),MATCH(C$3,'Data Sheet'!$A$1:$R$1,0))</f>
        <v>Breaded Hot 'N Spicy Chicken Drumsticks</v>
      </c>
      <c r="D122" s="40" t="str">
        <f>INDEX('Data Sheet'!$A$1:$R$260,MATCH($A122,'Data Sheet'!$A$1:$A$260,0),MATCH(D$3,'Data Sheet'!$A$1:$R$1,0))</f>
        <v>100103 D</v>
      </c>
      <c r="E122" s="40">
        <f>INDEX('Data Sheet'!$A$1:$R$260,MATCH($A122,'Data Sheet'!$A$1:$A$260,0),MATCH(E$3,'Data Sheet'!$A$1:$R$1,0))</f>
        <v>29.64</v>
      </c>
      <c r="F122" s="40" t="str">
        <f>INDEX('Data Sheet'!$A$1:$R$260,MATCH($A122,'Data Sheet'!$A$1:$A$260,0),MATCH(F$3,'Data Sheet'!$A$1:$R$1,0))</f>
        <v>72-113</v>
      </c>
      <c r="G122" s="40">
        <f>INDEX('Data Sheet'!$A$1:$R$260,MATCH($A122,'Data Sheet'!$A$1:$A$260,0),MATCH(G$3,'Data Sheet'!$A$1:$R$1,0))</f>
        <v>92</v>
      </c>
      <c r="H122" s="40">
        <f>INDEX('Data Sheet'!$A$1:$R$260,MATCH($A122,'Data Sheet'!$A$1:$A$260,0),MATCH(H$3,'Data Sheet'!$A$1:$R$1,0))</f>
        <v>40</v>
      </c>
      <c r="I122" s="40" t="str">
        <f>INDEX('Data Sheet'!$A$1:$R$260,MATCH($A122,'Data Sheet'!$A$1:$A$260,0),MATCH(I$3,'Data Sheet'!$A$1:$R$1,0))</f>
        <v>4.21-6.6</v>
      </c>
      <c r="J122" s="40" t="str">
        <f>INDEX('Data Sheet'!$A$1:$R$260,MATCH($A122,'Data Sheet'!$A$1:$A$260,0),MATCH(J$3,'Data Sheet'!$A$1:$R$1,0))</f>
        <v>1 piece</v>
      </c>
      <c r="K122" s="40">
        <f>INDEX('Data Sheet'!$A$1:$R$260,MATCH($A122,'Data Sheet'!$A$1:$A$260,0),MATCH(K$3,'Data Sheet'!$A$1:$R$1,0))</f>
        <v>2</v>
      </c>
      <c r="L122" s="40">
        <f>INDEX('Data Sheet'!$A$1:$R$260,MATCH($A122,'Data Sheet'!$A$1:$A$260,0),MATCH(L$3,'Data Sheet'!$A$1:$R$1,0))</f>
        <v>0.75</v>
      </c>
      <c r="M122" s="40">
        <f>INDEX('Data Sheet'!$A$1:$R$260,MATCH($A122,'Data Sheet'!$A$1:$A$260,0),MATCH(M$3,'Data Sheet'!$A$1:$R$1,0))</f>
        <v>0</v>
      </c>
      <c r="N122" s="40">
        <f>INDEX('Data Sheet'!$A$1:$R$260,MATCH($A122,'Data Sheet'!$A$1:$A$260,0),MATCH(N$3,'Data Sheet'!$A$1:$R$1,0))</f>
        <v>23.72</v>
      </c>
      <c r="O122" s="40">
        <f>INDEX('Data Sheet'!$A$1:$R$260,MATCH($A122,'Data Sheet'!$A$1:$A$260,0),MATCH(O$3,'Data Sheet'!$A$1:$R$1,0))</f>
        <v>0</v>
      </c>
      <c r="P122" s="40">
        <f>INDEX('Data Sheet'!$A$1:$R$260,MATCH($A122,'Data Sheet'!$A$1:$A$260,0),MATCH(P$3,'Data Sheet'!$A$1:$R$1,0))</f>
        <v>0</v>
      </c>
      <c r="Q122" s="40">
        <f>INDEX('Data Sheet'!$A$1:$R$260,MATCH($A122,'Data Sheet'!$A$1:$A$260,0),MATCH(Q$3,'Data Sheet'!$A$1:$R$1,0))</f>
        <v>0</v>
      </c>
      <c r="R122" s="42" t="str">
        <f>VLOOKUP(A122,_xlfn.IFS(D122=Lists!$G$3,'Chicken Only Calculator'!$A$9:$U$114,D122=Lists!$G$4,'Chicken Only Calculator'!$A$9:$U$114,D122=Lists!$G$5,'Chicken Only Calculator'!$A$9:$U$114,D122=Lists!$G$6,'Cheese Only Calculator'!$A$9:$U$116,D122=Lists!$G$7,'Beef Only Calculator'!$A$9:$U$70,D122=Lists!$G$8,'Pork Only Calculator'!$A$9:$U$107),15,FALSE)</f>
        <v/>
      </c>
      <c r="S122" s="42" t="str">
        <f t="shared" si="16"/>
        <v/>
      </c>
      <c r="T122" s="42">
        <f>VLOOKUP(A122,_xlfn.IFS(D122=Lists!$G$3,'Chicken Only Calculator'!$A$9:$U$114,D122=Lists!$G$4,'Chicken Only Calculator'!$A$9:$U$114,D122=Lists!$G$5,'Chicken Only Calculator'!$A$9:$U$114,D122=Lists!$G$6,'Cheese Only Calculator'!$A$9:$U$116,D122=Lists!$G$7,'Beef Only Calculator'!$A$9:$U$70,D122=Lists!$G$8,'Pork Only Calculator'!$A$9:$U$107),17,FALSE)</f>
        <v>0</v>
      </c>
      <c r="U122" s="42" t="str">
        <f t="shared" si="17"/>
        <v/>
      </c>
      <c r="V122" s="42" t="str">
        <f t="shared" si="18"/>
        <v/>
      </c>
      <c r="W122" s="42" t="str">
        <f t="shared" si="19"/>
        <v/>
      </c>
      <c r="X122" s="42" t="str">
        <f t="shared" si="20"/>
        <v/>
      </c>
      <c r="Y122" s="42" t="str">
        <f t="shared" si="21"/>
        <v/>
      </c>
      <c r="Z122" s="42" t="str">
        <f t="shared" si="22"/>
        <v/>
      </c>
      <c r="AA122" s="42">
        <f>VLOOKUP($A122,_xlfn.IFS($D122=Lists!$G$3,'Chicken Only Calculator'!$A$9:$AJ$114,$D122=Lists!$G$4,'Chicken Only Calculator'!$A$9:$AJ$114,$D122=Lists!$G$5,'Chicken Only Calculator'!$A$9:$AJ$114,$D122=Lists!$G$6,'Cheese Only Calculator'!$A$9:$AJ$116,$D122=Lists!$G$7,'Beef Only Calculator'!$A$9:$AJ$70,$D122=Lists!$G$8,'Pork Only Calculator'!$A$9:$AJ$107),24,FALSE)</f>
        <v>0</v>
      </c>
      <c r="AB122" s="42">
        <f>VLOOKUP($A122,_xlfn.IFS($D122=Lists!$G$3,'Chicken Only Calculator'!$A$9:$AJ$114,$D122=Lists!$G$4,'Chicken Only Calculator'!$A$9:$AJ$114,$D122=Lists!$G$5,'Chicken Only Calculator'!$A$9:$AJ$114,$D122=Lists!$G$6,'Cheese Only Calculator'!$A$9:$AJ$116,$D122=Lists!$G$7,'Beef Only Calculator'!$A$9:$AJ$70,$D122=Lists!$G$8,'Pork Only Calculator'!$A$9:$AJ$107),25,FALSE)</f>
        <v>0</v>
      </c>
      <c r="AC122" s="42">
        <f>VLOOKUP($A122,_xlfn.IFS($D122=Lists!$G$3,'Chicken Only Calculator'!$A$9:$AJ$114,$D122=Lists!$G$4,'Chicken Only Calculator'!$A$9:$AJ$114,$D122=Lists!$G$5,'Chicken Only Calculator'!$A$9:$AJ$114,$D122=Lists!$G$6,'Cheese Only Calculator'!$A$9:$AJ$116,$D122=Lists!$G$7,'Beef Only Calculator'!$A$9:$AJ$70,$D122=Lists!$G$8,'Pork Only Calculator'!$A$9:$AJ$107),26,FALSE)</f>
        <v>0</v>
      </c>
      <c r="AD122" s="42">
        <f>VLOOKUP($A122,_xlfn.IFS($D122=Lists!$G$3,'Chicken Only Calculator'!$A$9:$AJ$114,$D122=Lists!$G$4,'Chicken Only Calculator'!$A$9:$AJ$114,$D122=Lists!$G$5,'Chicken Only Calculator'!$A$9:$AJ$114,$D122=Lists!$G$6,'Cheese Only Calculator'!$A$9:$AJ$116,$D122=Lists!$G$7,'Beef Only Calculator'!$A$9:$AJ$70,$D122=Lists!$G$8,'Pork Only Calculator'!$A$9:$AJ$107),27,FALSE)</f>
        <v>0</v>
      </c>
      <c r="AE122" s="42">
        <f>VLOOKUP($A122,_xlfn.IFS($D122=Lists!$G$3,'Chicken Only Calculator'!$A$9:$AJ$114,$D122=Lists!$G$4,'Chicken Only Calculator'!$A$9:$AJ$114,$D122=Lists!$G$5,'Chicken Only Calculator'!$A$9:$AJ$114,$D122=Lists!$G$6,'Cheese Only Calculator'!$A$9:$AJ$116,$D122=Lists!$G$7,'Beef Only Calculator'!$A$9:$AJ$70,$D122=Lists!$G$8,'Pork Only Calculator'!$A$9:$AJ$107),28,FALSE)</f>
        <v>0</v>
      </c>
      <c r="AF122" s="42">
        <f>VLOOKUP($A122,_xlfn.IFS($D122=Lists!$G$3,'Chicken Only Calculator'!$A$9:$AJ$114,$D122=Lists!$G$4,'Chicken Only Calculator'!$A$9:$AJ$114,$D122=Lists!$G$5,'Chicken Only Calculator'!$A$9:$AJ$114,$D122=Lists!$G$6,'Cheese Only Calculator'!$A$9:$AJ$116,$D122=Lists!$G$7,'Beef Only Calculator'!$A$9:$AJ$70,$D122=Lists!$G$8,'Pork Only Calculator'!$A$9:$AJ$107),29,FALSE)</f>
        <v>0</v>
      </c>
      <c r="AG122" s="42">
        <f>VLOOKUP($A122,_xlfn.IFS($D122=Lists!$G$3,'Chicken Only Calculator'!$A$9:$AJ$114,$D122=Lists!$G$4,'Chicken Only Calculator'!$A$9:$AJ$114,$D122=Lists!$G$5,'Chicken Only Calculator'!$A$9:$AJ$114,$D122=Lists!$G$6,'Cheese Only Calculator'!$A$9:$AJ$116,$D122=Lists!$G$7,'Beef Only Calculator'!$A$9:$AJ$70,$D122=Lists!$G$8,'Pork Only Calculator'!$A$9:$AJ$107),30,FALSE)</f>
        <v>0</v>
      </c>
      <c r="AH122" s="42">
        <f>VLOOKUP($A122,_xlfn.IFS($D122=Lists!$G$3,'Chicken Only Calculator'!$A$9:$AJ$114,$D122=Lists!$G$4,'Chicken Only Calculator'!$A$9:$AJ$114,$D122=Lists!$G$5,'Chicken Only Calculator'!$A$9:$AJ$114,$D122=Lists!$G$6,'Cheese Only Calculator'!$A$9:$AJ$116,$D122=Lists!$G$7,'Beef Only Calculator'!$A$9:$AJ$70,$D122=Lists!$G$8,'Pork Only Calculator'!$A$9:$AJ$107),31,FALSE)</f>
        <v>0</v>
      </c>
      <c r="AI122" s="42">
        <f>VLOOKUP($A122,_xlfn.IFS($D122=Lists!$G$3,'Chicken Only Calculator'!$A$9:$AJ$114,$D122=Lists!$G$4,'Chicken Only Calculator'!$A$9:$AJ$114,$D122=Lists!$G$5,'Chicken Only Calculator'!$A$9:$AJ$114,$D122=Lists!$G$6,'Cheese Only Calculator'!$A$9:$AJ$116,$D122=Lists!$G$7,'Beef Only Calculator'!$A$9:$AJ$70,$D122=Lists!$G$8,'Pork Only Calculator'!$A$9:$AJ$107),32,FALSE)</f>
        <v>0</v>
      </c>
      <c r="AJ122" s="42">
        <f>VLOOKUP($A122,_xlfn.IFS($D122=Lists!$G$3,'Chicken Only Calculator'!$A$9:$AJ$114,$D122=Lists!$G$4,'Chicken Only Calculator'!$A$9:$AJ$114,$D122=Lists!$G$5,'Chicken Only Calculator'!$A$9:$AJ$114,$D122=Lists!$G$6,'Cheese Only Calculator'!$A$9:$AJ$116,$D122=Lists!$G$7,'Beef Only Calculator'!$A$9:$AJ$70,$D122=Lists!$G$8,'Pork Only Calculator'!$A$9:$AJ$107),33,FALSE)</f>
        <v>0</v>
      </c>
      <c r="AK122" s="42">
        <f>VLOOKUP($A122,_xlfn.IFS($D122=Lists!$G$3,'Chicken Only Calculator'!$A$9:$AJ$114,$D122=Lists!$G$4,'Chicken Only Calculator'!$A$9:$AJ$114,$D122=Lists!$G$5,'Chicken Only Calculator'!$A$9:$AJ$114,$D122=Lists!$G$6,'Cheese Only Calculator'!$A$9:$AJ$116,$D122=Lists!$G$7,'Beef Only Calculator'!$A$9:$AJ$70,$D122=Lists!$G$8,'Pork Only Calculator'!$A$9:$AJ$107),34,FALSE)</f>
        <v>0</v>
      </c>
      <c r="AL122" s="42">
        <f>VLOOKUP($A122,_xlfn.IFS($D122=Lists!$G$3,'Chicken Only Calculator'!$A$9:$AJ$114,$D122=Lists!$G$4,'Chicken Only Calculator'!$A$9:$AJ$114,$D122=Lists!$G$5,'Chicken Only Calculator'!$A$9:$AJ$114,$D122=Lists!$G$6,'Cheese Only Calculator'!$A$9:$AJ$116,$D122=Lists!$G$7,'Beef Only Calculator'!$A$9:$AJ$70,$D122=Lists!$G$8,'Pork Only Calculator'!$A$9:$AJ$107),35,FALSE)</f>
        <v>0</v>
      </c>
      <c r="AM122" s="42">
        <f t="shared" si="23"/>
        <v>0</v>
      </c>
      <c r="AO122" s="55"/>
    </row>
    <row r="123" spans="1:41" ht="24.5" x14ac:dyDescent="0.55000000000000004">
      <c r="A123" s="52">
        <v>10336050928</v>
      </c>
      <c r="B123" s="52" t="str">
        <f>INDEX('Data Sheet'!$A$1:$R$260,MATCH($A123,'Data Sheet'!$A$1:$A$260,0),MATCH(B$3,'Data Sheet'!$A$1:$R$1,0))</f>
        <v>ACT</v>
      </c>
      <c r="C123" s="53" t="str">
        <f>INDEX('Data Sheet'!$A$1:$R$260,MATCH($A123,'Data Sheet'!$A$1:$A$260,0),MATCH(C$3,'Data Sheet'!$A$1:$R$1,0))</f>
        <v>IW Grilled Chicken with Hot Pepper Cheese Mini Twin Sandwiches, 4.66 oz.</v>
      </c>
      <c r="D123" s="52" t="str">
        <f>INDEX('Data Sheet'!$A$1:$R$260,MATCH($A123,'Data Sheet'!$A$1:$A$260,0),MATCH(D$3,'Data Sheet'!$A$1:$R$1,0))</f>
        <v>100103 W/D</v>
      </c>
      <c r="E123" s="52">
        <f>INDEX('Data Sheet'!$A$1:$R$260,MATCH($A123,'Data Sheet'!$A$1:$A$260,0),MATCH(E$3,'Data Sheet'!$A$1:$R$1,0))</f>
        <v>23.9</v>
      </c>
      <c r="F123" s="52">
        <f>INDEX('Data Sheet'!$A$1:$R$260,MATCH($A123,'Data Sheet'!$A$1:$A$260,0),MATCH(F$3,'Data Sheet'!$A$1:$R$1,0))</f>
        <v>80</v>
      </c>
      <c r="G123" s="52">
        <f>INDEX('Data Sheet'!$A$1:$R$260,MATCH($A123,'Data Sheet'!$A$1:$A$260,0),MATCH(G$3,'Data Sheet'!$A$1:$R$1,0))</f>
        <v>80</v>
      </c>
      <c r="H123" s="52">
        <f>INDEX('Data Sheet'!$A$1:$R$260,MATCH($A123,'Data Sheet'!$A$1:$A$260,0),MATCH(H$3,'Data Sheet'!$A$1:$R$1,0))</f>
        <v>20</v>
      </c>
      <c r="I123" s="52">
        <f>INDEX('Data Sheet'!$A$1:$R$260,MATCH($A123,'Data Sheet'!$A$1:$A$260,0),MATCH(I$3,'Data Sheet'!$A$1:$R$1,0))</f>
        <v>4.78</v>
      </c>
      <c r="J123" s="52" t="str">
        <f>INDEX('Data Sheet'!$A$1:$R$260,MATCH($A123,'Data Sheet'!$A$1:$A$260,0),MATCH(J$3,'Data Sheet'!$A$1:$R$1,0))</f>
        <v>2 Mini Sandwiches</v>
      </c>
      <c r="K123" s="52">
        <f>INDEX('Data Sheet'!$A$1:$R$260,MATCH($A123,'Data Sheet'!$A$1:$A$260,0),MATCH(K$3,'Data Sheet'!$A$1:$R$1,0))</f>
        <v>2</v>
      </c>
      <c r="L123" s="52">
        <f>INDEX('Data Sheet'!$A$1:$R$260,MATCH($A123,'Data Sheet'!$A$1:$A$260,0),MATCH(L$3,'Data Sheet'!$A$1:$R$1,0))</f>
        <v>2</v>
      </c>
      <c r="M123" s="52">
        <f>INDEX('Data Sheet'!$A$1:$R$260,MATCH($A123,'Data Sheet'!$A$1:$A$260,0),MATCH(M$3,'Data Sheet'!$A$1:$R$1,0))</f>
        <v>8.18</v>
      </c>
      <c r="N123" s="52">
        <f>INDEX('Data Sheet'!$A$1:$R$260,MATCH($A123,'Data Sheet'!$A$1:$A$260,0),MATCH(N$3,'Data Sheet'!$A$1:$R$1,0))</f>
        <v>5.44</v>
      </c>
      <c r="O123" s="52">
        <f>INDEX('Data Sheet'!$A$1:$R$260,MATCH($A123,'Data Sheet'!$A$1:$A$260,0),MATCH(O$3,'Data Sheet'!$A$1:$R$1,0))</f>
        <v>0</v>
      </c>
      <c r="P123" s="52">
        <f>INDEX('Data Sheet'!$A$1:$R$260,MATCH($A123,'Data Sheet'!$A$1:$A$260,0),MATCH(P$3,'Data Sheet'!$A$1:$R$1,0))</f>
        <v>0</v>
      </c>
      <c r="Q123" s="52">
        <f>INDEX('Data Sheet'!$A$1:$R$260,MATCH($A123,'Data Sheet'!$A$1:$A$260,0),MATCH(Q$3,'Data Sheet'!$A$1:$R$1,0))</f>
        <v>0</v>
      </c>
      <c r="R123" s="54" t="str">
        <f>VLOOKUP(A123,_xlfn.IFS(D123=Lists!$G$3,'Chicken Only Calculator'!$A$9:$U$114,D123=Lists!$G$4,'Chicken Only Calculator'!$A$9:$U$114,D123=Lists!$G$5,'Chicken Only Calculator'!$A$9:$U$114,D123=Lists!$G$6,'Cheese Only Calculator'!$A$9:$U$116,D123=Lists!$G$7,'Beef Only Calculator'!$A$9:$U$70,D123=Lists!$G$8,'Pork Only Calculator'!$A$9:$U$107),15,FALSE)</f>
        <v/>
      </c>
      <c r="S123" s="54" t="str">
        <f t="shared" si="16"/>
        <v/>
      </c>
      <c r="T123" s="54">
        <f>VLOOKUP(A123,_xlfn.IFS(D123=Lists!$G$3,'Chicken Only Calculator'!$A$9:$U$114,D123=Lists!$G$4,'Chicken Only Calculator'!$A$9:$U$114,D123=Lists!$G$5,'Chicken Only Calculator'!$A$9:$U$114,D123=Lists!$G$6,'Cheese Only Calculator'!$A$9:$U$116,D123=Lists!$G$7,'Beef Only Calculator'!$A$9:$U$70,D123=Lists!$G$8,'Pork Only Calculator'!$A$9:$U$107),17,FALSE)</f>
        <v>0</v>
      </c>
      <c r="U123" s="54" t="str">
        <f t="shared" si="17"/>
        <v/>
      </c>
      <c r="V123" s="54" t="str">
        <f t="shared" si="18"/>
        <v/>
      </c>
      <c r="W123" s="54" t="str">
        <f t="shared" si="19"/>
        <v/>
      </c>
      <c r="X123" s="54" t="str">
        <f t="shared" si="20"/>
        <v/>
      </c>
      <c r="Y123" s="54" t="str">
        <f t="shared" si="21"/>
        <v/>
      </c>
      <c r="Z123" s="54" t="str">
        <f t="shared" si="22"/>
        <v/>
      </c>
      <c r="AA123" s="54">
        <f>VLOOKUP($A123,_xlfn.IFS($D123=Lists!$G$3,'Chicken Only Calculator'!$A$9:$AJ$114,$D123=Lists!$G$4,'Chicken Only Calculator'!$A$9:$AJ$114,$D123=Lists!$G$5,'Chicken Only Calculator'!$A$9:$AJ$114,$D123=Lists!$G$6,'Cheese Only Calculator'!$A$9:$AJ$116,$D123=Lists!$G$7,'Beef Only Calculator'!$A$9:$AJ$70,$D123=Lists!$G$8,'Pork Only Calculator'!$A$9:$AJ$107),24,FALSE)</f>
        <v>0</v>
      </c>
      <c r="AB123" s="54">
        <f>VLOOKUP($A123,_xlfn.IFS($D123=Lists!$G$3,'Chicken Only Calculator'!$A$9:$AJ$114,$D123=Lists!$G$4,'Chicken Only Calculator'!$A$9:$AJ$114,$D123=Lists!$G$5,'Chicken Only Calculator'!$A$9:$AJ$114,$D123=Lists!$G$6,'Cheese Only Calculator'!$A$9:$AJ$116,$D123=Lists!$G$7,'Beef Only Calculator'!$A$9:$AJ$70,$D123=Lists!$G$8,'Pork Only Calculator'!$A$9:$AJ$107),25,FALSE)</f>
        <v>0</v>
      </c>
      <c r="AC123" s="54">
        <f>VLOOKUP($A123,_xlfn.IFS($D123=Lists!$G$3,'Chicken Only Calculator'!$A$9:$AJ$114,$D123=Lists!$G$4,'Chicken Only Calculator'!$A$9:$AJ$114,$D123=Lists!$G$5,'Chicken Only Calculator'!$A$9:$AJ$114,$D123=Lists!$G$6,'Cheese Only Calculator'!$A$9:$AJ$116,$D123=Lists!$G$7,'Beef Only Calculator'!$A$9:$AJ$70,$D123=Lists!$G$8,'Pork Only Calculator'!$A$9:$AJ$107),26,FALSE)</f>
        <v>0</v>
      </c>
      <c r="AD123" s="54">
        <f>VLOOKUP($A123,_xlfn.IFS($D123=Lists!$G$3,'Chicken Only Calculator'!$A$9:$AJ$114,$D123=Lists!$G$4,'Chicken Only Calculator'!$A$9:$AJ$114,$D123=Lists!$G$5,'Chicken Only Calculator'!$A$9:$AJ$114,$D123=Lists!$G$6,'Cheese Only Calculator'!$A$9:$AJ$116,$D123=Lists!$G$7,'Beef Only Calculator'!$A$9:$AJ$70,$D123=Lists!$G$8,'Pork Only Calculator'!$A$9:$AJ$107),27,FALSE)</f>
        <v>0</v>
      </c>
      <c r="AE123" s="54">
        <f>VLOOKUP($A123,_xlfn.IFS($D123=Lists!$G$3,'Chicken Only Calculator'!$A$9:$AJ$114,$D123=Lists!$G$4,'Chicken Only Calculator'!$A$9:$AJ$114,$D123=Lists!$G$5,'Chicken Only Calculator'!$A$9:$AJ$114,$D123=Lists!$G$6,'Cheese Only Calculator'!$A$9:$AJ$116,$D123=Lists!$G$7,'Beef Only Calculator'!$A$9:$AJ$70,$D123=Lists!$G$8,'Pork Only Calculator'!$A$9:$AJ$107),28,FALSE)</f>
        <v>0</v>
      </c>
      <c r="AF123" s="54">
        <f>VLOOKUP($A123,_xlfn.IFS($D123=Lists!$G$3,'Chicken Only Calculator'!$A$9:$AJ$114,$D123=Lists!$G$4,'Chicken Only Calculator'!$A$9:$AJ$114,$D123=Lists!$G$5,'Chicken Only Calculator'!$A$9:$AJ$114,$D123=Lists!$G$6,'Cheese Only Calculator'!$A$9:$AJ$116,$D123=Lists!$G$7,'Beef Only Calculator'!$A$9:$AJ$70,$D123=Lists!$G$8,'Pork Only Calculator'!$A$9:$AJ$107),29,FALSE)</f>
        <v>0</v>
      </c>
      <c r="AG123" s="54">
        <f>VLOOKUP($A123,_xlfn.IFS($D123=Lists!$G$3,'Chicken Only Calculator'!$A$9:$AJ$114,$D123=Lists!$G$4,'Chicken Only Calculator'!$A$9:$AJ$114,$D123=Lists!$G$5,'Chicken Only Calculator'!$A$9:$AJ$114,$D123=Lists!$G$6,'Cheese Only Calculator'!$A$9:$AJ$116,$D123=Lists!$G$7,'Beef Only Calculator'!$A$9:$AJ$70,$D123=Lists!$G$8,'Pork Only Calculator'!$A$9:$AJ$107),30,FALSE)</f>
        <v>0</v>
      </c>
      <c r="AH123" s="54">
        <f>VLOOKUP($A123,_xlfn.IFS($D123=Lists!$G$3,'Chicken Only Calculator'!$A$9:$AJ$114,$D123=Lists!$G$4,'Chicken Only Calculator'!$A$9:$AJ$114,$D123=Lists!$G$5,'Chicken Only Calculator'!$A$9:$AJ$114,$D123=Lists!$G$6,'Cheese Only Calculator'!$A$9:$AJ$116,$D123=Lists!$G$7,'Beef Only Calculator'!$A$9:$AJ$70,$D123=Lists!$G$8,'Pork Only Calculator'!$A$9:$AJ$107),31,FALSE)</f>
        <v>0</v>
      </c>
      <c r="AI123" s="54">
        <f>VLOOKUP($A123,_xlfn.IFS($D123=Lists!$G$3,'Chicken Only Calculator'!$A$9:$AJ$114,$D123=Lists!$G$4,'Chicken Only Calculator'!$A$9:$AJ$114,$D123=Lists!$G$5,'Chicken Only Calculator'!$A$9:$AJ$114,$D123=Lists!$G$6,'Cheese Only Calculator'!$A$9:$AJ$116,$D123=Lists!$G$7,'Beef Only Calculator'!$A$9:$AJ$70,$D123=Lists!$G$8,'Pork Only Calculator'!$A$9:$AJ$107),32,FALSE)</f>
        <v>0</v>
      </c>
      <c r="AJ123" s="54">
        <f>VLOOKUP($A123,_xlfn.IFS($D123=Lists!$G$3,'Chicken Only Calculator'!$A$9:$AJ$114,$D123=Lists!$G$4,'Chicken Only Calculator'!$A$9:$AJ$114,$D123=Lists!$G$5,'Chicken Only Calculator'!$A$9:$AJ$114,$D123=Lists!$G$6,'Cheese Only Calculator'!$A$9:$AJ$116,$D123=Lists!$G$7,'Beef Only Calculator'!$A$9:$AJ$70,$D123=Lists!$G$8,'Pork Only Calculator'!$A$9:$AJ$107),33,FALSE)</f>
        <v>0</v>
      </c>
      <c r="AK123" s="54">
        <f>VLOOKUP($A123,_xlfn.IFS($D123=Lists!$G$3,'Chicken Only Calculator'!$A$9:$AJ$114,$D123=Lists!$G$4,'Chicken Only Calculator'!$A$9:$AJ$114,$D123=Lists!$G$5,'Chicken Only Calculator'!$A$9:$AJ$114,$D123=Lists!$G$6,'Cheese Only Calculator'!$A$9:$AJ$116,$D123=Lists!$G$7,'Beef Only Calculator'!$A$9:$AJ$70,$D123=Lists!$G$8,'Pork Only Calculator'!$A$9:$AJ$107),34,FALSE)</f>
        <v>0</v>
      </c>
      <c r="AL123" s="54">
        <f>VLOOKUP($A123,_xlfn.IFS($D123=Lists!$G$3,'Chicken Only Calculator'!$A$9:$AJ$114,$D123=Lists!$G$4,'Chicken Only Calculator'!$A$9:$AJ$114,$D123=Lists!$G$5,'Chicken Only Calculator'!$A$9:$AJ$114,$D123=Lists!$G$6,'Cheese Only Calculator'!$A$9:$AJ$116,$D123=Lists!$G$7,'Beef Only Calculator'!$A$9:$AJ$70,$D123=Lists!$G$8,'Pork Only Calculator'!$A$9:$AJ$107),35,FALSE)</f>
        <v>0</v>
      </c>
      <c r="AM123" s="54">
        <f t="shared" si="23"/>
        <v>0</v>
      </c>
      <c r="AO123" s="55"/>
    </row>
    <row r="124" spans="1:41" ht="24.5" x14ac:dyDescent="0.55000000000000004">
      <c r="A124" s="40">
        <v>10336060928</v>
      </c>
      <c r="B124" s="40" t="str">
        <f>INDEX('Data Sheet'!$A$1:$R$260,MATCH($A124,'Data Sheet'!$A$1:$A$260,0),MATCH(B$3,'Data Sheet'!$A$1:$R$1,0))</f>
        <v>ACT</v>
      </c>
      <c r="C124" s="41" t="str">
        <f>INDEX('Data Sheet'!$A$1:$R$260,MATCH($A124,'Data Sheet'!$A$1:$A$260,0),MATCH(C$3,'Data Sheet'!$A$1:$R$1,0))</f>
        <v>IW Grilled Chicken with Teriyaki Sauce Mini Twin Sandwiches, 4.34 oz.</v>
      </c>
      <c r="D124" s="40" t="str">
        <f>INDEX('Data Sheet'!$A$1:$R$260,MATCH($A124,'Data Sheet'!$A$1:$A$260,0),MATCH(D$3,'Data Sheet'!$A$1:$R$1,0))</f>
        <v>100103 W/D</v>
      </c>
      <c r="E124" s="40">
        <f>INDEX('Data Sheet'!$A$1:$R$260,MATCH($A124,'Data Sheet'!$A$1:$A$260,0),MATCH(E$3,'Data Sheet'!$A$1:$R$1,0))</f>
        <v>22</v>
      </c>
      <c r="F124" s="40">
        <f>INDEX('Data Sheet'!$A$1:$R$260,MATCH($A124,'Data Sheet'!$A$1:$A$260,0),MATCH(F$3,'Data Sheet'!$A$1:$R$1,0))</f>
        <v>80</v>
      </c>
      <c r="G124" s="40">
        <f>INDEX('Data Sheet'!$A$1:$R$260,MATCH($A124,'Data Sheet'!$A$1:$A$260,0),MATCH(G$3,'Data Sheet'!$A$1:$R$1,0))</f>
        <v>80</v>
      </c>
      <c r="H124" s="40">
        <f>INDEX('Data Sheet'!$A$1:$R$260,MATCH($A124,'Data Sheet'!$A$1:$A$260,0),MATCH(H$3,'Data Sheet'!$A$1:$R$1,0))</f>
        <v>20</v>
      </c>
      <c r="I124" s="40">
        <f>INDEX('Data Sheet'!$A$1:$R$260,MATCH($A124,'Data Sheet'!$A$1:$A$260,0),MATCH(I$3,'Data Sheet'!$A$1:$R$1,0))</f>
        <v>4.4000000000000004</v>
      </c>
      <c r="J124" s="40" t="str">
        <f>INDEX('Data Sheet'!$A$1:$R$260,MATCH($A124,'Data Sheet'!$A$1:$A$260,0),MATCH(J$3,'Data Sheet'!$A$1:$R$1,0))</f>
        <v>2 Mini Sandwiches</v>
      </c>
      <c r="K124" s="40">
        <f>INDEX('Data Sheet'!$A$1:$R$260,MATCH($A124,'Data Sheet'!$A$1:$A$260,0),MATCH(K$3,'Data Sheet'!$A$1:$R$1,0))</f>
        <v>2</v>
      </c>
      <c r="L124" s="40">
        <f>INDEX('Data Sheet'!$A$1:$R$260,MATCH($A124,'Data Sheet'!$A$1:$A$260,0),MATCH(L$3,'Data Sheet'!$A$1:$R$1,0))</f>
        <v>2</v>
      </c>
      <c r="M124" s="40">
        <f>INDEX('Data Sheet'!$A$1:$R$260,MATCH($A124,'Data Sheet'!$A$1:$A$260,0),MATCH(M$3,'Data Sheet'!$A$1:$R$1,0))</f>
        <v>5.69</v>
      </c>
      <c r="N124" s="40">
        <f>INDEX('Data Sheet'!$A$1:$R$260,MATCH($A124,'Data Sheet'!$A$1:$A$260,0),MATCH(N$3,'Data Sheet'!$A$1:$R$1,0))</f>
        <v>3.8000000000000003</v>
      </c>
      <c r="O124" s="40">
        <f>INDEX('Data Sheet'!$A$1:$R$260,MATCH($A124,'Data Sheet'!$A$1:$A$260,0),MATCH(O$3,'Data Sheet'!$A$1:$R$1,0))</f>
        <v>0</v>
      </c>
      <c r="P124" s="40">
        <f>INDEX('Data Sheet'!$A$1:$R$260,MATCH($A124,'Data Sheet'!$A$1:$A$260,0),MATCH(P$3,'Data Sheet'!$A$1:$R$1,0))</f>
        <v>0</v>
      </c>
      <c r="Q124" s="40">
        <f>INDEX('Data Sheet'!$A$1:$R$260,MATCH($A124,'Data Sheet'!$A$1:$A$260,0),MATCH(Q$3,'Data Sheet'!$A$1:$R$1,0))</f>
        <v>0</v>
      </c>
      <c r="R124" s="42" t="str">
        <f>VLOOKUP(A124,_xlfn.IFS(D124=Lists!$G$3,'Chicken Only Calculator'!$A$9:$U$114,D124=Lists!$G$4,'Chicken Only Calculator'!$A$9:$U$114,D124=Lists!$G$5,'Chicken Only Calculator'!$A$9:$U$114,D124=Lists!$G$6,'Cheese Only Calculator'!$A$9:$U$116,D124=Lists!$G$7,'Beef Only Calculator'!$A$9:$U$70,D124=Lists!$G$8,'Pork Only Calculator'!$A$9:$U$107),15,FALSE)</f>
        <v/>
      </c>
      <c r="S124" s="42" t="str">
        <f t="shared" si="16"/>
        <v/>
      </c>
      <c r="T124" s="42">
        <f>VLOOKUP(A124,_xlfn.IFS(D124=Lists!$G$3,'Chicken Only Calculator'!$A$9:$U$114,D124=Lists!$G$4,'Chicken Only Calculator'!$A$9:$U$114,D124=Lists!$G$5,'Chicken Only Calculator'!$A$9:$U$114,D124=Lists!$G$6,'Cheese Only Calculator'!$A$9:$U$116,D124=Lists!$G$7,'Beef Only Calculator'!$A$9:$U$70,D124=Lists!$G$8,'Pork Only Calculator'!$A$9:$U$107),17,FALSE)</f>
        <v>0</v>
      </c>
      <c r="U124" s="42" t="str">
        <f t="shared" si="17"/>
        <v/>
      </c>
      <c r="V124" s="42" t="str">
        <f t="shared" si="18"/>
        <v/>
      </c>
      <c r="W124" s="42" t="str">
        <f t="shared" si="19"/>
        <v/>
      </c>
      <c r="X124" s="42" t="str">
        <f t="shared" si="20"/>
        <v/>
      </c>
      <c r="Y124" s="42" t="str">
        <f t="shared" si="21"/>
        <v/>
      </c>
      <c r="Z124" s="42" t="str">
        <f t="shared" si="22"/>
        <v/>
      </c>
      <c r="AA124" s="42">
        <f>VLOOKUP($A124,_xlfn.IFS($D124=Lists!$G$3,'Chicken Only Calculator'!$A$9:$AJ$114,$D124=Lists!$G$4,'Chicken Only Calculator'!$A$9:$AJ$114,$D124=Lists!$G$5,'Chicken Only Calculator'!$A$9:$AJ$114,$D124=Lists!$G$6,'Cheese Only Calculator'!$A$9:$AJ$116,$D124=Lists!$G$7,'Beef Only Calculator'!$A$9:$AJ$70,$D124=Lists!$G$8,'Pork Only Calculator'!$A$9:$AJ$107),24,FALSE)</f>
        <v>0</v>
      </c>
      <c r="AB124" s="42">
        <f>VLOOKUP($A124,_xlfn.IFS($D124=Lists!$G$3,'Chicken Only Calculator'!$A$9:$AJ$114,$D124=Lists!$G$4,'Chicken Only Calculator'!$A$9:$AJ$114,$D124=Lists!$G$5,'Chicken Only Calculator'!$A$9:$AJ$114,$D124=Lists!$G$6,'Cheese Only Calculator'!$A$9:$AJ$116,$D124=Lists!$G$7,'Beef Only Calculator'!$A$9:$AJ$70,$D124=Lists!$G$8,'Pork Only Calculator'!$A$9:$AJ$107),25,FALSE)</f>
        <v>0</v>
      </c>
      <c r="AC124" s="42">
        <f>VLOOKUP($A124,_xlfn.IFS($D124=Lists!$G$3,'Chicken Only Calculator'!$A$9:$AJ$114,$D124=Lists!$G$4,'Chicken Only Calculator'!$A$9:$AJ$114,$D124=Lists!$G$5,'Chicken Only Calculator'!$A$9:$AJ$114,$D124=Lists!$G$6,'Cheese Only Calculator'!$A$9:$AJ$116,$D124=Lists!$G$7,'Beef Only Calculator'!$A$9:$AJ$70,$D124=Lists!$G$8,'Pork Only Calculator'!$A$9:$AJ$107),26,FALSE)</f>
        <v>0</v>
      </c>
      <c r="AD124" s="42">
        <f>VLOOKUP($A124,_xlfn.IFS($D124=Lists!$G$3,'Chicken Only Calculator'!$A$9:$AJ$114,$D124=Lists!$G$4,'Chicken Only Calculator'!$A$9:$AJ$114,$D124=Lists!$G$5,'Chicken Only Calculator'!$A$9:$AJ$114,$D124=Lists!$G$6,'Cheese Only Calculator'!$A$9:$AJ$116,$D124=Lists!$G$7,'Beef Only Calculator'!$A$9:$AJ$70,$D124=Lists!$G$8,'Pork Only Calculator'!$A$9:$AJ$107),27,FALSE)</f>
        <v>0</v>
      </c>
      <c r="AE124" s="42">
        <f>VLOOKUP($A124,_xlfn.IFS($D124=Lists!$G$3,'Chicken Only Calculator'!$A$9:$AJ$114,$D124=Lists!$G$4,'Chicken Only Calculator'!$A$9:$AJ$114,$D124=Lists!$G$5,'Chicken Only Calculator'!$A$9:$AJ$114,$D124=Lists!$G$6,'Cheese Only Calculator'!$A$9:$AJ$116,$D124=Lists!$G$7,'Beef Only Calculator'!$A$9:$AJ$70,$D124=Lists!$G$8,'Pork Only Calculator'!$A$9:$AJ$107),28,FALSE)</f>
        <v>0</v>
      </c>
      <c r="AF124" s="42">
        <f>VLOOKUP($A124,_xlfn.IFS($D124=Lists!$G$3,'Chicken Only Calculator'!$A$9:$AJ$114,$D124=Lists!$G$4,'Chicken Only Calculator'!$A$9:$AJ$114,$D124=Lists!$G$5,'Chicken Only Calculator'!$A$9:$AJ$114,$D124=Lists!$G$6,'Cheese Only Calculator'!$A$9:$AJ$116,$D124=Lists!$G$7,'Beef Only Calculator'!$A$9:$AJ$70,$D124=Lists!$G$8,'Pork Only Calculator'!$A$9:$AJ$107),29,FALSE)</f>
        <v>0</v>
      </c>
      <c r="AG124" s="42">
        <f>VLOOKUP($A124,_xlfn.IFS($D124=Lists!$G$3,'Chicken Only Calculator'!$A$9:$AJ$114,$D124=Lists!$G$4,'Chicken Only Calculator'!$A$9:$AJ$114,$D124=Lists!$G$5,'Chicken Only Calculator'!$A$9:$AJ$114,$D124=Lists!$G$6,'Cheese Only Calculator'!$A$9:$AJ$116,$D124=Lists!$G$7,'Beef Only Calculator'!$A$9:$AJ$70,$D124=Lists!$G$8,'Pork Only Calculator'!$A$9:$AJ$107),30,FALSE)</f>
        <v>0</v>
      </c>
      <c r="AH124" s="42">
        <f>VLOOKUP($A124,_xlfn.IFS($D124=Lists!$G$3,'Chicken Only Calculator'!$A$9:$AJ$114,$D124=Lists!$G$4,'Chicken Only Calculator'!$A$9:$AJ$114,$D124=Lists!$G$5,'Chicken Only Calculator'!$A$9:$AJ$114,$D124=Lists!$G$6,'Cheese Only Calculator'!$A$9:$AJ$116,$D124=Lists!$G$7,'Beef Only Calculator'!$A$9:$AJ$70,$D124=Lists!$G$8,'Pork Only Calculator'!$A$9:$AJ$107),31,FALSE)</f>
        <v>0</v>
      </c>
      <c r="AI124" s="42">
        <f>VLOOKUP($A124,_xlfn.IFS($D124=Lists!$G$3,'Chicken Only Calculator'!$A$9:$AJ$114,$D124=Lists!$G$4,'Chicken Only Calculator'!$A$9:$AJ$114,$D124=Lists!$G$5,'Chicken Only Calculator'!$A$9:$AJ$114,$D124=Lists!$G$6,'Cheese Only Calculator'!$A$9:$AJ$116,$D124=Lists!$G$7,'Beef Only Calculator'!$A$9:$AJ$70,$D124=Lists!$G$8,'Pork Only Calculator'!$A$9:$AJ$107),32,FALSE)</f>
        <v>0</v>
      </c>
      <c r="AJ124" s="42">
        <f>VLOOKUP($A124,_xlfn.IFS($D124=Lists!$G$3,'Chicken Only Calculator'!$A$9:$AJ$114,$D124=Lists!$G$4,'Chicken Only Calculator'!$A$9:$AJ$114,$D124=Lists!$G$5,'Chicken Only Calculator'!$A$9:$AJ$114,$D124=Lists!$G$6,'Cheese Only Calculator'!$A$9:$AJ$116,$D124=Lists!$G$7,'Beef Only Calculator'!$A$9:$AJ$70,$D124=Lists!$G$8,'Pork Only Calculator'!$A$9:$AJ$107),33,FALSE)</f>
        <v>0</v>
      </c>
      <c r="AK124" s="42">
        <f>VLOOKUP($A124,_xlfn.IFS($D124=Lists!$G$3,'Chicken Only Calculator'!$A$9:$AJ$114,$D124=Lists!$G$4,'Chicken Only Calculator'!$A$9:$AJ$114,$D124=Lists!$G$5,'Chicken Only Calculator'!$A$9:$AJ$114,$D124=Lists!$G$6,'Cheese Only Calculator'!$A$9:$AJ$116,$D124=Lists!$G$7,'Beef Only Calculator'!$A$9:$AJ$70,$D124=Lists!$G$8,'Pork Only Calculator'!$A$9:$AJ$107),34,FALSE)</f>
        <v>0</v>
      </c>
      <c r="AL124" s="42">
        <f>VLOOKUP($A124,_xlfn.IFS($D124=Lists!$G$3,'Chicken Only Calculator'!$A$9:$AJ$114,$D124=Lists!$G$4,'Chicken Only Calculator'!$A$9:$AJ$114,$D124=Lists!$G$5,'Chicken Only Calculator'!$A$9:$AJ$114,$D124=Lists!$G$6,'Cheese Only Calculator'!$A$9:$AJ$116,$D124=Lists!$G$7,'Beef Only Calculator'!$A$9:$AJ$70,$D124=Lists!$G$8,'Pork Only Calculator'!$A$9:$AJ$107),35,FALSE)</f>
        <v>0</v>
      </c>
      <c r="AM124" s="42">
        <f t="shared" si="23"/>
        <v>0</v>
      </c>
      <c r="AO124" s="55"/>
    </row>
    <row r="125" spans="1:41" ht="24.5" x14ac:dyDescent="0.55000000000000004">
      <c r="A125" s="52">
        <v>10336070928</v>
      </c>
      <c r="B125" s="52" t="str">
        <f>INDEX('Data Sheet'!$A$1:$R$260,MATCH($A125,'Data Sheet'!$A$1:$A$260,0),MATCH(B$3,'Data Sheet'!$A$1:$R$1,0))</f>
        <v>ACT</v>
      </c>
      <c r="C125" s="53" t="str">
        <f>INDEX('Data Sheet'!$A$1:$R$260,MATCH($A125,'Data Sheet'!$A$1:$A$260,0),MATCH(C$3,'Data Sheet'!$A$1:$R$1,0))</f>
        <v>IW Breaded Chicken Mini Twin Sandwiches, 5.33 oz.</v>
      </c>
      <c r="D125" s="52" t="str">
        <f>INDEX('Data Sheet'!$A$1:$R$260,MATCH($A125,'Data Sheet'!$A$1:$A$260,0),MATCH(D$3,'Data Sheet'!$A$1:$R$1,0))</f>
        <v>100103 W/D</v>
      </c>
      <c r="E125" s="52">
        <f>INDEX('Data Sheet'!$A$1:$R$260,MATCH($A125,'Data Sheet'!$A$1:$A$260,0),MATCH(E$3,'Data Sheet'!$A$1:$R$1,0))</f>
        <v>27</v>
      </c>
      <c r="F125" s="52">
        <f>INDEX('Data Sheet'!$A$1:$R$260,MATCH($A125,'Data Sheet'!$A$1:$A$260,0),MATCH(F$3,'Data Sheet'!$A$1:$R$1,0))</f>
        <v>80</v>
      </c>
      <c r="G125" s="52">
        <f>INDEX('Data Sheet'!$A$1:$R$260,MATCH($A125,'Data Sheet'!$A$1:$A$260,0),MATCH(G$3,'Data Sheet'!$A$1:$R$1,0))</f>
        <v>80</v>
      </c>
      <c r="H125" s="52">
        <f>INDEX('Data Sheet'!$A$1:$R$260,MATCH($A125,'Data Sheet'!$A$1:$A$260,0),MATCH(H$3,'Data Sheet'!$A$1:$R$1,0))</f>
        <v>20</v>
      </c>
      <c r="I125" s="52">
        <f>INDEX('Data Sheet'!$A$1:$R$260,MATCH($A125,'Data Sheet'!$A$1:$A$260,0),MATCH(I$3,'Data Sheet'!$A$1:$R$1,0))</f>
        <v>5.4</v>
      </c>
      <c r="J125" s="52" t="str">
        <f>INDEX('Data Sheet'!$A$1:$R$260,MATCH($A125,'Data Sheet'!$A$1:$A$260,0),MATCH(J$3,'Data Sheet'!$A$1:$R$1,0))</f>
        <v>2 Mini Sandwiches</v>
      </c>
      <c r="K125" s="52">
        <f>INDEX('Data Sheet'!$A$1:$R$260,MATCH($A125,'Data Sheet'!$A$1:$A$260,0),MATCH(K$3,'Data Sheet'!$A$1:$R$1,0))</f>
        <v>2</v>
      </c>
      <c r="L125" s="52">
        <f>INDEX('Data Sheet'!$A$1:$R$260,MATCH($A125,'Data Sheet'!$A$1:$A$260,0),MATCH(L$3,'Data Sheet'!$A$1:$R$1,0))</f>
        <v>2.5</v>
      </c>
      <c r="M125" s="52">
        <f>INDEX('Data Sheet'!$A$1:$R$260,MATCH($A125,'Data Sheet'!$A$1:$A$260,0),MATCH(M$3,'Data Sheet'!$A$1:$R$1,0))</f>
        <v>6.3599999999999994</v>
      </c>
      <c r="N125" s="52">
        <f>INDEX('Data Sheet'!$A$1:$R$260,MATCH($A125,'Data Sheet'!$A$1:$A$260,0),MATCH(N$3,'Data Sheet'!$A$1:$R$1,0))</f>
        <v>4.24</v>
      </c>
      <c r="O125" s="52">
        <f>INDEX('Data Sheet'!$A$1:$R$260,MATCH($A125,'Data Sheet'!$A$1:$A$260,0),MATCH(O$3,'Data Sheet'!$A$1:$R$1,0))</f>
        <v>0</v>
      </c>
      <c r="P125" s="52">
        <f>INDEX('Data Sheet'!$A$1:$R$260,MATCH($A125,'Data Sheet'!$A$1:$A$260,0),MATCH(P$3,'Data Sheet'!$A$1:$R$1,0))</f>
        <v>0</v>
      </c>
      <c r="Q125" s="52">
        <f>INDEX('Data Sheet'!$A$1:$R$260,MATCH($A125,'Data Sheet'!$A$1:$A$260,0),MATCH(Q$3,'Data Sheet'!$A$1:$R$1,0))</f>
        <v>0</v>
      </c>
      <c r="R125" s="54" t="str">
        <f>VLOOKUP(A125,_xlfn.IFS(D125=Lists!$G$3,'Chicken Only Calculator'!$A$9:$U$114,D125=Lists!$G$4,'Chicken Only Calculator'!$A$9:$U$114,D125=Lists!$G$5,'Chicken Only Calculator'!$A$9:$U$114,D125=Lists!$G$6,'Cheese Only Calculator'!$A$9:$U$116,D125=Lists!$G$7,'Beef Only Calculator'!$A$9:$U$70,D125=Lists!$G$8,'Pork Only Calculator'!$A$9:$U$107),15,FALSE)</f>
        <v/>
      </c>
      <c r="S125" s="54" t="str">
        <f t="shared" si="16"/>
        <v/>
      </c>
      <c r="T125" s="54">
        <f>VLOOKUP(A125,_xlfn.IFS(D125=Lists!$G$3,'Chicken Only Calculator'!$A$9:$U$114,D125=Lists!$G$4,'Chicken Only Calculator'!$A$9:$U$114,D125=Lists!$G$5,'Chicken Only Calculator'!$A$9:$U$114,D125=Lists!$G$6,'Cheese Only Calculator'!$A$9:$U$116,D125=Lists!$G$7,'Beef Only Calculator'!$A$9:$U$70,D125=Lists!$G$8,'Pork Only Calculator'!$A$9:$U$107),17,FALSE)</f>
        <v>0</v>
      </c>
      <c r="U125" s="54" t="str">
        <f t="shared" si="17"/>
        <v/>
      </c>
      <c r="V125" s="54" t="str">
        <f t="shared" si="18"/>
        <v/>
      </c>
      <c r="W125" s="54" t="str">
        <f t="shared" si="19"/>
        <v/>
      </c>
      <c r="X125" s="54" t="str">
        <f t="shared" si="20"/>
        <v/>
      </c>
      <c r="Y125" s="54" t="str">
        <f t="shared" si="21"/>
        <v/>
      </c>
      <c r="Z125" s="54" t="str">
        <f t="shared" si="22"/>
        <v/>
      </c>
      <c r="AA125" s="54">
        <f>VLOOKUP($A125,_xlfn.IFS($D125=Lists!$G$3,'Chicken Only Calculator'!$A$9:$AJ$114,$D125=Lists!$G$4,'Chicken Only Calculator'!$A$9:$AJ$114,$D125=Lists!$G$5,'Chicken Only Calculator'!$A$9:$AJ$114,$D125=Lists!$G$6,'Cheese Only Calculator'!$A$9:$AJ$116,$D125=Lists!$G$7,'Beef Only Calculator'!$A$9:$AJ$70,$D125=Lists!$G$8,'Pork Only Calculator'!$A$9:$AJ$107),24,FALSE)</f>
        <v>0</v>
      </c>
      <c r="AB125" s="54">
        <f>VLOOKUP($A125,_xlfn.IFS($D125=Lists!$G$3,'Chicken Only Calculator'!$A$9:$AJ$114,$D125=Lists!$G$4,'Chicken Only Calculator'!$A$9:$AJ$114,$D125=Lists!$G$5,'Chicken Only Calculator'!$A$9:$AJ$114,$D125=Lists!$G$6,'Cheese Only Calculator'!$A$9:$AJ$116,$D125=Lists!$G$7,'Beef Only Calculator'!$A$9:$AJ$70,$D125=Lists!$G$8,'Pork Only Calculator'!$A$9:$AJ$107),25,FALSE)</f>
        <v>0</v>
      </c>
      <c r="AC125" s="54">
        <f>VLOOKUP($A125,_xlfn.IFS($D125=Lists!$G$3,'Chicken Only Calculator'!$A$9:$AJ$114,$D125=Lists!$G$4,'Chicken Only Calculator'!$A$9:$AJ$114,$D125=Lists!$G$5,'Chicken Only Calculator'!$A$9:$AJ$114,$D125=Lists!$G$6,'Cheese Only Calculator'!$A$9:$AJ$116,$D125=Lists!$G$7,'Beef Only Calculator'!$A$9:$AJ$70,$D125=Lists!$G$8,'Pork Only Calculator'!$A$9:$AJ$107),26,FALSE)</f>
        <v>0</v>
      </c>
      <c r="AD125" s="54">
        <f>VLOOKUP($A125,_xlfn.IFS($D125=Lists!$G$3,'Chicken Only Calculator'!$A$9:$AJ$114,$D125=Lists!$G$4,'Chicken Only Calculator'!$A$9:$AJ$114,$D125=Lists!$G$5,'Chicken Only Calculator'!$A$9:$AJ$114,$D125=Lists!$G$6,'Cheese Only Calculator'!$A$9:$AJ$116,$D125=Lists!$G$7,'Beef Only Calculator'!$A$9:$AJ$70,$D125=Lists!$G$8,'Pork Only Calculator'!$A$9:$AJ$107),27,FALSE)</f>
        <v>0</v>
      </c>
      <c r="AE125" s="54">
        <f>VLOOKUP($A125,_xlfn.IFS($D125=Lists!$G$3,'Chicken Only Calculator'!$A$9:$AJ$114,$D125=Lists!$G$4,'Chicken Only Calculator'!$A$9:$AJ$114,$D125=Lists!$G$5,'Chicken Only Calculator'!$A$9:$AJ$114,$D125=Lists!$G$6,'Cheese Only Calculator'!$A$9:$AJ$116,$D125=Lists!$G$7,'Beef Only Calculator'!$A$9:$AJ$70,$D125=Lists!$G$8,'Pork Only Calculator'!$A$9:$AJ$107),28,FALSE)</f>
        <v>0</v>
      </c>
      <c r="AF125" s="54">
        <f>VLOOKUP($A125,_xlfn.IFS($D125=Lists!$G$3,'Chicken Only Calculator'!$A$9:$AJ$114,$D125=Lists!$G$4,'Chicken Only Calculator'!$A$9:$AJ$114,$D125=Lists!$G$5,'Chicken Only Calculator'!$A$9:$AJ$114,$D125=Lists!$G$6,'Cheese Only Calculator'!$A$9:$AJ$116,$D125=Lists!$G$7,'Beef Only Calculator'!$A$9:$AJ$70,$D125=Lists!$G$8,'Pork Only Calculator'!$A$9:$AJ$107),29,FALSE)</f>
        <v>0</v>
      </c>
      <c r="AG125" s="54">
        <f>VLOOKUP($A125,_xlfn.IFS($D125=Lists!$G$3,'Chicken Only Calculator'!$A$9:$AJ$114,$D125=Lists!$G$4,'Chicken Only Calculator'!$A$9:$AJ$114,$D125=Lists!$G$5,'Chicken Only Calculator'!$A$9:$AJ$114,$D125=Lists!$G$6,'Cheese Only Calculator'!$A$9:$AJ$116,$D125=Lists!$G$7,'Beef Only Calculator'!$A$9:$AJ$70,$D125=Lists!$G$8,'Pork Only Calculator'!$A$9:$AJ$107),30,FALSE)</f>
        <v>0</v>
      </c>
      <c r="AH125" s="54">
        <f>VLOOKUP($A125,_xlfn.IFS($D125=Lists!$G$3,'Chicken Only Calculator'!$A$9:$AJ$114,$D125=Lists!$G$4,'Chicken Only Calculator'!$A$9:$AJ$114,$D125=Lists!$G$5,'Chicken Only Calculator'!$A$9:$AJ$114,$D125=Lists!$G$6,'Cheese Only Calculator'!$A$9:$AJ$116,$D125=Lists!$G$7,'Beef Only Calculator'!$A$9:$AJ$70,$D125=Lists!$G$8,'Pork Only Calculator'!$A$9:$AJ$107),31,FALSE)</f>
        <v>0</v>
      </c>
      <c r="AI125" s="54">
        <f>VLOOKUP($A125,_xlfn.IFS($D125=Lists!$G$3,'Chicken Only Calculator'!$A$9:$AJ$114,$D125=Lists!$G$4,'Chicken Only Calculator'!$A$9:$AJ$114,$D125=Lists!$G$5,'Chicken Only Calculator'!$A$9:$AJ$114,$D125=Lists!$G$6,'Cheese Only Calculator'!$A$9:$AJ$116,$D125=Lists!$G$7,'Beef Only Calculator'!$A$9:$AJ$70,$D125=Lists!$G$8,'Pork Only Calculator'!$A$9:$AJ$107),32,FALSE)</f>
        <v>0</v>
      </c>
      <c r="AJ125" s="54">
        <f>VLOOKUP($A125,_xlfn.IFS($D125=Lists!$G$3,'Chicken Only Calculator'!$A$9:$AJ$114,$D125=Lists!$G$4,'Chicken Only Calculator'!$A$9:$AJ$114,$D125=Lists!$G$5,'Chicken Only Calculator'!$A$9:$AJ$114,$D125=Lists!$G$6,'Cheese Only Calculator'!$A$9:$AJ$116,$D125=Lists!$G$7,'Beef Only Calculator'!$A$9:$AJ$70,$D125=Lists!$G$8,'Pork Only Calculator'!$A$9:$AJ$107),33,FALSE)</f>
        <v>0</v>
      </c>
      <c r="AK125" s="54">
        <f>VLOOKUP($A125,_xlfn.IFS($D125=Lists!$G$3,'Chicken Only Calculator'!$A$9:$AJ$114,$D125=Lists!$G$4,'Chicken Only Calculator'!$A$9:$AJ$114,$D125=Lists!$G$5,'Chicken Only Calculator'!$A$9:$AJ$114,$D125=Lists!$G$6,'Cheese Only Calculator'!$A$9:$AJ$116,$D125=Lists!$G$7,'Beef Only Calculator'!$A$9:$AJ$70,$D125=Lists!$G$8,'Pork Only Calculator'!$A$9:$AJ$107),34,FALSE)</f>
        <v>0</v>
      </c>
      <c r="AL125" s="54">
        <f>VLOOKUP($A125,_xlfn.IFS($D125=Lists!$G$3,'Chicken Only Calculator'!$A$9:$AJ$114,$D125=Lists!$G$4,'Chicken Only Calculator'!$A$9:$AJ$114,$D125=Lists!$G$5,'Chicken Only Calculator'!$A$9:$AJ$114,$D125=Lists!$G$6,'Cheese Only Calculator'!$A$9:$AJ$116,$D125=Lists!$G$7,'Beef Only Calculator'!$A$9:$AJ$70,$D125=Lists!$G$8,'Pork Only Calculator'!$A$9:$AJ$107),35,FALSE)</f>
        <v>0</v>
      </c>
      <c r="AM125" s="54">
        <f t="shared" si="23"/>
        <v>0</v>
      </c>
      <c r="AO125" s="55"/>
    </row>
    <row r="126" spans="1:41" ht="24.5" x14ac:dyDescent="0.55000000000000004">
      <c r="A126" s="40">
        <v>10339290928</v>
      </c>
      <c r="B126" s="40" t="str">
        <f>INDEX('Data Sheet'!$A$1:$R$260,MATCH($A126,'Data Sheet'!$A$1:$A$260,0),MATCH(B$3,'Data Sheet'!$A$1:$R$1,0))</f>
        <v>-</v>
      </c>
      <c r="C126" s="41" t="str">
        <f>INDEX('Data Sheet'!$A$1:$R$260,MATCH($A126,'Data Sheet'!$A$1:$A$260,0),MATCH(C$3,'Data Sheet'!$A$1:$R$1,0))</f>
        <v>IW Tyson Grilled Chicken Patty with Hot Pepper Cheese on a Whole grain bun</v>
      </c>
      <c r="D126" s="40" t="str">
        <f>INDEX('Data Sheet'!$A$1:$R$260,MATCH($A126,'Data Sheet'!$A$1:$A$260,0),MATCH(D$3,'Data Sheet'!$A$1:$R$1,0))</f>
        <v>100103 W/D</v>
      </c>
      <c r="E126" s="40">
        <f>INDEX('Data Sheet'!$A$1:$R$260,MATCH($A126,'Data Sheet'!$A$1:$A$260,0),MATCH(E$3,'Data Sheet'!$A$1:$R$1,0))</f>
        <v>26.85</v>
      </c>
      <c r="F126" s="40">
        <f>INDEX('Data Sheet'!$A$1:$R$260,MATCH($A126,'Data Sheet'!$A$1:$A$260,0),MATCH(F$3,'Data Sheet'!$A$1:$R$1,0))</f>
        <v>80</v>
      </c>
      <c r="G126" s="40">
        <f>INDEX('Data Sheet'!$A$1:$R$260,MATCH($A126,'Data Sheet'!$A$1:$A$260,0),MATCH(G$3,'Data Sheet'!$A$1:$R$1,0))</f>
        <v>80</v>
      </c>
      <c r="H126" s="40" t="str">
        <f>INDEX('Data Sheet'!$A$1:$R$260,MATCH($A126,'Data Sheet'!$A$1:$A$260,0),MATCH(H$3,'Data Sheet'!$A$1:$R$1,0))</f>
        <v/>
      </c>
      <c r="I126" s="40">
        <f>INDEX('Data Sheet'!$A$1:$R$260,MATCH($A126,'Data Sheet'!$A$1:$A$260,0),MATCH(I$3,'Data Sheet'!$A$1:$R$1,0))</f>
        <v>5.37</v>
      </c>
      <c r="J126" s="40" t="str">
        <f>INDEX('Data Sheet'!$A$1:$R$260,MATCH($A126,'Data Sheet'!$A$1:$A$260,0),MATCH(J$3,'Data Sheet'!$A$1:$R$1,0))</f>
        <v>1 sandwich</v>
      </c>
      <c r="K126" s="40">
        <f>INDEX('Data Sheet'!$A$1:$R$260,MATCH($A126,'Data Sheet'!$A$1:$A$260,0),MATCH(K$3,'Data Sheet'!$A$1:$R$1,0))</f>
        <v>2.25</v>
      </c>
      <c r="L126" s="40">
        <f>INDEX('Data Sheet'!$A$1:$R$260,MATCH($A126,'Data Sheet'!$A$1:$A$260,0),MATCH(L$3,'Data Sheet'!$A$1:$R$1,0))</f>
        <v>2.5</v>
      </c>
      <c r="M126" s="40">
        <f>INDEX('Data Sheet'!$A$1:$R$260,MATCH($A126,'Data Sheet'!$A$1:$A$260,0),MATCH(M$3,'Data Sheet'!$A$1:$R$1,0))</f>
        <v>9.6999999999999993</v>
      </c>
      <c r="N126" s="40">
        <f>INDEX('Data Sheet'!$A$1:$R$260,MATCH($A126,'Data Sheet'!$A$1:$A$260,0),MATCH(N$3,'Data Sheet'!$A$1:$R$1,0))</f>
        <v>6.47</v>
      </c>
      <c r="O126" s="40">
        <f>INDEX('Data Sheet'!$A$1:$R$260,MATCH($A126,'Data Sheet'!$A$1:$A$260,0),MATCH(O$3,'Data Sheet'!$A$1:$R$1,0))</f>
        <v>0</v>
      </c>
      <c r="P126" s="40">
        <f>INDEX('Data Sheet'!$A$1:$R$260,MATCH($A126,'Data Sheet'!$A$1:$A$260,0),MATCH(P$3,'Data Sheet'!$A$1:$R$1,0))</f>
        <v>0</v>
      </c>
      <c r="Q126" s="40">
        <f>INDEX('Data Sheet'!$A$1:$R$260,MATCH($A126,'Data Sheet'!$A$1:$A$260,0),MATCH(Q$3,'Data Sheet'!$A$1:$R$1,0))</f>
        <v>0</v>
      </c>
      <c r="R126" s="42" t="e">
        <f>VLOOKUP(A126,_xlfn.IFS(D126=Lists!$G$3,'Chicken Only Calculator'!$A$9:$U$114,D126=Lists!$G$4,'Chicken Only Calculator'!$A$9:$U$114,D126=Lists!$G$5,'Chicken Only Calculator'!$A$9:$U$114,D126=Lists!$G$6,'Cheese Only Calculator'!$A$9:$U$116,D126=Lists!$G$7,'Beef Only Calculator'!$A$9:$U$70,D126=Lists!$G$8,'Pork Only Calculator'!$A$9:$U$107),15,FALSE)</f>
        <v>#N/A</v>
      </c>
      <c r="S126" s="42" t="str">
        <f t="shared" si="16"/>
        <v/>
      </c>
      <c r="T126" s="42" t="e">
        <f>VLOOKUP(A126,_xlfn.IFS(D126=Lists!$G$3,'Chicken Only Calculator'!$A$9:$U$114,D126=Lists!$G$4,'Chicken Only Calculator'!$A$9:$U$114,D126=Lists!$G$5,'Chicken Only Calculator'!$A$9:$U$114,D126=Lists!$G$6,'Cheese Only Calculator'!$A$9:$U$116,D126=Lists!$G$7,'Beef Only Calculator'!$A$9:$U$70,D126=Lists!$G$8,'Pork Only Calculator'!$A$9:$U$107),17,FALSE)</f>
        <v>#N/A</v>
      </c>
      <c r="U126" s="42" t="str">
        <f t="shared" si="17"/>
        <v/>
      </c>
      <c r="V126" s="42" t="str">
        <f t="shared" si="18"/>
        <v/>
      </c>
      <c r="W126" s="42" t="str">
        <f t="shared" si="19"/>
        <v/>
      </c>
      <c r="X126" s="42" t="str">
        <f t="shared" si="20"/>
        <v/>
      </c>
      <c r="Y126" s="42" t="str">
        <f t="shared" si="21"/>
        <v/>
      </c>
      <c r="Z126" s="42" t="str">
        <f t="shared" si="22"/>
        <v/>
      </c>
      <c r="AA126" s="42" t="e">
        <f>VLOOKUP($A126,_xlfn.IFS($D126=Lists!$G$3,'Chicken Only Calculator'!$A$9:$AJ$114,$D126=Lists!$G$4,'Chicken Only Calculator'!$A$9:$AJ$114,$D126=Lists!$G$5,'Chicken Only Calculator'!$A$9:$AJ$114,$D126=Lists!$G$6,'Cheese Only Calculator'!$A$9:$AJ$116,$D126=Lists!$G$7,'Beef Only Calculator'!$A$9:$AJ$70,$D126=Lists!$G$8,'Pork Only Calculator'!$A$9:$AJ$107),24,FALSE)</f>
        <v>#N/A</v>
      </c>
      <c r="AB126" s="42" t="e">
        <f>VLOOKUP($A126,_xlfn.IFS($D126=Lists!$G$3,'Chicken Only Calculator'!$A$9:$AJ$114,$D126=Lists!$G$4,'Chicken Only Calculator'!$A$9:$AJ$114,$D126=Lists!$G$5,'Chicken Only Calculator'!$A$9:$AJ$114,$D126=Lists!$G$6,'Cheese Only Calculator'!$A$9:$AJ$116,$D126=Lists!$G$7,'Beef Only Calculator'!$A$9:$AJ$70,$D126=Lists!$G$8,'Pork Only Calculator'!$A$9:$AJ$107),25,FALSE)</f>
        <v>#N/A</v>
      </c>
      <c r="AC126" s="42" t="e">
        <f>VLOOKUP($A126,_xlfn.IFS($D126=Lists!$G$3,'Chicken Only Calculator'!$A$9:$AJ$114,$D126=Lists!$G$4,'Chicken Only Calculator'!$A$9:$AJ$114,$D126=Lists!$G$5,'Chicken Only Calculator'!$A$9:$AJ$114,$D126=Lists!$G$6,'Cheese Only Calculator'!$A$9:$AJ$116,$D126=Lists!$G$7,'Beef Only Calculator'!$A$9:$AJ$70,$D126=Lists!$G$8,'Pork Only Calculator'!$A$9:$AJ$107),26,FALSE)</f>
        <v>#N/A</v>
      </c>
      <c r="AD126" s="42" t="e">
        <f>VLOOKUP($A126,_xlfn.IFS($D126=Lists!$G$3,'Chicken Only Calculator'!$A$9:$AJ$114,$D126=Lists!$G$4,'Chicken Only Calculator'!$A$9:$AJ$114,$D126=Lists!$G$5,'Chicken Only Calculator'!$A$9:$AJ$114,$D126=Lists!$G$6,'Cheese Only Calculator'!$A$9:$AJ$116,$D126=Lists!$G$7,'Beef Only Calculator'!$A$9:$AJ$70,$D126=Lists!$G$8,'Pork Only Calculator'!$A$9:$AJ$107),27,FALSE)</f>
        <v>#N/A</v>
      </c>
      <c r="AE126" s="42" t="e">
        <f>VLOOKUP($A126,_xlfn.IFS($D126=Lists!$G$3,'Chicken Only Calculator'!$A$9:$AJ$114,$D126=Lists!$G$4,'Chicken Only Calculator'!$A$9:$AJ$114,$D126=Lists!$G$5,'Chicken Only Calculator'!$A$9:$AJ$114,$D126=Lists!$G$6,'Cheese Only Calculator'!$A$9:$AJ$116,$D126=Lists!$G$7,'Beef Only Calculator'!$A$9:$AJ$70,$D126=Lists!$G$8,'Pork Only Calculator'!$A$9:$AJ$107),28,FALSE)</f>
        <v>#N/A</v>
      </c>
      <c r="AF126" s="42" t="e">
        <f>VLOOKUP($A126,_xlfn.IFS($D126=Lists!$G$3,'Chicken Only Calculator'!$A$9:$AJ$114,$D126=Lists!$G$4,'Chicken Only Calculator'!$A$9:$AJ$114,$D126=Lists!$G$5,'Chicken Only Calculator'!$A$9:$AJ$114,$D126=Lists!$G$6,'Cheese Only Calculator'!$A$9:$AJ$116,$D126=Lists!$G$7,'Beef Only Calculator'!$A$9:$AJ$70,$D126=Lists!$G$8,'Pork Only Calculator'!$A$9:$AJ$107),29,FALSE)</f>
        <v>#N/A</v>
      </c>
      <c r="AG126" s="42" t="e">
        <f>VLOOKUP($A126,_xlfn.IFS($D126=Lists!$G$3,'Chicken Only Calculator'!$A$9:$AJ$114,$D126=Lists!$G$4,'Chicken Only Calculator'!$A$9:$AJ$114,$D126=Lists!$G$5,'Chicken Only Calculator'!$A$9:$AJ$114,$D126=Lists!$G$6,'Cheese Only Calculator'!$A$9:$AJ$116,$D126=Lists!$G$7,'Beef Only Calculator'!$A$9:$AJ$70,$D126=Lists!$G$8,'Pork Only Calculator'!$A$9:$AJ$107),30,FALSE)</f>
        <v>#N/A</v>
      </c>
      <c r="AH126" s="42" t="e">
        <f>VLOOKUP($A126,_xlfn.IFS($D126=Lists!$G$3,'Chicken Only Calculator'!$A$9:$AJ$114,$D126=Lists!$G$4,'Chicken Only Calculator'!$A$9:$AJ$114,$D126=Lists!$G$5,'Chicken Only Calculator'!$A$9:$AJ$114,$D126=Lists!$G$6,'Cheese Only Calculator'!$A$9:$AJ$116,$D126=Lists!$G$7,'Beef Only Calculator'!$A$9:$AJ$70,$D126=Lists!$G$8,'Pork Only Calculator'!$A$9:$AJ$107),31,FALSE)</f>
        <v>#N/A</v>
      </c>
      <c r="AI126" s="42" t="e">
        <f>VLOOKUP($A126,_xlfn.IFS($D126=Lists!$G$3,'Chicken Only Calculator'!$A$9:$AJ$114,$D126=Lists!$G$4,'Chicken Only Calculator'!$A$9:$AJ$114,$D126=Lists!$G$5,'Chicken Only Calculator'!$A$9:$AJ$114,$D126=Lists!$G$6,'Cheese Only Calculator'!$A$9:$AJ$116,$D126=Lists!$G$7,'Beef Only Calculator'!$A$9:$AJ$70,$D126=Lists!$G$8,'Pork Only Calculator'!$A$9:$AJ$107),32,FALSE)</f>
        <v>#N/A</v>
      </c>
      <c r="AJ126" s="42" t="e">
        <f>VLOOKUP($A126,_xlfn.IFS($D126=Lists!$G$3,'Chicken Only Calculator'!$A$9:$AJ$114,$D126=Lists!$G$4,'Chicken Only Calculator'!$A$9:$AJ$114,$D126=Lists!$G$5,'Chicken Only Calculator'!$A$9:$AJ$114,$D126=Lists!$G$6,'Cheese Only Calculator'!$A$9:$AJ$116,$D126=Lists!$G$7,'Beef Only Calculator'!$A$9:$AJ$70,$D126=Lists!$G$8,'Pork Only Calculator'!$A$9:$AJ$107),33,FALSE)</f>
        <v>#N/A</v>
      </c>
      <c r="AK126" s="42" t="e">
        <f>VLOOKUP($A126,_xlfn.IFS($D126=Lists!$G$3,'Chicken Only Calculator'!$A$9:$AJ$114,$D126=Lists!$G$4,'Chicken Only Calculator'!$A$9:$AJ$114,$D126=Lists!$G$5,'Chicken Only Calculator'!$A$9:$AJ$114,$D126=Lists!$G$6,'Cheese Only Calculator'!$A$9:$AJ$116,$D126=Lists!$G$7,'Beef Only Calculator'!$A$9:$AJ$70,$D126=Lists!$G$8,'Pork Only Calculator'!$A$9:$AJ$107),34,FALSE)</f>
        <v>#N/A</v>
      </c>
      <c r="AL126" s="42" t="e">
        <f>VLOOKUP($A126,_xlfn.IFS($D126=Lists!$G$3,'Chicken Only Calculator'!$A$9:$AJ$114,$D126=Lists!$G$4,'Chicken Only Calculator'!$A$9:$AJ$114,$D126=Lists!$G$5,'Chicken Only Calculator'!$A$9:$AJ$114,$D126=Lists!$G$6,'Cheese Only Calculator'!$A$9:$AJ$116,$D126=Lists!$G$7,'Beef Only Calculator'!$A$9:$AJ$70,$D126=Lists!$G$8,'Pork Only Calculator'!$A$9:$AJ$107),35,FALSE)</f>
        <v>#N/A</v>
      </c>
      <c r="AM126" s="42" t="e">
        <f t="shared" si="23"/>
        <v>#N/A</v>
      </c>
      <c r="AO126" s="55"/>
    </row>
    <row r="127" spans="1:41" ht="24.5" x14ac:dyDescent="0.55000000000000004">
      <c r="A127" s="52">
        <v>10339300928</v>
      </c>
      <c r="B127" s="52" t="str">
        <f>INDEX('Data Sheet'!$A$1:$R$260,MATCH($A127,'Data Sheet'!$A$1:$A$260,0),MATCH(B$3,'Data Sheet'!$A$1:$R$1,0))</f>
        <v>-</v>
      </c>
      <c r="C127" s="53" t="str">
        <f>INDEX('Data Sheet'!$A$1:$R$260,MATCH($A127,'Data Sheet'!$A$1:$A$260,0),MATCH(C$3,'Data Sheet'!$A$1:$R$1,0))</f>
        <v>IW Tyson Golden Crispy chicken pattie on a whole grain bun</v>
      </c>
      <c r="D127" s="52" t="str">
        <f>INDEX('Data Sheet'!$A$1:$R$260,MATCH($A127,'Data Sheet'!$A$1:$A$260,0),MATCH(D$3,'Data Sheet'!$A$1:$R$1,0))</f>
        <v>100103 W/D</v>
      </c>
      <c r="E127" s="52">
        <f>INDEX('Data Sheet'!$A$1:$R$260,MATCH($A127,'Data Sheet'!$A$1:$A$260,0),MATCH(E$3,'Data Sheet'!$A$1:$R$1,0))</f>
        <v>30.2</v>
      </c>
      <c r="F127" s="52">
        <f>INDEX('Data Sheet'!$A$1:$R$260,MATCH($A127,'Data Sheet'!$A$1:$A$260,0),MATCH(F$3,'Data Sheet'!$A$1:$R$1,0))</f>
        <v>80</v>
      </c>
      <c r="G127" s="52">
        <f>INDEX('Data Sheet'!$A$1:$R$260,MATCH($A127,'Data Sheet'!$A$1:$A$260,0),MATCH(G$3,'Data Sheet'!$A$1:$R$1,0))</f>
        <v>80</v>
      </c>
      <c r="H127" s="52" t="str">
        <f>INDEX('Data Sheet'!$A$1:$R$260,MATCH($A127,'Data Sheet'!$A$1:$A$260,0),MATCH(H$3,'Data Sheet'!$A$1:$R$1,0))</f>
        <v/>
      </c>
      <c r="I127" s="52">
        <f>INDEX('Data Sheet'!$A$1:$R$260,MATCH($A127,'Data Sheet'!$A$1:$A$260,0),MATCH(I$3,'Data Sheet'!$A$1:$R$1,0))</f>
        <v>6.04</v>
      </c>
      <c r="J127" s="52" t="str">
        <f>INDEX('Data Sheet'!$A$1:$R$260,MATCH($A127,'Data Sheet'!$A$1:$A$260,0),MATCH(J$3,'Data Sheet'!$A$1:$R$1,0))</f>
        <v>1 sandwich</v>
      </c>
      <c r="K127" s="52">
        <f>INDEX('Data Sheet'!$A$1:$R$260,MATCH($A127,'Data Sheet'!$A$1:$A$260,0),MATCH(K$3,'Data Sheet'!$A$1:$R$1,0))</f>
        <v>2</v>
      </c>
      <c r="L127" s="52">
        <f>INDEX('Data Sheet'!$A$1:$R$260,MATCH($A127,'Data Sheet'!$A$1:$A$260,0),MATCH(L$3,'Data Sheet'!$A$1:$R$1,0))</f>
        <v>3.5</v>
      </c>
      <c r="M127" s="52">
        <f>INDEX('Data Sheet'!$A$1:$R$260,MATCH($A127,'Data Sheet'!$A$1:$A$260,0),MATCH(M$3,'Data Sheet'!$A$1:$R$1,0))</f>
        <v>4.9800000000000004</v>
      </c>
      <c r="N127" s="52">
        <f>INDEX('Data Sheet'!$A$1:$R$260,MATCH($A127,'Data Sheet'!$A$1:$A$260,0),MATCH(N$3,'Data Sheet'!$A$1:$R$1,0))</f>
        <v>3.3200000000000003</v>
      </c>
      <c r="O127" s="52">
        <f>INDEX('Data Sheet'!$A$1:$R$260,MATCH($A127,'Data Sheet'!$A$1:$A$260,0),MATCH(O$3,'Data Sheet'!$A$1:$R$1,0))</f>
        <v>0</v>
      </c>
      <c r="P127" s="52">
        <f>INDEX('Data Sheet'!$A$1:$R$260,MATCH($A127,'Data Sheet'!$A$1:$A$260,0),MATCH(P$3,'Data Sheet'!$A$1:$R$1,0))</f>
        <v>0</v>
      </c>
      <c r="Q127" s="52">
        <f>INDEX('Data Sheet'!$A$1:$R$260,MATCH($A127,'Data Sheet'!$A$1:$A$260,0),MATCH(Q$3,'Data Sheet'!$A$1:$R$1,0))</f>
        <v>0</v>
      </c>
      <c r="R127" s="54" t="e">
        <f>VLOOKUP(A127,_xlfn.IFS(D127=Lists!$G$3,'Chicken Only Calculator'!$A$9:$U$114,D127=Lists!$G$4,'Chicken Only Calculator'!$A$9:$U$114,D127=Lists!$G$5,'Chicken Only Calculator'!$A$9:$U$114,D127=Lists!$G$6,'Cheese Only Calculator'!$A$9:$U$116,D127=Lists!$G$7,'Beef Only Calculator'!$A$9:$U$70,D127=Lists!$G$8,'Pork Only Calculator'!$A$9:$U$107),15,FALSE)</f>
        <v>#N/A</v>
      </c>
      <c r="S127" s="54" t="str">
        <f t="shared" si="16"/>
        <v/>
      </c>
      <c r="T127" s="54" t="e">
        <f>VLOOKUP(A127,_xlfn.IFS(D127=Lists!$G$3,'Chicken Only Calculator'!$A$9:$U$114,D127=Lists!$G$4,'Chicken Only Calculator'!$A$9:$U$114,D127=Lists!$G$5,'Chicken Only Calculator'!$A$9:$U$114,D127=Lists!$G$6,'Cheese Only Calculator'!$A$9:$U$116,D127=Lists!$G$7,'Beef Only Calculator'!$A$9:$U$70,D127=Lists!$G$8,'Pork Only Calculator'!$A$9:$U$107),17,FALSE)</f>
        <v>#N/A</v>
      </c>
      <c r="U127" s="54" t="str">
        <f t="shared" si="17"/>
        <v/>
      </c>
      <c r="V127" s="54" t="str">
        <f t="shared" si="18"/>
        <v/>
      </c>
      <c r="W127" s="54" t="str">
        <f t="shared" si="19"/>
        <v/>
      </c>
      <c r="X127" s="54" t="str">
        <f t="shared" si="20"/>
        <v/>
      </c>
      <c r="Y127" s="54" t="str">
        <f t="shared" si="21"/>
        <v/>
      </c>
      <c r="Z127" s="54" t="str">
        <f t="shared" si="22"/>
        <v/>
      </c>
      <c r="AA127" s="54" t="e">
        <f>VLOOKUP($A127,_xlfn.IFS($D127=Lists!$G$3,'Chicken Only Calculator'!$A$9:$AJ$114,$D127=Lists!$G$4,'Chicken Only Calculator'!$A$9:$AJ$114,$D127=Lists!$G$5,'Chicken Only Calculator'!$A$9:$AJ$114,$D127=Lists!$G$6,'Cheese Only Calculator'!$A$9:$AJ$116,$D127=Lists!$G$7,'Beef Only Calculator'!$A$9:$AJ$70,$D127=Lists!$G$8,'Pork Only Calculator'!$A$9:$AJ$107),24,FALSE)</f>
        <v>#N/A</v>
      </c>
      <c r="AB127" s="54" t="e">
        <f>VLOOKUP($A127,_xlfn.IFS($D127=Lists!$G$3,'Chicken Only Calculator'!$A$9:$AJ$114,$D127=Lists!$G$4,'Chicken Only Calculator'!$A$9:$AJ$114,$D127=Lists!$G$5,'Chicken Only Calculator'!$A$9:$AJ$114,$D127=Lists!$G$6,'Cheese Only Calculator'!$A$9:$AJ$116,$D127=Lists!$G$7,'Beef Only Calculator'!$A$9:$AJ$70,$D127=Lists!$G$8,'Pork Only Calculator'!$A$9:$AJ$107),25,FALSE)</f>
        <v>#N/A</v>
      </c>
      <c r="AC127" s="54" t="e">
        <f>VLOOKUP($A127,_xlfn.IFS($D127=Lists!$G$3,'Chicken Only Calculator'!$A$9:$AJ$114,$D127=Lists!$G$4,'Chicken Only Calculator'!$A$9:$AJ$114,$D127=Lists!$G$5,'Chicken Only Calculator'!$A$9:$AJ$114,$D127=Lists!$G$6,'Cheese Only Calculator'!$A$9:$AJ$116,$D127=Lists!$G$7,'Beef Only Calculator'!$A$9:$AJ$70,$D127=Lists!$G$8,'Pork Only Calculator'!$A$9:$AJ$107),26,FALSE)</f>
        <v>#N/A</v>
      </c>
      <c r="AD127" s="54" t="e">
        <f>VLOOKUP($A127,_xlfn.IFS($D127=Lists!$G$3,'Chicken Only Calculator'!$A$9:$AJ$114,$D127=Lists!$G$4,'Chicken Only Calculator'!$A$9:$AJ$114,$D127=Lists!$G$5,'Chicken Only Calculator'!$A$9:$AJ$114,$D127=Lists!$G$6,'Cheese Only Calculator'!$A$9:$AJ$116,$D127=Lists!$G$7,'Beef Only Calculator'!$A$9:$AJ$70,$D127=Lists!$G$8,'Pork Only Calculator'!$A$9:$AJ$107),27,FALSE)</f>
        <v>#N/A</v>
      </c>
      <c r="AE127" s="54" t="e">
        <f>VLOOKUP($A127,_xlfn.IFS($D127=Lists!$G$3,'Chicken Only Calculator'!$A$9:$AJ$114,$D127=Lists!$G$4,'Chicken Only Calculator'!$A$9:$AJ$114,$D127=Lists!$G$5,'Chicken Only Calculator'!$A$9:$AJ$114,$D127=Lists!$G$6,'Cheese Only Calculator'!$A$9:$AJ$116,$D127=Lists!$G$7,'Beef Only Calculator'!$A$9:$AJ$70,$D127=Lists!$G$8,'Pork Only Calculator'!$A$9:$AJ$107),28,FALSE)</f>
        <v>#N/A</v>
      </c>
      <c r="AF127" s="54" t="e">
        <f>VLOOKUP($A127,_xlfn.IFS($D127=Lists!$G$3,'Chicken Only Calculator'!$A$9:$AJ$114,$D127=Lists!$G$4,'Chicken Only Calculator'!$A$9:$AJ$114,$D127=Lists!$G$5,'Chicken Only Calculator'!$A$9:$AJ$114,$D127=Lists!$G$6,'Cheese Only Calculator'!$A$9:$AJ$116,$D127=Lists!$G$7,'Beef Only Calculator'!$A$9:$AJ$70,$D127=Lists!$G$8,'Pork Only Calculator'!$A$9:$AJ$107),29,FALSE)</f>
        <v>#N/A</v>
      </c>
      <c r="AG127" s="54" t="e">
        <f>VLOOKUP($A127,_xlfn.IFS($D127=Lists!$G$3,'Chicken Only Calculator'!$A$9:$AJ$114,$D127=Lists!$G$4,'Chicken Only Calculator'!$A$9:$AJ$114,$D127=Lists!$G$5,'Chicken Only Calculator'!$A$9:$AJ$114,$D127=Lists!$G$6,'Cheese Only Calculator'!$A$9:$AJ$116,$D127=Lists!$G$7,'Beef Only Calculator'!$A$9:$AJ$70,$D127=Lists!$G$8,'Pork Only Calculator'!$A$9:$AJ$107),30,FALSE)</f>
        <v>#N/A</v>
      </c>
      <c r="AH127" s="54" t="e">
        <f>VLOOKUP($A127,_xlfn.IFS($D127=Lists!$G$3,'Chicken Only Calculator'!$A$9:$AJ$114,$D127=Lists!$G$4,'Chicken Only Calculator'!$A$9:$AJ$114,$D127=Lists!$G$5,'Chicken Only Calculator'!$A$9:$AJ$114,$D127=Lists!$G$6,'Cheese Only Calculator'!$A$9:$AJ$116,$D127=Lists!$G$7,'Beef Only Calculator'!$A$9:$AJ$70,$D127=Lists!$G$8,'Pork Only Calculator'!$A$9:$AJ$107),31,FALSE)</f>
        <v>#N/A</v>
      </c>
      <c r="AI127" s="54" t="e">
        <f>VLOOKUP($A127,_xlfn.IFS($D127=Lists!$G$3,'Chicken Only Calculator'!$A$9:$AJ$114,$D127=Lists!$G$4,'Chicken Only Calculator'!$A$9:$AJ$114,$D127=Lists!$G$5,'Chicken Only Calculator'!$A$9:$AJ$114,$D127=Lists!$G$6,'Cheese Only Calculator'!$A$9:$AJ$116,$D127=Lists!$G$7,'Beef Only Calculator'!$A$9:$AJ$70,$D127=Lists!$G$8,'Pork Only Calculator'!$A$9:$AJ$107),32,FALSE)</f>
        <v>#N/A</v>
      </c>
      <c r="AJ127" s="54" t="e">
        <f>VLOOKUP($A127,_xlfn.IFS($D127=Lists!$G$3,'Chicken Only Calculator'!$A$9:$AJ$114,$D127=Lists!$G$4,'Chicken Only Calculator'!$A$9:$AJ$114,$D127=Lists!$G$5,'Chicken Only Calculator'!$A$9:$AJ$114,$D127=Lists!$G$6,'Cheese Only Calculator'!$A$9:$AJ$116,$D127=Lists!$G$7,'Beef Only Calculator'!$A$9:$AJ$70,$D127=Lists!$G$8,'Pork Only Calculator'!$A$9:$AJ$107),33,FALSE)</f>
        <v>#N/A</v>
      </c>
      <c r="AK127" s="54" t="e">
        <f>VLOOKUP($A127,_xlfn.IFS($D127=Lists!$G$3,'Chicken Only Calculator'!$A$9:$AJ$114,$D127=Lists!$G$4,'Chicken Only Calculator'!$A$9:$AJ$114,$D127=Lists!$G$5,'Chicken Only Calculator'!$A$9:$AJ$114,$D127=Lists!$G$6,'Cheese Only Calculator'!$A$9:$AJ$116,$D127=Lists!$G$7,'Beef Only Calculator'!$A$9:$AJ$70,$D127=Lists!$G$8,'Pork Only Calculator'!$A$9:$AJ$107),34,FALSE)</f>
        <v>#N/A</v>
      </c>
      <c r="AL127" s="54" t="e">
        <f>VLOOKUP($A127,_xlfn.IFS($D127=Lists!$G$3,'Chicken Only Calculator'!$A$9:$AJ$114,$D127=Lists!$G$4,'Chicken Only Calculator'!$A$9:$AJ$114,$D127=Lists!$G$5,'Chicken Only Calculator'!$A$9:$AJ$114,$D127=Lists!$G$6,'Cheese Only Calculator'!$A$9:$AJ$116,$D127=Lists!$G$7,'Beef Only Calculator'!$A$9:$AJ$70,$D127=Lists!$G$8,'Pork Only Calculator'!$A$9:$AJ$107),35,FALSE)</f>
        <v>#N/A</v>
      </c>
      <c r="AM127" s="54" t="e">
        <f t="shared" si="23"/>
        <v>#N/A</v>
      </c>
      <c r="AO127" s="55"/>
    </row>
    <row r="128" spans="1:41" ht="24.5" x14ac:dyDescent="0.55000000000000004">
      <c r="A128" s="40">
        <v>10342600928</v>
      </c>
      <c r="B128" s="40" t="str">
        <f>INDEX('Data Sheet'!$A$1:$R$260,MATCH($A128,'Data Sheet'!$A$1:$A$260,0),MATCH(B$3,'Data Sheet'!$A$1:$R$1,0))</f>
        <v>ACT</v>
      </c>
      <c r="C128" s="41" t="str">
        <f>INDEX('Data Sheet'!$A$1:$R$260,MATCH($A128,'Data Sheet'!$A$1:$A$260,0),MATCH(C$3,'Data Sheet'!$A$1:$R$1,0))</f>
        <v>IW Chicken Ham and Cheese Sandwich</v>
      </c>
      <c r="D128" s="40" t="str">
        <f>INDEX('Data Sheet'!$A$1:$R$260,MATCH($A128,'Data Sheet'!$A$1:$A$260,0),MATCH(D$3,'Data Sheet'!$A$1:$R$1,0))</f>
        <v>100103 D</v>
      </c>
      <c r="E128" s="40">
        <f>INDEX('Data Sheet'!$A$1:$R$260,MATCH($A128,'Data Sheet'!$A$1:$A$260,0),MATCH(E$3,'Data Sheet'!$A$1:$R$1,0))</f>
        <v>14.68</v>
      </c>
      <c r="F128" s="40">
        <f>INDEX('Data Sheet'!$A$1:$R$260,MATCH($A128,'Data Sheet'!$A$1:$A$260,0),MATCH(F$3,'Data Sheet'!$A$1:$R$1,0))</f>
        <v>45</v>
      </c>
      <c r="G128" s="40">
        <f>INDEX('Data Sheet'!$A$1:$R$260,MATCH($A128,'Data Sheet'!$A$1:$A$260,0),MATCH(G$3,'Data Sheet'!$A$1:$R$1,0))</f>
        <v>45</v>
      </c>
      <c r="H128" s="40" t="str">
        <f>INDEX('Data Sheet'!$A$1:$R$260,MATCH($A128,'Data Sheet'!$A$1:$A$260,0),MATCH(H$3,'Data Sheet'!$A$1:$R$1,0))</f>
        <v/>
      </c>
      <c r="I128" s="40">
        <f>INDEX('Data Sheet'!$A$1:$R$260,MATCH($A128,'Data Sheet'!$A$1:$A$260,0),MATCH(I$3,'Data Sheet'!$A$1:$R$1,0))</f>
        <v>5.22</v>
      </c>
      <c r="J128" s="40" t="str">
        <f>INDEX('Data Sheet'!$A$1:$R$260,MATCH($A128,'Data Sheet'!$A$1:$A$260,0),MATCH(J$3,'Data Sheet'!$A$1:$R$1,0))</f>
        <v>1 sandwich</v>
      </c>
      <c r="K128" s="40">
        <f>INDEX('Data Sheet'!$A$1:$R$260,MATCH($A128,'Data Sheet'!$A$1:$A$260,0),MATCH(K$3,'Data Sheet'!$A$1:$R$1,0))</f>
        <v>2</v>
      </c>
      <c r="L128" s="40">
        <f>INDEX('Data Sheet'!$A$1:$R$260,MATCH($A128,'Data Sheet'!$A$1:$A$260,0),MATCH(L$3,'Data Sheet'!$A$1:$R$1,0))</f>
        <v>2</v>
      </c>
      <c r="M128" s="40">
        <f>INDEX('Data Sheet'!$A$1:$R$260,MATCH($A128,'Data Sheet'!$A$1:$A$260,0),MATCH(M$3,'Data Sheet'!$A$1:$R$1,0))</f>
        <v>0</v>
      </c>
      <c r="N128" s="40">
        <f>INDEX('Data Sheet'!$A$1:$R$260,MATCH($A128,'Data Sheet'!$A$1:$A$260,0),MATCH(N$3,'Data Sheet'!$A$1:$R$1,0))</f>
        <v>8.11</v>
      </c>
      <c r="O128" s="40">
        <f>INDEX('Data Sheet'!$A$1:$R$260,MATCH($A128,'Data Sheet'!$A$1:$A$260,0),MATCH(O$3,'Data Sheet'!$A$1:$R$1,0))</f>
        <v>0</v>
      </c>
      <c r="P128" s="40">
        <f>INDEX('Data Sheet'!$A$1:$R$260,MATCH($A128,'Data Sheet'!$A$1:$A$260,0),MATCH(P$3,'Data Sheet'!$A$1:$R$1,0))</f>
        <v>0</v>
      </c>
      <c r="Q128" s="40">
        <f>INDEX('Data Sheet'!$A$1:$R$260,MATCH($A128,'Data Sheet'!$A$1:$A$260,0),MATCH(Q$3,'Data Sheet'!$A$1:$R$1,0))</f>
        <v>0</v>
      </c>
      <c r="R128" s="42" t="e">
        <f>VLOOKUP(A128,_xlfn.IFS(D128=Lists!$G$3,'Chicken Only Calculator'!$A$9:$U$114,D128=Lists!$G$4,'Chicken Only Calculator'!$A$9:$U$114,D128=Lists!$G$5,'Chicken Only Calculator'!$A$9:$U$114,D128=Lists!$G$6,'Cheese Only Calculator'!$A$9:$U$116,D128=Lists!$G$7,'Beef Only Calculator'!$A$9:$U$70,D128=Lists!$G$8,'Pork Only Calculator'!$A$9:$U$107),15,FALSE)</f>
        <v>#N/A</v>
      </c>
      <c r="S128" s="42" t="str">
        <f t="shared" si="16"/>
        <v/>
      </c>
      <c r="T128" s="42" t="e">
        <f>VLOOKUP(A128,_xlfn.IFS(D128=Lists!$G$3,'Chicken Only Calculator'!$A$9:$U$114,D128=Lists!$G$4,'Chicken Only Calculator'!$A$9:$U$114,D128=Lists!$G$5,'Chicken Only Calculator'!$A$9:$U$114,D128=Lists!$G$6,'Cheese Only Calculator'!$A$9:$U$116,D128=Lists!$G$7,'Beef Only Calculator'!$A$9:$U$70,D128=Lists!$G$8,'Pork Only Calculator'!$A$9:$U$107),17,FALSE)</f>
        <v>#N/A</v>
      </c>
      <c r="U128" s="42" t="str">
        <f t="shared" si="17"/>
        <v/>
      </c>
      <c r="V128" s="42" t="str">
        <f t="shared" si="18"/>
        <v/>
      </c>
      <c r="W128" s="42" t="str">
        <f t="shared" si="19"/>
        <v/>
      </c>
      <c r="X128" s="42" t="str">
        <f t="shared" si="20"/>
        <v/>
      </c>
      <c r="Y128" s="42" t="str">
        <f t="shared" si="21"/>
        <v/>
      </c>
      <c r="Z128" s="42" t="str">
        <f t="shared" si="22"/>
        <v/>
      </c>
      <c r="AA128" s="42" t="e">
        <f>VLOOKUP($A128,_xlfn.IFS($D128=Lists!$G$3,'Chicken Only Calculator'!$A$9:$AJ$114,$D128=Lists!$G$4,'Chicken Only Calculator'!$A$9:$AJ$114,$D128=Lists!$G$5,'Chicken Only Calculator'!$A$9:$AJ$114,$D128=Lists!$G$6,'Cheese Only Calculator'!$A$9:$AJ$116,$D128=Lists!$G$7,'Beef Only Calculator'!$A$9:$AJ$70,$D128=Lists!$G$8,'Pork Only Calculator'!$A$9:$AJ$107),24,FALSE)</f>
        <v>#N/A</v>
      </c>
      <c r="AB128" s="42" t="e">
        <f>VLOOKUP($A128,_xlfn.IFS($D128=Lists!$G$3,'Chicken Only Calculator'!$A$9:$AJ$114,$D128=Lists!$G$4,'Chicken Only Calculator'!$A$9:$AJ$114,$D128=Lists!$G$5,'Chicken Only Calculator'!$A$9:$AJ$114,$D128=Lists!$G$6,'Cheese Only Calculator'!$A$9:$AJ$116,$D128=Lists!$G$7,'Beef Only Calculator'!$A$9:$AJ$70,$D128=Lists!$G$8,'Pork Only Calculator'!$A$9:$AJ$107),25,FALSE)</f>
        <v>#N/A</v>
      </c>
      <c r="AC128" s="42" t="e">
        <f>VLOOKUP($A128,_xlfn.IFS($D128=Lists!$G$3,'Chicken Only Calculator'!$A$9:$AJ$114,$D128=Lists!$G$4,'Chicken Only Calculator'!$A$9:$AJ$114,$D128=Lists!$G$5,'Chicken Only Calculator'!$A$9:$AJ$114,$D128=Lists!$G$6,'Cheese Only Calculator'!$A$9:$AJ$116,$D128=Lists!$G$7,'Beef Only Calculator'!$A$9:$AJ$70,$D128=Lists!$G$8,'Pork Only Calculator'!$A$9:$AJ$107),26,FALSE)</f>
        <v>#N/A</v>
      </c>
      <c r="AD128" s="42" t="e">
        <f>VLOOKUP($A128,_xlfn.IFS($D128=Lists!$G$3,'Chicken Only Calculator'!$A$9:$AJ$114,$D128=Lists!$G$4,'Chicken Only Calculator'!$A$9:$AJ$114,$D128=Lists!$G$5,'Chicken Only Calculator'!$A$9:$AJ$114,$D128=Lists!$G$6,'Cheese Only Calculator'!$A$9:$AJ$116,$D128=Lists!$G$7,'Beef Only Calculator'!$A$9:$AJ$70,$D128=Lists!$G$8,'Pork Only Calculator'!$A$9:$AJ$107),27,FALSE)</f>
        <v>#N/A</v>
      </c>
      <c r="AE128" s="42" t="e">
        <f>VLOOKUP($A128,_xlfn.IFS($D128=Lists!$G$3,'Chicken Only Calculator'!$A$9:$AJ$114,$D128=Lists!$G$4,'Chicken Only Calculator'!$A$9:$AJ$114,$D128=Lists!$G$5,'Chicken Only Calculator'!$A$9:$AJ$114,$D128=Lists!$G$6,'Cheese Only Calculator'!$A$9:$AJ$116,$D128=Lists!$G$7,'Beef Only Calculator'!$A$9:$AJ$70,$D128=Lists!$G$8,'Pork Only Calculator'!$A$9:$AJ$107),28,FALSE)</f>
        <v>#N/A</v>
      </c>
      <c r="AF128" s="42" t="e">
        <f>VLOOKUP($A128,_xlfn.IFS($D128=Lists!$G$3,'Chicken Only Calculator'!$A$9:$AJ$114,$D128=Lists!$G$4,'Chicken Only Calculator'!$A$9:$AJ$114,$D128=Lists!$G$5,'Chicken Only Calculator'!$A$9:$AJ$114,$D128=Lists!$G$6,'Cheese Only Calculator'!$A$9:$AJ$116,$D128=Lists!$G$7,'Beef Only Calculator'!$A$9:$AJ$70,$D128=Lists!$G$8,'Pork Only Calculator'!$A$9:$AJ$107),29,FALSE)</f>
        <v>#N/A</v>
      </c>
      <c r="AG128" s="42" t="e">
        <f>VLOOKUP($A128,_xlfn.IFS($D128=Lists!$G$3,'Chicken Only Calculator'!$A$9:$AJ$114,$D128=Lists!$G$4,'Chicken Only Calculator'!$A$9:$AJ$114,$D128=Lists!$G$5,'Chicken Only Calculator'!$A$9:$AJ$114,$D128=Lists!$G$6,'Cheese Only Calculator'!$A$9:$AJ$116,$D128=Lists!$G$7,'Beef Only Calculator'!$A$9:$AJ$70,$D128=Lists!$G$8,'Pork Only Calculator'!$A$9:$AJ$107),30,FALSE)</f>
        <v>#N/A</v>
      </c>
      <c r="AH128" s="42" t="e">
        <f>VLOOKUP($A128,_xlfn.IFS($D128=Lists!$G$3,'Chicken Only Calculator'!$A$9:$AJ$114,$D128=Lists!$G$4,'Chicken Only Calculator'!$A$9:$AJ$114,$D128=Lists!$G$5,'Chicken Only Calculator'!$A$9:$AJ$114,$D128=Lists!$G$6,'Cheese Only Calculator'!$A$9:$AJ$116,$D128=Lists!$G$7,'Beef Only Calculator'!$A$9:$AJ$70,$D128=Lists!$G$8,'Pork Only Calculator'!$A$9:$AJ$107),31,FALSE)</f>
        <v>#N/A</v>
      </c>
      <c r="AI128" s="42" t="e">
        <f>VLOOKUP($A128,_xlfn.IFS($D128=Lists!$G$3,'Chicken Only Calculator'!$A$9:$AJ$114,$D128=Lists!$G$4,'Chicken Only Calculator'!$A$9:$AJ$114,$D128=Lists!$G$5,'Chicken Only Calculator'!$A$9:$AJ$114,$D128=Lists!$G$6,'Cheese Only Calculator'!$A$9:$AJ$116,$D128=Lists!$G$7,'Beef Only Calculator'!$A$9:$AJ$70,$D128=Lists!$G$8,'Pork Only Calculator'!$A$9:$AJ$107),32,FALSE)</f>
        <v>#N/A</v>
      </c>
      <c r="AJ128" s="42" t="e">
        <f>VLOOKUP($A128,_xlfn.IFS($D128=Lists!$G$3,'Chicken Only Calculator'!$A$9:$AJ$114,$D128=Lists!$G$4,'Chicken Only Calculator'!$A$9:$AJ$114,$D128=Lists!$G$5,'Chicken Only Calculator'!$A$9:$AJ$114,$D128=Lists!$G$6,'Cheese Only Calculator'!$A$9:$AJ$116,$D128=Lists!$G$7,'Beef Only Calculator'!$A$9:$AJ$70,$D128=Lists!$G$8,'Pork Only Calculator'!$A$9:$AJ$107),33,FALSE)</f>
        <v>#N/A</v>
      </c>
      <c r="AK128" s="42" t="e">
        <f>VLOOKUP($A128,_xlfn.IFS($D128=Lists!$G$3,'Chicken Only Calculator'!$A$9:$AJ$114,$D128=Lists!$G$4,'Chicken Only Calculator'!$A$9:$AJ$114,$D128=Lists!$G$5,'Chicken Only Calculator'!$A$9:$AJ$114,$D128=Lists!$G$6,'Cheese Only Calculator'!$A$9:$AJ$116,$D128=Lists!$G$7,'Beef Only Calculator'!$A$9:$AJ$70,$D128=Lists!$G$8,'Pork Only Calculator'!$A$9:$AJ$107),34,FALSE)</f>
        <v>#N/A</v>
      </c>
      <c r="AL128" s="42" t="e">
        <f>VLOOKUP($A128,_xlfn.IFS($D128=Lists!$G$3,'Chicken Only Calculator'!$A$9:$AJ$114,$D128=Lists!$G$4,'Chicken Only Calculator'!$A$9:$AJ$114,$D128=Lists!$G$5,'Chicken Only Calculator'!$A$9:$AJ$114,$D128=Lists!$G$6,'Cheese Only Calculator'!$A$9:$AJ$116,$D128=Lists!$G$7,'Beef Only Calculator'!$A$9:$AJ$70,$D128=Lists!$G$8,'Pork Only Calculator'!$A$9:$AJ$107),35,FALSE)</f>
        <v>#N/A</v>
      </c>
      <c r="AM128" s="42" t="e">
        <f t="shared" si="23"/>
        <v>#N/A</v>
      </c>
      <c r="AO128" s="55"/>
    </row>
    <row r="129" spans="1:41" ht="24.5" x14ac:dyDescent="0.55000000000000004">
      <c r="A129" s="52">
        <v>10346960928</v>
      </c>
      <c r="B129" s="52" t="str">
        <f>INDEX('Data Sheet'!$A$1:$R$260,MATCH($A129,'Data Sheet'!$A$1:$A$260,0),MATCH(B$3,'Data Sheet'!$A$1:$R$1,0))</f>
        <v>ACT</v>
      </c>
      <c r="C129" s="53" t="str">
        <f>INDEX('Data Sheet'!$A$1:$R$260,MATCH($A129,'Data Sheet'!$A$1:$A$260,0),MATCH(C$3,'Data Sheet'!$A$1:$R$1,0))</f>
        <v>Oven Roasted Glazed Chicken Wings</v>
      </c>
      <c r="D129" s="52" t="str">
        <f>INDEX('Data Sheet'!$A$1:$R$260,MATCH($A129,'Data Sheet'!$A$1:$A$260,0),MATCH(D$3,'Data Sheet'!$A$1:$R$1,0))</f>
        <v>100103 W</v>
      </c>
      <c r="E129" s="52">
        <f>INDEX('Data Sheet'!$A$1:$R$260,MATCH($A129,'Data Sheet'!$A$1:$A$260,0),MATCH(E$3,'Data Sheet'!$A$1:$R$1,0))</f>
        <v>30</v>
      </c>
      <c r="F129" s="52" t="str">
        <f>INDEX('Data Sheet'!$A$1:$R$260,MATCH($A129,'Data Sheet'!$A$1:$A$260,0),MATCH(F$3,'Data Sheet'!$A$1:$R$1,0))</f>
        <v>71-88</v>
      </c>
      <c r="G129" s="52">
        <f>INDEX('Data Sheet'!$A$1:$R$260,MATCH($A129,'Data Sheet'!$A$1:$A$260,0),MATCH(G$3,'Data Sheet'!$A$1:$R$1,0))</f>
        <v>79</v>
      </c>
      <c r="H129" s="52" t="str">
        <f>INDEX('Data Sheet'!$A$1:$R$260,MATCH($A129,'Data Sheet'!$A$1:$A$260,0),MATCH(H$3,'Data Sheet'!$A$1:$R$1,0))</f>
        <v/>
      </c>
      <c r="I129" s="52" t="str">
        <f>INDEX('Data Sheet'!$A$1:$R$260,MATCH($A129,'Data Sheet'!$A$1:$A$260,0),MATCH(I$3,'Data Sheet'!$A$1:$R$1,0))</f>
        <v>5.4-6.73</v>
      </c>
      <c r="J129" s="52" t="str">
        <f>INDEX('Data Sheet'!$A$1:$R$260,MATCH($A129,'Data Sheet'!$A$1:$A$260,0),MATCH(J$3,'Data Sheet'!$A$1:$R$1,0))</f>
        <v>4 Pieces</v>
      </c>
      <c r="K129" s="52">
        <f>INDEX('Data Sheet'!$A$1:$R$260,MATCH($A129,'Data Sheet'!$A$1:$A$260,0),MATCH(K$3,'Data Sheet'!$A$1:$R$1,0))</f>
        <v>2</v>
      </c>
      <c r="L129" s="52" t="str">
        <f>INDEX('Data Sheet'!$A$1:$R$260,MATCH($A129,'Data Sheet'!$A$1:$A$260,0),MATCH(L$3,'Data Sheet'!$A$1:$R$1,0))</f>
        <v>-</v>
      </c>
      <c r="M129" s="52">
        <f>INDEX('Data Sheet'!$A$1:$R$260,MATCH($A129,'Data Sheet'!$A$1:$A$260,0),MATCH(M$3,'Data Sheet'!$A$1:$R$1,0))</f>
        <v>26.39</v>
      </c>
      <c r="N129" s="52">
        <f>INDEX('Data Sheet'!$A$1:$R$260,MATCH($A129,'Data Sheet'!$A$1:$A$260,0),MATCH(N$3,'Data Sheet'!$A$1:$R$1,0))</f>
        <v>0</v>
      </c>
      <c r="O129" s="52">
        <f>INDEX('Data Sheet'!$A$1:$R$260,MATCH($A129,'Data Sheet'!$A$1:$A$260,0),MATCH(O$3,'Data Sheet'!$A$1:$R$1,0))</f>
        <v>0</v>
      </c>
      <c r="P129" s="52">
        <f>INDEX('Data Sheet'!$A$1:$R$260,MATCH($A129,'Data Sheet'!$A$1:$A$260,0),MATCH(P$3,'Data Sheet'!$A$1:$R$1,0))</f>
        <v>0</v>
      </c>
      <c r="Q129" s="52">
        <f>INDEX('Data Sheet'!$A$1:$R$260,MATCH($A129,'Data Sheet'!$A$1:$A$260,0),MATCH(Q$3,'Data Sheet'!$A$1:$R$1,0))</f>
        <v>0</v>
      </c>
      <c r="R129" s="54" t="str">
        <f>VLOOKUP(A129,_xlfn.IFS(D129=Lists!$G$3,'Chicken Only Calculator'!$A$9:$U$114,D129=Lists!$G$4,'Chicken Only Calculator'!$A$9:$U$114,D129=Lists!$G$5,'Chicken Only Calculator'!$A$9:$U$114,D129=Lists!$G$6,'Cheese Only Calculator'!$A$9:$U$116,D129=Lists!$G$7,'Beef Only Calculator'!$A$9:$U$70,D129=Lists!$G$8,'Pork Only Calculator'!$A$9:$U$107),15,FALSE)</f>
        <v/>
      </c>
      <c r="S129" s="54" t="str">
        <f t="shared" si="16"/>
        <v/>
      </c>
      <c r="T129" s="54">
        <f>VLOOKUP(A129,_xlfn.IFS(D129=Lists!$G$3,'Chicken Only Calculator'!$A$9:$U$114,D129=Lists!$G$4,'Chicken Only Calculator'!$A$9:$U$114,D129=Lists!$G$5,'Chicken Only Calculator'!$A$9:$U$114,D129=Lists!$G$6,'Cheese Only Calculator'!$A$9:$U$116,D129=Lists!$G$7,'Beef Only Calculator'!$A$9:$U$70,D129=Lists!$G$8,'Pork Only Calculator'!$A$9:$U$107),17,FALSE)</f>
        <v>0</v>
      </c>
      <c r="U129" s="54" t="str">
        <f t="shared" si="17"/>
        <v/>
      </c>
      <c r="V129" s="54" t="str">
        <f t="shared" si="18"/>
        <v/>
      </c>
      <c r="W129" s="54" t="str">
        <f t="shared" si="19"/>
        <v/>
      </c>
      <c r="X129" s="54" t="str">
        <f t="shared" si="20"/>
        <v/>
      </c>
      <c r="Y129" s="54" t="str">
        <f t="shared" si="21"/>
        <v/>
      </c>
      <c r="Z129" s="54" t="str">
        <f t="shared" si="22"/>
        <v/>
      </c>
      <c r="AA129" s="54">
        <f>VLOOKUP($A129,_xlfn.IFS($D129=Lists!$G$3,'Chicken Only Calculator'!$A$9:$AJ$114,$D129=Lists!$G$4,'Chicken Only Calculator'!$A$9:$AJ$114,$D129=Lists!$G$5,'Chicken Only Calculator'!$A$9:$AJ$114,$D129=Lists!$G$6,'Cheese Only Calculator'!$A$9:$AJ$116,$D129=Lists!$G$7,'Beef Only Calculator'!$A$9:$AJ$70,$D129=Lists!$G$8,'Pork Only Calculator'!$A$9:$AJ$107),24,FALSE)</f>
        <v>0</v>
      </c>
      <c r="AB129" s="54">
        <f>VLOOKUP($A129,_xlfn.IFS($D129=Lists!$G$3,'Chicken Only Calculator'!$A$9:$AJ$114,$D129=Lists!$G$4,'Chicken Only Calculator'!$A$9:$AJ$114,$D129=Lists!$G$5,'Chicken Only Calculator'!$A$9:$AJ$114,$D129=Lists!$G$6,'Cheese Only Calculator'!$A$9:$AJ$116,$D129=Lists!$G$7,'Beef Only Calculator'!$A$9:$AJ$70,$D129=Lists!$G$8,'Pork Only Calculator'!$A$9:$AJ$107),25,FALSE)</f>
        <v>0</v>
      </c>
      <c r="AC129" s="54">
        <f>VLOOKUP($A129,_xlfn.IFS($D129=Lists!$G$3,'Chicken Only Calculator'!$A$9:$AJ$114,$D129=Lists!$G$4,'Chicken Only Calculator'!$A$9:$AJ$114,$D129=Lists!$G$5,'Chicken Only Calculator'!$A$9:$AJ$114,$D129=Lists!$G$6,'Cheese Only Calculator'!$A$9:$AJ$116,$D129=Lists!$G$7,'Beef Only Calculator'!$A$9:$AJ$70,$D129=Lists!$G$8,'Pork Only Calculator'!$A$9:$AJ$107),26,FALSE)</f>
        <v>0</v>
      </c>
      <c r="AD129" s="54">
        <f>VLOOKUP($A129,_xlfn.IFS($D129=Lists!$G$3,'Chicken Only Calculator'!$A$9:$AJ$114,$D129=Lists!$G$4,'Chicken Only Calculator'!$A$9:$AJ$114,$D129=Lists!$G$5,'Chicken Only Calculator'!$A$9:$AJ$114,$D129=Lists!$G$6,'Cheese Only Calculator'!$A$9:$AJ$116,$D129=Lists!$G$7,'Beef Only Calculator'!$A$9:$AJ$70,$D129=Lists!$G$8,'Pork Only Calculator'!$A$9:$AJ$107),27,FALSE)</f>
        <v>0</v>
      </c>
      <c r="AE129" s="54">
        <f>VLOOKUP($A129,_xlfn.IFS($D129=Lists!$G$3,'Chicken Only Calculator'!$A$9:$AJ$114,$D129=Lists!$G$4,'Chicken Only Calculator'!$A$9:$AJ$114,$D129=Lists!$G$5,'Chicken Only Calculator'!$A$9:$AJ$114,$D129=Lists!$G$6,'Cheese Only Calculator'!$A$9:$AJ$116,$D129=Lists!$G$7,'Beef Only Calculator'!$A$9:$AJ$70,$D129=Lists!$G$8,'Pork Only Calculator'!$A$9:$AJ$107),28,FALSE)</f>
        <v>0</v>
      </c>
      <c r="AF129" s="54">
        <f>VLOOKUP($A129,_xlfn.IFS($D129=Lists!$G$3,'Chicken Only Calculator'!$A$9:$AJ$114,$D129=Lists!$G$4,'Chicken Only Calculator'!$A$9:$AJ$114,$D129=Lists!$G$5,'Chicken Only Calculator'!$A$9:$AJ$114,$D129=Lists!$G$6,'Cheese Only Calculator'!$A$9:$AJ$116,$D129=Lists!$G$7,'Beef Only Calculator'!$A$9:$AJ$70,$D129=Lists!$G$8,'Pork Only Calculator'!$A$9:$AJ$107),29,FALSE)</f>
        <v>0</v>
      </c>
      <c r="AG129" s="54">
        <f>VLOOKUP($A129,_xlfn.IFS($D129=Lists!$G$3,'Chicken Only Calculator'!$A$9:$AJ$114,$D129=Lists!$G$4,'Chicken Only Calculator'!$A$9:$AJ$114,$D129=Lists!$G$5,'Chicken Only Calculator'!$A$9:$AJ$114,$D129=Lists!$G$6,'Cheese Only Calculator'!$A$9:$AJ$116,$D129=Lists!$G$7,'Beef Only Calculator'!$A$9:$AJ$70,$D129=Lists!$G$8,'Pork Only Calculator'!$A$9:$AJ$107),30,FALSE)</f>
        <v>0</v>
      </c>
      <c r="AH129" s="54">
        <f>VLOOKUP($A129,_xlfn.IFS($D129=Lists!$G$3,'Chicken Only Calculator'!$A$9:$AJ$114,$D129=Lists!$G$4,'Chicken Only Calculator'!$A$9:$AJ$114,$D129=Lists!$G$5,'Chicken Only Calculator'!$A$9:$AJ$114,$D129=Lists!$G$6,'Cheese Only Calculator'!$A$9:$AJ$116,$D129=Lists!$G$7,'Beef Only Calculator'!$A$9:$AJ$70,$D129=Lists!$G$8,'Pork Only Calculator'!$A$9:$AJ$107),31,FALSE)</f>
        <v>0</v>
      </c>
      <c r="AI129" s="54">
        <f>VLOOKUP($A129,_xlfn.IFS($D129=Lists!$G$3,'Chicken Only Calculator'!$A$9:$AJ$114,$D129=Lists!$G$4,'Chicken Only Calculator'!$A$9:$AJ$114,$D129=Lists!$G$5,'Chicken Only Calculator'!$A$9:$AJ$114,$D129=Lists!$G$6,'Cheese Only Calculator'!$A$9:$AJ$116,$D129=Lists!$G$7,'Beef Only Calculator'!$A$9:$AJ$70,$D129=Lists!$G$8,'Pork Only Calculator'!$A$9:$AJ$107),32,FALSE)</f>
        <v>0</v>
      </c>
      <c r="AJ129" s="54">
        <f>VLOOKUP($A129,_xlfn.IFS($D129=Lists!$G$3,'Chicken Only Calculator'!$A$9:$AJ$114,$D129=Lists!$G$4,'Chicken Only Calculator'!$A$9:$AJ$114,$D129=Lists!$G$5,'Chicken Only Calculator'!$A$9:$AJ$114,$D129=Lists!$G$6,'Cheese Only Calculator'!$A$9:$AJ$116,$D129=Lists!$G$7,'Beef Only Calculator'!$A$9:$AJ$70,$D129=Lists!$G$8,'Pork Only Calculator'!$A$9:$AJ$107),33,FALSE)</f>
        <v>0</v>
      </c>
      <c r="AK129" s="54">
        <f>VLOOKUP($A129,_xlfn.IFS($D129=Lists!$G$3,'Chicken Only Calculator'!$A$9:$AJ$114,$D129=Lists!$G$4,'Chicken Only Calculator'!$A$9:$AJ$114,$D129=Lists!$G$5,'Chicken Only Calculator'!$A$9:$AJ$114,$D129=Lists!$G$6,'Cheese Only Calculator'!$A$9:$AJ$116,$D129=Lists!$G$7,'Beef Only Calculator'!$A$9:$AJ$70,$D129=Lists!$G$8,'Pork Only Calculator'!$A$9:$AJ$107),34,FALSE)</f>
        <v>0</v>
      </c>
      <c r="AL129" s="54">
        <f>VLOOKUP($A129,_xlfn.IFS($D129=Lists!$G$3,'Chicken Only Calculator'!$A$9:$AJ$114,$D129=Lists!$G$4,'Chicken Only Calculator'!$A$9:$AJ$114,$D129=Lists!$G$5,'Chicken Only Calculator'!$A$9:$AJ$114,$D129=Lists!$G$6,'Cheese Only Calculator'!$A$9:$AJ$116,$D129=Lists!$G$7,'Beef Only Calculator'!$A$9:$AJ$70,$D129=Lists!$G$8,'Pork Only Calculator'!$A$9:$AJ$107),35,FALSE)</f>
        <v>0</v>
      </c>
      <c r="AM129" s="54">
        <f t="shared" si="23"/>
        <v>0</v>
      </c>
      <c r="AO129" s="55"/>
    </row>
    <row r="130" spans="1:41" ht="24.5" x14ac:dyDescent="0.55000000000000004">
      <c r="A130" s="40">
        <v>10362330928</v>
      </c>
      <c r="B130" s="40" t="str">
        <f>INDEX('Data Sheet'!$A$1:$R$260,MATCH($A130,'Data Sheet'!$A$1:$A$260,0),MATCH(B$3,'Data Sheet'!$A$1:$R$1,0))</f>
        <v>ACT</v>
      </c>
      <c r="C130" s="41" t="str">
        <f>INDEX('Data Sheet'!$A$1:$R$260,MATCH($A130,'Data Sheet'!$A$1:$A$260,0),MATCH(C$3,'Data Sheet'!$A$1:$R$1,0))</f>
        <v>All Natural Low Sodium Chicken Crumbles, 3.0 oz.</v>
      </c>
      <c r="D130" s="40" t="str">
        <f>INDEX('Data Sheet'!$A$1:$R$260,MATCH($A130,'Data Sheet'!$A$1:$A$260,0),MATCH(D$3,'Data Sheet'!$A$1:$R$1,0))</f>
        <v>100103 D</v>
      </c>
      <c r="E130" s="40">
        <f>INDEX('Data Sheet'!$A$1:$R$260,MATCH($A130,'Data Sheet'!$A$1:$A$260,0),MATCH(E$3,'Data Sheet'!$A$1:$R$1,0))</f>
        <v>20</v>
      </c>
      <c r="F130" s="40">
        <f>INDEX('Data Sheet'!$A$1:$R$260,MATCH($A130,'Data Sheet'!$A$1:$A$260,0),MATCH(F$3,'Data Sheet'!$A$1:$R$1,0))</f>
        <v>106</v>
      </c>
      <c r="G130" s="40">
        <f>INDEX('Data Sheet'!$A$1:$R$260,MATCH($A130,'Data Sheet'!$A$1:$A$260,0),MATCH(G$3,'Data Sheet'!$A$1:$R$1,0))</f>
        <v>106</v>
      </c>
      <c r="H130" s="40" t="str">
        <f>INDEX('Data Sheet'!$A$1:$R$260,MATCH($A130,'Data Sheet'!$A$1:$A$260,0),MATCH(H$3,'Data Sheet'!$A$1:$R$1,0))</f>
        <v/>
      </c>
      <c r="I130" s="40">
        <f>INDEX('Data Sheet'!$A$1:$R$260,MATCH($A130,'Data Sheet'!$A$1:$A$260,0),MATCH(I$3,'Data Sheet'!$A$1:$R$1,0))</f>
        <v>3</v>
      </c>
      <c r="J130" s="40" t="str">
        <f>INDEX('Data Sheet'!$A$1:$R$260,MATCH($A130,'Data Sheet'!$A$1:$A$260,0),MATCH(J$3,'Data Sheet'!$A$1:$R$1,0))</f>
        <v>3 oz.</v>
      </c>
      <c r="K130" s="40">
        <f>INDEX('Data Sheet'!$A$1:$R$260,MATCH($A130,'Data Sheet'!$A$1:$A$260,0),MATCH(K$3,'Data Sheet'!$A$1:$R$1,0))</f>
        <v>2</v>
      </c>
      <c r="L130" s="40" t="str">
        <f>INDEX('Data Sheet'!$A$1:$R$260,MATCH($A130,'Data Sheet'!$A$1:$A$260,0),MATCH(L$3,'Data Sheet'!$A$1:$R$1,0))</f>
        <v>-</v>
      </c>
      <c r="M130" s="40">
        <f>INDEX('Data Sheet'!$A$1:$R$260,MATCH($A130,'Data Sheet'!$A$1:$A$260,0),MATCH(M$3,'Data Sheet'!$A$1:$R$1,0))</f>
        <v>0</v>
      </c>
      <c r="N130" s="40">
        <f>INDEX('Data Sheet'!$A$1:$R$260,MATCH($A130,'Data Sheet'!$A$1:$A$260,0),MATCH(N$3,'Data Sheet'!$A$1:$R$1,0))</f>
        <v>33.07</v>
      </c>
      <c r="O130" s="40">
        <f>INDEX('Data Sheet'!$A$1:$R$260,MATCH($A130,'Data Sheet'!$A$1:$A$260,0),MATCH(O$3,'Data Sheet'!$A$1:$R$1,0))</f>
        <v>0</v>
      </c>
      <c r="P130" s="40">
        <f>INDEX('Data Sheet'!$A$1:$R$260,MATCH($A130,'Data Sheet'!$A$1:$A$260,0),MATCH(P$3,'Data Sheet'!$A$1:$R$1,0))</f>
        <v>0</v>
      </c>
      <c r="Q130" s="40">
        <f>INDEX('Data Sheet'!$A$1:$R$260,MATCH($A130,'Data Sheet'!$A$1:$A$260,0),MATCH(Q$3,'Data Sheet'!$A$1:$R$1,0))</f>
        <v>0</v>
      </c>
      <c r="R130" s="42" t="str">
        <f>VLOOKUP(A130,_xlfn.IFS(D130=Lists!$G$3,'Chicken Only Calculator'!$A$9:$U$114,D130=Lists!$G$4,'Chicken Only Calculator'!$A$9:$U$114,D130=Lists!$G$5,'Chicken Only Calculator'!$A$9:$U$114,D130=Lists!$G$6,'Cheese Only Calculator'!$A$9:$U$116,D130=Lists!$G$7,'Beef Only Calculator'!$A$9:$U$70,D130=Lists!$G$8,'Pork Only Calculator'!$A$9:$U$107),15,FALSE)</f>
        <v/>
      </c>
      <c r="S130" s="42" t="str">
        <f t="shared" si="16"/>
        <v/>
      </c>
      <c r="T130" s="42">
        <f>VLOOKUP(A130,_xlfn.IFS(D130=Lists!$G$3,'Chicken Only Calculator'!$A$9:$U$114,D130=Lists!$G$4,'Chicken Only Calculator'!$A$9:$U$114,D130=Lists!$G$5,'Chicken Only Calculator'!$A$9:$U$114,D130=Lists!$G$6,'Cheese Only Calculator'!$A$9:$U$116,D130=Lists!$G$7,'Beef Only Calculator'!$A$9:$U$70,D130=Lists!$G$8,'Pork Only Calculator'!$A$9:$U$107),17,FALSE)</f>
        <v>0</v>
      </c>
      <c r="U130" s="42" t="str">
        <f t="shared" si="17"/>
        <v/>
      </c>
      <c r="V130" s="42" t="str">
        <f t="shared" si="18"/>
        <v/>
      </c>
      <c r="W130" s="42" t="str">
        <f t="shared" si="19"/>
        <v/>
      </c>
      <c r="X130" s="42" t="str">
        <f t="shared" si="20"/>
        <v/>
      </c>
      <c r="Y130" s="42" t="str">
        <f t="shared" si="21"/>
        <v/>
      </c>
      <c r="Z130" s="42" t="str">
        <f t="shared" si="22"/>
        <v/>
      </c>
      <c r="AA130" s="42">
        <f>VLOOKUP($A130,_xlfn.IFS($D130=Lists!$G$3,'Chicken Only Calculator'!$A$9:$AJ$114,$D130=Lists!$G$4,'Chicken Only Calculator'!$A$9:$AJ$114,$D130=Lists!$G$5,'Chicken Only Calculator'!$A$9:$AJ$114,$D130=Lists!$G$6,'Cheese Only Calculator'!$A$9:$AJ$116,$D130=Lists!$G$7,'Beef Only Calculator'!$A$9:$AJ$70,$D130=Lists!$G$8,'Pork Only Calculator'!$A$9:$AJ$107),24,FALSE)</f>
        <v>0</v>
      </c>
      <c r="AB130" s="42">
        <f>VLOOKUP($A130,_xlfn.IFS($D130=Lists!$G$3,'Chicken Only Calculator'!$A$9:$AJ$114,$D130=Lists!$G$4,'Chicken Only Calculator'!$A$9:$AJ$114,$D130=Lists!$G$5,'Chicken Only Calculator'!$A$9:$AJ$114,$D130=Lists!$G$6,'Cheese Only Calculator'!$A$9:$AJ$116,$D130=Lists!$G$7,'Beef Only Calculator'!$A$9:$AJ$70,$D130=Lists!$G$8,'Pork Only Calculator'!$A$9:$AJ$107),25,FALSE)</f>
        <v>0</v>
      </c>
      <c r="AC130" s="42">
        <f>VLOOKUP($A130,_xlfn.IFS($D130=Lists!$G$3,'Chicken Only Calculator'!$A$9:$AJ$114,$D130=Lists!$G$4,'Chicken Only Calculator'!$A$9:$AJ$114,$D130=Lists!$G$5,'Chicken Only Calculator'!$A$9:$AJ$114,$D130=Lists!$G$6,'Cheese Only Calculator'!$A$9:$AJ$116,$D130=Lists!$G$7,'Beef Only Calculator'!$A$9:$AJ$70,$D130=Lists!$G$8,'Pork Only Calculator'!$A$9:$AJ$107),26,FALSE)</f>
        <v>0</v>
      </c>
      <c r="AD130" s="42">
        <f>VLOOKUP($A130,_xlfn.IFS($D130=Lists!$G$3,'Chicken Only Calculator'!$A$9:$AJ$114,$D130=Lists!$G$4,'Chicken Only Calculator'!$A$9:$AJ$114,$D130=Lists!$G$5,'Chicken Only Calculator'!$A$9:$AJ$114,$D130=Lists!$G$6,'Cheese Only Calculator'!$A$9:$AJ$116,$D130=Lists!$G$7,'Beef Only Calculator'!$A$9:$AJ$70,$D130=Lists!$G$8,'Pork Only Calculator'!$A$9:$AJ$107),27,FALSE)</f>
        <v>0</v>
      </c>
      <c r="AE130" s="42">
        <f>VLOOKUP($A130,_xlfn.IFS($D130=Lists!$G$3,'Chicken Only Calculator'!$A$9:$AJ$114,$D130=Lists!$G$4,'Chicken Only Calculator'!$A$9:$AJ$114,$D130=Lists!$G$5,'Chicken Only Calculator'!$A$9:$AJ$114,$D130=Lists!$G$6,'Cheese Only Calculator'!$A$9:$AJ$116,$D130=Lists!$G$7,'Beef Only Calculator'!$A$9:$AJ$70,$D130=Lists!$G$8,'Pork Only Calculator'!$A$9:$AJ$107),28,FALSE)</f>
        <v>0</v>
      </c>
      <c r="AF130" s="42">
        <f>VLOOKUP($A130,_xlfn.IFS($D130=Lists!$G$3,'Chicken Only Calculator'!$A$9:$AJ$114,$D130=Lists!$G$4,'Chicken Only Calculator'!$A$9:$AJ$114,$D130=Lists!$G$5,'Chicken Only Calculator'!$A$9:$AJ$114,$D130=Lists!$G$6,'Cheese Only Calculator'!$A$9:$AJ$116,$D130=Lists!$G$7,'Beef Only Calculator'!$A$9:$AJ$70,$D130=Lists!$G$8,'Pork Only Calculator'!$A$9:$AJ$107),29,FALSE)</f>
        <v>0</v>
      </c>
      <c r="AG130" s="42">
        <f>VLOOKUP($A130,_xlfn.IFS($D130=Lists!$G$3,'Chicken Only Calculator'!$A$9:$AJ$114,$D130=Lists!$G$4,'Chicken Only Calculator'!$A$9:$AJ$114,$D130=Lists!$G$5,'Chicken Only Calculator'!$A$9:$AJ$114,$D130=Lists!$G$6,'Cheese Only Calculator'!$A$9:$AJ$116,$D130=Lists!$G$7,'Beef Only Calculator'!$A$9:$AJ$70,$D130=Lists!$G$8,'Pork Only Calculator'!$A$9:$AJ$107),30,FALSE)</f>
        <v>0</v>
      </c>
      <c r="AH130" s="42">
        <f>VLOOKUP($A130,_xlfn.IFS($D130=Lists!$G$3,'Chicken Only Calculator'!$A$9:$AJ$114,$D130=Lists!$G$4,'Chicken Only Calculator'!$A$9:$AJ$114,$D130=Lists!$G$5,'Chicken Only Calculator'!$A$9:$AJ$114,$D130=Lists!$G$6,'Cheese Only Calculator'!$A$9:$AJ$116,$D130=Lists!$G$7,'Beef Only Calculator'!$A$9:$AJ$70,$D130=Lists!$G$8,'Pork Only Calculator'!$A$9:$AJ$107),31,FALSE)</f>
        <v>0</v>
      </c>
      <c r="AI130" s="42">
        <f>VLOOKUP($A130,_xlfn.IFS($D130=Lists!$G$3,'Chicken Only Calculator'!$A$9:$AJ$114,$D130=Lists!$G$4,'Chicken Only Calculator'!$A$9:$AJ$114,$D130=Lists!$G$5,'Chicken Only Calculator'!$A$9:$AJ$114,$D130=Lists!$G$6,'Cheese Only Calculator'!$A$9:$AJ$116,$D130=Lists!$G$7,'Beef Only Calculator'!$A$9:$AJ$70,$D130=Lists!$G$8,'Pork Only Calculator'!$A$9:$AJ$107),32,FALSE)</f>
        <v>0</v>
      </c>
      <c r="AJ130" s="42">
        <f>VLOOKUP($A130,_xlfn.IFS($D130=Lists!$G$3,'Chicken Only Calculator'!$A$9:$AJ$114,$D130=Lists!$G$4,'Chicken Only Calculator'!$A$9:$AJ$114,$D130=Lists!$G$5,'Chicken Only Calculator'!$A$9:$AJ$114,$D130=Lists!$G$6,'Cheese Only Calculator'!$A$9:$AJ$116,$D130=Lists!$G$7,'Beef Only Calculator'!$A$9:$AJ$70,$D130=Lists!$G$8,'Pork Only Calculator'!$A$9:$AJ$107),33,FALSE)</f>
        <v>0</v>
      </c>
      <c r="AK130" s="42">
        <f>VLOOKUP($A130,_xlfn.IFS($D130=Lists!$G$3,'Chicken Only Calculator'!$A$9:$AJ$114,$D130=Lists!$G$4,'Chicken Only Calculator'!$A$9:$AJ$114,$D130=Lists!$G$5,'Chicken Only Calculator'!$A$9:$AJ$114,$D130=Lists!$G$6,'Cheese Only Calculator'!$A$9:$AJ$116,$D130=Lists!$G$7,'Beef Only Calculator'!$A$9:$AJ$70,$D130=Lists!$G$8,'Pork Only Calculator'!$A$9:$AJ$107),34,FALSE)</f>
        <v>0</v>
      </c>
      <c r="AL130" s="42">
        <f>VLOOKUP($A130,_xlfn.IFS($D130=Lists!$G$3,'Chicken Only Calculator'!$A$9:$AJ$114,$D130=Lists!$G$4,'Chicken Only Calculator'!$A$9:$AJ$114,$D130=Lists!$G$5,'Chicken Only Calculator'!$A$9:$AJ$114,$D130=Lists!$G$6,'Cheese Only Calculator'!$A$9:$AJ$116,$D130=Lists!$G$7,'Beef Only Calculator'!$A$9:$AJ$70,$D130=Lists!$G$8,'Pork Only Calculator'!$A$9:$AJ$107),35,FALSE)</f>
        <v>0</v>
      </c>
      <c r="AM130" s="42">
        <f t="shared" si="23"/>
        <v>0</v>
      </c>
      <c r="AO130" s="55"/>
    </row>
    <row r="131" spans="1:41" ht="24.5" x14ac:dyDescent="0.55000000000000004">
      <c r="A131" s="52">
        <v>10363650928</v>
      </c>
      <c r="B131" s="52" t="str">
        <f>INDEX('Data Sheet'!$A$1:$R$260,MATCH($A131,'Data Sheet'!$A$1:$A$260,0),MATCH(B$3,'Data Sheet'!$A$1:$R$1,0))</f>
        <v>ACT</v>
      </c>
      <c r="C131" s="53" t="str">
        <f>INDEX('Data Sheet'!$A$1:$R$260,MATCH($A131,'Data Sheet'!$A$1:$A$260,0),MATCH(C$3,'Data Sheet'!$A$1:$R$1,0))</f>
        <v>Chicken Corn Dogs, 4.0 oz.</v>
      </c>
      <c r="D131" s="52" t="str">
        <f>INDEX('Data Sheet'!$A$1:$R$260,MATCH($A131,'Data Sheet'!$A$1:$A$260,0),MATCH(D$3,'Data Sheet'!$A$1:$R$1,0))</f>
        <v>100103 D</v>
      </c>
      <c r="E131" s="52">
        <f>INDEX('Data Sheet'!$A$1:$R$260,MATCH($A131,'Data Sheet'!$A$1:$A$260,0),MATCH(E$3,'Data Sheet'!$A$1:$R$1,0))</f>
        <v>12</v>
      </c>
      <c r="F131" s="52">
        <f>INDEX('Data Sheet'!$A$1:$R$260,MATCH($A131,'Data Sheet'!$A$1:$A$260,0),MATCH(F$3,'Data Sheet'!$A$1:$R$1,0))</f>
        <v>48</v>
      </c>
      <c r="G131" s="52">
        <f>INDEX('Data Sheet'!$A$1:$R$260,MATCH($A131,'Data Sheet'!$A$1:$A$260,0),MATCH(G$3,'Data Sheet'!$A$1:$R$1,0))</f>
        <v>48</v>
      </c>
      <c r="H131" s="52" t="str">
        <f>INDEX('Data Sheet'!$A$1:$R$260,MATCH($A131,'Data Sheet'!$A$1:$A$260,0),MATCH(H$3,'Data Sheet'!$A$1:$R$1,0))</f>
        <v/>
      </c>
      <c r="I131" s="52">
        <f>INDEX('Data Sheet'!$A$1:$R$260,MATCH($A131,'Data Sheet'!$A$1:$A$260,0),MATCH(I$3,'Data Sheet'!$A$1:$R$1,0))</f>
        <v>4</v>
      </c>
      <c r="J131" s="52" t="str">
        <f>INDEX('Data Sheet'!$A$1:$R$260,MATCH($A131,'Data Sheet'!$A$1:$A$260,0),MATCH(J$3,'Data Sheet'!$A$1:$R$1,0))</f>
        <v>1 Corn Dog</v>
      </c>
      <c r="K131" s="52">
        <f>INDEX('Data Sheet'!$A$1:$R$260,MATCH($A131,'Data Sheet'!$A$1:$A$260,0),MATCH(K$3,'Data Sheet'!$A$1:$R$1,0))</f>
        <v>2</v>
      </c>
      <c r="L131" s="52">
        <f>INDEX('Data Sheet'!$A$1:$R$260,MATCH($A131,'Data Sheet'!$A$1:$A$260,0),MATCH(L$3,'Data Sheet'!$A$1:$R$1,0))</f>
        <v>2</v>
      </c>
      <c r="M131" s="52">
        <f>INDEX('Data Sheet'!$A$1:$R$260,MATCH($A131,'Data Sheet'!$A$1:$A$260,0),MATCH(M$3,'Data Sheet'!$A$1:$R$1,0))</f>
        <v>0</v>
      </c>
      <c r="N131" s="52">
        <f>INDEX('Data Sheet'!$A$1:$R$260,MATCH($A131,'Data Sheet'!$A$1:$A$260,0),MATCH(N$3,'Data Sheet'!$A$1:$R$1,0))</f>
        <v>7.41</v>
      </c>
      <c r="O131" s="52">
        <f>INDEX('Data Sheet'!$A$1:$R$260,MATCH($A131,'Data Sheet'!$A$1:$A$260,0),MATCH(O$3,'Data Sheet'!$A$1:$R$1,0))</f>
        <v>0</v>
      </c>
      <c r="P131" s="52">
        <f>INDEX('Data Sheet'!$A$1:$R$260,MATCH($A131,'Data Sheet'!$A$1:$A$260,0),MATCH(P$3,'Data Sheet'!$A$1:$R$1,0))</f>
        <v>0</v>
      </c>
      <c r="Q131" s="52">
        <f>INDEX('Data Sheet'!$A$1:$R$260,MATCH($A131,'Data Sheet'!$A$1:$A$260,0),MATCH(Q$3,'Data Sheet'!$A$1:$R$1,0))</f>
        <v>0</v>
      </c>
      <c r="R131" s="54" t="str">
        <f>VLOOKUP(A131,_xlfn.IFS(D131=Lists!$G$3,'Chicken Only Calculator'!$A$9:$U$114,D131=Lists!$G$4,'Chicken Only Calculator'!$A$9:$U$114,D131=Lists!$G$5,'Chicken Only Calculator'!$A$9:$U$114,D131=Lists!$G$6,'Cheese Only Calculator'!$A$9:$U$116,D131=Lists!$G$7,'Beef Only Calculator'!$A$9:$U$70,D131=Lists!$G$8,'Pork Only Calculator'!$A$9:$U$107),15,FALSE)</f>
        <v/>
      </c>
      <c r="S131" s="54" t="str">
        <f t="shared" si="16"/>
        <v/>
      </c>
      <c r="T131" s="54">
        <f>VLOOKUP(A131,_xlfn.IFS(D131=Lists!$G$3,'Chicken Only Calculator'!$A$9:$U$114,D131=Lists!$G$4,'Chicken Only Calculator'!$A$9:$U$114,D131=Lists!$G$5,'Chicken Only Calculator'!$A$9:$U$114,D131=Lists!$G$6,'Cheese Only Calculator'!$A$9:$U$116,D131=Lists!$G$7,'Beef Only Calculator'!$A$9:$U$70,D131=Lists!$G$8,'Pork Only Calculator'!$A$9:$U$107),17,FALSE)</f>
        <v>0</v>
      </c>
      <c r="U131" s="54" t="str">
        <f t="shared" si="17"/>
        <v/>
      </c>
      <c r="V131" s="54" t="str">
        <f t="shared" si="18"/>
        <v/>
      </c>
      <c r="W131" s="54" t="str">
        <f t="shared" si="19"/>
        <v/>
      </c>
      <c r="X131" s="54" t="str">
        <f t="shared" si="20"/>
        <v/>
      </c>
      <c r="Y131" s="54" t="str">
        <f t="shared" si="21"/>
        <v/>
      </c>
      <c r="Z131" s="54" t="str">
        <f t="shared" si="22"/>
        <v/>
      </c>
      <c r="AA131" s="54">
        <f>VLOOKUP($A131,_xlfn.IFS($D131=Lists!$G$3,'Chicken Only Calculator'!$A$9:$AJ$114,$D131=Lists!$G$4,'Chicken Only Calculator'!$A$9:$AJ$114,$D131=Lists!$G$5,'Chicken Only Calculator'!$A$9:$AJ$114,$D131=Lists!$G$6,'Cheese Only Calculator'!$A$9:$AJ$116,$D131=Lists!$G$7,'Beef Only Calculator'!$A$9:$AJ$70,$D131=Lists!$G$8,'Pork Only Calculator'!$A$9:$AJ$107),24,FALSE)</f>
        <v>0</v>
      </c>
      <c r="AB131" s="54">
        <f>VLOOKUP($A131,_xlfn.IFS($D131=Lists!$G$3,'Chicken Only Calculator'!$A$9:$AJ$114,$D131=Lists!$G$4,'Chicken Only Calculator'!$A$9:$AJ$114,$D131=Lists!$G$5,'Chicken Only Calculator'!$A$9:$AJ$114,$D131=Lists!$G$6,'Cheese Only Calculator'!$A$9:$AJ$116,$D131=Lists!$G$7,'Beef Only Calculator'!$A$9:$AJ$70,$D131=Lists!$G$8,'Pork Only Calculator'!$A$9:$AJ$107),25,FALSE)</f>
        <v>0</v>
      </c>
      <c r="AC131" s="54">
        <f>VLOOKUP($A131,_xlfn.IFS($D131=Lists!$G$3,'Chicken Only Calculator'!$A$9:$AJ$114,$D131=Lists!$G$4,'Chicken Only Calculator'!$A$9:$AJ$114,$D131=Lists!$G$5,'Chicken Only Calculator'!$A$9:$AJ$114,$D131=Lists!$G$6,'Cheese Only Calculator'!$A$9:$AJ$116,$D131=Lists!$G$7,'Beef Only Calculator'!$A$9:$AJ$70,$D131=Lists!$G$8,'Pork Only Calculator'!$A$9:$AJ$107),26,FALSE)</f>
        <v>0</v>
      </c>
      <c r="AD131" s="54">
        <f>VLOOKUP($A131,_xlfn.IFS($D131=Lists!$G$3,'Chicken Only Calculator'!$A$9:$AJ$114,$D131=Lists!$G$4,'Chicken Only Calculator'!$A$9:$AJ$114,$D131=Lists!$G$5,'Chicken Only Calculator'!$A$9:$AJ$114,$D131=Lists!$G$6,'Cheese Only Calculator'!$A$9:$AJ$116,$D131=Lists!$G$7,'Beef Only Calculator'!$A$9:$AJ$70,$D131=Lists!$G$8,'Pork Only Calculator'!$A$9:$AJ$107),27,FALSE)</f>
        <v>0</v>
      </c>
      <c r="AE131" s="54">
        <f>VLOOKUP($A131,_xlfn.IFS($D131=Lists!$G$3,'Chicken Only Calculator'!$A$9:$AJ$114,$D131=Lists!$G$4,'Chicken Only Calculator'!$A$9:$AJ$114,$D131=Lists!$G$5,'Chicken Only Calculator'!$A$9:$AJ$114,$D131=Lists!$G$6,'Cheese Only Calculator'!$A$9:$AJ$116,$D131=Lists!$G$7,'Beef Only Calculator'!$A$9:$AJ$70,$D131=Lists!$G$8,'Pork Only Calculator'!$A$9:$AJ$107),28,FALSE)</f>
        <v>0</v>
      </c>
      <c r="AF131" s="54">
        <f>VLOOKUP($A131,_xlfn.IFS($D131=Lists!$G$3,'Chicken Only Calculator'!$A$9:$AJ$114,$D131=Lists!$G$4,'Chicken Only Calculator'!$A$9:$AJ$114,$D131=Lists!$G$5,'Chicken Only Calculator'!$A$9:$AJ$114,$D131=Lists!$G$6,'Cheese Only Calculator'!$A$9:$AJ$116,$D131=Lists!$G$7,'Beef Only Calculator'!$A$9:$AJ$70,$D131=Lists!$G$8,'Pork Only Calculator'!$A$9:$AJ$107),29,FALSE)</f>
        <v>0</v>
      </c>
      <c r="AG131" s="54">
        <f>VLOOKUP($A131,_xlfn.IFS($D131=Lists!$G$3,'Chicken Only Calculator'!$A$9:$AJ$114,$D131=Lists!$G$4,'Chicken Only Calculator'!$A$9:$AJ$114,$D131=Lists!$G$5,'Chicken Only Calculator'!$A$9:$AJ$114,$D131=Lists!$G$6,'Cheese Only Calculator'!$A$9:$AJ$116,$D131=Lists!$G$7,'Beef Only Calculator'!$A$9:$AJ$70,$D131=Lists!$G$8,'Pork Only Calculator'!$A$9:$AJ$107),30,FALSE)</f>
        <v>0</v>
      </c>
      <c r="AH131" s="54">
        <f>VLOOKUP($A131,_xlfn.IFS($D131=Lists!$G$3,'Chicken Only Calculator'!$A$9:$AJ$114,$D131=Lists!$G$4,'Chicken Only Calculator'!$A$9:$AJ$114,$D131=Lists!$G$5,'Chicken Only Calculator'!$A$9:$AJ$114,$D131=Lists!$G$6,'Cheese Only Calculator'!$A$9:$AJ$116,$D131=Lists!$G$7,'Beef Only Calculator'!$A$9:$AJ$70,$D131=Lists!$G$8,'Pork Only Calculator'!$A$9:$AJ$107),31,FALSE)</f>
        <v>0</v>
      </c>
      <c r="AI131" s="54">
        <f>VLOOKUP($A131,_xlfn.IFS($D131=Lists!$G$3,'Chicken Only Calculator'!$A$9:$AJ$114,$D131=Lists!$G$4,'Chicken Only Calculator'!$A$9:$AJ$114,$D131=Lists!$G$5,'Chicken Only Calculator'!$A$9:$AJ$114,$D131=Lists!$G$6,'Cheese Only Calculator'!$A$9:$AJ$116,$D131=Lists!$G$7,'Beef Only Calculator'!$A$9:$AJ$70,$D131=Lists!$G$8,'Pork Only Calculator'!$A$9:$AJ$107),32,FALSE)</f>
        <v>0</v>
      </c>
      <c r="AJ131" s="54">
        <f>VLOOKUP($A131,_xlfn.IFS($D131=Lists!$G$3,'Chicken Only Calculator'!$A$9:$AJ$114,$D131=Lists!$G$4,'Chicken Only Calculator'!$A$9:$AJ$114,$D131=Lists!$G$5,'Chicken Only Calculator'!$A$9:$AJ$114,$D131=Lists!$G$6,'Cheese Only Calculator'!$A$9:$AJ$116,$D131=Lists!$G$7,'Beef Only Calculator'!$A$9:$AJ$70,$D131=Lists!$G$8,'Pork Only Calculator'!$A$9:$AJ$107),33,FALSE)</f>
        <v>0</v>
      </c>
      <c r="AK131" s="54">
        <f>VLOOKUP($A131,_xlfn.IFS($D131=Lists!$G$3,'Chicken Only Calculator'!$A$9:$AJ$114,$D131=Lists!$G$4,'Chicken Only Calculator'!$A$9:$AJ$114,$D131=Lists!$G$5,'Chicken Only Calculator'!$A$9:$AJ$114,$D131=Lists!$G$6,'Cheese Only Calculator'!$A$9:$AJ$116,$D131=Lists!$G$7,'Beef Only Calculator'!$A$9:$AJ$70,$D131=Lists!$G$8,'Pork Only Calculator'!$A$9:$AJ$107),34,FALSE)</f>
        <v>0</v>
      </c>
      <c r="AL131" s="54">
        <f>VLOOKUP($A131,_xlfn.IFS($D131=Lists!$G$3,'Chicken Only Calculator'!$A$9:$AJ$114,$D131=Lists!$G$4,'Chicken Only Calculator'!$A$9:$AJ$114,$D131=Lists!$G$5,'Chicken Only Calculator'!$A$9:$AJ$114,$D131=Lists!$G$6,'Cheese Only Calculator'!$A$9:$AJ$116,$D131=Lists!$G$7,'Beef Only Calculator'!$A$9:$AJ$70,$D131=Lists!$G$8,'Pork Only Calculator'!$A$9:$AJ$107),35,FALSE)</f>
        <v>0</v>
      </c>
      <c r="AM131" s="54">
        <f t="shared" si="23"/>
        <v>0</v>
      </c>
      <c r="AO131" s="55"/>
    </row>
    <row r="132" spans="1:41" ht="24.5" x14ac:dyDescent="0.55000000000000004">
      <c r="A132" s="40">
        <v>10364760928</v>
      </c>
      <c r="B132" s="40" t="str">
        <f>INDEX('Data Sheet'!$A$1:$R$260,MATCH($A132,'Data Sheet'!$A$1:$A$260,0),MATCH(B$3,'Data Sheet'!$A$1:$R$1,0))</f>
        <v>ACT</v>
      </c>
      <c r="C132" s="41" t="str">
        <f>INDEX('Data Sheet'!$A$1:$R$260,MATCH($A132,'Data Sheet'!$A$1:$A$260,0),MATCH(C$3,'Data Sheet'!$A$1:$R$1,0))</f>
        <v>Mega Minis® Breaded Dill Flavored MWWM Chunks, 0.43 oz.</v>
      </c>
      <c r="D132" s="40" t="str">
        <f>INDEX('Data Sheet'!$A$1:$R$260,MATCH($A132,'Data Sheet'!$A$1:$A$260,0),MATCH(D$3,'Data Sheet'!$A$1:$R$1,0))</f>
        <v>100103 W</v>
      </c>
      <c r="E132" s="40">
        <f>INDEX('Data Sheet'!$A$1:$R$260,MATCH($A132,'Data Sheet'!$A$1:$A$260,0),MATCH(E$3,'Data Sheet'!$A$1:$R$1,0))</f>
        <v>30.1</v>
      </c>
      <c r="F132" s="40">
        <f>INDEX('Data Sheet'!$A$1:$R$260,MATCH($A132,'Data Sheet'!$A$1:$A$260,0),MATCH(F$3,'Data Sheet'!$A$1:$R$1,0))</f>
        <v>112</v>
      </c>
      <c r="G132" s="40">
        <f>INDEX('Data Sheet'!$A$1:$R$260,MATCH($A132,'Data Sheet'!$A$1:$A$260,0),MATCH(G$3,'Data Sheet'!$A$1:$R$1,0))</f>
        <v>112</v>
      </c>
      <c r="H132" s="40">
        <f>INDEX('Data Sheet'!$A$1:$R$260,MATCH($A132,'Data Sheet'!$A$1:$A$260,0),MATCH(H$3,'Data Sheet'!$A$1:$R$1,0))</f>
        <v>25</v>
      </c>
      <c r="I132" s="40">
        <f>INDEX('Data Sheet'!$A$1:$R$260,MATCH($A132,'Data Sheet'!$A$1:$A$260,0),MATCH(I$3,'Data Sheet'!$A$1:$R$1,0))</f>
        <v>4.3</v>
      </c>
      <c r="J132" s="40" t="str">
        <f>INDEX('Data Sheet'!$A$1:$R$260,MATCH($A132,'Data Sheet'!$A$1:$A$260,0),MATCH(J$3,'Data Sheet'!$A$1:$R$1,0))</f>
        <v>10 pieces</v>
      </c>
      <c r="K132" s="40">
        <f>INDEX('Data Sheet'!$A$1:$R$260,MATCH($A132,'Data Sheet'!$A$1:$A$260,0),MATCH(K$3,'Data Sheet'!$A$1:$R$1,0))</f>
        <v>2</v>
      </c>
      <c r="L132" s="40">
        <f>INDEX('Data Sheet'!$A$1:$R$260,MATCH($A132,'Data Sheet'!$A$1:$A$260,0),MATCH(L$3,'Data Sheet'!$A$1:$R$1,0))</f>
        <v>1</v>
      </c>
      <c r="M132" s="40">
        <f>INDEX('Data Sheet'!$A$1:$R$260,MATCH($A132,'Data Sheet'!$A$1:$A$260,0),MATCH(M$3,'Data Sheet'!$A$1:$R$1,0))</f>
        <v>32.229999999999997</v>
      </c>
      <c r="N132" s="40">
        <f>INDEX('Data Sheet'!$A$1:$R$260,MATCH($A132,'Data Sheet'!$A$1:$A$260,0),MATCH(N$3,'Data Sheet'!$A$1:$R$1,0))</f>
        <v>0</v>
      </c>
      <c r="O132" s="40">
        <f>INDEX('Data Sheet'!$A$1:$R$260,MATCH($A132,'Data Sheet'!$A$1:$A$260,0),MATCH(O$3,'Data Sheet'!$A$1:$R$1,0))</f>
        <v>0</v>
      </c>
      <c r="P132" s="40">
        <f>INDEX('Data Sheet'!$A$1:$R$260,MATCH($A132,'Data Sheet'!$A$1:$A$260,0),MATCH(P$3,'Data Sheet'!$A$1:$R$1,0))</f>
        <v>0</v>
      </c>
      <c r="Q132" s="40">
        <f>INDEX('Data Sheet'!$A$1:$R$260,MATCH($A132,'Data Sheet'!$A$1:$A$260,0),MATCH(Q$3,'Data Sheet'!$A$1:$R$1,0))</f>
        <v>0</v>
      </c>
      <c r="R132" s="42" t="str">
        <f>VLOOKUP(A132,_xlfn.IFS(D132=Lists!$G$3,'Chicken Only Calculator'!$A$9:$U$114,D132=Lists!$G$4,'Chicken Only Calculator'!$A$9:$U$114,D132=Lists!$G$5,'Chicken Only Calculator'!$A$9:$U$114,D132=Lists!$G$6,'Cheese Only Calculator'!$A$9:$U$116,D132=Lists!$G$7,'Beef Only Calculator'!$A$9:$U$70,D132=Lists!$G$8,'Pork Only Calculator'!$A$9:$U$107),15,FALSE)</f>
        <v/>
      </c>
      <c r="S132" s="42" t="str">
        <f t="shared" si="16"/>
        <v/>
      </c>
      <c r="T132" s="42">
        <f>VLOOKUP(A132,_xlfn.IFS(D132=Lists!$G$3,'Chicken Only Calculator'!$A$9:$U$114,D132=Lists!$G$4,'Chicken Only Calculator'!$A$9:$U$114,D132=Lists!$G$5,'Chicken Only Calculator'!$A$9:$U$114,D132=Lists!$G$6,'Cheese Only Calculator'!$A$9:$U$116,D132=Lists!$G$7,'Beef Only Calculator'!$A$9:$U$70,D132=Lists!$G$8,'Pork Only Calculator'!$A$9:$U$107),17,FALSE)</f>
        <v>0</v>
      </c>
      <c r="U132" s="42" t="str">
        <f t="shared" si="17"/>
        <v/>
      </c>
      <c r="V132" s="42" t="str">
        <f t="shared" si="18"/>
        <v/>
      </c>
      <c r="W132" s="42" t="str">
        <f t="shared" si="19"/>
        <v/>
      </c>
      <c r="X132" s="42" t="str">
        <f t="shared" si="20"/>
        <v/>
      </c>
      <c r="Y132" s="42" t="str">
        <f t="shared" si="21"/>
        <v/>
      </c>
      <c r="Z132" s="42" t="str">
        <f t="shared" si="22"/>
        <v/>
      </c>
      <c r="AA132" s="42">
        <f>VLOOKUP($A132,_xlfn.IFS($D132=Lists!$G$3,'Chicken Only Calculator'!$A$9:$AJ$114,$D132=Lists!$G$4,'Chicken Only Calculator'!$A$9:$AJ$114,$D132=Lists!$G$5,'Chicken Only Calculator'!$A$9:$AJ$114,$D132=Lists!$G$6,'Cheese Only Calculator'!$A$9:$AJ$116,$D132=Lists!$G$7,'Beef Only Calculator'!$A$9:$AJ$70,$D132=Lists!$G$8,'Pork Only Calculator'!$A$9:$AJ$107),24,FALSE)</f>
        <v>0</v>
      </c>
      <c r="AB132" s="42">
        <f>VLOOKUP($A132,_xlfn.IFS($D132=Lists!$G$3,'Chicken Only Calculator'!$A$9:$AJ$114,$D132=Lists!$G$4,'Chicken Only Calculator'!$A$9:$AJ$114,$D132=Lists!$G$5,'Chicken Only Calculator'!$A$9:$AJ$114,$D132=Lists!$G$6,'Cheese Only Calculator'!$A$9:$AJ$116,$D132=Lists!$G$7,'Beef Only Calculator'!$A$9:$AJ$70,$D132=Lists!$G$8,'Pork Only Calculator'!$A$9:$AJ$107),25,FALSE)</f>
        <v>0</v>
      </c>
      <c r="AC132" s="42">
        <f>VLOOKUP($A132,_xlfn.IFS($D132=Lists!$G$3,'Chicken Only Calculator'!$A$9:$AJ$114,$D132=Lists!$G$4,'Chicken Only Calculator'!$A$9:$AJ$114,$D132=Lists!$G$5,'Chicken Only Calculator'!$A$9:$AJ$114,$D132=Lists!$G$6,'Cheese Only Calculator'!$A$9:$AJ$116,$D132=Lists!$G$7,'Beef Only Calculator'!$A$9:$AJ$70,$D132=Lists!$G$8,'Pork Only Calculator'!$A$9:$AJ$107),26,FALSE)</f>
        <v>0</v>
      </c>
      <c r="AD132" s="42">
        <f>VLOOKUP($A132,_xlfn.IFS($D132=Lists!$G$3,'Chicken Only Calculator'!$A$9:$AJ$114,$D132=Lists!$G$4,'Chicken Only Calculator'!$A$9:$AJ$114,$D132=Lists!$G$5,'Chicken Only Calculator'!$A$9:$AJ$114,$D132=Lists!$G$6,'Cheese Only Calculator'!$A$9:$AJ$116,$D132=Lists!$G$7,'Beef Only Calculator'!$A$9:$AJ$70,$D132=Lists!$G$8,'Pork Only Calculator'!$A$9:$AJ$107),27,FALSE)</f>
        <v>0</v>
      </c>
      <c r="AE132" s="42">
        <f>VLOOKUP($A132,_xlfn.IFS($D132=Lists!$G$3,'Chicken Only Calculator'!$A$9:$AJ$114,$D132=Lists!$G$4,'Chicken Only Calculator'!$A$9:$AJ$114,$D132=Lists!$G$5,'Chicken Only Calculator'!$A$9:$AJ$114,$D132=Lists!$G$6,'Cheese Only Calculator'!$A$9:$AJ$116,$D132=Lists!$G$7,'Beef Only Calculator'!$A$9:$AJ$70,$D132=Lists!$G$8,'Pork Only Calculator'!$A$9:$AJ$107),28,FALSE)</f>
        <v>0</v>
      </c>
      <c r="AF132" s="42">
        <f>VLOOKUP($A132,_xlfn.IFS($D132=Lists!$G$3,'Chicken Only Calculator'!$A$9:$AJ$114,$D132=Lists!$G$4,'Chicken Only Calculator'!$A$9:$AJ$114,$D132=Lists!$G$5,'Chicken Only Calculator'!$A$9:$AJ$114,$D132=Lists!$G$6,'Cheese Only Calculator'!$A$9:$AJ$116,$D132=Lists!$G$7,'Beef Only Calculator'!$A$9:$AJ$70,$D132=Lists!$G$8,'Pork Only Calculator'!$A$9:$AJ$107),29,FALSE)</f>
        <v>0</v>
      </c>
      <c r="AG132" s="42">
        <f>VLOOKUP($A132,_xlfn.IFS($D132=Lists!$G$3,'Chicken Only Calculator'!$A$9:$AJ$114,$D132=Lists!$G$4,'Chicken Only Calculator'!$A$9:$AJ$114,$D132=Lists!$G$5,'Chicken Only Calculator'!$A$9:$AJ$114,$D132=Lists!$G$6,'Cheese Only Calculator'!$A$9:$AJ$116,$D132=Lists!$G$7,'Beef Only Calculator'!$A$9:$AJ$70,$D132=Lists!$G$8,'Pork Only Calculator'!$A$9:$AJ$107),30,FALSE)</f>
        <v>0</v>
      </c>
      <c r="AH132" s="42">
        <f>VLOOKUP($A132,_xlfn.IFS($D132=Lists!$G$3,'Chicken Only Calculator'!$A$9:$AJ$114,$D132=Lists!$G$4,'Chicken Only Calculator'!$A$9:$AJ$114,$D132=Lists!$G$5,'Chicken Only Calculator'!$A$9:$AJ$114,$D132=Lists!$G$6,'Cheese Only Calculator'!$A$9:$AJ$116,$D132=Lists!$G$7,'Beef Only Calculator'!$A$9:$AJ$70,$D132=Lists!$G$8,'Pork Only Calculator'!$A$9:$AJ$107),31,FALSE)</f>
        <v>0</v>
      </c>
      <c r="AI132" s="42">
        <f>VLOOKUP($A132,_xlfn.IFS($D132=Lists!$G$3,'Chicken Only Calculator'!$A$9:$AJ$114,$D132=Lists!$G$4,'Chicken Only Calculator'!$A$9:$AJ$114,$D132=Lists!$G$5,'Chicken Only Calculator'!$A$9:$AJ$114,$D132=Lists!$G$6,'Cheese Only Calculator'!$A$9:$AJ$116,$D132=Lists!$G$7,'Beef Only Calculator'!$A$9:$AJ$70,$D132=Lists!$G$8,'Pork Only Calculator'!$A$9:$AJ$107),32,FALSE)</f>
        <v>0</v>
      </c>
      <c r="AJ132" s="42">
        <f>VLOOKUP($A132,_xlfn.IFS($D132=Lists!$G$3,'Chicken Only Calculator'!$A$9:$AJ$114,$D132=Lists!$G$4,'Chicken Only Calculator'!$A$9:$AJ$114,$D132=Lists!$G$5,'Chicken Only Calculator'!$A$9:$AJ$114,$D132=Lists!$G$6,'Cheese Only Calculator'!$A$9:$AJ$116,$D132=Lists!$G$7,'Beef Only Calculator'!$A$9:$AJ$70,$D132=Lists!$G$8,'Pork Only Calculator'!$A$9:$AJ$107),33,FALSE)</f>
        <v>0</v>
      </c>
      <c r="AK132" s="42">
        <f>VLOOKUP($A132,_xlfn.IFS($D132=Lists!$G$3,'Chicken Only Calculator'!$A$9:$AJ$114,$D132=Lists!$G$4,'Chicken Only Calculator'!$A$9:$AJ$114,$D132=Lists!$G$5,'Chicken Only Calculator'!$A$9:$AJ$114,$D132=Lists!$G$6,'Cheese Only Calculator'!$A$9:$AJ$116,$D132=Lists!$G$7,'Beef Only Calculator'!$A$9:$AJ$70,$D132=Lists!$G$8,'Pork Only Calculator'!$A$9:$AJ$107),34,FALSE)</f>
        <v>0</v>
      </c>
      <c r="AL132" s="42">
        <f>VLOOKUP($A132,_xlfn.IFS($D132=Lists!$G$3,'Chicken Only Calculator'!$A$9:$AJ$114,$D132=Lists!$G$4,'Chicken Only Calculator'!$A$9:$AJ$114,$D132=Lists!$G$5,'Chicken Only Calculator'!$A$9:$AJ$114,$D132=Lists!$G$6,'Cheese Only Calculator'!$A$9:$AJ$116,$D132=Lists!$G$7,'Beef Only Calculator'!$A$9:$AJ$70,$D132=Lists!$G$8,'Pork Only Calculator'!$A$9:$AJ$107),35,FALSE)</f>
        <v>0</v>
      </c>
      <c r="AM132" s="42">
        <f t="shared" si="23"/>
        <v>0</v>
      </c>
      <c r="AO132" s="55"/>
    </row>
    <row r="133" spans="1:41" ht="24.5" x14ac:dyDescent="0.55000000000000004">
      <c r="A133" s="52">
        <v>10365230928</v>
      </c>
      <c r="B133" s="52" t="str">
        <f>INDEX('Data Sheet'!$A$1:$R$260,MATCH($A133,'Data Sheet'!$A$1:$A$260,0),MATCH(B$3,'Data Sheet'!$A$1:$R$1,0))</f>
        <v>ACT</v>
      </c>
      <c r="C133" s="53" t="str">
        <f>INDEX('Data Sheet'!$A$1:$R$260,MATCH($A133,'Data Sheet'!$A$1:$A$260,0),MATCH(C$3,'Data Sheet'!$A$1:$R$1,0))</f>
        <v>IW Breaded Chicken Biscuit Sandwich, 3.15 oz.</v>
      </c>
      <c r="D133" s="52" t="str">
        <f>INDEX('Data Sheet'!$A$1:$R$260,MATCH($A133,'Data Sheet'!$A$1:$A$260,0),MATCH(D$3,'Data Sheet'!$A$1:$R$1,0))</f>
        <v>100103 W/D</v>
      </c>
      <c r="E133" s="52">
        <f>INDEX('Data Sheet'!$A$1:$R$260,MATCH($A133,'Data Sheet'!$A$1:$A$260,0),MATCH(E$3,'Data Sheet'!$A$1:$R$1,0))</f>
        <v>21.88</v>
      </c>
      <c r="F133" s="52">
        <f>INDEX('Data Sheet'!$A$1:$R$260,MATCH($A133,'Data Sheet'!$A$1:$A$260,0),MATCH(F$3,'Data Sheet'!$A$1:$R$1,0))</f>
        <v>100</v>
      </c>
      <c r="G133" s="52">
        <f>INDEX('Data Sheet'!$A$1:$R$260,MATCH($A133,'Data Sheet'!$A$1:$A$260,0),MATCH(G$3,'Data Sheet'!$A$1:$R$1,0))</f>
        <v>100</v>
      </c>
      <c r="H133" s="52">
        <f>INDEX('Data Sheet'!$A$1:$R$260,MATCH($A133,'Data Sheet'!$A$1:$A$260,0),MATCH(H$3,'Data Sheet'!$A$1:$R$1,0))</f>
        <v>30</v>
      </c>
      <c r="I133" s="52">
        <f>INDEX('Data Sheet'!$A$1:$R$260,MATCH($A133,'Data Sheet'!$A$1:$A$260,0),MATCH(I$3,'Data Sheet'!$A$1:$R$1,0))</f>
        <v>3.5</v>
      </c>
      <c r="J133" s="52" t="str">
        <f>INDEX('Data Sheet'!$A$1:$R$260,MATCH($A133,'Data Sheet'!$A$1:$A$260,0),MATCH(J$3,'Data Sheet'!$A$1:$R$1,0))</f>
        <v>1 Sandwich</v>
      </c>
      <c r="K133" s="52">
        <f>INDEX('Data Sheet'!$A$1:$R$260,MATCH($A133,'Data Sheet'!$A$1:$A$260,0),MATCH(K$3,'Data Sheet'!$A$1:$R$1,0))</f>
        <v>1</v>
      </c>
      <c r="L133" s="52">
        <f>INDEX('Data Sheet'!$A$1:$R$260,MATCH($A133,'Data Sheet'!$A$1:$A$260,0),MATCH(L$3,'Data Sheet'!$A$1:$R$1,0))</f>
        <v>2</v>
      </c>
      <c r="M133" s="52">
        <f>INDEX('Data Sheet'!$A$1:$R$260,MATCH($A133,'Data Sheet'!$A$1:$A$260,0),MATCH(M$3,'Data Sheet'!$A$1:$R$1,0))</f>
        <v>3.97</v>
      </c>
      <c r="N133" s="52">
        <f>INDEX('Data Sheet'!$A$1:$R$260,MATCH($A133,'Data Sheet'!$A$1:$A$260,0),MATCH(N$3,'Data Sheet'!$A$1:$R$1,0))</f>
        <v>2.65</v>
      </c>
      <c r="O133" s="52">
        <f>INDEX('Data Sheet'!$A$1:$R$260,MATCH($A133,'Data Sheet'!$A$1:$A$260,0),MATCH(O$3,'Data Sheet'!$A$1:$R$1,0))</f>
        <v>0</v>
      </c>
      <c r="P133" s="52">
        <f>INDEX('Data Sheet'!$A$1:$R$260,MATCH($A133,'Data Sheet'!$A$1:$A$260,0),MATCH(P$3,'Data Sheet'!$A$1:$R$1,0))</f>
        <v>0</v>
      </c>
      <c r="Q133" s="52">
        <f>INDEX('Data Sheet'!$A$1:$R$260,MATCH($A133,'Data Sheet'!$A$1:$A$260,0),MATCH(Q$3,'Data Sheet'!$A$1:$R$1,0))</f>
        <v>0</v>
      </c>
      <c r="R133" s="54" t="str">
        <f>VLOOKUP(A133,_xlfn.IFS(D133=Lists!$G$3,'Chicken Only Calculator'!$A$9:$U$114,D133=Lists!$G$4,'Chicken Only Calculator'!$A$9:$U$114,D133=Lists!$G$5,'Chicken Only Calculator'!$A$9:$U$114,D133=Lists!$G$6,'Cheese Only Calculator'!$A$9:$U$116,D133=Lists!$G$7,'Beef Only Calculator'!$A$9:$U$70,D133=Lists!$G$8,'Pork Only Calculator'!$A$9:$U$107),15,FALSE)</f>
        <v/>
      </c>
      <c r="S133" s="54" t="str">
        <f t="shared" si="16"/>
        <v/>
      </c>
      <c r="T133" s="54">
        <f>VLOOKUP(A133,_xlfn.IFS(D133=Lists!$G$3,'Chicken Only Calculator'!$A$9:$U$114,D133=Lists!$G$4,'Chicken Only Calculator'!$A$9:$U$114,D133=Lists!$G$5,'Chicken Only Calculator'!$A$9:$U$114,D133=Lists!$G$6,'Cheese Only Calculator'!$A$9:$U$116,D133=Lists!$G$7,'Beef Only Calculator'!$A$9:$U$70,D133=Lists!$G$8,'Pork Only Calculator'!$A$9:$U$107),17,FALSE)</f>
        <v>0</v>
      </c>
      <c r="U133" s="54" t="str">
        <f t="shared" si="17"/>
        <v/>
      </c>
      <c r="V133" s="54" t="str">
        <f t="shared" si="18"/>
        <v/>
      </c>
      <c r="W133" s="54" t="str">
        <f t="shared" si="19"/>
        <v/>
      </c>
      <c r="X133" s="54" t="str">
        <f t="shared" si="20"/>
        <v/>
      </c>
      <c r="Y133" s="54" t="str">
        <f t="shared" si="21"/>
        <v/>
      </c>
      <c r="Z133" s="54" t="str">
        <f t="shared" si="22"/>
        <v/>
      </c>
      <c r="AA133" s="54">
        <f>VLOOKUP($A133,_xlfn.IFS($D133=Lists!$G$3,'Chicken Only Calculator'!$A$9:$AJ$114,$D133=Lists!$G$4,'Chicken Only Calculator'!$A$9:$AJ$114,$D133=Lists!$G$5,'Chicken Only Calculator'!$A$9:$AJ$114,$D133=Lists!$G$6,'Cheese Only Calculator'!$A$9:$AJ$116,$D133=Lists!$G$7,'Beef Only Calculator'!$A$9:$AJ$70,$D133=Lists!$G$8,'Pork Only Calculator'!$A$9:$AJ$107),24,FALSE)</f>
        <v>0</v>
      </c>
      <c r="AB133" s="54">
        <f>VLOOKUP($A133,_xlfn.IFS($D133=Lists!$G$3,'Chicken Only Calculator'!$A$9:$AJ$114,$D133=Lists!$G$4,'Chicken Only Calculator'!$A$9:$AJ$114,$D133=Lists!$G$5,'Chicken Only Calculator'!$A$9:$AJ$114,$D133=Lists!$G$6,'Cheese Only Calculator'!$A$9:$AJ$116,$D133=Lists!$G$7,'Beef Only Calculator'!$A$9:$AJ$70,$D133=Lists!$G$8,'Pork Only Calculator'!$A$9:$AJ$107),25,FALSE)</f>
        <v>0</v>
      </c>
      <c r="AC133" s="54">
        <f>VLOOKUP($A133,_xlfn.IFS($D133=Lists!$G$3,'Chicken Only Calculator'!$A$9:$AJ$114,$D133=Lists!$G$4,'Chicken Only Calculator'!$A$9:$AJ$114,$D133=Lists!$G$5,'Chicken Only Calculator'!$A$9:$AJ$114,$D133=Lists!$G$6,'Cheese Only Calculator'!$A$9:$AJ$116,$D133=Lists!$G$7,'Beef Only Calculator'!$A$9:$AJ$70,$D133=Lists!$G$8,'Pork Only Calculator'!$A$9:$AJ$107),26,FALSE)</f>
        <v>0</v>
      </c>
      <c r="AD133" s="54">
        <f>VLOOKUP($A133,_xlfn.IFS($D133=Lists!$G$3,'Chicken Only Calculator'!$A$9:$AJ$114,$D133=Lists!$G$4,'Chicken Only Calculator'!$A$9:$AJ$114,$D133=Lists!$G$5,'Chicken Only Calculator'!$A$9:$AJ$114,$D133=Lists!$G$6,'Cheese Only Calculator'!$A$9:$AJ$116,$D133=Lists!$G$7,'Beef Only Calculator'!$A$9:$AJ$70,$D133=Lists!$G$8,'Pork Only Calculator'!$A$9:$AJ$107),27,FALSE)</f>
        <v>0</v>
      </c>
      <c r="AE133" s="54">
        <f>VLOOKUP($A133,_xlfn.IFS($D133=Lists!$G$3,'Chicken Only Calculator'!$A$9:$AJ$114,$D133=Lists!$G$4,'Chicken Only Calculator'!$A$9:$AJ$114,$D133=Lists!$G$5,'Chicken Only Calculator'!$A$9:$AJ$114,$D133=Lists!$G$6,'Cheese Only Calculator'!$A$9:$AJ$116,$D133=Lists!$G$7,'Beef Only Calculator'!$A$9:$AJ$70,$D133=Lists!$G$8,'Pork Only Calculator'!$A$9:$AJ$107),28,FALSE)</f>
        <v>0</v>
      </c>
      <c r="AF133" s="54">
        <f>VLOOKUP($A133,_xlfn.IFS($D133=Lists!$G$3,'Chicken Only Calculator'!$A$9:$AJ$114,$D133=Lists!$G$4,'Chicken Only Calculator'!$A$9:$AJ$114,$D133=Lists!$G$5,'Chicken Only Calculator'!$A$9:$AJ$114,$D133=Lists!$G$6,'Cheese Only Calculator'!$A$9:$AJ$116,$D133=Lists!$G$7,'Beef Only Calculator'!$A$9:$AJ$70,$D133=Lists!$G$8,'Pork Only Calculator'!$A$9:$AJ$107),29,FALSE)</f>
        <v>0</v>
      </c>
      <c r="AG133" s="54">
        <f>VLOOKUP($A133,_xlfn.IFS($D133=Lists!$G$3,'Chicken Only Calculator'!$A$9:$AJ$114,$D133=Lists!$G$4,'Chicken Only Calculator'!$A$9:$AJ$114,$D133=Lists!$G$5,'Chicken Only Calculator'!$A$9:$AJ$114,$D133=Lists!$G$6,'Cheese Only Calculator'!$A$9:$AJ$116,$D133=Lists!$G$7,'Beef Only Calculator'!$A$9:$AJ$70,$D133=Lists!$G$8,'Pork Only Calculator'!$A$9:$AJ$107),30,FALSE)</f>
        <v>0</v>
      </c>
      <c r="AH133" s="54">
        <f>VLOOKUP($A133,_xlfn.IFS($D133=Lists!$G$3,'Chicken Only Calculator'!$A$9:$AJ$114,$D133=Lists!$G$4,'Chicken Only Calculator'!$A$9:$AJ$114,$D133=Lists!$G$5,'Chicken Only Calculator'!$A$9:$AJ$114,$D133=Lists!$G$6,'Cheese Only Calculator'!$A$9:$AJ$116,$D133=Lists!$G$7,'Beef Only Calculator'!$A$9:$AJ$70,$D133=Lists!$G$8,'Pork Only Calculator'!$A$9:$AJ$107),31,FALSE)</f>
        <v>0</v>
      </c>
      <c r="AI133" s="54">
        <f>VLOOKUP($A133,_xlfn.IFS($D133=Lists!$G$3,'Chicken Only Calculator'!$A$9:$AJ$114,$D133=Lists!$G$4,'Chicken Only Calculator'!$A$9:$AJ$114,$D133=Lists!$G$5,'Chicken Only Calculator'!$A$9:$AJ$114,$D133=Lists!$G$6,'Cheese Only Calculator'!$A$9:$AJ$116,$D133=Lists!$G$7,'Beef Only Calculator'!$A$9:$AJ$70,$D133=Lists!$G$8,'Pork Only Calculator'!$A$9:$AJ$107),32,FALSE)</f>
        <v>0</v>
      </c>
      <c r="AJ133" s="54">
        <f>VLOOKUP($A133,_xlfn.IFS($D133=Lists!$G$3,'Chicken Only Calculator'!$A$9:$AJ$114,$D133=Lists!$G$4,'Chicken Only Calculator'!$A$9:$AJ$114,$D133=Lists!$G$5,'Chicken Only Calculator'!$A$9:$AJ$114,$D133=Lists!$G$6,'Cheese Only Calculator'!$A$9:$AJ$116,$D133=Lists!$G$7,'Beef Only Calculator'!$A$9:$AJ$70,$D133=Lists!$G$8,'Pork Only Calculator'!$A$9:$AJ$107),33,FALSE)</f>
        <v>0</v>
      </c>
      <c r="AK133" s="54">
        <f>VLOOKUP($A133,_xlfn.IFS($D133=Lists!$G$3,'Chicken Only Calculator'!$A$9:$AJ$114,$D133=Lists!$G$4,'Chicken Only Calculator'!$A$9:$AJ$114,$D133=Lists!$G$5,'Chicken Only Calculator'!$A$9:$AJ$114,$D133=Lists!$G$6,'Cheese Only Calculator'!$A$9:$AJ$116,$D133=Lists!$G$7,'Beef Only Calculator'!$A$9:$AJ$70,$D133=Lists!$G$8,'Pork Only Calculator'!$A$9:$AJ$107),34,FALSE)</f>
        <v>0</v>
      </c>
      <c r="AL133" s="54">
        <f>VLOOKUP($A133,_xlfn.IFS($D133=Lists!$G$3,'Chicken Only Calculator'!$A$9:$AJ$114,$D133=Lists!$G$4,'Chicken Only Calculator'!$A$9:$AJ$114,$D133=Lists!$G$5,'Chicken Only Calculator'!$A$9:$AJ$114,$D133=Lists!$G$6,'Cheese Only Calculator'!$A$9:$AJ$116,$D133=Lists!$G$7,'Beef Only Calculator'!$A$9:$AJ$70,$D133=Lists!$G$8,'Pork Only Calculator'!$A$9:$AJ$107),35,FALSE)</f>
        <v>0</v>
      </c>
      <c r="AM133" s="54">
        <f t="shared" si="23"/>
        <v>0</v>
      </c>
      <c r="AO133" s="55"/>
    </row>
    <row r="134" spans="1:41" ht="24.5" x14ac:dyDescent="0.55000000000000004">
      <c r="A134" s="40">
        <v>10365240928</v>
      </c>
      <c r="B134" s="40" t="str">
        <f>INDEX('Data Sheet'!$A$1:$R$260,MATCH($A134,'Data Sheet'!$A$1:$A$260,0),MATCH(B$3,'Data Sheet'!$A$1:$R$1,0))</f>
        <v>-</v>
      </c>
      <c r="C134" s="41" t="str">
        <f>INDEX('Data Sheet'!$A$1:$R$260,MATCH($A134,'Data Sheet'!$A$1:$A$260,0),MATCH(C$3,'Data Sheet'!$A$1:$R$1,0))</f>
        <v>IW Breaded Nashville Hot Mini Twin Sandwiches</v>
      </c>
      <c r="D134" s="40" t="str">
        <f>INDEX('Data Sheet'!$A$1:$R$260,MATCH($A134,'Data Sheet'!$A$1:$A$260,0),MATCH(D$3,'Data Sheet'!$A$1:$R$1,0))</f>
        <v>100103 W/D</v>
      </c>
      <c r="E134" s="40">
        <f>INDEX('Data Sheet'!$A$1:$R$260,MATCH($A134,'Data Sheet'!$A$1:$A$260,0),MATCH(E$3,'Data Sheet'!$A$1:$R$1,0))</f>
        <v>27.8</v>
      </c>
      <c r="F134" s="40">
        <f>INDEX('Data Sheet'!$A$1:$R$260,MATCH($A134,'Data Sheet'!$A$1:$A$260,0),MATCH(F$3,'Data Sheet'!$A$1:$R$1,0))</f>
        <v>80</v>
      </c>
      <c r="G134" s="40">
        <f>INDEX('Data Sheet'!$A$1:$R$260,MATCH($A134,'Data Sheet'!$A$1:$A$260,0),MATCH(G$3,'Data Sheet'!$A$1:$R$1,0))</f>
        <v>80</v>
      </c>
      <c r="H134" s="40" t="str">
        <f>INDEX('Data Sheet'!$A$1:$R$260,MATCH($A134,'Data Sheet'!$A$1:$A$260,0),MATCH(H$3,'Data Sheet'!$A$1:$R$1,0))</f>
        <v/>
      </c>
      <c r="I134" s="40">
        <f>INDEX('Data Sheet'!$A$1:$R$260,MATCH($A134,'Data Sheet'!$A$1:$A$260,0),MATCH(I$3,'Data Sheet'!$A$1:$R$1,0))</f>
        <v>5.56</v>
      </c>
      <c r="J134" s="40" t="str">
        <f>INDEX('Data Sheet'!$A$1:$R$260,MATCH($A134,'Data Sheet'!$A$1:$A$260,0),MATCH(J$3,'Data Sheet'!$A$1:$R$1,0))</f>
        <v>-</v>
      </c>
      <c r="K134" s="40" t="str">
        <f>INDEX('Data Sheet'!$A$1:$R$260,MATCH($A134,'Data Sheet'!$A$1:$A$260,0),MATCH(K$3,'Data Sheet'!$A$1:$R$1,0))</f>
        <v>-</v>
      </c>
      <c r="L134" s="40" t="str">
        <f>INDEX('Data Sheet'!$A$1:$R$260,MATCH($A134,'Data Sheet'!$A$1:$A$260,0),MATCH(L$3,'Data Sheet'!$A$1:$R$1,0))</f>
        <v>-</v>
      </c>
      <c r="M134" s="40">
        <f>INDEX('Data Sheet'!$A$1:$R$260,MATCH($A134,'Data Sheet'!$A$1:$A$260,0),MATCH(M$3,'Data Sheet'!$A$1:$R$1,0))</f>
        <v>5.36</v>
      </c>
      <c r="N134" s="40">
        <f>INDEX('Data Sheet'!$A$1:$R$260,MATCH($A134,'Data Sheet'!$A$1:$A$260,0),MATCH(N$3,'Data Sheet'!$A$1:$R$1,0))</f>
        <v>3.58</v>
      </c>
      <c r="O134" s="40">
        <f>INDEX('Data Sheet'!$A$1:$R$260,MATCH($A134,'Data Sheet'!$A$1:$A$260,0),MATCH(O$3,'Data Sheet'!$A$1:$R$1,0))</f>
        <v>0</v>
      </c>
      <c r="P134" s="40">
        <f>INDEX('Data Sheet'!$A$1:$R$260,MATCH($A134,'Data Sheet'!$A$1:$A$260,0),MATCH(P$3,'Data Sheet'!$A$1:$R$1,0))</f>
        <v>0</v>
      </c>
      <c r="Q134" s="40">
        <f>INDEX('Data Sheet'!$A$1:$R$260,MATCH($A134,'Data Sheet'!$A$1:$A$260,0),MATCH(Q$3,'Data Sheet'!$A$1:$R$1,0))</f>
        <v>0</v>
      </c>
      <c r="R134" s="42" t="e">
        <f>VLOOKUP(A134,_xlfn.IFS(D134=Lists!$G$3,'Chicken Only Calculator'!$A$9:$U$114,D134=Lists!$G$4,'Chicken Only Calculator'!$A$9:$U$114,D134=Lists!$G$5,'Chicken Only Calculator'!$A$9:$U$114,D134=Lists!$G$6,'Cheese Only Calculator'!$A$9:$U$116,D134=Lists!$G$7,'Beef Only Calculator'!$A$9:$U$70,D134=Lists!$G$8,'Pork Only Calculator'!$A$9:$U$107),15,FALSE)</f>
        <v>#N/A</v>
      </c>
      <c r="S134" s="42" t="str">
        <f t="shared" si="16"/>
        <v/>
      </c>
      <c r="T134" s="42" t="e">
        <f>VLOOKUP(A134,_xlfn.IFS(D134=Lists!$G$3,'Chicken Only Calculator'!$A$9:$U$114,D134=Lists!$G$4,'Chicken Only Calculator'!$A$9:$U$114,D134=Lists!$G$5,'Chicken Only Calculator'!$A$9:$U$114,D134=Lists!$G$6,'Cheese Only Calculator'!$A$9:$U$116,D134=Lists!$G$7,'Beef Only Calculator'!$A$9:$U$70,D134=Lists!$G$8,'Pork Only Calculator'!$A$9:$U$107),17,FALSE)</f>
        <v>#N/A</v>
      </c>
      <c r="U134" s="42" t="str">
        <f t="shared" si="17"/>
        <v/>
      </c>
      <c r="V134" s="42" t="str">
        <f t="shared" si="18"/>
        <v/>
      </c>
      <c r="W134" s="42" t="str">
        <f t="shared" si="19"/>
        <v/>
      </c>
      <c r="X134" s="42" t="str">
        <f t="shared" si="20"/>
        <v/>
      </c>
      <c r="Y134" s="42" t="str">
        <f t="shared" si="21"/>
        <v/>
      </c>
      <c r="Z134" s="42" t="str">
        <f t="shared" si="22"/>
        <v/>
      </c>
      <c r="AA134" s="42" t="e">
        <f>VLOOKUP($A134,_xlfn.IFS($D134=Lists!$G$3,'Chicken Only Calculator'!$A$9:$AJ$114,$D134=Lists!$G$4,'Chicken Only Calculator'!$A$9:$AJ$114,$D134=Lists!$G$5,'Chicken Only Calculator'!$A$9:$AJ$114,$D134=Lists!$G$6,'Cheese Only Calculator'!$A$9:$AJ$116,$D134=Lists!$G$7,'Beef Only Calculator'!$A$9:$AJ$70,$D134=Lists!$G$8,'Pork Only Calculator'!$A$9:$AJ$107),24,FALSE)</f>
        <v>#N/A</v>
      </c>
      <c r="AB134" s="42" t="e">
        <f>VLOOKUP($A134,_xlfn.IFS($D134=Lists!$G$3,'Chicken Only Calculator'!$A$9:$AJ$114,$D134=Lists!$G$4,'Chicken Only Calculator'!$A$9:$AJ$114,$D134=Lists!$G$5,'Chicken Only Calculator'!$A$9:$AJ$114,$D134=Lists!$G$6,'Cheese Only Calculator'!$A$9:$AJ$116,$D134=Lists!$G$7,'Beef Only Calculator'!$A$9:$AJ$70,$D134=Lists!$G$8,'Pork Only Calculator'!$A$9:$AJ$107),25,FALSE)</f>
        <v>#N/A</v>
      </c>
      <c r="AC134" s="42" t="e">
        <f>VLOOKUP($A134,_xlfn.IFS($D134=Lists!$G$3,'Chicken Only Calculator'!$A$9:$AJ$114,$D134=Lists!$G$4,'Chicken Only Calculator'!$A$9:$AJ$114,$D134=Lists!$G$5,'Chicken Only Calculator'!$A$9:$AJ$114,$D134=Lists!$G$6,'Cheese Only Calculator'!$A$9:$AJ$116,$D134=Lists!$G$7,'Beef Only Calculator'!$A$9:$AJ$70,$D134=Lists!$G$8,'Pork Only Calculator'!$A$9:$AJ$107),26,FALSE)</f>
        <v>#N/A</v>
      </c>
      <c r="AD134" s="42" t="e">
        <f>VLOOKUP($A134,_xlfn.IFS($D134=Lists!$G$3,'Chicken Only Calculator'!$A$9:$AJ$114,$D134=Lists!$G$4,'Chicken Only Calculator'!$A$9:$AJ$114,$D134=Lists!$G$5,'Chicken Only Calculator'!$A$9:$AJ$114,$D134=Lists!$G$6,'Cheese Only Calculator'!$A$9:$AJ$116,$D134=Lists!$G$7,'Beef Only Calculator'!$A$9:$AJ$70,$D134=Lists!$G$8,'Pork Only Calculator'!$A$9:$AJ$107),27,FALSE)</f>
        <v>#N/A</v>
      </c>
      <c r="AE134" s="42" t="e">
        <f>VLOOKUP($A134,_xlfn.IFS($D134=Lists!$G$3,'Chicken Only Calculator'!$A$9:$AJ$114,$D134=Lists!$G$4,'Chicken Only Calculator'!$A$9:$AJ$114,$D134=Lists!$G$5,'Chicken Only Calculator'!$A$9:$AJ$114,$D134=Lists!$G$6,'Cheese Only Calculator'!$A$9:$AJ$116,$D134=Lists!$G$7,'Beef Only Calculator'!$A$9:$AJ$70,$D134=Lists!$G$8,'Pork Only Calculator'!$A$9:$AJ$107),28,FALSE)</f>
        <v>#N/A</v>
      </c>
      <c r="AF134" s="42" t="e">
        <f>VLOOKUP($A134,_xlfn.IFS($D134=Lists!$G$3,'Chicken Only Calculator'!$A$9:$AJ$114,$D134=Lists!$G$4,'Chicken Only Calculator'!$A$9:$AJ$114,$D134=Lists!$G$5,'Chicken Only Calculator'!$A$9:$AJ$114,$D134=Lists!$G$6,'Cheese Only Calculator'!$A$9:$AJ$116,$D134=Lists!$G$7,'Beef Only Calculator'!$A$9:$AJ$70,$D134=Lists!$G$8,'Pork Only Calculator'!$A$9:$AJ$107),29,FALSE)</f>
        <v>#N/A</v>
      </c>
      <c r="AG134" s="42" t="e">
        <f>VLOOKUP($A134,_xlfn.IFS($D134=Lists!$G$3,'Chicken Only Calculator'!$A$9:$AJ$114,$D134=Lists!$G$4,'Chicken Only Calculator'!$A$9:$AJ$114,$D134=Lists!$G$5,'Chicken Only Calculator'!$A$9:$AJ$114,$D134=Lists!$G$6,'Cheese Only Calculator'!$A$9:$AJ$116,$D134=Lists!$G$7,'Beef Only Calculator'!$A$9:$AJ$70,$D134=Lists!$G$8,'Pork Only Calculator'!$A$9:$AJ$107),30,FALSE)</f>
        <v>#N/A</v>
      </c>
      <c r="AH134" s="42" t="e">
        <f>VLOOKUP($A134,_xlfn.IFS($D134=Lists!$G$3,'Chicken Only Calculator'!$A$9:$AJ$114,$D134=Lists!$G$4,'Chicken Only Calculator'!$A$9:$AJ$114,$D134=Lists!$G$5,'Chicken Only Calculator'!$A$9:$AJ$114,$D134=Lists!$G$6,'Cheese Only Calculator'!$A$9:$AJ$116,$D134=Lists!$G$7,'Beef Only Calculator'!$A$9:$AJ$70,$D134=Lists!$G$8,'Pork Only Calculator'!$A$9:$AJ$107),31,FALSE)</f>
        <v>#N/A</v>
      </c>
      <c r="AI134" s="42" t="e">
        <f>VLOOKUP($A134,_xlfn.IFS($D134=Lists!$G$3,'Chicken Only Calculator'!$A$9:$AJ$114,$D134=Lists!$G$4,'Chicken Only Calculator'!$A$9:$AJ$114,$D134=Lists!$G$5,'Chicken Only Calculator'!$A$9:$AJ$114,$D134=Lists!$G$6,'Cheese Only Calculator'!$A$9:$AJ$116,$D134=Lists!$G$7,'Beef Only Calculator'!$A$9:$AJ$70,$D134=Lists!$G$8,'Pork Only Calculator'!$A$9:$AJ$107),32,FALSE)</f>
        <v>#N/A</v>
      </c>
      <c r="AJ134" s="42" t="e">
        <f>VLOOKUP($A134,_xlfn.IFS($D134=Lists!$G$3,'Chicken Only Calculator'!$A$9:$AJ$114,$D134=Lists!$G$4,'Chicken Only Calculator'!$A$9:$AJ$114,$D134=Lists!$G$5,'Chicken Only Calculator'!$A$9:$AJ$114,$D134=Lists!$G$6,'Cheese Only Calculator'!$A$9:$AJ$116,$D134=Lists!$G$7,'Beef Only Calculator'!$A$9:$AJ$70,$D134=Lists!$G$8,'Pork Only Calculator'!$A$9:$AJ$107),33,FALSE)</f>
        <v>#N/A</v>
      </c>
      <c r="AK134" s="42" t="e">
        <f>VLOOKUP($A134,_xlfn.IFS($D134=Lists!$G$3,'Chicken Only Calculator'!$A$9:$AJ$114,$D134=Lists!$G$4,'Chicken Only Calculator'!$A$9:$AJ$114,$D134=Lists!$G$5,'Chicken Only Calculator'!$A$9:$AJ$114,$D134=Lists!$G$6,'Cheese Only Calculator'!$A$9:$AJ$116,$D134=Lists!$G$7,'Beef Only Calculator'!$A$9:$AJ$70,$D134=Lists!$G$8,'Pork Only Calculator'!$A$9:$AJ$107),34,FALSE)</f>
        <v>#N/A</v>
      </c>
      <c r="AL134" s="42" t="e">
        <f>VLOOKUP($A134,_xlfn.IFS($D134=Lists!$G$3,'Chicken Only Calculator'!$A$9:$AJ$114,$D134=Lists!$G$4,'Chicken Only Calculator'!$A$9:$AJ$114,$D134=Lists!$G$5,'Chicken Only Calculator'!$A$9:$AJ$114,$D134=Lists!$G$6,'Cheese Only Calculator'!$A$9:$AJ$116,$D134=Lists!$G$7,'Beef Only Calculator'!$A$9:$AJ$70,$D134=Lists!$G$8,'Pork Only Calculator'!$A$9:$AJ$107),35,FALSE)</f>
        <v>#N/A</v>
      </c>
      <c r="AM134" s="42" t="e">
        <f t="shared" si="23"/>
        <v>#N/A</v>
      </c>
      <c r="AO134" s="55"/>
    </row>
    <row r="135" spans="1:41" ht="24.5" x14ac:dyDescent="0.55000000000000004">
      <c r="A135" s="52">
        <v>10368640928</v>
      </c>
      <c r="B135" s="52" t="str">
        <f>INDEX('Data Sheet'!$A$1:$R$260,MATCH($A135,'Data Sheet'!$A$1:$A$260,0),MATCH(B$3,'Data Sheet'!$A$1:$R$1,0))</f>
        <v>ACT</v>
      </c>
      <c r="C135" s="53" t="str">
        <f>INDEX('Data Sheet'!$A$1:$R$260,MATCH($A135,'Data Sheet'!$A$1:$A$260,0),MATCH(C$3,'Data Sheet'!$A$1:$R$1,0))</f>
        <v>Breaded Whole Muscle Tenderloin, 1.14 oz.</v>
      </c>
      <c r="D135" s="52" t="str">
        <f>INDEX('Data Sheet'!$A$1:$R$260,MATCH($A135,'Data Sheet'!$A$1:$A$260,0),MATCH(D$3,'Data Sheet'!$A$1:$R$1,0))</f>
        <v>100103 W</v>
      </c>
      <c r="E135" s="52">
        <f>INDEX('Data Sheet'!$A$1:$R$260,MATCH($A135,'Data Sheet'!$A$1:$A$260,0),MATCH(E$3,'Data Sheet'!$A$1:$R$1,0))</f>
        <v>30</v>
      </c>
      <c r="F135" s="52" t="str">
        <f>INDEX('Data Sheet'!$A$1:$R$260,MATCH($A135,'Data Sheet'!$A$1:$A$260,0),MATCH(F$3,'Data Sheet'!$A$1:$R$1,0))</f>
        <v>140 avg.</v>
      </c>
      <c r="G135" s="52">
        <f>INDEX('Data Sheet'!$A$1:$R$260,MATCH($A135,'Data Sheet'!$A$1:$A$260,0),MATCH(G$3,'Data Sheet'!$A$1:$R$1,0))</f>
        <v>140</v>
      </c>
      <c r="H135" s="52" t="str">
        <f>INDEX('Data Sheet'!$A$1:$R$260,MATCH($A135,'Data Sheet'!$A$1:$A$260,0),MATCH(H$3,'Data Sheet'!$A$1:$R$1,0))</f>
        <v/>
      </c>
      <c r="I135" s="52" t="str">
        <f>INDEX('Data Sheet'!$A$1:$R$260,MATCH($A135,'Data Sheet'!$A$1:$A$260,0),MATCH(I$3,'Data Sheet'!$A$1:$R$1,0))</f>
        <v>3.42 avg.</v>
      </c>
      <c r="J135" s="52" t="str">
        <f>INDEX('Data Sheet'!$A$1:$R$260,MATCH($A135,'Data Sheet'!$A$1:$A$260,0),MATCH(J$3,'Data Sheet'!$A$1:$R$1,0))</f>
        <v>3 Pieces</v>
      </c>
      <c r="K135" s="52">
        <f>INDEX('Data Sheet'!$A$1:$R$260,MATCH($A135,'Data Sheet'!$A$1:$A$260,0),MATCH(K$3,'Data Sheet'!$A$1:$R$1,0))</f>
        <v>2</v>
      </c>
      <c r="L135" s="52">
        <f>INDEX('Data Sheet'!$A$1:$R$260,MATCH($A135,'Data Sheet'!$A$1:$A$260,0),MATCH(L$3,'Data Sheet'!$A$1:$R$1,0))</f>
        <v>1</v>
      </c>
      <c r="M135" s="52">
        <f>INDEX('Data Sheet'!$A$1:$R$260,MATCH($A135,'Data Sheet'!$A$1:$A$260,0),MATCH(M$3,'Data Sheet'!$A$1:$R$1,0))</f>
        <v>32.28</v>
      </c>
      <c r="N135" s="52">
        <f>INDEX('Data Sheet'!$A$1:$R$260,MATCH($A135,'Data Sheet'!$A$1:$A$260,0),MATCH(N$3,'Data Sheet'!$A$1:$R$1,0))</f>
        <v>0</v>
      </c>
      <c r="O135" s="52">
        <f>INDEX('Data Sheet'!$A$1:$R$260,MATCH($A135,'Data Sheet'!$A$1:$A$260,0),MATCH(O$3,'Data Sheet'!$A$1:$R$1,0))</f>
        <v>0</v>
      </c>
      <c r="P135" s="52">
        <f>INDEX('Data Sheet'!$A$1:$R$260,MATCH($A135,'Data Sheet'!$A$1:$A$260,0),MATCH(P$3,'Data Sheet'!$A$1:$R$1,0))</f>
        <v>0</v>
      </c>
      <c r="Q135" s="52">
        <f>INDEX('Data Sheet'!$A$1:$R$260,MATCH($A135,'Data Sheet'!$A$1:$A$260,0),MATCH(Q$3,'Data Sheet'!$A$1:$R$1,0))</f>
        <v>0</v>
      </c>
      <c r="R135" s="54" t="str">
        <f>VLOOKUP(A135,_xlfn.IFS(D135=Lists!$G$3,'Chicken Only Calculator'!$A$9:$U$114,D135=Lists!$G$4,'Chicken Only Calculator'!$A$9:$U$114,D135=Lists!$G$5,'Chicken Only Calculator'!$A$9:$U$114,D135=Lists!$G$6,'Cheese Only Calculator'!$A$9:$U$116,D135=Lists!$G$7,'Beef Only Calculator'!$A$9:$U$70,D135=Lists!$G$8,'Pork Only Calculator'!$A$9:$U$107),15,FALSE)</f>
        <v/>
      </c>
      <c r="S135" s="54" t="str">
        <f t="shared" ref="S135:S172" si="24">IFERROR(ROUNDUP(R135/G135,0),"")</f>
        <v/>
      </c>
      <c r="T135" s="54">
        <f>VLOOKUP(A135,_xlfn.IFS(D135=Lists!$G$3,'Chicken Only Calculator'!$A$9:$U$114,D135=Lists!$G$4,'Chicken Only Calculator'!$A$9:$U$114,D135=Lists!$G$5,'Chicken Only Calculator'!$A$9:$U$114,D135=Lists!$G$6,'Cheese Only Calculator'!$A$9:$U$116,D135=Lists!$G$7,'Beef Only Calculator'!$A$9:$U$70,D135=Lists!$G$8,'Pork Only Calculator'!$A$9:$U$107),17,FALSE)</f>
        <v>0</v>
      </c>
      <c r="U135" s="54" t="str">
        <f t="shared" ref="U135:U172" si="25">IFERROR($S135*H135,"")</f>
        <v/>
      </c>
      <c r="V135" s="54" t="str">
        <f t="shared" ref="V135:V172" si="26">IFERROR($S135*M135,"")</f>
        <v/>
      </c>
      <c r="W135" s="54" t="str">
        <f t="shared" ref="W135:W172" si="27">IFERROR($S135*N135,"")</f>
        <v/>
      </c>
      <c r="X135" s="54" t="str">
        <f t="shared" ref="X135:X172" si="28">IFERROR($S135*O135,"")</f>
        <v/>
      </c>
      <c r="Y135" s="54" t="str">
        <f t="shared" ref="Y135:Y172" si="29">IFERROR($S135*P135,"")</f>
        <v/>
      </c>
      <c r="Z135" s="54" t="str">
        <f t="shared" ref="Z135:Z172" si="30">IFERROR($S135*Q135,"")</f>
        <v/>
      </c>
      <c r="AA135" s="54">
        <f>VLOOKUP($A135,_xlfn.IFS($D135=Lists!$G$3,'Chicken Only Calculator'!$A$9:$AJ$114,$D135=Lists!$G$4,'Chicken Only Calculator'!$A$9:$AJ$114,$D135=Lists!$G$5,'Chicken Only Calculator'!$A$9:$AJ$114,$D135=Lists!$G$6,'Cheese Only Calculator'!$A$9:$AJ$116,$D135=Lists!$G$7,'Beef Only Calculator'!$A$9:$AJ$70,$D135=Lists!$G$8,'Pork Only Calculator'!$A$9:$AJ$107),24,FALSE)</f>
        <v>0</v>
      </c>
      <c r="AB135" s="54">
        <f>VLOOKUP($A135,_xlfn.IFS($D135=Lists!$G$3,'Chicken Only Calculator'!$A$9:$AJ$114,$D135=Lists!$G$4,'Chicken Only Calculator'!$A$9:$AJ$114,$D135=Lists!$G$5,'Chicken Only Calculator'!$A$9:$AJ$114,$D135=Lists!$G$6,'Cheese Only Calculator'!$A$9:$AJ$116,$D135=Lists!$G$7,'Beef Only Calculator'!$A$9:$AJ$70,$D135=Lists!$G$8,'Pork Only Calculator'!$A$9:$AJ$107),25,FALSE)</f>
        <v>0</v>
      </c>
      <c r="AC135" s="54">
        <f>VLOOKUP($A135,_xlfn.IFS($D135=Lists!$G$3,'Chicken Only Calculator'!$A$9:$AJ$114,$D135=Lists!$G$4,'Chicken Only Calculator'!$A$9:$AJ$114,$D135=Lists!$G$5,'Chicken Only Calculator'!$A$9:$AJ$114,$D135=Lists!$G$6,'Cheese Only Calculator'!$A$9:$AJ$116,$D135=Lists!$G$7,'Beef Only Calculator'!$A$9:$AJ$70,$D135=Lists!$G$8,'Pork Only Calculator'!$A$9:$AJ$107),26,FALSE)</f>
        <v>0</v>
      </c>
      <c r="AD135" s="54">
        <f>VLOOKUP($A135,_xlfn.IFS($D135=Lists!$G$3,'Chicken Only Calculator'!$A$9:$AJ$114,$D135=Lists!$G$4,'Chicken Only Calculator'!$A$9:$AJ$114,$D135=Lists!$G$5,'Chicken Only Calculator'!$A$9:$AJ$114,$D135=Lists!$G$6,'Cheese Only Calculator'!$A$9:$AJ$116,$D135=Lists!$G$7,'Beef Only Calculator'!$A$9:$AJ$70,$D135=Lists!$G$8,'Pork Only Calculator'!$A$9:$AJ$107),27,FALSE)</f>
        <v>0</v>
      </c>
      <c r="AE135" s="54">
        <f>VLOOKUP($A135,_xlfn.IFS($D135=Lists!$G$3,'Chicken Only Calculator'!$A$9:$AJ$114,$D135=Lists!$G$4,'Chicken Only Calculator'!$A$9:$AJ$114,$D135=Lists!$G$5,'Chicken Only Calculator'!$A$9:$AJ$114,$D135=Lists!$G$6,'Cheese Only Calculator'!$A$9:$AJ$116,$D135=Lists!$G$7,'Beef Only Calculator'!$A$9:$AJ$70,$D135=Lists!$G$8,'Pork Only Calculator'!$A$9:$AJ$107),28,FALSE)</f>
        <v>0</v>
      </c>
      <c r="AF135" s="54">
        <f>VLOOKUP($A135,_xlfn.IFS($D135=Lists!$G$3,'Chicken Only Calculator'!$A$9:$AJ$114,$D135=Lists!$G$4,'Chicken Only Calculator'!$A$9:$AJ$114,$D135=Lists!$G$5,'Chicken Only Calculator'!$A$9:$AJ$114,$D135=Lists!$G$6,'Cheese Only Calculator'!$A$9:$AJ$116,$D135=Lists!$G$7,'Beef Only Calculator'!$A$9:$AJ$70,$D135=Lists!$G$8,'Pork Only Calculator'!$A$9:$AJ$107),29,FALSE)</f>
        <v>0</v>
      </c>
      <c r="AG135" s="54">
        <f>VLOOKUP($A135,_xlfn.IFS($D135=Lists!$G$3,'Chicken Only Calculator'!$A$9:$AJ$114,$D135=Lists!$G$4,'Chicken Only Calculator'!$A$9:$AJ$114,$D135=Lists!$G$5,'Chicken Only Calculator'!$A$9:$AJ$114,$D135=Lists!$G$6,'Cheese Only Calculator'!$A$9:$AJ$116,$D135=Lists!$G$7,'Beef Only Calculator'!$A$9:$AJ$70,$D135=Lists!$G$8,'Pork Only Calculator'!$A$9:$AJ$107),30,FALSE)</f>
        <v>0</v>
      </c>
      <c r="AH135" s="54">
        <f>VLOOKUP($A135,_xlfn.IFS($D135=Lists!$G$3,'Chicken Only Calculator'!$A$9:$AJ$114,$D135=Lists!$G$4,'Chicken Only Calculator'!$A$9:$AJ$114,$D135=Lists!$G$5,'Chicken Only Calculator'!$A$9:$AJ$114,$D135=Lists!$G$6,'Cheese Only Calculator'!$A$9:$AJ$116,$D135=Lists!$G$7,'Beef Only Calculator'!$A$9:$AJ$70,$D135=Lists!$G$8,'Pork Only Calculator'!$A$9:$AJ$107),31,FALSE)</f>
        <v>0</v>
      </c>
      <c r="AI135" s="54">
        <f>VLOOKUP($A135,_xlfn.IFS($D135=Lists!$G$3,'Chicken Only Calculator'!$A$9:$AJ$114,$D135=Lists!$G$4,'Chicken Only Calculator'!$A$9:$AJ$114,$D135=Lists!$G$5,'Chicken Only Calculator'!$A$9:$AJ$114,$D135=Lists!$G$6,'Cheese Only Calculator'!$A$9:$AJ$116,$D135=Lists!$G$7,'Beef Only Calculator'!$A$9:$AJ$70,$D135=Lists!$G$8,'Pork Only Calculator'!$A$9:$AJ$107),32,FALSE)</f>
        <v>0</v>
      </c>
      <c r="AJ135" s="54">
        <f>VLOOKUP($A135,_xlfn.IFS($D135=Lists!$G$3,'Chicken Only Calculator'!$A$9:$AJ$114,$D135=Lists!$G$4,'Chicken Only Calculator'!$A$9:$AJ$114,$D135=Lists!$G$5,'Chicken Only Calculator'!$A$9:$AJ$114,$D135=Lists!$G$6,'Cheese Only Calculator'!$A$9:$AJ$116,$D135=Lists!$G$7,'Beef Only Calculator'!$A$9:$AJ$70,$D135=Lists!$G$8,'Pork Only Calculator'!$A$9:$AJ$107),33,FALSE)</f>
        <v>0</v>
      </c>
      <c r="AK135" s="54">
        <f>VLOOKUP($A135,_xlfn.IFS($D135=Lists!$G$3,'Chicken Only Calculator'!$A$9:$AJ$114,$D135=Lists!$G$4,'Chicken Only Calculator'!$A$9:$AJ$114,$D135=Lists!$G$5,'Chicken Only Calculator'!$A$9:$AJ$114,$D135=Lists!$G$6,'Cheese Only Calculator'!$A$9:$AJ$116,$D135=Lists!$G$7,'Beef Only Calculator'!$A$9:$AJ$70,$D135=Lists!$G$8,'Pork Only Calculator'!$A$9:$AJ$107),34,FALSE)</f>
        <v>0</v>
      </c>
      <c r="AL135" s="54">
        <f>VLOOKUP($A135,_xlfn.IFS($D135=Lists!$G$3,'Chicken Only Calculator'!$A$9:$AJ$114,$D135=Lists!$G$4,'Chicken Only Calculator'!$A$9:$AJ$114,$D135=Lists!$G$5,'Chicken Only Calculator'!$A$9:$AJ$114,$D135=Lists!$G$6,'Cheese Only Calculator'!$A$9:$AJ$116,$D135=Lists!$G$7,'Beef Only Calculator'!$A$9:$AJ$70,$D135=Lists!$G$8,'Pork Only Calculator'!$A$9:$AJ$107),35,FALSE)</f>
        <v>0</v>
      </c>
      <c r="AM135" s="54">
        <f t="shared" si="23"/>
        <v>0</v>
      </c>
      <c r="AO135" s="55"/>
    </row>
    <row r="136" spans="1:41" ht="24.5" x14ac:dyDescent="0.55000000000000004">
      <c r="A136" s="40">
        <v>10383000928</v>
      </c>
      <c r="B136" s="40" t="str">
        <f>INDEX('Data Sheet'!$A$1:$R$260,MATCH($A136,'Data Sheet'!$A$1:$A$260,0),MATCH(B$3,'Data Sheet'!$A$1:$R$1,0))</f>
        <v>ACT</v>
      </c>
      <c r="C136" s="41" t="str">
        <f>INDEX('Data Sheet'!$A$1:$R$260,MATCH($A136,'Data Sheet'!$A$1:$A$260,0),MATCH(C$3,'Data Sheet'!$A$1:$R$1,0))</f>
        <v>Red Label™ Premium Grilled Whole Muscle Filets, 3 oz.</v>
      </c>
      <c r="D136" s="40" t="str">
        <f>INDEX('Data Sheet'!$A$1:$R$260,MATCH($A136,'Data Sheet'!$A$1:$A$260,0),MATCH(D$3,'Data Sheet'!$A$1:$R$1,0))</f>
        <v>100103 W</v>
      </c>
      <c r="E136" s="40">
        <f>INDEX('Data Sheet'!$A$1:$R$260,MATCH($A136,'Data Sheet'!$A$1:$A$260,0),MATCH(E$3,'Data Sheet'!$A$1:$R$1,0))</f>
        <v>10</v>
      </c>
      <c r="F136" s="40">
        <f>INDEX('Data Sheet'!$A$1:$R$260,MATCH($A136,'Data Sheet'!$A$1:$A$260,0),MATCH(F$3,'Data Sheet'!$A$1:$R$1,0))</f>
        <v>54</v>
      </c>
      <c r="G136" s="40">
        <f>INDEX('Data Sheet'!$A$1:$R$260,MATCH($A136,'Data Sheet'!$A$1:$A$260,0),MATCH(G$3,'Data Sheet'!$A$1:$R$1,0))</f>
        <v>54</v>
      </c>
      <c r="H136" s="40" t="str">
        <f>INDEX('Data Sheet'!$A$1:$R$260,MATCH($A136,'Data Sheet'!$A$1:$A$260,0),MATCH(H$3,'Data Sheet'!$A$1:$R$1,0))</f>
        <v/>
      </c>
      <c r="I136" s="40">
        <f>INDEX('Data Sheet'!$A$1:$R$260,MATCH($A136,'Data Sheet'!$A$1:$A$260,0),MATCH(I$3,'Data Sheet'!$A$1:$R$1,0))</f>
        <v>3</v>
      </c>
      <c r="J136" s="40" t="str">
        <f>INDEX('Data Sheet'!$A$1:$R$260,MATCH($A136,'Data Sheet'!$A$1:$A$260,0),MATCH(J$3,'Data Sheet'!$A$1:$R$1,0))</f>
        <v>1 piece</v>
      </c>
      <c r="K136" s="40">
        <f>INDEX('Data Sheet'!$A$1:$R$260,MATCH($A136,'Data Sheet'!$A$1:$A$260,0),MATCH(K$3,'Data Sheet'!$A$1:$R$1,0))</f>
        <v>2.5</v>
      </c>
      <c r="L136" s="40" t="str">
        <f>INDEX('Data Sheet'!$A$1:$R$260,MATCH($A136,'Data Sheet'!$A$1:$A$260,0),MATCH(L$3,'Data Sheet'!$A$1:$R$1,0))</f>
        <v>-</v>
      </c>
      <c r="M136" s="40">
        <f>INDEX('Data Sheet'!$A$1:$R$260,MATCH($A136,'Data Sheet'!$A$1:$A$260,0),MATCH(M$3,'Data Sheet'!$A$1:$R$1,0))</f>
        <v>11.75</v>
      </c>
      <c r="N136" s="40">
        <f>INDEX('Data Sheet'!$A$1:$R$260,MATCH($A136,'Data Sheet'!$A$1:$A$260,0),MATCH(N$3,'Data Sheet'!$A$1:$R$1,0))</f>
        <v>0</v>
      </c>
      <c r="O136" s="40">
        <f>INDEX('Data Sheet'!$A$1:$R$260,MATCH($A136,'Data Sheet'!$A$1:$A$260,0),MATCH(O$3,'Data Sheet'!$A$1:$R$1,0))</f>
        <v>0</v>
      </c>
      <c r="P136" s="40">
        <f>INDEX('Data Sheet'!$A$1:$R$260,MATCH($A136,'Data Sheet'!$A$1:$A$260,0),MATCH(P$3,'Data Sheet'!$A$1:$R$1,0))</f>
        <v>0</v>
      </c>
      <c r="Q136" s="40">
        <f>INDEX('Data Sheet'!$A$1:$R$260,MATCH($A136,'Data Sheet'!$A$1:$A$260,0),MATCH(Q$3,'Data Sheet'!$A$1:$R$1,0))</f>
        <v>0</v>
      </c>
      <c r="R136" s="42" t="str">
        <f>VLOOKUP(A136,_xlfn.IFS(D136=Lists!$G$3,'Chicken Only Calculator'!$A$9:$U$114,D136=Lists!$G$4,'Chicken Only Calculator'!$A$9:$U$114,D136=Lists!$G$5,'Chicken Only Calculator'!$A$9:$U$114,D136=Lists!$G$6,'Cheese Only Calculator'!$A$9:$U$116,D136=Lists!$G$7,'Beef Only Calculator'!$A$9:$U$70,D136=Lists!$G$8,'Pork Only Calculator'!$A$9:$U$107),15,FALSE)</f>
        <v/>
      </c>
      <c r="S136" s="42" t="str">
        <f t="shared" si="24"/>
        <v/>
      </c>
      <c r="T136" s="42">
        <f>VLOOKUP(A136,_xlfn.IFS(D136=Lists!$G$3,'Chicken Only Calculator'!$A$9:$U$114,D136=Lists!$G$4,'Chicken Only Calculator'!$A$9:$U$114,D136=Lists!$G$5,'Chicken Only Calculator'!$A$9:$U$114,D136=Lists!$G$6,'Cheese Only Calculator'!$A$9:$U$116,D136=Lists!$G$7,'Beef Only Calculator'!$A$9:$U$70,D136=Lists!$G$8,'Pork Only Calculator'!$A$9:$U$107),17,FALSE)</f>
        <v>0</v>
      </c>
      <c r="U136" s="42" t="str">
        <f t="shared" si="25"/>
        <v/>
      </c>
      <c r="V136" s="42" t="str">
        <f t="shared" si="26"/>
        <v/>
      </c>
      <c r="W136" s="42" t="str">
        <f t="shared" si="27"/>
        <v/>
      </c>
      <c r="X136" s="42" t="str">
        <f t="shared" si="28"/>
        <v/>
      </c>
      <c r="Y136" s="42" t="str">
        <f t="shared" si="29"/>
        <v/>
      </c>
      <c r="Z136" s="42" t="str">
        <f t="shared" si="30"/>
        <v/>
      </c>
      <c r="AA136" s="42">
        <f>VLOOKUP($A136,_xlfn.IFS($D136=Lists!$G$3,'Chicken Only Calculator'!$A$9:$AJ$114,$D136=Lists!$G$4,'Chicken Only Calculator'!$A$9:$AJ$114,$D136=Lists!$G$5,'Chicken Only Calculator'!$A$9:$AJ$114,$D136=Lists!$G$6,'Cheese Only Calculator'!$A$9:$AJ$116,$D136=Lists!$G$7,'Beef Only Calculator'!$A$9:$AJ$70,$D136=Lists!$G$8,'Pork Only Calculator'!$A$9:$AJ$107),24,FALSE)</f>
        <v>0</v>
      </c>
      <c r="AB136" s="42">
        <f>VLOOKUP($A136,_xlfn.IFS($D136=Lists!$G$3,'Chicken Only Calculator'!$A$9:$AJ$114,$D136=Lists!$G$4,'Chicken Only Calculator'!$A$9:$AJ$114,$D136=Lists!$G$5,'Chicken Only Calculator'!$A$9:$AJ$114,$D136=Lists!$G$6,'Cheese Only Calculator'!$A$9:$AJ$116,$D136=Lists!$G$7,'Beef Only Calculator'!$A$9:$AJ$70,$D136=Lists!$G$8,'Pork Only Calculator'!$A$9:$AJ$107),25,FALSE)</f>
        <v>0</v>
      </c>
      <c r="AC136" s="42">
        <f>VLOOKUP($A136,_xlfn.IFS($D136=Lists!$G$3,'Chicken Only Calculator'!$A$9:$AJ$114,$D136=Lists!$G$4,'Chicken Only Calculator'!$A$9:$AJ$114,$D136=Lists!$G$5,'Chicken Only Calculator'!$A$9:$AJ$114,$D136=Lists!$G$6,'Cheese Only Calculator'!$A$9:$AJ$116,$D136=Lists!$G$7,'Beef Only Calculator'!$A$9:$AJ$70,$D136=Lists!$G$8,'Pork Only Calculator'!$A$9:$AJ$107),26,FALSE)</f>
        <v>0</v>
      </c>
      <c r="AD136" s="42">
        <f>VLOOKUP($A136,_xlfn.IFS($D136=Lists!$G$3,'Chicken Only Calculator'!$A$9:$AJ$114,$D136=Lists!$G$4,'Chicken Only Calculator'!$A$9:$AJ$114,$D136=Lists!$G$5,'Chicken Only Calculator'!$A$9:$AJ$114,$D136=Lists!$G$6,'Cheese Only Calculator'!$A$9:$AJ$116,$D136=Lists!$G$7,'Beef Only Calculator'!$A$9:$AJ$70,$D136=Lists!$G$8,'Pork Only Calculator'!$A$9:$AJ$107),27,FALSE)</f>
        <v>0</v>
      </c>
      <c r="AE136" s="42">
        <f>VLOOKUP($A136,_xlfn.IFS($D136=Lists!$G$3,'Chicken Only Calculator'!$A$9:$AJ$114,$D136=Lists!$G$4,'Chicken Only Calculator'!$A$9:$AJ$114,$D136=Lists!$G$5,'Chicken Only Calculator'!$A$9:$AJ$114,$D136=Lists!$G$6,'Cheese Only Calculator'!$A$9:$AJ$116,$D136=Lists!$G$7,'Beef Only Calculator'!$A$9:$AJ$70,$D136=Lists!$G$8,'Pork Only Calculator'!$A$9:$AJ$107),28,FALSE)</f>
        <v>0</v>
      </c>
      <c r="AF136" s="42">
        <f>VLOOKUP($A136,_xlfn.IFS($D136=Lists!$G$3,'Chicken Only Calculator'!$A$9:$AJ$114,$D136=Lists!$G$4,'Chicken Only Calculator'!$A$9:$AJ$114,$D136=Lists!$G$5,'Chicken Only Calculator'!$A$9:$AJ$114,$D136=Lists!$G$6,'Cheese Only Calculator'!$A$9:$AJ$116,$D136=Lists!$G$7,'Beef Only Calculator'!$A$9:$AJ$70,$D136=Lists!$G$8,'Pork Only Calculator'!$A$9:$AJ$107),29,FALSE)</f>
        <v>0</v>
      </c>
      <c r="AG136" s="42">
        <f>VLOOKUP($A136,_xlfn.IFS($D136=Lists!$G$3,'Chicken Only Calculator'!$A$9:$AJ$114,$D136=Lists!$G$4,'Chicken Only Calculator'!$A$9:$AJ$114,$D136=Lists!$G$5,'Chicken Only Calculator'!$A$9:$AJ$114,$D136=Lists!$G$6,'Cheese Only Calculator'!$A$9:$AJ$116,$D136=Lists!$G$7,'Beef Only Calculator'!$A$9:$AJ$70,$D136=Lists!$G$8,'Pork Only Calculator'!$A$9:$AJ$107),30,FALSE)</f>
        <v>0</v>
      </c>
      <c r="AH136" s="42">
        <f>VLOOKUP($A136,_xlfn.IFS($D136=Lists!$G$3,'Chicken Only Calculator'!$A$9:$AJ$114,$D136=Lists!$G$4,'Chicken Only Calculator'!$A$9:$AJ$114,$D136=Lists!$G$5,'Chicken Only Calculator'!$A$9:$AJ$114,$D136=Lists!$G$6,'Cheese Only Calculator'!$A$9:$AJ$116,$D136=Lists!$G$7,'Beef Only Calculator'!$A$9:$AJ$70,$D136=Lists!$G$8,'Pork Only Calculator'!$A$9:$AJ$107),31,FALSE)</f>
        <v>0</v>
      </c>
      <c r="AI136" s="42">
        <f>VLOOKUP($A136,_xlfn.IFS($D136=Lists!$G$3,'Chicken Only Calculator'!$A$9:$AJ$114,$D136=Lists!$G$4,'Chicken Only Calculator'!$A$9:$AJ$114,$D136=Lists!$G$5,'Chicken Only Calculator'!$A$9:$AJ$114,$D136=Lists!$G$6,'Cheese Only Calculator'!$A$9:$AJ$116,$D136=Lists!$G$7,'Beef Only Calculator'!$A$9:$AJ$70,$D136=Lists!$G$8,'Pork Only Calculator'!$A$9:$AJ$107),32,FALSE)</f>
        <v>0</v>
      </c>
      <c r="AJ136" s="42">
        <f>VLOOKUP($A136,_xlfn.IFS($D136=Lists!$G$3,'Chicken Only Calculator'!$A$9:$AJ$114,$D136=Lists!$G$4,'Chicken Only Calculator'!$A$9:$AJ$114,$D136=Lists!$G$5,'Chicken Only Calculator'!$A$9:$AJ$114,$D136=Lists!$G$6,'Cheese Only Calculator'!$A$9:$AJ$116,$D136=Lists!$G$7,'Beef Only Calculator'!$A$9:$AJ$70,$D136=Lists!$G$8,'Pork Only Calculator'!$A$9:$AJ$107),33,FALSE)</f>
        <v>0</v>
      </c>
      <c r="AK136" s="42">
        <f>VLOOKUP($A136,_xlfn.IFS($D136=Lists!$G$3,'Chicken Only Calculator'!$A$9:$AJ$114,$D136=Lists!$G$4,'Chicken Only Calculator'!$A$9:$AJ$114,$D136=Lists!$G$5,'Chicken Only Calculator'!$A$9:$AJ$114,$D136=Lists!$G$6,'Cheese Only Calculator'!$A$9:$AJ$116,$D136=Lists!$G$7,'Beef Only Calculator'!$A$9:$AJ$70,$D136=Lists!$G$8,'Pork Only Calculator'!$A$9:$AJ$107),34,FALSE)</f>
        <v>0</v>
      </c>
      <c r="AL136" s="42">
        <f>VLOOKUP($A136,_xlfn.IFS($D136=Lists!$G$3,'Chicken Only Calculator'!$A$9:$AJ$114,$D136=Lists!$G$4,'Chicken Only Calculator'!$A$9:$AJ$114,$D136=Lists!$G$5,'Chicken Only Calculator'!$A$9:$AJ$114,$D136=Lists!$G$6,'Cheese Only Calculator'!$A$9:$AJ$116,$D136=Lists!$G$7,'Beef Only Calculator'!$A$9:$AJ$70,$D136=Lists!$G$8,'Pork Only Calculator'!$A$9:$AJ$107),35,FALSE)</f>
        <v>0</v>
      </c>
      <c r="AM136" s="42">
        <f t="shared" ref="AM136:AM172" si="31">SUM(AA136:AL136)</f>
        <v>0</v>
      </c>
      <c r="AO136" s="55"/>
    </row>
    <row r="137" spans="1:41" ht="24.5" x14ac:dyDescent="0.55000000000000004">
      <c r="A137" s="52">
        <v>10383500928</v>
      </c>
      <c r="B137" s="52" t="str">
        <f>INDEX('Data Sheet'!$A$1:$R$260,MATCH($A137,'Data Sheet'!$A$1:$A$260,0),MATCH(B$3,'Data Sheet'!$A$1:$R$1,0))</f>
        <v>ACT</v>
      </c>
      <c r="C137" s="53" t="str">
        <f>INDEX('Data Sheet'!$A$1:$R$260,MATCH($A137,'Data Sheet'!$A$1:$A$260,0),MATCH(C$3,'Data Sheet'!$A$1:$R$1,0))</f>
        <v>Red Label™ Select Cut Grilled Chicken Filets, 3 oz.</v>
      </c>
      <c r="D137" s="52" t="str">
        <f>INDEX('Data Sheet'!$A$1:$R$260,MATCH($A137,'Data Sheet'!$A$1:$A$260,0),MATCH(D$3,'Data Sheet'!$A$1:$R$1,0))</f>
        <v>100103 W</v>
      </c>
      <c r="E137" s="52">
        <f>INDEX('Data Sheet'!$A$1:$R$260,MATCH($A137,'Data Sheet'!$A$1:$A$260,0),MATCH(E$3,'Data Sheet'!$A$1:$R$1,0))</f>
        <v>10</v>
      </c>
      <c r="F137" s="52">
        <f>INDEX('Data Sheet'!$A$1:$R$260,MATCH($A137,'Data Sheet'!$A$1:$A$260,0),MATCH(F$3,'Data Sheet'!$A$1:$R$1,0))</f>
        <v>54</v>
      </c>
      <c r="G137" s="52">
        <f>INDEX('Data Sheet'!$A$1:$R$260,MATCH($A137,'Data Sheet'!$A$1:$A$260,0),MATCH(G$3,'Data Sheet'!$A$1:$R$1,0))</f>
        <v>54</v>
      </c>
      <c r="H137" s="52" t="str">
        <f>INDEX('Data Sheet'!$A$1:$R$260,MATCH($A137,'Data Sheet'!$A$1:$A$260,0),MATCH(H$3,'Data Sheet'!$A$1:$R$1,0))</f>
        <v/>
      </c>
      <c r="I137" s="52">
        <f>INDEX('Data Sheet'!$A$1:$R$260,MATCH($A137,'Data Sheet'!$A$1:$A$260,0),MATCH(I$3,'Data Sheet'!$A$1:$R$1,0))</f>
        <v>3</v>
      </c>
      <c r="J137" s="52" t="str">
        <f>INDEX('Data Sheet'!$A$1:$R$260,MATCH($A137,'Data Sheet'!$A$1:$A$260,0),MATCH(J$3,'Data Sheet'!$A$1:$R$1,0))</f>
        <v>1 piece</v>
      </c>
      <c r="K137" s="52">
        <f>INDEX('Data Sheet'!$A$1:$R$260,MATCH($A137,'Data Sheet'!$A$1:$A$260,0),MATCH(K$3,'Data Sheet'!$A$1:$R$1,0))</f>
        <v>2.5</v>
      </c>
      <c r="L137" s="52" t="str">
        <f>INDEX('Data Sheet'!$A$1:$R$260,MATCH($A137,'Data Sheet'!$A$1:$A$260,0),MATCH(L$3,'Data Sheet'!$A$1:$R$1,0))</f>
        <v>-</v>
      </c>
      <c r="M137" s="52">
        <f>INDEX('Data Sheet'!$A$1:$R$260,MATCH($A137,'Data Sheet'!$A$1:$A$260,0),MATCH(M$3,'Data Sheet'!$A$1:$R$1,0))</f>
        <v>11.45</v>
      </c>
      <c r="N137" s="52">
        <f>INDEX('Data Sheet'!$A$1:$R$260,MATCH($A137,'Data Sheet'!$A$1:$A$260,0),MATCH(N$3,'Data Sheet'!$A$1:$R$1,0))</f>
        <v>0</v>
      </c>
      <c r="O137" s="52">
        <f>INDEX('Data Sheet'!$A$1:$R$260,MATCH($A137,'Data Sheet'!$A$1:$A$260,0),MATCH(O$3,'Data Sheet'!$A$1:$R$1,0))</f>
        <v>0</v>
      </c>
      <c r="P137" s="52">
        <f>INDEX('Data Sheet'!$A$1:$R$260,MATCH($A137,'Data Sheet'!$A$1:$A$260,0),MATCH(P$3,'Data Sheet'!$A$1:$R$1,0))</f>
        <v>0</v>
      </c>
      <c r="Q137" s="52">
        <f>INDEX('Data Sheet'!$A$1:$R$260,MATCH($A137,'Data Sheet'!$A$1:$A$260,0),MATCH(Q$3,'Data Sheet'!$A$1:$R$1,0))</f>
        <v>0</v>
      </c>
      <c r="R137" s="54" t="str">
        <f>VLOOKUP(A137,_xlfn.IFS(D137=Lists!$G$3,'Chicken Only Calculator'!$A$9:$U$114,D137=Lists!$G$4,'Chicken Only Calculator'!$A$9:$U$114,D137=Lists!$G$5,'Chicken Only Calculator'!$A$9:$U$114,D137=Lists!$G$6,'Cheese Only Calculator'!$A$9:$U$116,D137=Lists!$G$7,'Beef Only Calculator'!$A$9:$U$70,D137=Lists!$G$8,'Pork Only Calculator'!$A$9:$U$107),15,FALSE)</f>
        <v/>
      </c>
      <c r="S137" s="54" t="str">
        <f t="shared" si="24"/>
        <v/>
      </c>
      <c r="T137" s="54">
        <f>VLOOKUP(A137,_xlfn.IFS(D137=Lists!$G$3,'Chicken Only Calculator'!$A$9:$U$114,D137=Lists!$G$4,'Chicken Only Calculator'!$A$9:$U$114,D137=Lists!$G$5,'Chicken Only Calculator'!$A$9:$U$114,D137=Lists!$G$6,'Cheese Only Calculator'!$A$9:$U$116,D137=Lists!$G$7,'Beef Only Calculator'!$A$9:$U$70,D137=Lists!$G$8,'Pork Only Calculator'!$A$9:$U$107),17,FALSE)</f>
        <v>0</v>
      </c>
      <c r="U137" s="54" t="str">
        <f t="shared" si="25"/>
        <v/>
      </c>
      <c r="V137" s="54" t="str">
        <f t="shared" si="26"/>
        <v/>
      </c>
      <c r="W137" s="54" t="str">
        <f t="shared" si="27"/>
        <v/>
      </c>
      <c r="X137" s="54" t="str">
        <f t="shared" si="28"/>
        <v/>
      </c>
      <c r="Y137" s="54" t="str">
        <f t="shared" si="29"/>
        <v/>
      </c>
      <c r="Z137" s="54" t="str">
        <f t="shared" si="30"/>
        <v/>
      </c>
      <c r="AA137" s="54">
        <f>VLOOKUP($A137,_xlfn.IFS($D137=Lists!$G$3,'Chicken Only Calculator'!$A$9:$AJ$114,$D137=Lists!$G$4,'Chicken Only Calculator'!$A$9:$AJ$114,$D137=Lists!$G$5,'Chicken Only Calculator'!$A$9:$AJ$114,$D137=Lists!$G$6,'Cheese Only Calculator'!$A$9:$AJ$116,$D137=Lists!$G$7,'Beef Only Calculator'!$A$9:$AJ$70,$D137=Lists!$G$8,'Pork Only Calculator'!$A$9:$AJ$107),24,FALSE)</f>
        <v>0</v>
      </c>
      <c r="AB137" s="54">
        <f>VLOOKUP($A137,_xlfn.IFS($D137=Lists!$G$3,'Chicken Only Calculator'!$A$9:$AJ$114,$D137=Lists!$G$4,'Chicken Only Calculator'!$A$9:$AJ$114,$D137=Lists!$G$5,'Chicken Only Calculator'!$A$9:$AJ$114,$D137=Lists!$G$6,'Cheese Only Calculator'!$A$9:$AJ$116,$D137=Lists!$G$7,'Beef Only Calculator'!$A$9:$AJ$70,$D137=Lists!$G$8,'Pork Only Calculator'!$A$9:$AJ$107),25,FALSE)</f>
        <v>0</v>
      </c>
      <c r="AC137" s="54">
        <f>VLOOKUP($A137,_xlfn.IFS($D137=Lists!$G$3,'Chicken Only Calculator'!$A$9:$AJ$114,$D137=Lists!$G$4,'Chicken Only Calculator'!$A$9:$AJ$114,$D137=Lists!$G$5,'Chicken Only Calculator'!$A$9:$AJ$114,$D137=Lists!$G$6,'Cheese Only Calculator'!$A$9:$AJ$116,$D137=Lists!$G$7,'Beef Only Calculator'!$A$9:$AJ$70,$D137=Lists!$G$8,'Pork Only Calculator'!$A$9:$AJ$107),26,FALSE)</f>
        <v>0</v>
      </c>
      <c r="AD137" s="54">
        <f>VLOOKUP($A137,_xlfn.IFS($D137=Lists!$G$3,'Chicken Only Calculator'!$A$9:$AJ$114,$D137=Lists!$G$4,'Chicken Only Calculator'!$A$9:$AJ$114,$D137=Lists!$G$5,'Chicken Only Calculator'!$A$9:$AJ$114,$D137=Lists!$G$6,'Cheese Only Calculator'!$A$9:$AJ$116,$D137=Lists!$G$7,'Beef Only Calculator'!$A$9:$AJ$70,$D137=Lists!$G$8,'Pork Only Calculator'!$A$9:$AJ$107),27,FALSE)</f>
        <v>0</v>
      </c>
      <c r="AE137" s="54">
        <f>VLOOKUP($A137,_xlfn.IFS($D137=Lists!$G$3,'Chicken Only Calculator'!$A$9:$AJ$114,$D137=Lists!$G$4,'Chicken Only Calculator'!$A$9:$AJ$114,$D137=Lists!$G$5,'Chicken Only Calculator'!$A$9:$AJ$114,$D137=Lists!$G$6,'Cheese Only Calculator'!$A$9:$AJ$116,$D137=Lists!$G$7,'Beef Only Calculator'!$A$9:$AJ$70,$D137=Lists!$G$8,'Pork Only Calculator'!$A$9:$AJ$107),28,FALSE)</f>
        <v>0</v>
      </c>
      <c r="AF137" s="54">
        <f>VLOOKUP($A137,_xlfn.IFS($D137=Lists!$G$3,'Chicken Only Calculator'!$A$9:$AJ$114,$D137=Lists!$G$4,'Chicken Only Calculator'!$A$9:$AJ$114,$D137=Lists!$G$5,'Chicken Only Calculator'!$A$9:$AJ$114,$D137=Lists!$G$6,'Cheese Only Calculator'!$A$9:$AJ$116,$D137=Lists!$G$7,'Beef Only Calculator'!$A$9:$AJ$70,$D137=Lists!$G$8,'Pork Only Calculator'!$A$9:$AJ$107),29,FALSE)</f>
        <v>0</v>
      </c>
      <c r="AG137" s="54">
        <f>VLOOKUP($A137,_xlfn.IFS($D137=Lists!$G$3,'Chicken Only Calculator'!$A$9:$AJ$114,$D137=Lists!$G$4,'Chicken Only Calculator'!$A$9:$AJ$114,$D137=Lists!$G$5,'Chicken Only Calculator'!$A$9:$AJ$114,$D137=Lists!$G$6,'Cheese Only Calculator'!$A$9:$AJ$116,$D137=Lists!$G$7,'Beef Only Calculator'!$A$9:$AJ$70,$D137=Lists!$G$8,'Pork Only Calculator'!$A$9:$AJ$107),30,FALSE)</f>
        <v>0</v>
      </c>
      <c r="AH137" s="54">
        <f>VLOOKUP($A137,_xlfn.IFS($D137=Lists!$G$3,'Chicken Only Calculator'!$A$9:$AJ$114,$D137=Lists!$G$4,'Chicken Only Calculator'!$A$9:$AJ$114,$D137=Lists!$G$5,'Chicken Only Calculator'!$A$9:$AJ$114,$D137=Lists!$G$6,'Cheese Only Calculator'!$A$9:$AJ$116,$D137=Lists!$G$7,'Beef Only Calculator'!$A$9:$AJ$70,$D137=Lists!$G$8,'Pork Only Calculator'!$A$9:$AJ$107),31,FALSE)</f>
        <v>0</v>
      </c>
      <c r="AI137" s="54">
        <f>VLOOKUP($A137,_xlfn.IFS($D137=Lists!$G$3,'Chicken Only Calculator'!$A$9:$AJ$114,$D137=Lists!$G$4,'Chicken Only Calculator'!$A$9:$AJ$114,$D137=Lists!$G$5,'Chicken Only Calculator'!$A$9:$AJ$114,$D137=Lists!$G$6,'Cheese Only Calculator'!$A$9:$AJ$116,$D137=Lists!$G$7,'Beef Only Calculator'!$A$9:$AJ$70,$D137=Lists!$G$8,'Pork Only Calculator'!$A$9:$AJ$107),32,FALSE)</f>
        <v>0</v>
      </c>
      <c r="AJ137" s="54">
        <f>VLOOKUP($A137,_xlfn.IFS($D137=Lists!$G$3,'Chicken Only Calculator'!$A$9:$AJ$114,$D137=Lists!$G$4,'Chicken Only Calculator'!$A$9:$AJ$114,$D137=Lists!$G$5,'Chicken Only Calculator'!$A$9:$AJ$114,$D137=Lists!$G$6,'Cheese Only Calculator'!$A$9:$AJ$116,$D137=Lists!$G$7,'Beef Only Calculator'!$A$9:$AJ$70,$D137=Lists!$G$8,'Pork Only Calculator'!$A$9:$AJ$107),33,FALSE)</f>
        <v>0</v>
      </c>
      <c r="AK137" s="54">
        <f>VLOOKUP($A137,_xlfn.IFS($D137=Lists!$G$3,'Chicken Only Calculator'!$A$9:$AJ$114,$D137=Lists!$G$4,'Chicken Only Calculator'!$A$9:$AJ$114,$D137=Lists!$G$5,'Chicken Only Calculator'!$A$9:$AJ$114,$D137=Lists!$G$6,'Cheese Only Calculator'!$A$9:$AJ$116,$D137=Lists!$G$7,'Beef Only Calculator'!$A$9:$AJ$70,$D137=Lists!$G$8,'Pork Only Calculator'!$A$9:$AJ$107),34,FALSE)</f>
        <v>0</v>
      </c>
      <c r="AL137" s="54">
        <f>VLOOKUP($A137,_xlfn.IFS($D137=Lists!$G$3,'Chicken Only Calculator'!$A$9:$AJ$114,$D137=Lists!$G$4,'Chicken Only Calculator'!$A$9:$AJ$114,$D137=Lists!$G$5,'Chicken Only Calculator'!$A$9:$AJ$114,$D137=Lists!$G$6,'Cheese Only Calculator'!$A$9:$AJ$116,$D137=Lists!$G$7,'Beef Only Calculator'!$A$9:$AJ$70,$D137=Lists!$G$8,'Pork Only Calculator'!$A$9:$AJ$107),35,FALSE)</f>
        <v>0</v>
      </c>
      <c r="AM137" s="54">
        <f t="shared" si="31"/>
        <v>0</v>
      </c>
      <c r="AO137" s="55"/>
    </row>
    <row r="138" spans="1:41" ht="24.5" x14ac:dyDescent="0.55000000000000004">
      <c r="A138" s="40">
        <v>10460120928</v>
      </c>
      <c r="B138" s="40" t="str">
        <f>INDEX('Data Sheet'!$A$1:$R$260,MATCH($A138,'Data Sheet'!$A$1:$A$260,0),MATCH(B$3,'Data Sheet'!$A$1:$R$1,0))</f>
        <v>ACT</v>
      </c>
      <c r="C138" s="41" t="str">
        <f>INDEX('Data Sheet'!$A$1:$R$260,MATCH($A138,'Data Sheet'!$A$1:$A$260,0),MATCH(C$3,'Data Sheet'!$A$1:$R$1,0))</f>
        <v>All Natural Low Sodium Diced Chicken, 2.3 oz.</v>
      </c>
      <c r="D138" s="40" t="str">
        <f>INDEX('Data Sheet'!$A$1:$R$260,MATCH($A138,'Data Sheet'!$A$1:$A$260,0),MATCH(D$3,'Data Sheet'!$A$1:$R$1,0))</f>
        <v>100103 W/D</v>
      </c>
      <c r="E138" s="40">
        <f>INDEX('Data Sheet'!$A$1:$R$260,MATCH($A138,'Data Sheet'!$A$1:$A$260,0),MATCH(E$3,'Data Sheet'!$A$1:$R$1,0))</f>
        <v>10</v>
      </c>
      <c r="F138" s="40">
        <f>INDEX('Data Sheet'!$A$1:$R$260,MATCH($A138,'Data Sheet'!$A$1:$A$260,0),MATCH(F$3,'Data Sheet'!$A$1:$R$1,0))</f>
        <v>70</v>
      </c>
      <c r="G138" s="40">
        <f>INDEX('Data Sheet'!$A$1:$R$260,MATCH($A138,'Data Sheet'!$A$1:$A$260,0),MATCH(G$3,'Data Sheet'!$A$1:$R$1,0))</f>
        <v>70</v>
      </c>
      <c r="H138" s="40">
        <f>INDEX('Data Sheet'!$A$1:$R$260,MATCH($A138,'Data Sheet'!$A$1:$A$260,0),MATCH(H$3,'Data Sheet'!$A$1:$R$1,0))</f>
        <v>15</v>
      </c>
      <c r="I138" s="40">
        <f>INDEX('Data Sheet'!$A$1:$R$260,MATCH($A138,'Data Sheet'!$A$1:$A$260,0),MATCH(I$3,'Data Sheet'!$A$1:$R$1,0))</f>
        <v>2.2999999999999998</v>
      </c>
      <c r="J138" s="40" t="str">
        <f>INDEX('Data Sheet'!$A$1:$R$260,MATCH($A138,'Data Sheet'!$A$1:$A$260,0),MATCH(J$3,'Data Sheet'!$A$1:$R$1,0))</f>
        <v>2.3 oz.</v>
      </c>
      <c r="K138" s="40">
        <f>INDEX('Data Sheet'!$A$1:$R$260,MATCH($A138,'Data Sheet'!$A$1:$A$260,0),MATCH(K$3,'Data Sheet'!$A$1:$R$1,0))</f>
        <v>2</v>
      </c>
      <c r="L138" s="40" t="str">
        <f>INDEX('Data Sheet'!$A$1:$R$260,MATCH($A138,'Data Sheet'!$A$1:$A$260,0),MATCH(L$3,'Data Sheet'!$A$1:$R$1,0))</f>
        <v>-</v>
      </c>
      <c r="M138" s="40">
        <f>INDEX('Data Sheet'!$A$1:$R$260,MATCH($A138,'Data Sheet'!$A$1:$A$260,0),MATCH(M$3,'Data Sheet'!$A$1:$R$1,0))</f>
        <v>8.5299999999999994</v>
      </c>
      <c r="N138" s="40">
        <f>INDEX('Data Sheet'!$A$1:$R$260,MATCH($A138,'Data Sheet'!$A$1:$A$260,0),MATCH(N$3,'Data Sheet'!$A$1:$R$1,0))</f>
        <v>5.69</v>
      </c>
      <c r="O138" s="40">
        <f>INDEX('Data Sheet'!$A$1:$R$260,MATCH($A138,'Data Sheet'!$A$1:$A$260,0),MATCH(O$3,'Data Sheet'!$A$1:$R$1,0))</f>
        <v>0</v>
      </c>
      <c r="P138" s="40">
        <f>INDEX('Data Sheet'!$A$1:$R$260,MATCH($A138,'Data Sheet'!$A$1:$A$260,0),MATCH(P$3,'Data Sheet'!$A$1:$R$1,0))</f>
        <v>0</v>
      </c>
      <c r="Q138" s="40">
        <f>INDEX('Data Sheet'!$A$1:$R$260,MATCH($A138,'Data Sheet'!$A$1:$A$260,0),MATCH(Q$3,'Data Sheet'!$A$1:$R$1,0))</f>
        <v>0</v>
      </c>
      <c r="R138" s="42" t="str">
        <f>VLOOKUP(A138,_xlfn.IFS(D138=Lists!$G$3,'Chicken Only Calculator'!$A$9:$U$114,D138=Lists!$G$4,'Chicken Only Calculator'!$A$9:$U$114,D138=Lists!$G$5,'Chicken Only Calculator'!$A$9:$U$114,D138=Lists!$G$6,'Cheese Only Calculator'!$A$9:$U$116,D138=Lists!$G$7,'Beef Only Calculator'!$A$9:$U$70,D138=Lists!$G$8,'Pork Only Calculator'!$A$9:$U$107),15,FALSE)</f>
        <v/>
      </c>
      <c r="S138" s="42" t="str">
        <f t="shared" si="24"/>
        <v/>
      </c>
      <c r="T138" s="42">
        <f>VLOOKUP(A138,_xlfn.IFS(D138=Lists!$G$3,'Chicken Only Calculator'!$A$9:$U$114,D138=Lists!$G$4,'Chicken Only Calculator'!$A$9:$U$114,D138=Lists!$G$5,'Chicken Only Calculator'!$A$9:$U$114,D138=Lists!$G$6,'Cheese Only Calculator'!$A$9:$U$116,D138=Lists!$G$7,'Beef Only Calculator'!$A$9:$U$70,D138=Lists!$G$8,'Pork Only Calculator'!$A$9:$U$107),17,FALSE)</f>
        <v>0</v>
      </c>
      <c r="U138" s="42" t="str">
        <f t="shared" si="25"/>
        <v/>
      </c>
      <c r="V138" s="42" t="str">
        <f t="shared" si="26"/>
        <v/>
      </c>
      <c r="W138" s="42" t="str">
        <f t="shared" si="27"/>
        <v/>
      </c>
      <c r="X138" s="42" t="str">
        <f t="shared" si="28"/>
        <v/>
      </c>
      <c r="Y138" s="42" t="str">
        <f t="shared" si="29"/>
        <v/>
      </c>
      <c r="Z138" s="42" t="str">
        <f t="shared" si="30"/>
        <v/>
      </c>
      <c r="AA138" s="42">
        <f>VLOOKUP($A138,_xlfn.IFS($D138=Lists!$G$3,'Chicken Only Calculator'!$A$9:$AJ$114,$D138=Lists!$G$4,'Chicken Only Calculator'!$A$9:$AJ$114,$D138=Lists!$G$5,'Chicken Only Calculator'!$A$9:$AJ$114,$D138=Lists!$G$6,'Cheese Only Calculator'!$A$9:$AJ$116,$D138=Lists!$G$7,'Beef Only Calculator'!$A$9:$AJ$70,$D138=Lists!$G$8,'Pork Only Calculator'!$A$9:$AJ$107),24,FALSE)</f>
        <v>0</v>
      </c>
      <c r="AB138" s="42">
        <f>VLOOKUP($A138,_xlfn.IFS($D138=Lists!$G$3,'Chicken Only Calculator'!$A$9:$AJ$114,$D138=Lists!$G$4,'Chicken Only Calculator'!$A$9:$AJ$114,$D138=Lists!$G$5,'Chicken Only Calculator'!$A$9:$AJ$114,$D138=Lists!$G$6,'Cheese Only Calculator'!$A$9:$AJ$116,$D138=Lists!$G$7,'Beef Only Calculator'!$A$9:$AJ$70,$D138=Lists!$G$8,'Pork Only Calculator'!$A$9:$AJ$107),25,FALSE)</f>
        <v>0</v>
      </c>
      <c r="AC138" s="42">
        <f>VLOOKUP($A138,_xlfn.IFS($D138=Lists!$G$3,'Chicken Only Calculator'!$A$9:$AJ$114,$D138=Lists!$G$4,'Chicken Only Calculator'!$A$9:$AJ$114,$D138=Lists!$G$5,'Chicken Only Calculator'!$A$9:$AJ$114,$D138=Lists!$G$6,'Cheese Only Calculator'!$A$9:$AJ$116,$D138=Lists!$G$7,'Beef Only Calculator'!$A$9:$AJ$70,$D138=Lists!$G$8,'Pork Only Calculator'!$A$9:$AJ$107),26,FALSE)</f>
        <v>0</v>
      </c>
      <c r="AD138" s="42">
        <f>VLOOKUP($A138,_xlfn.IFS($D138=Lists!$G$3,'Chicken Only Calculator'!$A$9:$AJ$114,$D138=Lists!$G$4,'Chicken Only Calculator'!$A$9:$AJ$114,$D138=Lists!$G$5,'Chicken Only Calculator'!$A$9:$AJ$114,$D138=Lists!$G$6,'Cheese Only Calculator'!$A$9:$AJ$116,$D138=Lists!$G$7,'Beef Only Calculator'!$A$9:$AJ$70,$D138=Lists!$G$8,'Pork Only Calculator'!$A$9:$AJ$107),27,FALSE)</f>
        <v>0</v>
      </c>
      <c r="AE138" s="42">
        <f>VLOOKUP($A138,_xlfn.IFS($D138=Lists!$G$3,'Chicken Only Calculator'!$A$9:$AJ$114,$D138=Lists!$G$4,'Chicken Only Calculator'!$A$9:$AJ$114,$D138=Lists!$G$5,'Chicken Only Calculator'!$A$9:$AJ$114,$D138=Lists!$G$6,'Cheese Only Calculator'!$A$9:$AJ$116,$D138=Lists!$G$7,'Beef Only Calculator'!$A$9:$AJ$70,$D138=Lists!$G$8,'Pork Only Calculator'!$A$9:$AJ$107),28,FALSE)</f>
        <v>0</v>
      </c>
      <c r="AF138" s="42">
        <f>VLOOKUP($A138,_xlfn.IFS($D138=Lists!$G$3,'Chicken Only Calculator'!$A$9:$AJ$114,$D138=Lists!$G$4,'Chicken Only Calculator'!$A$9:$AJ$114,$D138=Lists!$G$5,'Chicken Only Calculator'!$A$9:$AJ$114,$D138=Lists!$G$6,'Cheese Only Calculator'!$A$9:$AJ$116,$D138=Lists!$G$7,'Beef Only Calculator'!$A$9:$AJ$70,$D138=Lists!$G$8,'Pork Only Calculator'!$A$9:$AJ$107),29,FALSE)</f>
        <v>0</v>
      </c>
      <c r="AG138" s="42">
        <f>VLOOKUP($A138,_xlfn.IFS($D138=Lists!$G$3,'Chicken Only Calculator'!$A$9:$AJ$114,$D138=Lists!$G$4,'Chicken Only Calculator'!$A$9:$AJ$114,$D138=Lists!$G$5,'Chicken Only Calculator'!$A$9:$AJ$114,$D138=Lists!$G$6,'Cheese Only Calculator'!$A$9:$AJ$116,$D138=Lists!$G$7,'Beef Only Calculator'!$A$9:$AJ$70,$D138=Lists!$G$8,'Pork Only Calculator'!$A$9:$AJ$107),30,FALSE)</f>
        <v>0</v>
      </c>
      <c r="AH138" s="42">
        <f>VLOOKUP($A138,_xlfn.IFS($D138=Lists!$G$3,'Chicken Only Calculator'!$A$9:$AJ$114,$D138=Lists!$G$4,'Chicken Only Calculator'!$A$9:$AJ$114,$D138=Lists!$G$5,'Chicken Only Calculator'!$A$9:$AJ$114,$D138=Lists!$G$6,'Cheese Only Calculator'!$A$9:$AJ$116,$D138=Lists!$G$7,'Beef Only Calculator'!$A$9:$AJ$70,$D138=Lists!$G$8,'Pork Only Calculator'!$A$9:$AJ$107),31,FALSE)</f>
        <v>0</v>
      </c>
      <c r="AI138" s="42">
        <f>VLOOKUP($A138,_xlfn.IFS($D138=Lists!$G$3,'Chicken Only Calculator'!$A$9:$AJ$114,$D138=Lists!$G$4,'Chicken Only Calculator'!$A$9:$AJ$114,$D138=Lists!$G$5,'Chicken Only Calculator'!$A$9:$AJ$114,$D138=Lists!$G$6,'Cheese Only Calculator'!$A$9:$AJ$116,$D138=Lists!$G$7,'Beef Only Calculator'!$A$9:$AJ$70,$D138=Lists!$G$8,'Pork Only Calculator'!$A$9:$AJ$107),32,FALSE)</f>
        <v>0</v>
      </c>
      <c r="AJ138" s="42">
        <f>VLOOKUP($A138,_xlfn.IFS($D138=Lists!$G$3,'Chicken Only Calculator'!$A$9:$AJ$114,$D138=Lists!$G$4,'Chicken Only Calculator'!$A$9:$AJ$114,$D138=Lists!$G$5,'Chicken Only Calculator'!$A$9:$AJ$114,$D138=Lists!$G$6,'Cheese Only Calculator'!$A$9:$AJ$116,$D138=Lists!$G$7,'Beef Only Calculator'!$A$9:$AJ$70,$D138=Lists!$G$8,'Pork Only Calculator'!$A$9:$AJ$107),33,FALSE)</f>
        <v>0</v>
      </c>
      <c r="AK138" s="42">
        <f>VLOOKUP($A138,_xlfn.IFS($D138=Lists!$G$3,'Chicken Only Calculator'!$A$9:$AJ$114,$D138=Lists!$G$4,'Chicken Only Calculator'!$A$9:$AJ$114,$D138=Lists!$G$5,'Chicken Only Calculator'!$A$9:$AJ$114,$D138=Lists!$G$6,'Cheese Only Calculator'!$A$9:$AJ$116,$D138=Lists!$G$7,'Beef Only Calculator'!$A$9:$AJ$70,$D138=Lists!$G$8,'Pork Only Calculator'!$A$9:$AJ$107),34,FALSE)</f>
        <v>0</v>
      </c>
      <c r="AL138" s="42">
        <f>VLOOKUP($A138,_xlfn.IFS($D138=Lists!$G$3,'Chicken Only Calculator'!$A$9:$AJ$114,$D138=Lists!$G$4,'Chicken Only Calculator'!$A$9:$AJ$114,$D138=Lists!$G$5,'Chicken Only Calculator'!$A$9:$AJ$114,$D138=Lists!$G$6,'Cheese Only Calculator'!$A$9:$AJ$116,$D138=Lists!$G$7,'Beef Only Calculator'!$A$9:$AJ$70,$D138=Lists!$G$8,'Pork Only Calculator'!$A$9:$AJ$107),35,FALSE)</f>
        <v>0</v>
      </c>
      <c r="AM138" s="42">
        <f t="shared" si="31"/>
        <v>0</v>
      </c>
      <c r="AO138" s="55"/>
    </row>
    <row r="139" spans="1:41" ht="24.5" x14ac:dyDescent="0.55000000000000004">
      <c r="A139" s="52">
        <v>10460210928</v>
      </c>
      <c r="B139" s="52" t="str">
        <f>INDEX('Data Sheet'!$A$1:$R$260,MATCH($A139,'Data Sheet'!$A$1:$A$260,0),MATCH(B$3,'Data Sheet'!$A$1:$R$1,0))</f>
        <v>ACT</v>
      </c>
      <c r="C139" s="53" t="str">
        <f>INDEX('Data Sheet'!$A$1:$R$260,MATCH($A139,'Data Sheet'!$A$1:$A$260,0),MATCH(C$3,'Data Sheet'!$A$1:$R$1,0))</f>
        <v>All Natural Low Sodium Pulled Chicken, 2.2 oz. (65/35 Dark/White)</v>
      </c>
      <c r="D139" s="52" t="str">
        <f>INDEX('Data Sheet'!$A$1:$R$260,MATCH($A139,'Data Sheet'!$A$1:$A$260,0),MATCH(D$3,'Data Sheet'!$A$1:$R$1,0))</f>
        <v>100103 W/D</v>
      </c>
      <c r="E139" s="52">
        <f>INDEX('Data Sheet'!$A$1:$R$260,MATCH($A139,'Data Sheet'!$A$1:$A$260,0),MATCH(E$3,'Data Sheet'!$A$1:$R$1,0))</f>
        <v>10</v>
      </c>
      <c r="F139" s="52">
        <f>INDEX('Data Sheet'!$A$1:$R$260,MATCH($A139,'Data Sheet'!$A$1:$A$260,0),MATCH(F$3,'Data Sheet'!$A$1:$R$1,0))</f>
        <v>73</v>
      </c>
      <c r="G139" s="52">
        <f>INDEX('Data Sheet'!$A$1:$R$260,MATCH($A139,'Data Sheet'!$A$1:$A$260,0),MATCH(G$3,'Data Sheet'!$A$1:$R$1,0))</f>
        <v>73</v>
      </c>
      <c r="H139" s="52">
        <f>INDEX('Data Sheet'!$A$1:$R$260,MATCH($A139,'Data Sheet'!$A$1:$A$260,0),MATCH(H$3,'Data Sheet'!$A$1:$R$1,0))</f>
        <v>15</v>
      </c>
      <c r="I139" s="52">
        <f>INDEX('Data Sheet'!$A$1:$R$260,MATCH($A139,'Data Sheet'!$A$1:$A$260,0),MATCH(I$3,'Data Sheet'!$A$1:$R$1,0))</f>
        <v>2.2000000000000002</v>
      </c>
      <c r="J139" s="52" t="str">
        <f>INDEX('Data Sheet'!$A$1:$R$260,MATCH($A139,'Data Sheet'!$A$1:$A$260,0),MATCH(J$3,'Data Sheet'!$A$1:$R$1,0))</f>
        <v>2.2 oz.</v>
      </c>
      <c r="K139" s="52">
        <f>INDEX('Data Sheet'!$A$1:$R$260,MATCH($A139,'Data Sheet'!$A$1:$A$260,0),MATCH(K$3,'Data Sheet'!$A$1:$R$1,0))</f>
        <v>2</v>
      </c>
      <c r="L139" s="52" t="str">
        <f>INDEX('Data Sheet'!$A$1:$R$260,MATCH($A139,'Data Sheet'!$A$1:$A$260,0),MATCH(L$3,'Data Sheet'!$A$1:$R$1,0))</f>
        <v>-</v>
      </c>
      <c r="M139" s="52">
        <f>INDEX('Data Sheet'!$A$1:$R$260,MATCH($A139,'Data Sheet'!$A$1:$A$260,0),MATCH(M$3,'Data Sheet'!$A$1:$R$1,0))</f>
        <v>4.97</v>
      </c>
      <c r="N139" s="52">
        <f>INDEX('Data Sheet'!$A$1:$R$260,MATCH($A139,'Data Sheet'!$A$1:$A$260,0),MATCH(N$3,'Data Sheet'!$A$1:$R$1,0))</f>
        <v>9.24</v>
      </c>
      <c r="O139" s="52">
        <f>INDEX('Data Sheet'!$A$1:$R$260,MATCH($A139,'Data Sheet'!$A$1:$A$260,0),MATCH(O$3,'Data Sheet'!$A$1:$R$1,0))</f>
        <v>0</v>
      </c>
      <c r="P139" s="52">
        <f>INDEX('Data Sheet'!$A$1:$R$260,MATCH($A139,'Data Sheet'!$A$1:$A$260,0),MATCH(P$3,'Data Sheet'!$A$1:$R$1,0))</f>
        <v>0</v>
      </c>
      <c r="Q139" s="52">
        <f>INDEX('Data Sheet'!$A$1:$R$260,MATCH($A139,'Data Sheet'!$A$1:$A$260,0),MATCH(Q$3,'Data Sheet'!$A$1:$R$1,0))</f>
        <v>0</v>
      </c>
      <c r="R139" s="54" t="str">
        <f>VLOOKUP(A139,_xlfn.IFS(D139=Lists!$G$3,'Chicken Only Calculator'!$A$9:$U$114,D139=Lists!$G$4,'Chicken Only Calculator'!$A$9:$U$114,D139=Lists!$G$5,'Chicken Only Calculator'!$A$9:$U$114,D139=Lists!$G$6,'Cheese Only Calculator'!$A$9:$U$116,D139=Lists!$G$7,'Beef Only Calculator'!$A$9:$U$70,D139=Lists!$G$8,'Pork Only Calculator'!$A$9:$U$107),15,FALSE)</f>
        <v/>
      </c>
      <c r="S139" s="54" t="str">
        <f t="shared" si="24"/>
        <v/>
      </c>
      <c r="T139" s="54">
        <f>VLOOKUP(A139,_xlfn.IFS(D139=Lists!$G$3,'Chicken Only Calculator'!$A$9:$U$114,D139=Lists!$G$4,'Chicken Only Calculator'!$A$9:$U$114,D139=Lists!$G$5,'Chicken Only Calculator'!$A$9:$U$114,D139=Lists!$G$6,'Cheese Only Calculator'!$A$9:$U$116,D139=Lists!$G$7,'Beef Only Calculator'!$A$9:$U$70,D139=Lists!$G$8,'Pork Only Calculator'!$A$9:$U$107),17,FALSE)</f>
        <v>0</v>
      </c>
      <c r="U139" s="54" t="str">
        <f t="shared" si="25"/>
        <v/>
      </c>
      <c r="V139" s="54" t="str">
        <f t="shared" si="26"/>
        <v/>
      </c>
      <c r="W139" s="54" t="str">
        <f t="shared" si="27"/>
        <v/>
      </c>
      <c r="X139" s="54" t="str">
        <f t="shared" si="28"/>
        <v/>
      </c>
      <c r="Y139" s="54" t="str">
        <f t="shared" si="29"/>
        <v/>
      </c>
      <c r="Z139" s="54" t="str">
        <f t="shared" si="30"/>
        <v/>
      </c>
      <c r="AA139" s="54">
        <f>VLOOKUP($A139,_xlfn.IFS($D139=Lists!$G$3,'Chicken Only Calculator'!$A$9:$AJ$114,$D139=Lists!$G$4,'Chicken Only Calculator'!$A$9:$AJ$114,$D139=Lists!$G$5,'Chicken Only Calculator'!$A$9:$AJ$114,$D139=Lists!$G$6,'Cheese Only Calculator'!$A$9:$AJ$116,$D139=Lists!$G$7,'Beef Only Calculator'!$A$9:$AJ$70,$D139=Lists!$G$8,'Pork Only Calculator'!$A$9:$AJ$107),24,FALSE)</f>
        <v>0</v>
      </c>
      <c r="AB139" s="54">
        <f>VLOOKUP($A139,_xlfn.IFS($D139=Lists!$G$3,'Chicken Only Calculator'!$A$9:$AJ$114,$D139=Lists!$G$4,'Chicken Only Calculator'!$A$9:$AJ$114,$D139=Lists!$G$5,'Chicken Only Calculator'!$A$9:$AJ$114,$D139=Lists!$G$6,'Cheese Only Calculator'!$A$9:$AJ$116,$D139=Lists!$G$7,'Beef Only Calculator'!$A$9:$AJ$70,$D139=Lists!$G$8,'Pork Only Calculator'!$A$9:$AJ$107),25,FALSE)</f>
        <v>0</v>
      </c>
      <c r="AC139" s="54">
        <f>VLOOKUP($A139,_xlfn.IFS($D139=Lists!$G$3,'Chicken Only Calculator'!$A$9:$AJ$114,$D139=Lists!$G$4,'Chicken Only Calculator'!$A$9:$AJ$114,$D139=Lists!$G$5,'Chicken Only Calculator'!$A$9:$AJ$114,$D139=Lists!$G$6,'Cheese Only Calculator'!$A$9:$AJ$116,$D139=Lists!$G$7,'Beef Only Calculator'!$A$9:$AJ$70,$D139=Lists!$G$8,'Pork Only Calculator'!$A$9:$AJ$107),26,FALSE)</f>
        <v>0</v>
      </c>
      <c r="AD139" s="54">
        <f>VLOOKUP($A139,_xlfn.IFS($D139=Lists!$G$3,'Chicken Only Calculator'!$A$9:$AJ$114,$D139=Lists!$G$4,'Chicken Only Calculator'!$A$9:$AJ$114,$D139=Lists!$G$5,'Chicken Only Calculator'!$A$9:$AJ$114,$D139=Lists!$G$6,'Cheese Only Calculator'!$A$9:$AJ$116,$D139=Lists!$G$7,'Beef Only Calculator'!$A$9:$AJ$70,$D139=Lists!$G$8,'Pork Only Calculator'!$A$9:$AJ$107),27,FALSE)</f>
        <v>0</v>
      </c>
      <c r="AE139" s="54">
        <f>VLOOKUP($A139,_xlfn.IFS($D139=Lists!$G$3,'Chicken Only Calculator'!$A$9:$AJ$114,$D139=Lists!$G$4,'Chicken Only Calculator'!$A$9:$AJ$114,$D139=Lists!$G$5,'Chicken Only Calculator'!$A$9:$AJ$114,$D139=Lists!$G$6,'Cheese Only Calculator'!$A$9:$AJ$116,$D139=Lists!$G$7,'Beef Only Calculator'!$A$9:$AJ$70,$D139=Lists!$G$8,'Pork Only Calculator'!$A$9:$AJ$107),28,FALSE)</f>
        <v>0</v>
      </c>
      <c r="AF139" s="54">
        <f>VLOOKUP($A139,_xlfn.IFS($D139=Lists!$G$3,'Chicken Only Calculator'!$A$9:$AJ$114,$D139=Lists!$G$4,'Chicken Only Calculator'!$A$9:$AJ$114,$D139=Lists!$G$5,'Chicken Only Calculator'!$A$9:$AJ$114,$D139=Lists!$G$6,'Cheese Only Calculator'!$A$9:$AJ$116,$D139=Lists!$G$7,'Beef Only Calculator'!$A$9:$AJ$70,$D139=Lists!$G$8,'Pork Only Calculator'!$A$9:$AJ$107),29,FALSE)</f>
        <v>0</v>
      </c>
      <c r="AG139" s="54">
        <f>VLOOKUP($A139,_xlfn.IFS($D139=Lists!$G$3,'Chicken Only Calculator'!$A$9:$AJ$114,$D139=Lists!$G$4,'Chicken Only Calculator'!$A$9:$AJ$114,$D139=Lists!$G$5,'Chicken Only Calculator'!$A$9:$AJ$114,$D139=Lists!$G$6,'Cheese Only Calculator'!$A$9:$AJ$116,$D139=Lists!$G$7,'Beef Only Calculator'!$A$9:$AJ$70,$D139=Lists!$G$8,'Pork Only Calculator'!$A$9:$AJ$107),30,FALSE)</f>
        <v>0</v>
      </c>
      <c r="AH139" s="54">
        <f>VLOOKUP($A139,_xlfn.IFS($D139=Lists!$G$3,'Chicken Only Calculator'!$A$9:$AJ$114,$D139=Lists!$G$4,'Chicken Only Calculator'!$A$9:$AJ$114,$D139=Lists!$G$5,'Chicken Only Calculator'!$A$9:$AJ$114,$D139=Lists!$G$6,'Cheese Only Calculator'!$A$9:$AJ$116,$D139=Lists!$G$7,'Beef Only Calculator'!$A$9:$AJ$70,$D139=Lists!$G$8,'Pork Only Calculator'!$A$9:$AJ$107),31,FALSE)</f>
        <v>0</v>
      </c>
      <c r="AI139" s="54">
        <f>VLOOKUP($A139,_xlfn.IFS($D139=Lists!$G$3,'Chicken Only Calculator'!$A$9:$AJ$114,$D139=Lists!$G$4,'Chicken Only Calculator'!$A$9:$AJ$114,$D139=Lists!$G$5,'Chicken Only Calculator'!$A$9:$AJ$114,$D139=Lists!$G$6,'Cheese Only Calculator'!$A$9:$AJ$116,$D139=Lists!$G$7,'Beef Only Calculator'!$A$9:$AJ$70,$D139=Lists!$G$8,'Pork Only Calculator'!$A$9:$AJ$107),32,FALSE)</f>
        <v>0</v>
      </c>
      <c r="AJ139" s="54">
        <f>VLOOKUP($A139,_xlfn.IFS($D139=Lists!$G$3,'Chicken Only Calculator'!$A$9:$AJ$114,$D139=Lists!$G$4,'Chicken Only Calculator'!$A$9:$AJ$114,$D139=Lists!$G$5,'Chicken Only Calculator'!$A$9:$AJ$114,$D139=Lists!$G$6,'Cheese Only Calculator'!$A$9:$AJ$116,$D139=Lists!$G$7,'Beef Only Calculator'!$A$9:$AJ$70,$D139=Lists!$G$8,'Pork Only Calculator'!$A$9:$AJ$107),33,FALSE)</f>
        <v>0</v>
      </c>
      <c r="AK139" s="54">
        <f>VLOOKUP($A139,_xlfn.IFS($D139=Lists!$G$3,'Chicken Only Calculator'!$A$9:$AJ$114,$D139=Lists!$G$4,'Chicken Only Calculator'!$A$9:$AJ$114,$D139=Lists!$G$5,'Chicken Only Calculator'!$A$9:$AJ$114,$D139=Lists!$G$6,'Cheese Only Calculator'!$A$9:$AJ$116,$D139=Lists!$G$7,'Beef Only Calculator'!$A$9:$AJ$70,$D139=Lists!$G$8,'Pork Only Calculator'!$A$9:$AJ$107),34,FALSE)</f>
        <v>0</v>
      </c>
      <c r="AL139" s="54">
        <f>VLOOKUP($A139,_xlfn.IFS($D139=Lists!$G$3,'Chicken Only Calculator'!$A$9:$AJ$114,$D139=Lists!$G$4,'Chicken Only Calculator'!$A$9:$AJ$114,$D139=Lists!$G$5,'Chicken Only Calculator'!$A$9:$AJ$114,$D139=Lists!$G$6,'Cheese Only Calculator'!$A$9:$AJ$116,$D139=Lists!$G$7,'Beef Only Calculator'!$A$9:$AJ$70,$D139=Lists!$G$8,'Pork Only Calculator'!$A$9:$AJ$107),35,FALSE)</f>
        <v>0</v>
      </c>
      <c r="AM139" s="54">
        <f t="shared" si="31"/>
        <v>0</v>
      </c>
      <c r="AO139" s="55"/>
    </row>
    <row r="140" spans="1:41" ht="24.5" x14ac:dyDescent="0.55000000000000004">
      <c r="A140" s="40">
        <v>10703000928</v>
      </c>
      <c r="B140" s="40" t="str">
        <f>INDEX('Data Sheet'!$A$1:$R$260,MATCH($A140,'Data Sheet'!$A$1:$A$260,0),MATCH(B$3,'Data Sheet'!$A$1:$R$1,0))</f>
        <v>ACT</v>
      </c>
      <c r="C140" s="41" t="str">
        <f>INDEX('Data Sheet'!$A$1:$R$260,MATCH($A140,'Data Sheet'!$A$1:$A$260,0),MATCH(C$3,'Data Sheet'!$A$1:$R$1,0))</f>
        <v>Breaded Golden Crispy Whole Muscle Chicken Breast Filets, 4.0 oz.</v>
      </c>
      <c r="D140" s="40" t="str">
        <f>INDEX('Data Sheet'!$A$1:$R$260,MATCH($A140,'Data Sheet'!$A$1:$A$260,0),MATCH(D$3,'Data Sheet'!$A$1:$R$1,0))</f>
        <v>100103 W</v>
      </c>
      <c r="E140" s="40">
        <f>INDEX('Data Sheet'!$A$1:$R$260,MATCH($A140,'Data Sheet'!$A$1:$A$260,0),MATCH(E$3,'Data Sheet'!$A$1:$R$1,0))</f>
        <v>30</v>
      </c>
      <c r="F140" s="40" t="str">
        <f>INDEX('Data Sheet'!$A$1:$R$260,MATCH($A140,'Data Sheet'!$A$1:$A$260,0),MATCH(F$3,'Data Sheet'!$A$1:$R$1,0))</f>
        <v>104-136</v>
      </c>
      <c r="G140" s="40">
        <f>INDEX('Data Sheet'!$A$1:$R$260,MATCH($A140,'Data Sheet'!$A$1:$A$260,0),MATCH(G$3,'Data Sheet'!$A$1:$R$1,0))</f>
        <v>120</v>
      </c>
      <c r="H140" s="40" t="str">
        <f>INDEX('Data Sheet'!$A$1:$R$260,MATCH($A140,'Data Sheet'!$A$1:$A$260,0),MATCH(H$3,'Data Sheet'!$A$1:$R$1,0))</f>
        <v/>
      </c>
      <c r="I140" s="40">
        <f>INDEX('Data Sheet'!$A$1:$R$260,MATCH($A140,'Data Sheet'!$A$1:$A$260,0),MATCH(I$3,'Data Sheet'!$A$1:$R$1,0))</f>
        <v>4</v>
      </c>
      <c r="J140" s="40" t="str">
        <f>INDEX('Data Sheet'!$A$1:$R$260,MATCH($A140,'Data Sheet'!$A$1:$A$260,0),MATCH(J$3,'Data Sheet'!$A$1:$R$1,0))</f>
        <v>1 piece</v>
      </c>
      <c r="K140" s="40">
        <f>INDEX('Data Sheet'!$A$1:$R$260,MATCH($A140,'Data Sheet'!$A$1:$A$260,0),MATCH(K$3,'Data Sheet'!$A$1:$R$1,0))</f>
        <v>2</v>
      </c>
      <c r="L140" s="40">
        <f>INDEX('Data Sheet'!$A$1:$R$260,MATCH($A140,'Data Sheet'!$A$1:$A$260,0),MATCH(L$3,'Data Sheet'!$A$1:$R$1,0))</f>
        <v>1</v>
      </c>
      <c r="M140" s="40">
        <f>INDEX('Data Sheet'!$A$1:$R$260,MATCH($A140,'Data Sheet'!$A$1:$A$260,0),MATCH(M$3,'Data Sheet'!$A$1:$R$1,0))</f>
        <v>30.95</v>
      </c>
      <c r="N140" s="40">
        <f>INDEX('Data Sheet'!$A$1:$R$260,MATCH($A140,'Data Sheet'!$A$1:$A$260,0),MATCH(N$3,'Data Sheet'!$A$1:$R$1,0))</f>
        <v>0</v>
      </c>
      <c r="O140" s="40">
        <f>INDEX('Data Sheet'!$A$1:$R$260,MATCH($A140,'Data Sheet'!$A$1:$A$260,0),MATCH(O$3,'Data Sheet'!$A$1:$R$1,0))</f>
        <v>0</v>
      </c>
      <c r="P140" s="40">
        <f>INDEX('Data Sheet'!$A$1:$R$260,MATCH($A140,'Data Sheet'!$A$1:$A$260,0),MATCH(P$3,'Data Sheet'!$A$1:$R$1,0))</f>
        <v>0</v>
      </c>
      <c r="Q140" s="40">
        <f>INDEX('Data Sheet'!$A$1:$R$260,MATCH($A140,'Data Sheet'!$A$1:$A$260,0),MATCH(Q$3,'Data Sheet'!$A$1:$R$1,0))</f>
        <v>0</v>
      </c>
      <c r="R140" s="42" t="str">
        <f>VLOOKUP(A140,_xlfn.IFS(D140=Lists!$G$3,'Chicken Only Calculator'!$A$9:$U$114,D140=Lists!$G$4,'Chicken Only Calculator'!$A$9:$U$114,D140=Lists!$G$5,'Chicken Only Calculator'!$A$9:$U$114,D140=Lists!$G$6,'Cheese Only Calculator'!$A$9:$U$116,D140=Lists!$G$7,'Beef Only Calculator'!$A$9:$U$70,D140=Lists!$G$8,'Pork Only Calculator'!$A$9:$U$107),15,FALSE)</f>
        <v/>
      </c>
      <c r="S140" s="42" t="str">
        <f t="shared" si="24"/>
        <v/>
      </c>
      <c r="T140" s="42">
        <f>VLOOKUP(A140,_xlfn.IFS(D140=Lists!$G$3,'Chicken Only Calculator'!$A$9:$U$114,D140=Lists!$G$4,'Chicken Only Calculator'!$A$9:$U$114,D140=Lists!$G$5,'Chicken Only Calculator'!$A$9:$U$114,D140=Lists!$G$6,'Cheese Only Calculator'!$A$9:$U$116,D140=Lists!$G$7,'Beef Only Calculator'!$A$9:$U$70,D140=Lists!$G$8,'Pork Only Calculator'!$A$9:$U$107),17,FALSE)</f>
        <v>0</v>
      </c>
      <c r="U140" s="42" t="str">
        <f t="shared" si="25"/>
        <v/>
      </c>
      <c r="V140" s="42" t="str">
        <f t="shared" si="26"/>
        <v/>
      </c>
      <c r="W140" s="42" t="str">
        <f t="shared" si="27"/>
        <v/>
      </c>
      <c r="X140" s="42" t="str">
        <f t="shared" si="28"/>
        <v/>
      </c>
      <c r="Y140" s="42" t="str">
        <f t="shared" si="29"/>
        <v/>
      </c>
      <c r="Z140" s="42" t="str">
        <f t="shared" si="30"/>
        <v/>
      </c>
      <c r="AA140" s="42">
        <f>VLOOKUP($A140,_xlfn.IFS($D140=Lists!$G$3,'Chicken Only Calculator'!$A$9:$AJ$114,$D140=Lists!$G$4,'Chicken Only Calculator'!$A$9:$AJ$114,$D140=Lists!$G$5,'Chicken Only Calculator'!$A$9:$AJ$114,$D140=Lists!$G$6,'Cheese Only Calculator'!$A$9:$AJ$116,$D140=Lists!$G$7,'Beef Only Calculator'!$A$9:$AJ$70,$D140=Lists!$G$8,'Pork Only Calculator'!$A$9:$AJ$107),24,FALSE)</f>
        <v>0</v>
      </c>
      <c r="AB140" s="42">
        <f>VLOOKUP($A140,_xlfn.IFS($D140=Lists!$G$3,'Chicken Only Calculator'!$A$9:$AJ$114,$D140=Lists!$G$4,'Chicken Only Calculator'!$A$9:$AJ$114,$D140=Lists!$G$5,'Chicken Only Calculator'!$A$9:$AJ$114,$D140=Lists!$G$6,'Cheese Only Calculator'!$A$9:$AJ$116,$D140=Lists!$G$7,'Beef Only Calculator'!$A$9:$AJ$70,$D140=Lists!$G$8,'Pork Only Calculator'!$A$9:$AJ$107),25,FALSE)</f>
        <v>0</v>
      </c>
      <c r="AC140" s="42">
        <f>VLOOKUP($A140,_xlfn.IFS($D140=Lists!$G$3,'Chicken Only Calculator'!$A$9:$AJ$114,$D140=Lists!$G$4,'Chicken Only Calculator'!$A$9:$AJ$114,$D140=Lists!$G$5,'Chicken Only Calculator'!$A$9:$AJ$114,$D140=Lists!$G$6,'Cheese Only Calculator'!$A$9:$AJ$116,$D140=Lists!$G$7,'Beef Only Calculator'!$A$9:$AJ$70,$D140=Lists!$G$8,'Pork Only Calculator'!$A$9:$AJ$107),26,FALSE)</f>
        <v>0</v>
      </c>
      <c r="AD140" s="42">
        <f>VLOOKUP($A140,_xlfn.IFS($D140=Lists!$G$3,'Chicken Only Calculator'!$A$9:$AJ$114,$D140=Lists!$G$4,'Chicken Only Calculator'!$A$9:$AJ$114,$D140=Lists!$G$5,'Chicken Only Calculator'!$A$9:$AJ$114,$D140=Lists!$G$6,'Cheese Only Calculator'!$A$9:$AJ$116,$D140=Lists!$G$7,'Beef Only Calculator'!$A$9:$AJ$70,$D140=Lists!$G$8,'Pork Only Calculator'!$A$9:$AJ$107),27,FALSE)</f>
        <v>0</v>
      </c>
      <c r="AE140" s="42">
        <f>VLOOKUP($A140,_xlfn.IFS($D140=Lists!$G$3,'Chicken Only Calculator'!$A$9:$AJ$114,$D140=Lists!$G$4,'Chicken Only Calculator'!$A$9:$AJ$114,$D140=Lists!$G$5,'Chicken Only Calculator'!$A$9:$AJ$114,$D140=Lists!$G$6,'Cheese Only Calculator'!$A$9:$AJ$116,$D140=Lists!$G$7,'Beef Only Calculator'!$A$9:$AJ$70,$D140=Lists!$G$8,'Pork Only Calculator'!$A$9:$AJ$107),28,FALSE)</f>
        <v>0</v>
      </c>
      <c r="AF140" s="42">
        <f>VLOOKUP($A140,_xlfn.IFS($D140=Lists!$G$3,'Chicken Only Calculator'!$A$9:$AJ$114,$D140=Lists!$G$4,'Chicken Only Calculator'!$A$9:$AJ$114,$D140=Lists!$G$5,'Chicken Only Calculator'!$A$9:$AJ$114,$D140=Lists!$G$6,'Cheese Only Calculator'!$A$9:$AJ$116,$D140=Lists!$G$7,'Beef Only Calculator'!$A$9:$AJ$70,$D140=Lists!$G$8,'Pork Only Calculator'!$A$9:$AJ$107),29,FALSE)</f>
        <v>0</v>
      </c>
      <c r="AG140" s="42">
        <f>VLOOKUP($A140,_xlfn.IFS($D140=Lists!$G$3,'Chicken Only Calculator'!$A$9:$AJ$114,$D140=Lists!$G$4,'Chicken Only Calculator'!$A$9:$AJ$114,$D140=Lists!$G$5,'Chicken Only Calculator'!$A$9:$AJ$114,$D140=Lists!$G$6,'Cheese Only Calculator'!$A$9:$AJ$116,$D140=Lists!$G$7,'Beef Only Calculator'!$A$9:$AJ$70,$D140=Lists!$G$8,'Pork Only Calculator'!$A$9:$AJ$107),30,FALSE)</f>
        <v>0</v>
      </c>
      <c r="AH140" s="42">
        <f>VLOOKUP($A140,_xlfn.IFS($D140=Lists!$G$3,'Chicken Only Calculator'!$A$9:$AJ$114,$D140=Lists!$G$4,'Chicken Only Calculator'!$A$9:$AJ$114,$D140=Lists!$G$5,'Chicken Only Calculator'!$A$9:$AJ$114,$D140=Lists!$G$6,'Cheese Only Calculator'!$A$9:$AJ$116,$D140=Lists!$G$7,'Beef Only Calculator'!$A$9:$AJ$70,$D140=Lists!$G$8,'Pork Only Calculator'!$A$9:$AJ$107),31,FALSE)</f>
        <v>0</v>
      </c>
      <c r="AI140" s="42">
        <f>VLOOKUP($A140,_xlfn.IFS($D140=Lists!$G$3,'Chicken Only Calculator'!$A$9:$AJ$114,$D140=Lists!$G$4,'Chicken Only Calculator'!$A$9:$AJ$114,$D140=Lists!$G$5,'Chicken Only Calculator'!$A$9:$AJ$114,$D140=Lists!$G$6,'Cheese Only Calculator'!$A$9:$AJ$116,$D140=Lists!$G$7,'Beef Only Calculator'!$A$9:$AJ$70,$D140=Lists!$G$8,'Pork Only Calculator'!$A$9:$AJ$107),32,FALSE)</f>
        <v>0</v>
      </c>
      <c r="AJ140" s="42">
        <f>VLOOKUP($A140,_xlfn.IFS($D140=Lists!$G$3,'Chicken Only Calculator'!$A$9:$AJ$114,$D140=Lists!$G$4,'Chicken Only Calculator'!$A$9:$AJ$114,$D140=Lists!$G$5,'Chicken Only Calculator'!$A$9:$AJ$114,$D140=Lists!$G$6,'Cheese Only Calculator'!$A$9:$AJ$116,$D140=Lists!$G$7,'Beef Only Calculator'!$A$9:$AJ$70,$D140=Lists!$G$8,'Pork Only Calculator'!$A$9:$AJ$107),33,FALSE)</f>
        <v>0</v>
      </c>
      <c r="AK140" s="42">
        <f>VLOOKUP($A140,_xlfn.IFS($D140=Lists!$G$3,'Chicken Only Calculator'!$A$9:$AJ$114,$D140=Lists!$G$4,'Chicken Only Calculator'!$A$9:$AJ$114,$D140=Lists!$G$5,'Chicken Only Calculator'!$A$9:$AJ$114,$D140=Lists!$G$6,'Cheese Only Calculator'!$A$9:$AJ$116,$D140=Lists!$G$7,'Beef Only Calculator'!$A$9:$AJ$70,$D140=Lists!$G$8,'Pork Only Calculator'!$A$9:$AJ$107),34,FALSE)</f>
        <v>0</v>
      </c>
      <c r="AL140" s="42">
        <f>VLOOKUP($A140,_xlfn.IFS($D140=Lists!$G$3,'Chicken Only Calculator'!$A$9:$AJ$114,$D140=Lists!$G$4,'Chicken Only Calculator'!$A$9:$AJ$114,$D140=Lists!$G$5,'Chicken Only Calculator'!$A$9:$AJ$114,$D140=Lists!$G$6,'Cheese Only Calculator'!$A$9:$AJ$116,$D140=Lists!$G$7,'Beef Only Calculator'!$A$9:$AJ$70,$D140=Lists!$G$8,'Pork Only Calculator'!$A$9:$AJ$107),35,FALSE)</f>
        <v>0</v>
      </c>
      <c r="AM140" s="42">
        <f t="shared" si="31"/>
        <v>0</v>
      </c>
      <c r="AO140" s="55"/>
    </row>
    <row r="141" spans="1:41" ht="24.5" x14ac:dyDescent="0.55000000000000004">
      <c r="A141" s="52">
        <v>10703020928</v>
      </c>
      <c r="B141" s="52" t="str">
        <f>INDEX('Data Sheet'!$A$1:$R$260,MATCH($A141,'Data Sheet'!$A$1:$A$260,0),MATCH(B$3,'Data Sheet'!$A$1:$R$1,0))</f>
        <v>ACT</v>
      </c>
      <c r="C141" s="53" t="str">
        <f>INDEX('Data Sheet'!$A$1:$R$260,MATCH($A141,'Data Sheet'!$A$1:$A$260,0),MATCH(C$3,'Data Sheet'!$A$1:$R$1,0))</f>
        <v>Breaded Golden Crispy MWWM Chicken Filets, 3.75 oz.</v>
      </c>
      <c r="D141" s="52" t="str">
        <f>INDEX('Data Sheet'!$A$1:$R$260,MATCH($A141,'Data Sheet'!$A$1:$A$260,0),MATCH(D$3,'Data Sheet'!$A$1:$R$1,0))</f>
        <v>100103 W</v>
      </c>
      <c r="E141" s="52">
        <f>INDEX('Data Sheet'!$A$1:$R$260,MATCH($A141,'Data Sheet'!$A$1:$A$260,0),MATCH(E$3,'Data Sheet'!$A$1:$R$1,0))</f>
        <v>30.94</v>
      </c>
      <c r="F141" s="52">
        <f>INDEX('Data Sheet'!$A$1:$R$260,MATCH($A141,'Data Sheet'!$A$1:$A$260,0),MATCH(F$3,'Data Sheet'!$A$1:$R$1,0))</f>
        <v>132</v>
      </c>
      <c r="G141" s="52">
        <f>INDEX('Data Sheet'!$A$1:$R$260,MATCH($A141,'Data Sheet'!$A$1:$A$260,0),MATCH(G$3,'Data Sheet'!$A$1:$R$1,0))</f>
        <v>132</v>
      </c>
      <c r="H141" s="52">
        <f>INDEX('Data Sheet'!$A$1:$R$260,MATCH($A141,'Data Sheet'!$A$1:$A$260,0),MATCH(H$3,'Data Sheet'!$A$1:$R$1,0))</f>
        <v>25</v>
      </c>
      <c r="I141" s="52">
        <f>INDEX('Data Sheet'!$A$1:$R$260,MATCH($A141,'Data Sheet'!$A$1:$A$260,0),MATCH(I$3,'Data Sheet'!$A$1:$R$1,0))</f>
        <v>3.75</v>
      </c>
      <c r="J141" s="52" t="str">
        <f>INDEX('Data Sheet'!$A$1:$R$260,MATCH($A141,'Data Sheet'!$A$1:$A$260,0),MATCH(J$3,'Data Sheet'!$A$1:$R$1,0))</f>
        <v>1 piece</v>
      </c>
      <c r="K141" s="52">
        <f>INDEX('Data Sheet'!$A$1:$R$260,MATCH($A141,'Data Sheet'!$A$1:$A$260,0),MATCH(K$3,'Data Sheet'!$A$1:$R$1,0))</f>
        <v>2</v>
      </c>
      <c r="L141" s="52">
        <f>INDEX('Data Sheet'!$A$1:$R$260,MATCH($A141,'Data Sheet'!$A$1:$A$260,0),MATCH(L$3,'Data Sheet'!$A$1:$R$1,0))</f>
        <v>1</v>
      </c>
      <c r="M141" s="52">
        <f>INDEX('Data Sheet'!$A$1:$R$260,MATCH($A141,'Data Sheet'!$A$1:$A$260,0),MATCH(M$3,'Data Sheet'!$A$1:$R$1,0))</f>
        <v>33.74</v>
      </c>
      <c r="N141" s="52">
        <f>INDEX('Data Sheet'!$A$1:$R$260,MATCH($A141,'Data Sheet'!$A$1:$A$260,0),MATCH(N$3,'Data Sheet'!$A$1:$R$1,0))</f>
        <v>0</v>
      </c>
      <c r="O141" s="52">
        <f>INDEX('Data Sheet'!$A$1:$R$260,MATCH($A141,'Data Sheet'!$A$1:$A$260,0),MATCH(O$3,'Data Sheet'!$A$1:$R$1,0))</f>
        <v>0</v>
      </c>
      <c r="P141" s="52">
        <f>INDEX('Data Sheet'!$A$1:$R$260,MATCH($A141,'Data Sheet'!$A$1:$A$260,0),MATCH(P$3,'Data Sheet'!$A$1:$R$1,0))</f>
        <v>0</v>
      </c>
      <c r="Q141" s="52">
        <f>INDEX('Data Sheet'!$A$1:$R$260,MATCH($A141,'Data Sheet'!$A$1:$A$260,0),MATCH(Q$3,'Data Sheet'!$A$1:$R$1,0))</f>
        <v>0</v>
      </c>
      <c r="R141" s="54" t="str">
        <f>VLOOKUP(A141,_xlfn.IFS(D141=Lists!$G$3,'Chicken Only Calculator'!$A$9:$U$114,D141=Lists!$G$4,'Chicken Only Calculator'!$A$9:$U$114,D141=Lists!$G$5,'Chicken Only Calculator'!$A$9:$U$114,D141=Lists!$G$6,'Cheese Only Calculator'!$A$9:$U$116,D141=Lists!$G$7,'Beef Only Calculator'!$A$9:$U$70,D141=Lists!$G$8,'Pork Only Calculator'!$A$9:$U$107),15,FALSE)</f>
        <v/>
      </c>
      <c r="S141" s="54" t="str">
        <f t="shared" si="24"/>
        <v/>
      </c>
      <c r="T141" s="54">
        <f>VLOOKUP(A141,_xlfn.IFS(D141=Lists!$G$3,'Chicken Only Calculator'!$A$9:$U$114,D141=Lists!$G$4,'Chicken Only Calculator'!$A$9:$U$114,D141=Lists!$G$5,'Chicken Only Calculator'!$A$9:$U$114,D141=Lists!$G$6,'Cheese Only Calculator'!$A$9:$U$116,D141=Lists!$G$7,'Beef Only Calculator'!$A$9:$U$70,D141=Lists!$G$8,'Pork Only Calculator'!$A$9:$U$107),17,FALSE)</f>
        <v>0</v>
      </c>
      <c r="U141" s="54" t="str">
        <f t="shared" si="25"/>
        <v/>
      </c>
      <c r="V141" s="54" t="str">
        <f t="shared" si="26"/>
        <v/>
      </c>
      <c r="W141" s="54" t="str">
        <f t="shared" si="27"/>
        <v/>
      </c>
      <c r="X141" s="54" t="str">
        <f t="shared" si="28"/>
        <v/>
      </c>
      <c r="Y141" s="54" t="str">
        <f t="shared" si="29"/>
        <v/>
      </c>
      <c r="Z141" s="54" t="str">
        <f t="shared" si="30"/>
        <v/>
      </c>
      <c r="AA141" s="54">
        <f>VLOOKUP($A141,_xlfn.IFS($D141=Lists!$G$3,'Chicken Only Calculator'!$A$9:$AJ$114,$D141=Lists!$G$4,'Chicken Only Calculator'!$A$9:$AJ$114,$D141=Lists!$G$5,'Chicken Only Calculator'!$A$9:$AJ$114,$D141=Lists!$G$6,'Cheese Only Calculator'!$A$9:$AJ$116,$D141=Lists!$G$7,'Beef Only Calculator'!$A$9:$AJ$70,$D141=Lists!$G$8,'Pork Only Calculator'!$A$9:$AJ$107),24,FALSE)</f>
        <v>0</v>
      </c>
      <c r="AB141" s="54">
        <f>VLOOKUP($A141,_xlfn.IFS($D141=Lists!$G$3,'Chicken Only Calculator'!$A$9:$AJ$114,$D141=Lists!$G$4,'Chicken Only Calculator'!$A$9:$AJ$114,$D141=Lists!$G$5,'Chicken Only Calculator'!$A$9:$AJ$114,$D141=Lists!$G$6,'Cheese Only Calculator'!$A$9:$AJ$116,$D141=Lists!$G$7,'Beef Only Calculator'!$A$9:$AJ$70,$D141=Lists!$G$8,'Pork Only Calculator'!$A$9:$AJ$107),25,FALSE)</f>
        <v>0</v>
      </c>
      <c r="AC141" s="54">
        <f>VLOOKUP($A141,_xlfn.IFS($D141=Lists!$G$3,'Chicken Only Calculator'!$A$9:$AJ$114,$D141=Lists!$G$4,'Chicken Only Calculator'!$A$9:$AJ$114,$D141=Lists!$G$5,'Chicken Only Calculator'!$A$9:$AJ$114,$D141=Lists!$G$6,'Cheese Only Calculator'!$A$9:$AJ$116,$D141=Lists!$G$7,'Beef Only Calculator'!$A$9:$AJ$70,$D141=Lists!$G$8,'Pork Only Calculator'!$A$9:$AJ$107),26,FALSE)</f>
        <v>0</v>
      </c>
      <c r="AD141" s="54">
        <f>VLOOKUP($A141,_xlfn.IFS($D141=Lists!$G$3,'Chicken Only Calculator'!$A$9:$AJ$114,$D141=Lists!$G$4,'Chicken Only Calculator'!$A$9:$AJ$114,$D141=Lists!$G$5,'Chicken Only Calculator'!$A$9:$AJ$114,$D141=Lists!$G$6,'Cheese Only Calculator'!$A$9:$AJ$116,$D141=Lists!$G$7,'Beef Only Calculator'!$A$9:$AJ$70,$D141=Lists!$G$8,'Pork Only Calculator'!$A$9:$AJ$107),27,FALSE)</f>
        <v>0</v>
      </c>
      <c r="AE141" s="54">
        <f>VLOOKUP($A141,_xlfn.IFS($D141=Lists!$G$3,'Chicken Only Calculator'!$A$9:$AJ$114,$D141=Lists!$G$4,'Chicken Only Calculator'!$A$9:$AJ$114,$D141=Lists!$G$5,'Chicken Only Calculator'!$A$9:$AJ$114,$D141=Lists!$G$6,'Cheese Only Calculator'!$A$9:$AJ$116,$D141=Lists!$G$7,'Beef Only Calculator'!$A$9:$AJ$70,$D141=Lists!$G$8,'Pork Only Calculator'!$A$9:$AJ$107),28,FALSE)</f>
        <v>0</v>
      </c>
      <c r="AF141" s="54">
        <f>VLOOKUP($A141,_xlfn.IFS($D141=Lists!$G$3,'Chicken Only Calculator'!$A$9:$AJ$114,$D141=Lists!$G$4,'Chicken Only Calculator'!$A$9:$AJ$114,$D141=Lists!$G$5,'Chicken Only Calculator'!$A$9:$AJ$114,$D141=Lists!$G$6,'Cheese Only Calculator'!$A$9:$AJ$116,$D141=Lists!$G$7,'Beef Only Calculator'!$A$9:$AJ$70,$D141=Lists!$G$8,'Pork Only Calculator'!$A$9:$AJ$107),29,FALSE)</f>
        <v>0</v>
      </c>
      <c r="AG141" s="54">
        <f>VLOOKUP($A141,_xlfn.IFS($D141=Lists!$G$3,'Chicken Only Calculator'!$A$9:$AJ$114,$D141=Lists!$G$4,'Chicken Only Calculator'!$A$9:$AJ$114,$D141=Lists!$G$5,'Chicken Only Calculator'!$A$9:$AJ$114,$D141=Lists!$G$6,'Cheese Only Calculator'!$A$9:$AJ$116,$D141=Lists!$G$7,'Beef Only Calculator'!$A$9:$AJ$70,$D141=Lists!$G$8,'Pork Only Calculator'!$A$9:$AJ$107),30,FALSE)</f>
        <v>0</v>
      </c>
      <c r="AH141" s="54">
        <f>VLOOKUP($A141,_xlfn.IFS($D141=Lists!$G$3,'Chicken Only Calculator'!$A$9:$AJ$114,$D141=Lists!$G$4,'Chicken Only Calculator'!$A$9:$AJ$114,$D141=Lists!$G$5,'Chicken Only Calculator'!$A$9:$AJ$114,$D141=Lists!$G$6,'Cheese Only Calculator'!$A$9:$AJ$116,$D141=Lists!$G$7,'Beef Only Calculator'!$A$9:$AJ$70,$D141=Lists!$G$8,'Pork Only Calculator'!$A$9:$AJ$107),31,FALSE)</f>
        <v>0</v>
      </c>
      <c r="AI141" s="54">
        <f>VLOOKUP($A141,_xlfn.IFS($D141=Lists!$G$3,'Chicken Only Calculator'!$A$9:$AJ$114,$D141=Lists!$G$4,'Chicken Only Calculator'!$A$9:$AJ$114,$D141=Lists!$G$5,'Chicken Only Calculator'!$A$9:$AJ$114,$D141=Lists!$G$6,'Cheese Only Calculator'!$A$9:$AJ$116,$D141=Lists!$G$7,'Beef Only Calculator'!$A$9:$AJ$70,$D141=Lists!$G$8,'Pork Only Calculator'!$A$9:$AJ$107),32,FALSE)</f>
        <v>0</v>
      </c>
      <c r="AJ141" s="54">
        <f>VLOOKUP($A141,_xlfn.IFS($D141=Lists!$G$3,'Chicken Only Calculator'!$A$9:$AJ$114,$D141=Lists!$G$4,'Chicken Only Calculator'!$A$9:$AJ$114,$D141=Lists!$G$5,'Chicken Only Calculator'!$A$9:$AJ$114,$D141=Lists!$G$6,'Cheese Only Calculator'!$A$9:$AJ$116,$D141=Lists!$G$7,'Beef Only Calculator'!$A$9:$AJ$70,$D141=Lists!$G$8,'Pork Only Calculator'!$A$9:$AJ$107),33,FALSE)</f>
        <v>0</v>
      </c>
      <c r="AK141" s="54">
        <f>VLOOKUP($A141,_xlfn.IFS($D141=Lists!$G$3,'Chicken Only Calculator'!$A$9:$AJ$114,$D141=Lists!$G$4,'Chicken Only Calculator'!$A$9:$AJ$114,$D141=Lists!$G$5,'Chicken Only Calculator'!$A$9:$AJ$114,$D141=Lists!$G$6,'Cheese Only Calculator'!$A$9:$AJ$116,$D141=Lists!$G$7,'Beef Only Calculator'!$A$9:$AJ$70,$D141=Lists!$G$8,'Pork Only Calculator'!$A$9:$AJ$107),34,FALSE)</f>
        <v>0</v>
      </c>
      <c r="AL141" s="54">
        <f>VLOOKUP($A141,_xlfn.IFS($D141=Lists!$G$3,'Chicken Only Calculator'!$A$9:$AJ$114,$D141=Lists!$G$4,'Chicken Only Calculator'!$A$9:$AJ$114,$D141=Lists!$G$5,'Chicken Only Calculator'!$A$9:$AJ$114,$D141=Lists!$G$6,'Cheese Only Calculator'!$A$9:$AJ$116,$D141=Lists!$G$7,'Beef Only Calculator'!$A$9:$AJ$70,$D141=Lists!$G$8,'Pork Only Calculator'!$A$9:$AJ$107),35,FALSE)</f>
        <v>0</v>
      </c>
      <c r="AM141" s="54">
        <f t="shared" si="31"/>
        <v>0</v>
      </c>
      <c r="AO141" s="55"/>
    </row>
    <row r="142" spans="1:41" ht="24.5" x14ac:dyDescent="0.55000000000000004">
      <c r="A142" s="40">
        <v>10703030928</v>
      </c>
      <c r="B142" s="40" t="str">
        <f>INDEX('Data Sheet'!$A$1:$R$260,MATCH($A142,'Data Sheet'!$A$1:$A$260,0),MATCH(B$3,'Data Sheet'!$A$1:$R$1,0))</f>
        <v>ACT</v>
      </c>
      <c r="C142" s="41" t="str">
        <f>INDEX('Data Sheet'!$A$1:$R$260,MATCH($A142,'Data Sheet'!$A$1:$A$260,0),MATCH(C$3,'Data Sheet'!$A$1:$R$1,0))</f>
        <v>Breaded MWWM Chicken Filets, 2.12 oz.</v>
      </c>
      <c r="D142" s="40" t="str">
        <f>INDEX('Data Sheet'!$A$1:$R$260,MATCH($A142,'Data Sheet'!$A$1:$A$260,0),MATCH(D$3,'Data Sheet'!$A$1:$R$1,0))</f>
        <v>100103 W</v>
      </c>
      <c r="E142" s="40">
        <f>INDEX('Data Sheet'!$A$1:$R$260,MATCH($A142,'Data Sheet'!$A$1:$A$260,0),MATCH(E$3,'Data Sheet'!$A$1:$R$1,0))</f>
        <v>30</v>
      </c>
      <c r="F142" s="40">
        <f>INDEX('Data Sheet'!$A$1:$R$260,MATCH($A142,'Data Sheet'!$A$1:$A$260,0),MATCH(F$3,'Data Sheet'!$A$1:$R$1,0))</f>
        <v>226</v>
      </c>
      <c r="G142" s="40">
        <f>INDEX('Data Sheet'!$A$1:$R$260,MATCH($A142,'Data Sheet'!$A$1:$A$260,0),MATCH(G$3,'Data Sheet'!$A$1:$R$1,0))</f>
        <v>226</v>
      </c>
      <c r="H142" s="40" t="str">
        <f>INDEX('Data Sheet'!$A$1:$R$260,MATCH($A142,'Data Sheet'!$A$1:$A$260,0),MATCH(H$3,'Data Sheet'!$A$1:$R$1,0))</f>
        <v/>
      </c>
      <c r="I142" s="40">
        <f>INDEX('Data Sheet'!$A$1:$R$260,MATCH($A142,'Data Sheet'!$A$1:$A$260,0),MATCH(I$3,'Data Sheet'!$A$1:$R$1,0))</f>
        <v>2.12</v>
      </c>
      <c r="J142" s="40" t="str">
        <f>INDEX('Data Sheet'!$A$1:$R$260,MATCH($A142,'Data Sheet'!$A$1:$A$260,0),MATCH(J$3,'Data Sheet'!$A$1:$R$1,0))</f>
        <v>1 piece</v>
      </c>
      <c r="K142" s="40">
        <f>INDEX('Data Sheet'!$A$1:$R$260,MATCH($A142,'Data Sheet'!$A$1:$A$260,0),MATCH(K$3,'Data Sheet'!$A$1:$R$1,0))</f>
        <v>1</v>
      </c>
      <c r="L142" s="40">
        <f>INDEX('Data Sheet'!$A$1:$R$260,MATCH($A142,'Data Sheet'!$A$1:$A$260,0),MATCH(L$3,'Data Sheet'!$A$1:$R$1,0))</f>
        <v>0.5</v>
      </c>
      <c r="M142" s="40">
        <f>INDEX('Data Sheet'!$A$1:$R$260,MATCH($A142,'Data Sheet'!$A$1:$A$260,0),MATCH(M$3,'Data Sheet'!$A$1:$R$1,0))</f>
        <v>31.84</v>
      </c>
      <c r="N142" s="40">
        <f>INDEX('Data Sheet'!$A$1:$R$260,MATCH($A142,'Data Sheet'!$A$1:$A$260,0),MATCH(N$3,'Data Sheet'!$A$1:$R$1,0))</f>
        <v>0</v>
      </c>
      <c r="O142" s="40">
        <f>INDEX('Data Sheet'!$A$1:$R$260,MATCH($A142,'Data Sheet'!$A$1:$A$260,0),MATCH(O$3,'Data Sheet'!$A$1:$R$1,0))</f>
        <v>0</v>
      </c>
      <c r="P142" s="40">
        <f>INDEX('Data Sheet'!$A$1:$R$260,MATCH($A142,'Data Sheet'!$A$1:$A$260,0),MATCH(P$3,'Data Sheet'!$A$1:$R$1,0))</f>
        <v>0</v>
      </c>
      <c r="Q142" s="40">
        <f>INDEX('Data Sheet'!$A$1:$R$260,MATCH($A142,'Data Sheet'!$A$1:$A$260,0),MATCH(Q$3,'Data Sheet'!$A$1:$R$1,0))</f>
        <v>0</v>
      </c>
      <c r="R142" s="42" t="str">
        <f>VLOOKUP(A142,_xlfn.IFS(D142=Lists!$G$3,'Chicken Only Calculator'!$A$9:$U$114,D142=Lists!$G$4,'Chicken Only Calculator'!$A$9:$U$114,D142=Lists!$G$5,'Chicken Only Calculator'!$A$9:$U$114,D142=Lists!$G$6,'Cheese Only Calculator'!$A$9:$U$116,D142=Lists!$G$7,'Beef Only Calculator'!$A$9:$U$70,D142=Lists!$G$8,'Pork Only Calculator'!$A$9:$U$107),15,FALSE)</f>
        <v/>
      </c>
      <c r="S142" s="42" t="str">
        <f t="shared" si="24"/>
        <v/>
      </c>
      <c r="T142" s="42">
        <f>VLOOKUP(A142,_xlfn.IFS(D142=Lists!$G$3,'Chicken Only Calculator'!$A$9:$U$114,D142=Lists!$G$4,'Chicken Only Calculator'!$A$9:$U$114,D142=Lists!$G$5,'Chicken Only Calculator'!$A$9:$U$114,D142=Lists!$G$6,'Cheese Only Calculator'!$A$9:$U$116,D142=Lists!$G$7,'Beef Only Calculator'!$A$9:$U$70,D142=Lists!$G$8,'Pork Only Calculator'!$A$9:$U$107),17,FALSE)</f>
        <v>0</v>
      </c>
      <c r="U142" s="42" t="str">
        <f t="shared" si="25"/>
        <v/>
      </c>
      <c r="V142" s="42" t="str">
        <f t="shared" si="26"/>
        <v/>
      </c>
      <c r="W142" s="42" t="str">
        <f t="shared" si="27"/>
        <v/>
      </c>
      <c r="X142" s="42" t="str">
        <f t="shared" si="28"/>
        <v/>
      </c>
      <c r="Y142" s="42" t="str">
        <f t="shared" si="29"/>
        <v/>
      </c>
      <c r="Z142" s="42" t="str">
        <f t="shared" si="30"/>
        <v/>
      </c>
      <c r="AA142" s="42">
        <f>VLOOKUP($A142,_xlfn.IFS($D142=Lists!$G$3,'Chicken Only Calculator'!$A$9:$AJ$114,$D142=Lists!$G$4,'Chicken Only Calculator'!$A$9:$AJ$114,$D142=Lists!$G$5,'Chicken Only Calculator'!$A$9:$AJ$114,$D142=Lists!$G$6,'Cheese Only Calculator'!$A$9:$AJ$116,$D142=Lists!$G$7,'Beef Only Calculator'!$A$9:$AJ$70,$D142=Lists!$G$8,'Pork Only Calculator'!$A$9:$AJ$107),24,FALSE)</f>
        <v>0</v>
      </c>
      <c r="AB142" s="42">
        <f>VLOOKUP($A142,_xlfn.IFS($D142=Lists!$G$3,'Chicken Only Calculator'!$A$9:$AJ$114,$D142=Lists!$G$4,'Chicken Only Calculator'!$A$9:$AJ$114,$D142=Lists!$G$5,'Chicken Only Calculator'!$A$9:$AJ$114,$D142=Lists!$G$6,'Cheese Only Calculator'!$A$9:$AJ$116,$D142=Lists!$G$7,'Beef Only Calculator'!$A$9:$AJ$70,$D142=Lists!$G$8,'Pork Only Calculator'!$A$9:$AJ$107),25,FALSE)</f>
        <v>0</v>
      </c>
      <c r="AC142" s="42">
        <f>VLOOKUP($A142,_xlfn.IFS($D142=Lists!$G$3,'Chicken Only Calculator'!$A$9:$AJ$114,$D142=Lists!$G$4,'Chicken Only Calculator'!$A$9:$AJ$114,$D142=Lists!$G$5,'Chicken Only Calculator'!$A$9:$AJ$114,$D142=Lists!$G$6,'Cheese Only Calculator'!$A$9:$AJ$116,$D142=Lists!$G$7,'Beef Only Calculator'!$A$9:$AJ$70,$D142=Lists!$G$8,'Pork Only Calculator'!$A$9:$AJ$107),26,FALSE)</f>
        <v>0</v>
      </c>
      <c r="AD142" s="42">
        <f>VLOOKUP($A142,_xlfn.IFS($D142=Lists!$G$3,'Chicken Only Calculator'!$A$9:$AJ$114,$D142=Lists!$G$4,'Chicken Only Calculator'!$A$9:$AJ$114,$D142=Lists!$G$5,'Chicken Only Calculator'!$A$9:$AJ$114,$D142=Lists!$G$6,'Cheese Only Calculator'!$A$9:$AJ$116,$D142=Lists!$G$7,'Beef Only Calculator'!$A$9:$AJ$70,$D142=Lists!$G$8,'Pork Only Calculator'!$A$9:$AJ$107),27,FALSE)</f>
        <v>0</v>
      </c>
      <c r="AE142" s="42">
        <f>VLOOKUP($A142,_xlfn.IFS($D142=Lists!$G$3,'Chicken Only Calculator'!$A$9:$AJ$114,$D142=Lists!$G$4,'Chicken Only Calculator'!$A$9:$AJ$114,$D142=Lists!$G$5,'Chicken Only Calculator'!$A$9:$AJ$114,$D142=Lists!$G$6,'Cheese Only Calculator'!$A$9:$AJ$116,$D142=Lists!$G$7,'Beef Only Calculator'!$A$9:$AJ$70,$D142=Lists!$G$8,'Pork Only Calculator'!$A$9:$AJ$107),28,FALSE)</f>
        <v>0</v>
      </c>
      <c r="AF142" s="42">
        <f>VLOOKUP($A142,_xlfn.IFS($D142=Lists!$G$3,'Chicken Only Calculator'!$A$9:$AJ$114,$D142=Lists!$G$4,'Chicken Only Calculator'!$A$9:$AJ$114,$D142=Lists!$G$5,'Chicken Only Calculator'!$A$9:$AJ$114,$D142=Lists!$G$6,'Cheese Only Calculator'!$A$9:$AJ$116,$D142=Lists!$G$7,'Beef Only Calculator'!$A$9:$AJ$70,$D142=Lists!$G$8,'Pork Only Calculator'!$A$9:$AJ$107),29,FALSE)</f>
        <v>0</v>
      </c>
      <c r="AG142" s="42">
        <f>VLOOKUP($A142,_xlfn.IFS($D142=Lists!$G$3,'Chicken Only Calculator'!$A$9:$AJ$114,$D142=Lists!$G$4,'Chicken Only Calculator'!$A$9:$AJ$114,$D142=Lists!$G$5,'Chicken Only Calculator'!$A$9:$AJ$114,$D142=Lists!$G$6,'Cheese Only Calculator'!$A$9:$AJ$116,$D142=Lists!$G$7,'Beef Only Calculator'!$A$9:$AJ$70,$D142=Lists!$G$8,'Pork Only Calculator'!$A$9:$AJ$107),30,FALSE)</f>
        <v>0</v>
      </c>
      <c r="AH142" s="42">
        <f>VLOOKUP($A142,_xlfn.IFS($D142=Lists!$G$3,'Chicken Only Calculator'!$A$9:$AJ$114,$D142=Lists!$G$4,'Chicken Only Calculator'!$A$9:$AJ$114,$D142=Lists!$G$5,'Chicken Only Calculator'!$A$9:$AJ$114,$D142=Lists!$G$6,'Cheese Only Calculator'!$A$9:$AJ$116,$D142=Lists!$G$7,'Beef Only Calculator'!$A$9:$AJ$70,$D142=Lists!$G$8,'Pork Only Calculator'!$A$9:$AJ$107),31,FALSE)</f>
        <v>0</v>
      </c>
      <c r="AI142" s="42">
        <f>VLOOKUP($A142,_xlfn.IFS($D142=Lists!$G$3,'Chicken Only Calculator'!$A$9:$AJ$114,$D142=Lists!$G$4,'Chicken Only Calculator'!$A$9:$AJ$114,$D142=Lists!$G$5,'Chicken Only Calculator'!$A$9:$AJ$114,$D142=Lists!$G$6,'Cheese Only Calculator'!$A$9:$AJ$116,$D142=Lists!$G$7,'Beef Only Calculator'!$A$9:$AJ$70,$D142=Lists!$G$8,'Pork Only Calculator'!$A$9:$AJ$107),32,FALSE)</f>
        <v>0</v>
      </c>
      <c r="AJ142" s="42">
        <f>VLOOKUP($A142,_xlfn.IFS($D142=Lists!$G$3,'Chicken Only Calculator'!$A$9:$AJ$114,$D142=Lists!$G$4,'Chicken Only Calculator'!$A$9:$AJ$114,$D142=Lists!$G$5,'Chicken Only Calculator'!$A$9:$AJ$114,$D142=Lists!$G$6,'Cheese Only Calculator'!$A$9:$AJ$116,$D142=Lists!$G$7,'Beef Only Calculator'!$A$9:$AJ$70,$D142=Lists!$G$8,'Pork Only Calculator'!$A$9:$AJ$107),33,FALSE)</f>
        <v>0</v>
      </c>
      <c r="AK142" s="42">
        <f>VLOOKUP($A142,_xlfn.IFS($D142=Lists!$G$3,'Chicken Only Calculator'!$A$9:$AJ$114,$D142=Lists!$G$4,'Chicken Only Calculator'!$A$9:$AJ$114,$D142=Lists!$G$5,'Chicken Only Calculator'!$A$9:$AJ$114,$D142=Lists!$G$6,'Cheese Only Calculator'!$A$9:$AJ$116,$D142=Lists!$G$7,'Beef Only Calculator'!$A$9:$AJ$70,$D142=Lists!$G$8,'Pork Only Calculator'!$A$9:$AJ$107),34,FALSE)</f>
        <v>0</v>
      </c>
      <c r="AL142" s="42">
        <f>VLOOKUP($A142,_xlfn.IFS($D142=Lists!$G$3,'Chicken Only Calculator'!$A$9:$AJ$114,$D142=Lists!$G$4,'Chicken Only Calculator'!$A$9:$AJ$114,$D142=Lists!$G$5,'Chicken Only Calculator'!$A$9:$AJ$114,$D142=Lists!$G$6,'Cheese Only Calculator'!$A$9:$AJ$116,$D142=Lists!$G$7,'Beef Only Calculator'!$A$9:$AJ$70,$D142=Lists!$G$8,'Pork Only Calculator'!$A$9:$AJ$107),35,FALSE)</f>
        <v>0</v>
      </c>
      <c r="AM142" s="42">
        <f t="shared" si="31"/>
        <v>0</v>
      </c>
      <c r="AO142" s="55"/>
    </row>
    <row r="143" spans="1:41" ht="24.5" x14ac:dyDescent="0.55000000000000004">
      <c r="A143" s="52">
        <v>10703040928</v>
      </c>
      <c r="B143" s="52" t="str">
        <f>INDEX('Data Sheet'!$A$1:$R$260,MATCH($A143,'Data Sheet'!$A$1:$A$260,0),MATCH(B$3,'Data Sheet'!$A$1:$R$1,0))</f>
        <v>ACT</v>
      </c>
      <c r="C143" s="53" t="str">
        <f>INDEX('Data Sheet'!$A$1:$R$260,MATCH($A143,'Data Sheet'!$A$1:$A$260,0),MATCH(C$3,'Data Sheet'!$A$1:$R$1,0))</f>
        <v xml:space="preserve">Breaded Golden Crispy Patties, 3.00 oz. </v>
      </c>
      <c r="D143" s="52" t="str">
        <f>INDEX('Data Sheet'!$A$1:$R$260,MATCH($A143,'Data Sheet'!$A$1:$A$260,0),MATCH(D$3,'Data Sheet'!$A$1:$R$1,0))</f>
        <v>100103 W/D</v>
      </c>
      <c r="E143" s="52">
        <f>INDEX('Data Sheet'!$A$1:$R$260,MATCH($A143,'Data Sheet'!$A$1:$A$260,0),MATCH(E$3,'Data Sheet'!$A$1:$R$1,0))</f>
        <v>32.82</v>
      </c>
      <c r="F143" s="52">
        <f>INDEX('Data Sheet'!$A$1:$R$260,MATCH($A143,'Data Sheet'!$A$1:$A$260,0),MATCH(F$3,'Data Sheet'!$A$1:$R$1,0))</f>
        <v>175</v>
      </c>
      <c r="G143" s="52">
        <f>INDEX('Data Sheet'!$A$1:$R$260,MATCH($A143,'Data Sheet'!$A$1:$A$260,0),MATCH(G$3,'Data Sheet'!$A$1:$R$1,0))</f>
        <v>175</v>
      </c>
      <c r="H143" s="52" t="str">
        <f>INDEX('Data Sheet'!$A$1:$R$260,MATCH($A143,'Data Sheet'!$A$1:$A$260,0),MATCH(H$3,'Data Sheet'!$A$1:$R$1,0))</f>
        <v/>
      </c>
      <c r="I143" s="52">
        <f>INDEX('Data Sheet'!$A$1:$R$260,MATCH($A143,'Data Sheet'!$A$1:$A$260,0),MATCH(I$3,'Data Sheet'!$A$1:$R$1,0))</f>
        <v>3</v>
      </c>
      <c r="J143" s="52" t="str">
        <f>INDEX('Data Sheet'!$A$1:$R$260,MATCH($A143,'Data Sheet'!$A$1:$A$260,0),MATCH(J$3,'Data Sheet'!$A$1:$R$1,0))</f>
        <v>1 piece</v>
      </c>
      <c r="K143" s="52">
        <f>INDEX('Data Sheet'!$A$1:$R$260,MATCH($A143,'Data Sheet'!$A$1:$A$260,0),MATCH(K$3,'Data Sheet'!$A$1:$R$1,0))</f>
        <v>2</v>
      </c>
      <c r="L143" s="52">
        <f>INDEX('Data Sheet'!$A$1:$R$260,MATCH($A143,'Data Sheet'!$A$1:$A$260,0),MATCH(L$3,'Data Sheet'!$A$1:$R$1,0))</f>
        <v>1</v>
      </c>
      <c r="M143" s="52">
        <f>INDEX('Data Sheet'!$A$1:$R$260,MATCH($A143,'Data Sheet'!$A$1:$A$260,0),MATCH(M$3,'Data Sheet'!$A$1:$R$1,0))</f>
        <v>8.81</v>
      </c>
      <c r="N143" s="52">
        <f>INDEX('Data Sheet'!$A$1:$R$260,MATCH($A143,'Data Sheet'!$A$1:$A$260,0),MATCH(N$3,'Data Sheet'!$A$1:$R$1,0))</f>
        <v>5.88</v>
      </c>
      <c r="O143" s="52">
        <f>INDEX('Data Sheet'!$A$1:$R$260,MATCH($A143,'Data Sheet'!$A$1:$A$260,0),MATCH(O$3,'Data Sheet'!$A$1:$R$1,0))</f>
        <v>0</v>
      </c>
      <c r="P143" s="52">
        <f>INDEX('Data Sheet'!$A$1:$R$260,MATCH($A143,'Data Sheet'!$A$1:$A$260,0),MATCH(P$3,'Data Sheet'!$A$1:$R$1,0))</f>
        <v>0</v>
      </c>
      <c r="Q143" s="52">
        <f>INDEX('Data Sheet'!$A$1:$R$260,MATCH($A143,'Data Sheet'!$A$1:$A$260,0),MATCH(Q$3,'Data Sheet'!$A$1:$R$1,0))</f>
        <v>0</v>
      </c>
      <c r="R143" s="54" t="str">
        <f>VLOOKUP(A143,_xlfn.IFS(D143=Lists!$G$3,'Chicken Only Calculator'!$A$9:$U$114,D143=Lists!$G$4,'Chicken Only Calculator'!$A$9:$U$114,D143=Lists!$G$5,'Chicken Only Calculator'!$A$9:$U$114,D143=Lists!$G$6,'Cheese Only Calculator'!$A$9:$U$116,D143=Lists!$G$7,'Beef Only Calculator'!$A$9:$U$70,D143=Lists!$G$8,'Pork Only Calculator'!$A$9:$U$107),15,FALSE)</f>
        <v/>
      </c>
      <c r="S143" s="54" t="str">
        <f t="shared" si="24"/>
        <v/>
      </c>
      <c r="T143" s="54">
        <f>VLOOKUP(A143,_xlfn.IFS(D143=Lists!$G$3,'Chicken Only Calculator'!$A$9:$U$114,D143=Lists!$G$4,'Chicken Only Calculator'!$A$9:$U$114,D143=Lists!$G$5,'Chicken Only Calculator'!$A$9:$U$114,D143=Lists!$G$6,'Cheese Only Calculator'!$A$9:$U$116,D143=Lists!$G$7,'Beef Only Calculator'!$A$9:$U$70,D143=Lists!$G$8,'Pork Only Calculator'!$A$9:$U$107),17,FALSE)</f>
        <v>0</v>
      </c>
      <c r="U143" s="54" t="str">
        <f t="shared" si="25"/>
        <v/>
      </c>
      <c r="V143" s="54" t="str">
        <f t="shared" si="26"/>
        <v/>
      </c>
      <c r="W143" s="54" t="str">
        <f t="shared" si="27"/>
        <v/>
      </c>
      <c r="X143" s="54" t="str">
        <f t="shared" si="28"/>
        <v/>
      </c>
      <c r="Y143" s="54" t="str">
        <f t="shared" si="29"/>
        <v/>
      </c>
      <c r="Z143" s="54" t="str">
        <f t="shared" si="30"/>
        <v/>
      </c>
      <c r="AA143" s="54">
        <f>VLOOKUP($A143,_xlfn.IFS($D143=Lists!$G$3,'Chicken Only Calculator'!$A$9:$AJ$114,$D143=Lists!$G$4,'Chicken Only Calculator'!$A$9:$AJ$114,$D143=Lists!$G$5,'Chicken Only Calculator'!$A$9:$AJ$114,$D143=Lists!$G$6,'Cheese Only Calculator'!$A$9:$AJ$116,$D143=Lists!$G$7,'Beef Only Calculator'!$A$9:$AJ$70,$D143=Lists!$G$8,'Pork Only Calculator'!$A$9:$AJ$107),24,FALSE)</f>
        <v>0</v>
      </c>
      <c r="AB143" s="54">
        <f>VLOOKUP($A143,_xlfn.IFS($D143=Lists!$G$3,'Chicken Only Calculator'!$A$9:$AJ$114,$D143=Lists!$G$4,'Chicken Only Calculator'!$A$9:$AJ$114,$D143=Lists!$G$5,'Chicken Only Calculator'!$A$9:$AJ$114,$D143=Lists!$G$6,'Cheese Only Calculator'!$A$9:$AJ$116,$D143=Lists!$G$7,'Beef Only Calculator'!$A$9:$AJ$70,$D143=Lists!$G$8,'Pork Only Calculator'!$A$9:$AJ$107),25,FALSE)</f>
        <v>0</v>
      </c>
      <c r="AC143" s="54">
        <f>VLOOKUP($A143,_xlfn.IFS($D143=Lists!$G$3,'Chicken Only Calculator'!$A$9:$AJ$114,$D143=Lists!$G$4,'Chicken Only Calculator'!$A$9:$AJ$114,$D143=Lists!$G$5,'Chicken Only Calculator'!$A$9:$AJ$114,$D143=Lists!$G$6,'Cheese Only Calculator'!$A$9:$AJ$116,$D143=Lists!$G$7,'Beef Only Calculator'!$A$9:$AJ$70,$D143=Lists!$G$8,'Pork Only Calculator'!$A$9:$AJ$107),26,FALSE)</f>
        <v>0</v>
      </c>
      <c r="AD143" s="54">
        <f>VLOOKUP($A143,_xlfn.IFS($D143=Lists!$G$3,'Chicken Only Calculator'!$A$9:$AJ$114,$D143=Lists!$G$4,'Chicken Only Calculator'!$A$9:$AJ$114,$D143=Lists!$G$5,'Chicken Only Calculator'!$A$9:$AJ$114,$D143=Lists!$G$6,'Cheese Only Calculator'!$A$9:$AJ$116,$D143=Lists!$G$7,'Beef Only Calculator'!$A$9:$AJ$70,$D143=Lists!$G$8,'Pork Only Calculator'!$A$9:$AJ$107),27,FALSE)</f>
        <v>0</v>
      </c>
      <c r="AE143" s="54">
        <f>VLOOKUP($A143,_xlfn.IFS($D143=Lists!$G$3,'Chicken Only Calculator'!$A$9:$AJ$114,$D143=Lists!$G$4,'Chicken Only Calculator'!$A$9:$AJ$114,$D143=Lists!$G$5,'Chicken Only Calculator'!$A$9:$AJ$114,$D143=Lists!$G$6,'Cheese Only Calculator'!$A$9:$AJ$116,$D143=Lists!$G$7,'Beef Only Calculator'!$A$9:$AJ$70,$D143=Lists!$G$8,'Pork Only Calculator'!$A$9:$AJ$107),28,FALSE)</f>
        <v>0</v>
      </c>
      <c r="AF143" s="54">
        <f>VLOOKUP($A143,_xlfn.IFS($D143=Lists!$G$3,'Chicken Only Calculator'!$A$9:$AJ$114,$D143=Lists!$G$4,'Chicken Only Calculator'!$A$9:$AJ$114,$D143=Lists!$G$5,'Chicken Only Calculator'!$A$9:$AJ$114,$D143=Lists!$G$6,'Cheese Only Calculator'!$A$9:$AJ$116,$D143=Lists!$G$7,'Beef Only Calculator'!$A$9:$AJ$70,$D143=Lists!$G$8,'Pork Only Calculator'!$A$9:$AJ$107),29,FALSE)</f>
        <v>0</v>
      </c>
      <c r="AG143" s="54">
        <f>VLOOKUP($A143,_xlfn.IFS($D143=Lists!$G$3,'Chicken Only Calculator'!$A$9:$AJ$114,$D143=Lists!$G$4,'Chicken Only Calculator'!$A$9:$AJ$114,$D143=Lists!$G$5,'Chicken Only Calculator'!$A$9:$AJ$114,$D143=Lists!$G$6,'Cheese Only Calculator'!$A$9:$AJ$116,$D143=Lists!$G$7,'Beef Only Calculator'!$A$9:$AJ$70,$D143=Lists!$G$8,'Pork Only Calculator'!$A$9:$AJ$107),30,FALSE)</f>
        <v>0</v>
      </c>
      <c r="AH143" s="54">
        <f>VLOOKUP($A143,_xlfn.IFS($D143=Lists!$G$3,'Chicken Only Calculator'!$A$9:$AJ$114,$D143=Lists!$G$4,'Chicken Only Calculator'!$A$9:$AJ$114,$D143=Lists!$G$5,'Chicken Only Calculator'!$A$9:$AJ$114,$D143=Lists!$G$6,'Cheese Only Calculator'!$A$9:$AJ$116,$D143=Lists!$G$7,'Beef Only Calculator'!$A$9:$AJ$70,$D143=Lists!$G$8,'Pork Only Calculator'!$A$9:$AJ$107),31,FALSE)</f>
        <v>0</v>
      </c>
      <c r="AI143" s="54">
        <f>VLOOKUP($A143,_xlfn.IFS($D143=Lists!$G$3,'Chicken Only Calculator'!$A$9:$AJ$114,$D143=Lists!$G$4,'Chicken Only Calculator'!$A$9:$AJ$114,$D143=Lists!$G$5,'Chicken Only Calculator'!$A$9:$AJ$114,$D143=Lists!$G$6,'Cheese Only Calculator'!$A$9:$AJ$116,$D143=Lists!$G$7,'Beef Only Calculator'!$A$9:$AJ$70,$D143=Lists!$G$8,'Pork Only Calculator'!$A$9:$AJ$107),32,FALSE)</f>
        <v>0</v>
      </c>
      <c r="AJ143" s="54">
        <f>VLOOKUP($A143,_xlfn.IFS($D143=Lists!$G$3,'Chicken Only Calculator'!$A$9:$AJ$114,$D143=Lists!$G$4,'Chicken Only Calculator'!$A$9:$AJ$114,$D143=Lists!$G$5,'Chicken Only Calculator'!$A$9:$AJ$114,$D143=Lists!$G$6,'Cheese Only Calculator'!$A$9:$AJ$116,$D143=Lists!$G$7,'Beef Only Calculator'!$A$9:$AJ$70,$D143=Lists!$G$8,'Pork Only Calculator'!$A$9:$AJ$107),33,FALSE)</f>
        <v>0</v>
      </c>
      <c r="AK143" s="54">
        <f>VLOOKUP($A143,_xlfn.IFS($D143=Lists!$G$3,'Chicken Only Calculator'!$A$9:$AJ$114,$D143=Lists!$G$4,'Chicken Only Calculator'!$A$9:$AJ$114,$D143=Lists!$G$5,'Chicken Only Calculator'!$A$9:$AJ$114,$D143=Lists!$G$6,'Cheese Only Calculator'!$A$9:$AJ$116,$D143=Lists!$G$7,'Beef Only Calculator'!$A$9:$AJ$70,$D143=Lists!$G$8,'Pork Only Calculator'!$A$9:$AJ$107),34,FALSE)</f>
        <v>0</v>
      </c>
      <c r="AL143" s="54">
        <f>VLOOKUP($A143,_xlfn.IFS($D143=Lists!$G$3,'Chicken Only Calculator'!$A$9:$AJ$114,$D143=Lists!$G$4,'Chicken Only Calculator'!$A$9:$AJ$114,$D143=Lists!$G$5,'Chicken Only Calculator'!$A$9:$AJ$114,$D143=Lists!$G$6,'Cheese Only Calculator'!$A$9:$AJ$116,$D143=Lists!$G$7,'Beef Only Calculator'!$A$9:$AJ$70,$D143=Lists!$G$8,'Pork Only Calculator'!$A$9:$AJ$107),35,FALSE)</f>
        <v>0</v>
      </c>
      <c r="AM143" s="54">
        <f t="shared" si="31"/>
        <v>0</v>
      </c>
      <c r="AO143" s="55"/>
    </row>
    <row r="144" spans="1:41" ht="24.5" x14ac:dyDescent="0.55000000000000004">
      <c r="A144" s="40">
        <v>10703120928</v>
      </c>
      <c r="B144" s="40" t="str">
        <f>INDEX('Data Sheet'!$A$1:$R$260,MATCH($A144,'Data Sheet'!$A$1:$A$260,0),MATCH(B$3,'Data Sheet'!$A$1:$R$1,0))</f>
        <v>ACT</v>
      </c>
      <c r="C144" s="41" t="str">
        <f>INDEX('Data Sheet'!$A$1:$R$260,MATCH($A144,'Data Sheet'!$A$1:$A$260,0),MATCH(C$3,'Data Sheet'!$A$1:$R$1,0))</f>
        <v>Breaded Hot 'N Spicy MWWM Chicken Filets, 3.75 oz.</v>
      </c>
      <c r="D144" s="40" t="str">
        <f>INDEX('Data Sheet'!$A$1:$R$260,MATCH($A144,'Data Sheet'!$A$1:$A$260,0),MATCH(D$3,'Data Sheet'!$A$1:$R$1,0))</f>
        <v>100103 W</v>
      </c>
      <c r="E144" s="40">
        <f>INDEX('Data Sheet'!$A$1:$R$260,MATCH($A144,'Data Sheet'!$A$1:$A$260,0),MATCH(E$3,'Data Sheet'!$A$1:$R$1,0))</f>
        <v>30.9</v>
      </c>
      <c r="F144" s="40">
        <f>INDEX('Data Sheet'!$A$1:$R$260,MATCH($A144,'Data Sheet'!$A$1:$A$260,0),MATCH(F$3,'Data Sheet'!$A$1:$R$1,0))</f>
        <v>132</v>
      </c>
      <c r="G144" s="40">
        <f>INDEX('Data Sheet'!$A$1:$R$260,MATCH($A144,'Data Sheet'!$A$1:$A$260,0),MATCH(G$3,'Data Sheet'!$A$1:$R$1,0))</f>
        <v>132</v>
      </c>
      <c r="H144" s="40">
        <f>INDEX('Data Sheet'!$A$1:$R$260,MATCH($A144,'Data Sheet'!$A$1:$A$260,0),MATCH(H$3,'Data Sheet'!$A$1:$R$1,0))</f>
        <v>25</v>
      </c>
      <c r="I144" s="40">
        <f>INDEX('Data Sheet'!$A$1:$R$260,MATCH($A144,'Data Sheet'!$A$1:$A$260,0),MATCH(I$3,'Data Sheet'!$A$1:$R$1,0))</f>
        <v>3.75</v>
      </c>
      <c r="J144" s="40" t="str">
        <f>INDEX('Data Sheet'!$A$1:$R$260,MATCH($A144,'Data Sheet'!$A$1:$A$260,0),MATCH(J$3,'Data Sheet'!$A$1:$R$1,0))</f>
        <v>1 piece</v>
      </c>
      <c r="K144" s="40">
        <f>INDEX('Data Sheet'!$A$1:$R$260,MATCH($A144,'Data Sheet'!$A$1:$A$260,0),MATCH(K$3,'Data Sheet'!$A$1:$R$1,0))</f>
        <v>2</v>
      </c>
      <c r="L144" s="40">
        <f>INDEX('Data Sheet'!$A$1:$R$260,MATCH($A144,'Data Sheet'!$A$1:$A$260,0),MATCH(L$3,'Data Sheet'!$A$1:$R$1,0))</f>
        <v>1</v>
      </c>
      <c r="M144" s="40">
        <f>INDEX('Data Sheet'!$A$1:$R$260,MATCH($A144,'Data Sheet'!$A$1:$A$260,0),MATCH(M$3,'Data Sheet'!$A$1:$R$1,0))</f>
        <v>33.74</v>
      </c>
      <c r="N144" s="40">
        <f>INDEX('Data Sheet'!$A$1:$R$260,MATCH($A144,'Data Sheet'!$A$1:$A$260,0),MATCH(N$3,'Data Sheet'!$A$1:$R$1,0))</f>
        <v>0</v>
      </c>
      <c r="O144" s="40">
        <f>INDEX('Data Sheet'!$A$1:$R$260,MATCH($A144,'Data Sheet'!$A$1:$A$260,0),MATCH(O$3,'Data Sheet'!$A$1:$R$1,0))</f>
        <v>0</v>
      </c>
      <c r="P144" s="40">
        <f>INDEX('Data Sheet'!$A$1:$R$260,MATCH($A144,'Data Sheet'!$A$1:$A$260,0),MATCH(P$3,'Data Sheet'!$A$1:$R$1,0))</f>
        <v>0</v>
      </c>
      <c r="Q144" s="40">
        <f>INDEX('Data Sheet'!$A$1:$R$260,MATCH($A144,'Data Sheet'!$A$1:$A$260,0),MATCH(Q$3,'Data Sheet'!$A$1:$R$1,0))</f>
        <v>0</v>
      </c>
      <c r="R144" s="42" t="str">
        <f>VLOOKUP(A144,_xlfn.IFS(D144=Lists!$G$3,'Chicken Only Calculator'!$A$9:$U$114,D144=Lists!$G$4,'Chicken Only Calculator'!$A$9:$U$114,D144=Lists!$G$5,'Chicken Only Calculator'!$A$9:$U$114,D144=Lists!$G$6,'Cheese Only Calculator'!$A$9:$U$116,D144=Lists!$G$7,'Beef Only Calculator'!$A$9:$U$70,D144=Lists!$G$8,'Pork Only Calculator'!$A$9:$U$107),15,FALSE)</f>
        <v/>
      </c>
      <c r="S144" s="42" t="str">
        <f t="shared" si="24"/>
        <v/>
      </c>
      <c r="T144" s="42">
        <f>VLOOKUP(A144,_xlfn.IFS(D144=Lists!$G$3,'Chicken Only Calculator'!$A$9:$U$114,D144=Lists!$G$4,'Chicken Only Calculator'!$A$9:$U$114,D144=Lists!$G$5,'Chicken Only Calculator'!$A$9:$U$114,D144=Lists!$G$6,'Cheese Only Calculator'!$A$9:$U$116,D144=Lists!$G$7,'Beef Only Calculator'!$A$9:$U$70,D144=Lists!$G$8,'Pork Only Calculator'!$A$9:$U$107),17,FALSE)</f>
        <v>0</v>
      </c>
      <c r="U144" s="42" t="str">
        <f t="shared" si="25"/>
        <v/>
      </c>
      <c r="V144" s="42" t="str">
        <f t="shared" si="26"/>
        <v/>
      </c>
      <c r="W144" s="42" t="str">
        <f t="shared" si="27"/>
        <v/>
      </c>
      <c r="X144" s="42" t="str">
        <f t="shared" si="28"/>
        <v/>
      </c>
      <c r="Y144" s="42" t="str">
        <f t="shared" si="29"/>
        <v/>
      </c>
      <c r="Z144" s="42" t="str">
        <f t="shared" si="30"/>
        <v/>
      </c>
      <c r="AA144" s="42">
        <f>VLOOKUP($A144,_xlfn.IFS($D144=Lists!$G$3,'Chicken Only Calculator'!$A$9:$AJ$114,$D144=Lists!$G$4,'Chicken Only Calculator'!$A$9:$AJ$114,$D144=Lists!$G$5,'Chicken Only Calculator'!$A$9:$AJ$114,$D144=Lists!$G$6,'Cheese Only Calculator'!$A$9:$AJ$116,$D144=Lists!$G$7,'Beef Only Calculator'!$A$9:$AJ$70,$D144=Lists!$G$8,'Pork Only Calculator'!$A$9:$AJ$107),24,FALSE)</f>
        <v>0</v>
      </c>
      <c r="AB144" s="42">
        <f>VLOOKUP($A144,_xlfn.IFS($D144=Lists!$G$3,'Chicken Only Calculator'!$A$9:$AJ$114,$D144=Lists!$G$4,'Chicken Only Calculator'!$A$9:$AJ$114,$D144=Lists!$G$5,'Chicken Only Calculator'!$A$9:$AJ$114,$D144=Lists!$G$6,'Cheese Only Calculator'!$A$9:$AJ$116,$D144=Lists!$G$7,'Beef Only Calculator'!$A$9:$AJ$70,$D144=Lists!$G$8,'Pork Only Calculator'!$A$9:$AJ$107),25,FALSE)</f>
        <v>0</v>
      </c>
      <c r="AC144" s="42">
        <f>VLOOKUP($A144,_xlfn.IFS($D144=Lists!$G$3,'Chicken Only Calculator'!$A$9:$AJ$114,$D144=Lists!$G$4,'Chicken Only Calculator'!$A$9:$AJ$114,$D144=Lists!$G$5,'Chicken Only Calculator'!$A$9:$AJ$114,$D144=Lists!$G$6,'Cheese Only Calculator'!$A$9:$AJ$116,$D144=Lists!$G$7,'Beef Only Calculator'!$A$9:$AJ$70,$D144=Lists!$G$8,'Pork Only Calculator'!$A$9:$AJ$107),26,FALSE)</f>
        <v>0</v>
      </c>
      <c r="AD144" s="42">
        <f>VLOOKUP($A144,_xlfn.IFS($D144=Lists!$G$3,'Chicken Only Calculator'!$A$9:$AJ$114,$D144=Lists!$G$4,'Chicken Only Calculator'!$A$9:$AJ$114,$D144=Lists!$G$5,'Chicken Only Calculator'!$A$9:$AJ$114,$D144=Lists!$G$6,'Cheese Only Calculator'!$A$9:$AJ$116,$D144=Lists!$G$7,'Beef Only Calculator'!$A$9:$AJ$70,$D144=Lists!$G$8,'Pork Only Calculator'!$A$9:$AJ$107),27,FALSE)</f>
        <v>0</v>
      </c>
      <c r="AE144" s="42">
        <f>VLOOKUP($A144,_xlfn.IFS($D144=Lists!$G$3,'Chicken Only Calculator'!$A$9:$AJ$114,$D144=Lists!$G$4,'Chicken Only Calculator'!$A$9:$AJ$114,$D144=Lists!$G$5,'Chicken Only Calculator'!$A$9:$AJ$114,$D144=Lists!$G$6,'Cheese Only Calculator'!$A$9:$AJ$116,$D144=Lists!$G$7,'Beef Only Calculator'!$A$9:$AJ$70,$D144=Lists!$G$8,'Pork Only Calculator'!$A$9:$AJ$107),28,FALSE)</f>
        <v>0</v>
      </c>
      <c r="AF144" s="42">
        <f>VLOOKUP($A144,_xlfn.IFS($D144=Lists!$G$3,'Chicken Only Calculator'!$A$9:$AJ$114,$D144=Lists!$G$4,'Chicken Only Calculator'!$A$9:$AJ$114,$D144=Lists!$G$5,'Chicken Only Calculator'!$A$9:$AJ$114,$D144=Lists!$G$6,'Cheese Only Calculator'!$A$9:$AJ$116,$D144=Lists!$G$7,'Beef Only Calculator'!$A$9:$AJ$70,$D144=Lists!$G$8,'Pork Only Calculator'!$A$9:$AJ$107),29,FALSE)</f>
        <v>0</v>
      </c>
      <c r="AG144" s="42">
        <f>VLOOKUP($A144,_xlfn.IFS($D144=Lists!$G$3,'Chicken Only Calculator'!$A$9:$AJ$114,$D144=Lists!$G$4,'Chicken Only Calculator'!$A$9:$AJ$114,$D144=Lists!$G$5,'Chicken Only Calculator'!$A$9:$AJ$114,$D144=Lists!$G$6,'Cheese Only Calculator'!$A$9:$AJ$116,$D144=Lists!$G$7,'Beef Only Calculator'!$A$9:$AJ$70,$D144=Lists!$G$8,'Pork Only Calculator'!$A$9:$AJ$107),30,FALSE)</f>
        <v>0</v>
      </c>
      <c r="AH144" s="42">
        <f>VLOOKUP($A144,_xlfn.IFS($D144=Lists!$G$3,'Chicken Only Calculator'!$A$9:$AJ$114,$D144=Lists!$G$4,'Chicken Only Calculator'!$A$9:$AJ$114,$D144=Lists!$G$5,'Chicken Only Calculator'!$A$9:$AJ$114,$D144=Lists!$G$6,'Cheese Only Calculator'!$A$9:$AJ$116,$D144=Lists!$G$7,'Beef Only Calculator'!$A$9:$AJ$70,$D144=Lists!$G$8,'Pork Only Calculator'!$A$9:$AJ$107),31,FALSE)</f>
        <v>0</v>
      </c>
      <c r="AI144" s="42">
        <f>VLOOKUP($A144,_xlfn.IFS($D144=Lists!$G$3,'Chicken Only Calculator'!$A$9:$AJ$114,$D144=Lists!$G$4,'Chicken Only Calculator'!$A$9:$AJ$114,$D144=Lists!$G$5,'Chicken Only Calculator'!$A$9:$AJ$114,$D144=Lists!$G$6,'Cheese Only Calculator'!$A$9:$AJ$116,$D144=Lists!$G$7,'Beef Only Calculator'!$A$9:$AJ$70,$D144=Lists!$G$8,'Pork Only Calculator'!$A$9:$AJ$107),32,FALSE)</f>
        <v>0</v>
      </c>
      <c r="AJ144" s="42">
        <f>VLOOKUP($A144,_xlfn.IFS($D144=Lists!$G$3,'Chicken Only Calculator'!$A$9:$AJ$114,$D144=Lists!$G$4,'Chicken Only Calculator'!$A$9:$AJ$114,$D144=Lists!$G$5,'Chicken Only Calculator'!$A$9:$AJ$114,$D144=Lists!$G$6,'Cheese Only Calculator'!$A$9:$AJ$116,$D144=Lists!$G$7,'Beef Only Calculator'!$A$9:$AJ$70,$D144=Lists!$G$8,'Pork Only Calculator'!$A$9:$AJ$107),33,FALSE)</f>
        <v>0</v>
      </c>
      <c r="AK144" s="42">
        <f>VLOOKUP($A144,_xlfn.IFS($D144=Lists!$G$3,'Chicken Only Calculator'!$A$9:$AJ$114,$D144=Lists!$G$4,'Chicken Only Calculator'!$A$9:$AJ$114,$D144=Lists!$G$5,'Chicken Only Calculator'!$A$9:$AJ$114,$D144=Lists!$G$6,'Cheese Only Calculator'!$A$9:$AJ$116,$D144=Lists!$G$7,'Beef Only Calculator'!$A$9:$AJ$70,$D144=Lists!$G$8,'Pork Only Calculator'!$A$9:$AJ$107),34,FALSE)</f>
        <v>0</v>
      </c>
      <c r="AL144" s="42">
        <f>VLOOKUP($A144,_xlfn.IFS($D144=Lists!$G$3,'Chicken Only Calculator'!$A$9:$AJ$114,$D144=Lists!$G$4,'Chicken Only Calculator'!$A$9:$AJ$114,$D144=Lists!$G$5,'Chicken Only Calculator'!$A$9:$AJ$114,$D144=Lists!$G$6,'Cheese Only Calculator'!$A$9:$AJ$116,$D144=Lists!$G$7,'Beef Only Calculator'!$A$9:$AJ$70,$D144=Lists!$G$8,'Pork Only Calculator'!$A$9:$AJ$107),35,FALSE)</f>
        <v>0</v>
      </c>
      <c r="AM144" s="42">
        <f t="shared" si="31"/>
        <v>0</v>
      </c>
      <c r="AO144" s="55"/>
    </row>
    <row r="145" spans="1:41" ht="24.5" x14ac:dyDescent="0.55000000000000004">
      <c r="A145" s="52">
        <v>10703140928</v>
      </c>
      <c r="B145" s="52" t="str">
        <f>INDEX('Data Sheet'!$A$1:$R$260,MATCH($A145,'Data Sheet'!$A$1:$A$260,0),MATCH(B$3,'Data Sheet'!$A$1:$R$1,0))</f>
        <v>ACT</v>
      </c>
      <c r="C145" s="53" t="str">
        <f>INDEX('Data Sheet'!$A$1:$R$260,MATCH($A145,'Data Sheet'!$A$1:$A$260,0),MATCH(C$3,'Data Sheet'!$A$1:$R$1,0))</f>
        <v>Breaded Hot 'N Spicy Chicken Patties, 3.53 oz.</v>
      </c>
      <c r="D145" s="52" t="str">
        <f>INDEX('Data Sheet'!$A$1:$R$260,MATCH($A145,'Data Sheet'!$A$1:$A$260,0),MATCH(D$3,'Data Sheet'!$A$1:$R$1,0))</f>
        <v>100103 W/D</v>
      </c>
      <c r="E145" s="52">
        <f>INDEX('Data Sheet'!$A$1:$R$260,MATCH($A145,'Data Sheet'!$A$1:$A$260,0),MATCH(E$3,'Data Sheet'!$A$1:$R$1,0))</f>
        <v>32.82</v>
      </c>
      <c r="F145" s="52">
        <f>INDEX('Data Sheet'!$A$1:$R$260,MATCH($A145,'Data Sheet'!$A$1:$A$260,0),MATCH(F$3,'Data Sheet'!$A$1:$R$1,0))</f>
        <v>148</v>
      </c>
      <c r="G145" s="52">
        <f>INDEX('Data Sheet'!$A$1:$R$260,MATCH($A145,'Data Sheet'!$A$1:$A$260,0),MATCH(G$3,'Data Sheet'!$A$1:$R$1,0))</f>
        <v>148</v>
      </c>
      <c r="H145" s="52" t="str">
        <f>INDEX('Data Sheet'!$A$1:$R$260,MATCH($A145,'Data Sheet'!$A$1:$A$260,0),MATCH(H$3,'Data Sheet'!$A$1:$R$1,0))</f>
        <v/>
      </c>
      <c r="I145" s="52">
        <f>INDEX('Data Sheet'!$A$1:$R$260,MATCH($A145,'Data Sheet'!$A$1:$A$260,0),MATCH(I$3,'Data Sheet'!$A$1:$R$1,0))</f>
        <v>3.53</v>
      </c>
      <c r="J145" s="52" t="str">
        <f>INDEX('Data Sheet'!$A$1:$R$260,MATCH($A145,'Data Sheet'!$A$1:$A$260,0),MATCH(J$3,'Data Sheet'!$A$1:$R$1,0))</f>
        <v>1 piece</v>
      </c>
      <c r="K145" s="52">
        <f>INDEX('Data Sheet'!$A$1:$R$260,MATCH($A145,'Data Sheet'!$A$1:$A$260,0),MATCH(K$3,'Data Sheet'!$A$1:$R$1,0))</f>
        <v>2</v>
      </c>
      <c r="L145" s="52">
        <f>INDEX('Data Sheet'!$A$1:$R$260,MATCH($A145,'Data Sheet'!$A$1:$A$260,0),MATCH(L$3,'Data Sheet'!$A$1:$R$1,0))</f>
        <v>1</v>
      </c>
      <c r="M145" s="52">
        <f>INDEX('Data Sheet'!$A$1:$R$260,MATCH($A145,'Data Sheet'!$A$1:$A$260,0),MATCH(M$3,'Data Sheet'!$A$1:$R$1,0))</f>
        <v>9.2279999999999998</v>
      </c>
      <c r="N145" s="52">
        <f>INDEX('Data Sheet'!$A$1:$R$260,MATCH($A145,'Data Sheet'!$A$1:$A$260,0),MATCH(N$3,'Data Sheet'!$A$1:$R$1,0))</f>
        <v>6.152000000000001</v>
      </c>
      <c r="O145" s="52">
        <f>INDEX('Data Sheet'!$A$1:$R$260,MATCH($A145,'Data Sheet'!$A$1:$A$260,0),MATCH(O$3,'Data Sheet'!$A$1:$R$1,0))</f>
        <v>0</v>
      </c>
      <c r="P145" s="52">
        <f>INDEX('Data Sheet'!$A$1:$R$260,MATCH($A145,'Data Sheet'!$A$1:$A$260,0),MATCH(P$3,'Data Sheet'!$A$1:$R$1,0))</f>
        <v>0</v>
      </c>
      <c r="Q145" s="52">
        <f>INDEX('Data Sheet'!$A$1:$R$260,MATCH($A145,'Data Sheet'!$A$1:$A$260,0),MATCH(Q$3,'Data Sheet'!$A$1:$R$1,0))</f>
        <v>0</v>
      </c>
      <c r="R145" s="54" t="str">
        <f>VLOOKUP(A145,_xlfn.IFS(D145=Lists!$G$3,'Chicken Only Calculator'!$A$9:$U$114,D145=Lists!$G$4,'Chicken Only Calculator'!$A$9:$U$114,D145=Lists!$G$5,'Chicken Only Calculator'!$A$9:$U$114,D145=Lists!$G$6,'Cheese Only Calculator'!$A$9:$U$116,D145=Lists!$G$7,'Beef Only Calculator'!$A$9:$U$70,D145=Lists!$G$8,'Pork Only Calculator'!$A$9:$U$107),15,FALSE)</f>
        <v/>
      </c>
      <c r="S145" s="54" t="str">
        <f t="shared" si="24"/>
        <v/>
      </c>
      <c r="T145" s="54">
        <f>VLOOKUP(A145,_xlfn.IFS(D145=Lists!$G$3,'Chicken Only Calculator'!$A$9:$U$114,D145=Lists!$G$4,'Chicken Only Calculator'!$A$9:$U$114,D145=Lists!$G$5,'Chicken Only Calculator'!$A$9:$U$114,D145=Lists!$G$6,'Cheese Only Calculator'!$A$9:$U$116,D145=Lists!$G$7,'Beef Only Calculator'!$A$9:$U$70,D145=Lists!$G$8,'Pork Only Calculator'!$A$9:$U$107),17,FALSE)</f>
        <v>0</v>
      </c>
      <c r="U145" s="54" t="str">
        <f t="shared" si="25"/>
        <v/>
      </c>
      <c r="V145" s="54" t="str">
        <f t="shared" si="26"/>
        <v/>
      </c>
      <c r="W145" s="54" t="str">
        <f t="shared" si="27"/>
        <v/>
      </c>
      <c r="X145" s="54" t="str">
        <f t="shared" si="28"/>
        <v/>
      </c>
      <c r="Y145" s="54" t="str">
        <f t="shared" si="29"/>
        <v/>
      </c>
      <c r="Z145" s="54" t="str">
        <f t="shared" si="30"/>
        <v/>
      </c>
      <c r="AA145" s="54">
        <f>VLOOKUP($A145,_xlfn.IFS($D145=Lists!$G$3,'Chicken Only Calculator'!$A$9:$AJ$114,$D145=Lists!$G$4,'Chicken Only Calculator'!$A$9:$AJ$114,$D145=Lists!$G$5,'Chicken Only Calculator'!$A$9:$AJ$114,$D145=Lists!$G$6,'Cheese Only Calculator'!$A$9:$AJ$116,$D145=Lists!$G$7,'Beef Only Calculator'!$A$9:$AJ$70,$D145=Lists!$G$8,'Pork Only Calculator'!$A$9:$AJ$107),24,FALSE)</f>
        <v>0</v>
      </c>
      <c r="AB145" s="54">
        <f>VLOOKUP($A145,_xlfn.IFS($D145=Lists!$G$3,'Chicken Only Calculator'!$A$9:$AJ$114,$D145=Lists!$G$4,'Chicken Only Calculator'!$A$9:$AJ$114,$D145=Lists!$G$5,'Chicken Only Calculator'!$A$9:$AJ$114,$D145=Lists!$G$6,'Cheese Only Calculator'!$A$9:$AJ$116,$D145=Lists!$G$7,'Beef Only Calculator'!$A$9:$AJ$70,$D145=Lists!$G$8,'Pork Only Calculator'!$A$9:$AJ$107),25,FALSE)</f>
        <v>0</v>
      </c>
      <c r="AC145" s="54">
        <f>VLOOKUP($A145,_xlfn.IFS($D145=Lists!$G$3,'Chicken Only Calculator'!$A$9:$AJ$114,$D145=Lists!$G$4,'Chicken Only Calculator'!$A$9:$AJ$114,$D145=Lists!$G$5,'Chicken Only Calculator'!$A$9:$AJ$114,$D145=Lists!$G$6,'Cheese Only Calculator'!$A$9:$AJ$116,$D145=Lists!$G$7,'Beef Only Calculator'!$A$9:$AJ$70,$D145=Lists!$G$8,'Pork Only Calculator'!$A$9:$AJ$107),26,FALSE)</f>
        <v>0</v>
      </c>
      <c r="AD145" s="54">
        <f>VLOOKUP($A145,_xlfn.IFS($D145=Lists!$G$3,'Chicken Only Calculator'!$A$9:$AJ$114,$D145=Lists!$G$4,'Chicken Only Calculator'!$A$9:$AJ$114,$D145=Lists!$G$5,'Chicken Only Calculator'!$A$9:$AJ$114,$D145=Lists!$G$6,'Cheese Only Calculator'!$A$9:$AJ$116,$D145=Lists!$G$7,'Beef Only Calculator'!$A$9:$AJ$70,$D145=Lists!$G$8,'Pork Only Calculator'!$A$9:$AJ$107),27,FALSE)</f>
        <v>0</v>
      </c>
      <c r="AE145" s="54">
        <f>VLOOKUP($A145,_xlfn.IFS($D145=Lists!$G$3,'Chicken Only Calculator'!$A$9:$AJ$114,$D145=Lists!$G$4,'Chicken Only Calculator'!$A$9:$AJ$114,$D145=Lists!$G$5,'Chicken Only Calculator'!$A$9:$AJ$114,$D145=Lists!$G$6,'Cheese Only Calculator'!$A$9:$AJ$116,$D145=Lists!$G$7,'Beef Only Calculator'!$A$9:$AJ$70,$D145=Lists!$G$8,'Pork Only Calculator'!$A$9:$AJ$107),28,FALSE)</f>
        <v>0</v>
      </c>
      <c r="AF145" s="54">
        <f>VLOOKUP($A145,_xlfn.IFS($D145=Lists!$G$3,'Chicken Only Calculator'!$A$9:$AJ$114,$D145=Lists!$G$4,'Chicken Only Calculator'!$A$9:$AJ$114,$D145=Lists!$G$5,'Chicken Only Calculator'!$A$9:$AJ$114,$D145=Lists!$G$6,'Cheese Only Calculator'!$A$9:$AJ$116,$D145=Lists!$G$7,'Beef Only Calculator'!$A$9:$AJ$70,$D145=Lists!$G$8,'Pork Only Calculator'!$A$9:$AJ$107),29,FALSE)</f>
        <v>0</v>
      </c>
      <c r="AG145" s="54">
        <f>VLOOKUP($A145,_xlfn.IFS($D145=Lists!$G$3,'Chicken Only Calculator'!$A$9:$AJ$114,$D145=Lists!$G$4,'Chicken Only Calculator'!$A$9:$AJ$114,$D145=Lists!$G$5,'Chicken Only Calculator'!$A$9:$AJ$114,$D145=Lists!$G$6,'Cheese Only Calculator'!$A$9:$AJ$116,$D145=Lists!$G$7,'Beef Only Calculator'!$A$9:$AJ$70,$D145=Lists!$G$8,'Pork Only Calculator'!$A$9:$AJ$107),30,FALSE)</f>
        <v>0</v>
      </c>
      <c r="AH145" s="54">
        <f>VLOOKUP($A145,_xlfn.IFS($D145=Lists!$G$3,'Chicken Only Calculator'!$A$9:$AJ$114,$D145=Lists!$G$4,'Chicken Only Calculator'!$A$9:$AJ$114,$D145=Lists!$G$5,'Chicken Only Calculator'!$A$9:$AJ$114,$D145=Lists!$G$6,'Cheese Only Calculator'!$A$9:$AJ$116,$D145=Lists!$G$7,'Beef Only Calculator'!$A$9:$AJ$70,$D145=Lists!$G$8,'Pork Only Calculator'!$A$9:$AJ$107),31,FALSE)</f>
        <v>0</v>
      </c>
      <c r="AI145" s="54">
        <f>VLOOKUP($A145,_xlfn.IFS($D145=Lists!$G$3,'Chicken Only Calculator'!$A$9:$AJ$114,$D145=Lists!$G$4,'Chicken Only Calculator'!$A$9:$AJ$114,$D145=Lists!$G$5,'Chicken Only Calculator'!$A$9:$AJ$114,$D145=Lists!$G$6,'Cheese Only Calculator'!$A$9:$AJ$116,$D145=Lists!$G$7,'Beef Only Calculator'!$A$9:$AJ$70,$D145=Lists!$G$8,'Pork Only Calculator'!$A$9:$AJ$107),32,FALSE)</f>
        <v>0</v>
      </c>
      <c r="AJ145" s="54">
        <f>VLOOKUP($A145,_xlfn.IFS($D145=Lists!$G$3,'Chicken Only Calculator'!$A$9:$AJ$114,$D145=Lists!$G$4,'Chicken Only Calculator'!$A$9:$AJ$114,$D145=Lists!$G$5,'Chicken Only Calculator'!$A$9:$AJ$114,$D145=Lists!$G$6,'Cheese Only Calculator'!$A$9:$AJ$116,$D145=Lists!$G$7,'Beef Only Calculator'!$A$9:$AJ$70,$D145=Lists!$G$8,'Pork Only Calculator'!$A$9:$AJ$107),33,FALSE)</f>
        <v>0</v>
      </c>
      <c r="AK145" s="54">
        <f>VLOOKUP($A145,_xlfn.IFS($D145=Lists!$G$3,'Chicken Only Calculator'!$A$9:$AJ$114,$D145=Lists!$G$4,'Chicken Only Calculator'!$A$9:$AJ$114,$D145=Lists!$G$5,'Chicken Only Calculator'!$A$9:$AJ$114,$D145=Lists!$G$6,'Cheese Only Calculator'!$A$9:$AJ$116,$D145=Lists!$G$7,'Beef Only Calculator'!$A$9:$AJ$70,$D145=Lists!$G$8,'Pork Only Calculator'!$A$9:$AJ$107),34,FALSE)</f>
        <v>0</v>
      </c>
      <c r="AL145" s="54">
        <f>VLOOKUP($A145,_xlfn.IFS($D145=Lists!$G$3,'Chicken Only Calculator'!$A$9:$AJ$114,$D145=Lists!$G$4,'Chicken Only Calculator'!$A$9:$AJ$114,$D145=Lists!$G$5,'Chicken Only Calculator'!$A$9:$AJ$114,$D145=Lists!$G$6,'Cheese Only Calculator'!$A$9:$AJ$116,$D145=Lists!$G$7,'Beef Only Calculator'!$A$9:$AJ$70,$D145=Lists!$G$8,'Pork Only Calculator'!$A$9:$AJ$107),35,FALSE)</f>
        <v>0</v>
      </c>
      <c r="AM145" s="54">
        <f t="shared" si="31"/>
        <v>0</v>
      </c>
      <c r="AO145" s="55"/>
    </row>
    <row r="146" spans="1:41" ht="24.5" x14ac:dyDescent="0.55000000000000004">
      <c r="A146" s="40">
        <v>10703200928</v>
      </c>
      <c r="B146" s="40" t="str">
        <f>INDEX('Data Sheet'!$A$1:$R$260,MATCH($A146,'Data Sheet'!$A$1:$A$260,0),MATCH(B$3,'Data Sheet'!$A$1:$R$1,0))</f>
        <v>ACT</v>
      </c>
      <c r="C146" s="41" t="str">
        <f>INDEX('Data Sheet'!$A$1:$R$260,MATCH($A146,'Data Sheet'!$A$1:$A$260,0),MATCH(C$3,'Data Sheet'!$A$1:$R$1,0))</f>
        <v>Grilled Whole Muscle Chicken Breast Filets, 2.5 oz</v>
      </c>
      <c r="D146" s="40" t="str">
        <f>INDEX('Data Sheet'!$A$1:$R$260,MATCH($A146,'Data Sheet'!$A$1:$A$260,0),MATCH(D$3,'Data Sheet'!$A$1:$R$1,0))</f>
        <v>100103 W</v>
      </c>
      <c r="E146" s="40">
        <f>INDEX('Data Sheet'!$A$1:$R$260,MATCH($A146,'Data Sheet'!$A$1:$A$260,0),MATCH(E$3,'Data Sheet'!$A$1:$R$1,0))</f>
        <v>31.25</v>
      </c>
      <c r="F146" s="40" t="str">
        <f>INDEX('Data Sheet'!$A$1:$R$260,MATCH($A146,'Data Sheet'!$A$1:$A$260,0),MATCH(F$3,'Data Sheet'!$A$1:$R$1,0))</f>
        <v>175-225</v>
      </c>
      <c r="G146" s="40">
        <f>INDEX('Data Sheet'!$A$1:$R$260,MATCH($A146,'Data Sheet'!$A$1:$A$260,0),MATCH(G$3,'Data Sheet'!$A$1:$R$1,0))</f>
        <v>200</v>
      </c>
      <c r="H146" s="40" t="str">
        <f>INDEX('Data Sheet'!$A$1:$R$260,MATCH($A146,'Data Sheet'!$A$1:$A$260,0),MATCH(H$3,'Data Sheet'!$A$1:$R$1,0))</f>
        <v/>
      </c>
      <c r="I146" s="40">
        <f>INDEX('Data Sheet'!$A$1:$R$260,MATCH($A146,'Data Sheet'!$A$1:$A$260,0),MATCH(I$3,'Data Sheet'!$A$1:$R$1,0))</f>
        <v>2.5</v>
      </c>
      <c r="J146" s="40" t="str">
        <f>INDEX('Data Sheet'!$A$1:$R$260,MATCH($A146,'Data Sheet'!$A$1:$A$260,0),MATCH(J$3,'Data Sheet'!$A$1:$R$1,0))</f>
        <v>1 piece</v>
      </c>
      <c r="K146" s="40">
        <f>INDEX('Data Sheet'!$A$1:$R$260,MATCH($A146,'Data Sheet'!$A$1:$A$260,0),MATCH(K$3,'Data Sheet'!$A$1:$R$1,0))</f>
        <v>2</v>
      </c>
      <c r="L146" s="40" t="str">
        <f>INDEX('Data Sheet'!$A$1:$R$260,MATCH($A146,'Data Sheet'!$A$1:$A$260,0),MATCH(L$3,'Data Sheet'!$A$1:$R$1,0))</f>
        <v>-</v>
      </c>
      <c r="M146" s="40">
        <f>INDEX('Data Sheet'!$A$1:$R$260,MATCH($A146,'Data Sheet'!$A$1:$A$260,0),MATCH(M$3,'Data Sheet'!$A$1:$R$1,0))</f>
        <v>41.67</v>
      </c>
      <c r="N146" s="40">
        <f>INDEX('Data Sheet'!$A$1:$R$260,MATCH($A146,'Data Sheet'!$A$1:$A$260,0),MATCH(N$3,'Data Sheet'!$A$1:$R$1,0))</f>
        <v>0</v>
      </c>
      <c r="O146" s="40">
        <f>INDEX('Data Sheet'!$A$1:$R$260,MATCH($A146,'Data Sheet'!$A$1:$A$260,0),MATCH(O$3,'Data Sheet'!$A$1:$R$1,0))</f>
        <v>0</v>
      </c>
      <c r="P146" s="40">
        <f>INDEX('Data Sheet'!$A$1:$R$260,MATCH($A146,'Data Sheet'!$A$1:$A$260,0),MATCH(P$3,'Data Sheet'!$A$1:$R$1,0))</f>
        <v>0</v>
      </c>
      <c r="Q146" s="40">
        <f>INDEX('Data Sheet'!$A$1:$R$260,MATCH($A146,'Data Sheet'!$A$1:$A$260,0),MATCH(Q$3,'Data Sheet'!$A$1:$R$1,0))</f>
        <v>0</v>
      </c>
      <c r="R146" s="42" t="str">
        <f>VLOOKUP(A146,_xlfn.IFS(D146=Lists!$G$3,'Chicken Only Calculator'!$A$9:$U$114,D146=Lists!$G$4,'Chicken Only Calculator'!$A$9:$U$114,D146=Lists!$G$5,'Chicken Only Calculator'!$A$9:$U$114,D146=Lists!$G$6,'Cheese Only Calculator'!$A$9:$U$116,D146=Lists!$G$7,'Beef Only Calculator'!$A$9:$U$70,D146=Lists!$G$8,'Pork Only Calculator'!$A$9:$U$107),15,FALSE)</f>
        <v/>
      </c>
      <c r="S146" s="42" t="str">
        <f t="shared" si="24"/>
        <v/>
      </c>
      <c r="T146" s="42">
        <f>VLOOKUP(A146,_xlfn.IFS(D146=Lists!$G$3,'Chicken Only Calculator'!$A$9:$U$114,D146=Lists!$G$4,'Chicken Only Calculator'!$A$9:$U$114,D146=Lists!$G$5,'Chicken Only Calculator'!$A$9:$U$114,D146=Lists!$G$6,'Cheese Only Calculator'!$A$9:$U$116,D146=Lists!$G$7,'Beef Only Calculator'!$A$9:$U$70,D146=Lists!$G$8,'Pork Only Calculator'!$A$9:$U$107),17,FALSE)</f>
        <v>0</v>
      </c>
      <c r="U146" s="42" t="str">
        <f t="shared" si="25"/>
        <v/>
      </c>
      <c r="V146" s="42" t="str">
        <f t="shared" si="26"/>
        <v/>
      </c>
      <c r="W146" s="42" t="str">
        <f t="shared" si="27"/>
        <v/>
      </c>
      <c r="X146" s="42" t="str">
        <f t="shared" si="28"/>
        <v/>
      </c>
      <c r="Y146" s="42" t="str">
        <f t="shared" si="29"/>
        <v/>
      </c>
      <c r="Z146" s="42" t="str">
        <f t="shared" si="30"/>
        <v/>
      </c>
      <c r="AA146" s="42">
        <f>VLOOKUP($A146,_xlfn.IFS($D146=Lists!$G$3,'Chicken Only Calculator'!$A$9:$AJ$114,$D146=Lists!$G$4,'Chicken Only Calculator'!$A$9:$AJ$114,$D146=Lists!$G$5,'Chicken Only Calculator'!$A$9:$AJ$114,$D146=Lists!$G$6,'Cheese Only Calculator'!$A$9:$AJ$116,$D146=Lists!$G$7,'Beef Only Calculator'!$A$9:$AJ$70,$D146=Lists!$G$8,'Pork Only Calculator'!$A$9:$AJ$107),24,FALSE)</f>
        <v>0</v>
      </c>
      <c r="AB146" s="42">
        <f>VLOOKUP($A146,_xlfn.IFS($D146=Lists!$G$3,'Chicken Only Calculator'!$A$9:$AJ$114,$D146=Lists!$G$4,'Chicken Only Calculator'!$A$9:$AJ$114,$D146=Lists!$G$5,'Chicken Only Calculator'!$A$9:$AJ$114,$D146=Lists!$G$6,'Cheese Only Calculator'!$A$9:$AJ$116,$D146=Lists!$G$7,'Beef Only Calculator'!$A$9:$AJ$70,$D146=Lists!$G$8,'Pork Only Calculator'!$A$9:$AJ$107),25,FALSE)</f>
        <v>0</v>
      </c>
      <c r="AC146" s="42">
        <f>VLOOKUP($A146,_xlfn.IFS($D146=Lists!$G$3,'Chicken Only Calculator'!$A$9:$AJ$114,$D146=Lists!$G$4,'Chicken Only Calculator'!$A$9:$AJ$114,$D146=Lists!$G$5,'Chicken Only Calculator'!$A$9:$AJ$114,$D146=Lists!$G$6,'Cheese Only Calculator'!$A$9:$AJ$116,$D146=Lists!$G$7,'Beef Only Calculator'!$A$9:$AJ$70,$D146=Lists!$G$8,'Pork Only Calculator'!$A$9:$AJ$107),26,FALSE)</f>
        <v>0</v>
      </c>
      <c r="AD146" s="42">
        <f>VLOOKUP($A146,_xlfn.IFS($D146=Lists!$G$3,'Chicken Only Calculator'!$A$9:$AJ$114,$D146=Lists!$G$4,'Chicken Only Calculator'!$A$9:$AJ$114,$D146=Lists!$G$5,'Chicken Only Calculator'!$A$9:$AJ$114,$D146=Lists!$G$6,'Cheese Only Calculator'!$A$9:$AJ$116,$D146=Lists!$G$7,'Beef Only Calculator'!$A$9:$AJ$70,$D146=Lists!$G$8,'Pork Only Calculator'!$A$9:$AJ$107),27,FALSE)</f>
        <v>0</v>
      </c>
      <c r="AE146" s="42">
        <f>VLOOKUP($A146,_xlfn.IFS($D146=Lists!$G$3,'Chicken Only Calculator'!$A$9:$AJ$114,$D146=Lists!$G$4,'Chicken Only Calculator'!$A$9:$AJ$114,$D146=Lists!$G$5,'Chicken Only Calculator'!$A$9:$AJ$114,$D146=Lists!$G$6,'Cheese Only Calculator'!$A$9:$AJ$116,$D146=Lists!$G$7,'Beef Only Calculator'!$A$9:$AJ$70,$D146=Lists!$G$8,'Pork Only Calculator'!$A$9:$AJ$107),28,FALSE)</f>
        <v>0</v>
      </c>
      <c r="AF146" s="42">
        <f>VLOOKUP($A146,_xlfn.IFS($D146=Lists!$G$3,'Chicken Only Calculator'!$A$9:$AJ$114,$D146=Lists!$G$4,'Chicken Only Calculator'!$A$9:$AJ$114,$D146=Lists!$G$5,'Chicken Only Calculator'!$A$9:$AJ$114,$D146=Lists!$G$6,'Cheese Only Calculator'!$A$9:$AJ$116,$D146=Lists!$G$7,'Beef Only Calculator'!$A$9:$AJ$70,$D146=Lists!$G$8,'Pork Only Calculator'!$A$9:$AJ$107),29,FALSE)</f>
        <v>0</v>
      </c>
      <c r="AG146" s="42">
        <f>VLOOKUP($A146,_xlfn.IFS($D146=Lists!$G$3,'Chicken Only Calculator'!$A$9:$AJ$114,$D146=Lists!$G$4,'Chicken Only Calculator'!$A$9:$AJ$114,$D146=Lists!$G$5,'Chicken Only Calculator'!$A$9:$AJ$114,$D146=Lists!$G$6,'Cheese Only Calculator'!$A$9:$AJ$116,$D146=Lists!$G$7,'Beef Only Calculator'!$A$9:$AJ$70,$D146=Lists!$G$8,'Pork Only Calculator'!$A$9:$AJ$107),30,FALSE)</f>
        <v>0</v>
      </c>
      <c r="AH146" s="42">
        <f>VLOOKUP($A146,_xlfn.IFS($D146=Lists!$G$3,'Chicken Only Calculator'!$A$9:$AJ$114,$D146=Lists!$G$4,'Chicken Only Calculator'!$A$9:$AJ$114,$D146=Lists!$G$5,'Chicken Only Calculator'!$A$9:$AJ$114,$D146=Lists!$G$6,'Cheese Only Calculator'!$A$9:$AJ$116,$D146=Lists!$G$7,'Beef Only Calculator'!$A$9:$AJ$70,$D146=Lists!$G$8,'Pork Only Calculator'!$A$9:$AJ$107),31,FALSE)</f>
        <v>0</v>
      </c>
      <c r="AI146" s="42">
        <f>VLOOKUP($A146,_xlfn.IFS($D146=Lists!$G$3,'Chicken Only Calculator'!$A$9:$AJ$114,$D146=Lists!$G$4,'Chicken Only Calculator'!$A$9:$AJ$114,$D146=Lists!$G$5,'Chicken Only Calculator'!$A$9:$AJ$114,$D146=Lists!$G$6,'Cheese Only Calculator'!$A$9:$AJ$116,$D146=Lists!$G$7,'Beef Only Calculator'!$A$9:$AJ$70,$D146=Lists!$G$8,'Pork Only Calculator'!$A$9:$AJ$107),32,FALSE)</f>
        <v>0</v>
      </c>
      <c r="AJ146" s="42">
        <f>VLOOKUP($A146,_xlfn.IFS($D146=Lists!$G$3,'Chicken Only Calculator'!$A$9:$AJ$114,$D146=Lists!$G$4,'Chicken Only Calculator'!$A$9:$AJ$114,$D146=Lists!$G$5,'Chicken Only Calculator'!$A$9:$AJ$114,$D146=Lists!$G$6,'Cheese Only Calculator'!$A$9:$AJ$116,$D146=Lists!$G$7,'Beef Only Calculator'!$A$9:$AJ$70,$D146=Lists!$G$8,'Pork Only Calculator'!$A$9:$AJ$107),33,FALSE)</f>
        <v>0</v>
      </c>
      <c r="AK146" s="42">
        <f>VLOOKUP($A146,_xlfn.IFS($D146=Lists!$G$3,'Chicken Only Calculator'!$A$9:$AJ$114,$D146=Lists!$G$4,'Chicken Only Calculator'!$A$9:$AJ$114,$D146=Lists!$G$5,'Chicken Only Calculator'!$A$9:$AJ$114,$D146=Lists!$G$6,'Cheese Only Calculator'!$A$9:$AJ$116,$D146=Lists!$G$7,'Beef Only Calculator'!$A$9:$AJ$70,$D146=Lists!$G$8,'Pork Only Calculator'!$A$9:$AJ$107),34,FALSE)</f>
        <v>0</v>
      </c>
      <c r="AL146" s="42">
        <f>VLOOKUP($A146,_xlfn.IFS($D146=Lists!$G$3,'Chicken Only Calculator'!$A$9:$AJ$114,$D146=Lists!$G$4,'Chicken Only Calculator'!$A$9:$AJ$114,$D146=Lists!$G$5,'Chicken Only Calculator'!$A$9:$AJ$114,$D146=Lists!$G$6,'Cheese Only Calculator'!$A$9:$AJ$116,$D146=Lists!$G$7,'Beef Only Calculator'!$A$9:$AJ$70,$D146=Lists!$G$8,'Pork Only Calculator'!$A$9:$AJ$107),35,FALSE)</f>
        <v>0</v>
      </c>
      <c r="AM146" s="42">
        <f t="shared" si="31"/>
        <v>0</v>
      </c>
      <c r="AO146" s="55"/>
    </row>
    <row r="147" spans="1:41" ht="24.5" x14ac:dyDescent="0.55000000000000004">
      <c r="A147" s="52">
        <v>10703220928</v>
      </c>
      <c r="B147" s="52" t="str">
        <f>INDEX('Data Sheet'!$A$1:$R$260,MATCH($A147,'Data Sheet'!$A$1:$A$260,0),MATCH(B$3,'Data Sheet'!$A$1:$R$1,0))</f>
        <v>ACT</v>
      </c>
      <c r="C147" s="53" t="str">
        <f>INDEX('Data Sheet'!$A$1:$R$260,MATCH($A147,'Data Sheet'!$A$1:$A$260,0),MATCH(C$3,'Data Sheet'!$A$1:$R$1,0))</f>
        <v>Grilled MWWM Chicken Filets, 2.26 oz.</v>
      </c>
      <c r="D147" s="52" t="str">
        <f>INDEX('Data Sheet'!$A$1:$R$260,MATCH($A147,'Data Sheet'!$A$1:$A$260,0),MATCH(D$3,'Data Sheet'!$A$1:$R$1,0))</f>
        <v>100103 W</v>
      </c>
      <c r="E147" s="52">
        <f>INDEX('Data Sheet'!$A$1:$R$260,MATCH($A147,'Data Sheet'!$A$1:$A$260,0),MATCH(E$3,'Data Sheet'!$A$1:$R$1,0))</f>
        <v>30.39</v>
      </c>
      <c r="F147" s="52">
        <f>INDEX('Data Sheet'!$A$1:$R$260,MATCH($A147,'Data Sheet'!$A$1:$A$260,0),MATCH(F$3,'Data Sheet'!$A$1:$R$1,0))</f>
        <v>215</v>
      </c>
      <c r="G147" s="52">
        <f>INDEX('Data Sheet'!$A$1:$R$260,MATCH($A147,'Data Sheet'!$A$1:$A$260,0),MATCH(G$3,'Data Sheet'!$A$1:$R$1,0))</f>
        <v>215</v>
      </c>
      <c r="H147" s="52">
        <f>INDEX('Data Sheet'!$A$1:$R$260,MATCH($A147,'Data Sheet'!$A$1:$A$260,0),MATCH(H$3,'Data Sheet'!$A$1:$R$1,0))</f>
        <v>25</v>
      </c>
      <c r="I147" s="52">
        <f>INDEX('Data Sheet'!$A$1:$R$260,MATCH($A147,'Data Sheet'!$A$1:$A$260,0),MATCH(I$3,'Data Sheet'!$A$1:$R$1,0))</f>
        <v>2.2599999999999998</v>
      </c>
      <c r="J147" s="52" t="str">
        <f>INDEX('Data Sheet'!$A$1:$R$260,MATCH($A147,'Data Sheet'!$A$1:$A$260,0),MATCH(J$3,'Data Sheet'!$A$1:$R$1,0))</f>
        <v>1 piece</v>
      </c>
      <c r="K147" s="52">
        <f>INDEX('Data Sheet'!$A$1:$R$260,MATCH($A147,'Data Sheet'!$A$1:$A$260,0),MATCH(K$3,'Data Sheet'!$A$1:$R$1,0))</f>
        <v>2</v>
      </c>
      <c r="L147" s="52" t="str">
        <f>INDEX('Data Sheet'!$A$1:$R$260,MATCH($A147,'Data Sheet'!$A$1:$A$260,0),MATCH(L$3,'Data Sheet'!$A$1:$R$1,0))</f>
        <v>-</v>
      </c>
      <c r="M147" s="52">
        <f>INDEX('Data Sheet'!$A$1:$R$260,MATCH($A147,'Data Sheet'!$A$1:$A$260,0),MATCH(M$3,'Data Sheet'!$A$1:$R$1,0))</f>
        <v>40.78</v>
      </c>
      <c r="N147" s="52">
        <f>INDEX('Data Sheet'!$A$1:$R$260,MATCH($A147,'Data Sheet'!$A$1:$A$260,0),MATCH(N$3,'Data Sheet'!$A$1:$R$1,0))</f>
        <v>0</v>
      </c>
      <c r="O147" s="52">
        <f>INDEX('Data Sheet'!$A$1:$R$260,MATCH($A147,'Data Sheet'!$A$1:$A$260,0),MATCH(O$3,'Data Sheet'!$A$1:$R$1,0))</f>
        <v>0</v>
      </c>
      <c r="P147" s="52">
        <f>INDEX('Data Sheet'!$A$1:$R$260,MATCH($A147,'Data Sheet'!$A$1:$A$260,0),MATCH(P$3,'Data Sheet'!$A$1:$R$1,0))</f>
        <v>0</v>
      </c>
      <c r="Q147" s="52">
        <f>INDEX('Data Sheet'!$A$1:$R$260,MATCH($A147,'Data Sheet'!$A$1:$A$260,0),MATCH(Q$3,'Data Sheet'!$A$1:$R$1,0))</f>
        <v>0</v>
      </c>
      <c r="R147" s="54" t="str">
        <f>VLOOKUP(A147,_xlfn.IFS(D147=Lists!$G$3,'Chicken Only Calculator'!$A$9:$U$114,D147=Lists!$G$4,'Chicken Only Calculator'!$A$9:$U$114,D147=Lists!$G$5,'Chicken Only Calculator'!$A$9:$U$114,D147=Lists!$G$6,'Cheese Only Calculator'!$A$9:$U$116,D147=Lists!$G$7,'Beef Only Calculator'!$A$9:$U$70,D147=Lists!$G$8,'Pork Only Calculator'!$A$9:$U$107),15,FALSE)</f>
        <v/>
      </c>
      <c r="S147" s="54" t="str">
        <f t="shared" si="24"/>
        <v/>
      </c>
      <c r="T147" s="54">
        <f>VLOOKUP(A147,_xlfn.IFS(D147=Lists!$G$3,'Chicken Only Calculator'!$A$9:$U$114,D147=Lists!$G$4,'Chicken Only Calculator'!$A$9:$U$114,D147=Lists!$G$5,'Chicken Only Calculator'!$A$9:$U$114,D147=Lists!$G$6,'Cheese Only Calculator'!$A$9:$U$116,D147=Lists!$G$7,'Beef Only Calculator'!$A$9:$U$70,D147=Lists!$G$8,'Pork Only Calculator'!$A$9:$U$107),17,FALSE)</f>
        <v>0</v>
      </c>
      <c r="U147" s="54" t="str">
        <f t="shared" si="25"/>
        <v/>
      </c>
      <c r="V147" s="54" t="str">
        <f t="shared" si="26"/>
        <v/>
      </c>
      <c r="W147" s="54" t="str">
        <f t="shared" si="27"/>
        <v/>
      </c>
      <c r="X147" s="54" t="str">
        <f t="shared" si="28"/>
        <v/>
      </c>
      <c r="Y147" s="54" t="str">
        <f t="shared" si="29"/>
        <v/>
      </c>
      <c r="Z147" s="54" t="str">
        <f t="shared" si="30"/>
        <v/>
      </c>
      <c r="AA147" s="54">
        <f>VLOOKUP($A147,_xlfn.IFS($D147=Lists!$G$3,'Chicken Only Calculator'!$A$9:$AJ$114,$D147=Lists!$G$4,'Chicken Only Calculator'!$A$9:$AJ$114,$D147=Lists!$G$5,'Chicken Only Calculator'!$A$9:$AJ$114,$D147=Lists!$G$6,'Cheese Only Calculator'!$A$9:$AJ$116,$D147=Lists!$G$7,'Beef Only Calculator'!$A$9:$AJ$70,$D147=Lists!$G$8,'Pork Only Calculator'!$A$9:$AJ$107),24,FALSE)</f>
        <v>0</v>
      </c>
      <c r="AB147" s="54">
        <f>VLOOKUP($A147,_xlfn.IFS($D147=Lists!$G$3,'Chicken Only Calculator'!$A$9:$AJ$114,$D147=Lists!$G$4,'Chicken Only Calculator'!$A$9:$AJ$114,$D147=Lists!$G$5,'Chicken Only Calculator'!$A$9:$AJ$114,$D147=Lists!$G$6,'Cheese Only Calculator'!$A$9:$AJ$116,$D147=Lists!$G$7,'Beef Only Calculator'!$A$9:$AJ$70,$D147=Lists!$G$8,'Pork Only Calculator'!$A$9:$AJ$107),25,FALSE)</f>
        <v>0</v>
      </c>
      <c r="AC147" s="54">
        <f>VLOOKUP($A147,_xlfn.IFS($D147=Lists!$G$3,'Chicken Only Calculator'!$A$9:$AJ$114,$D147=Lists!$G$4,'Chicken Only Calculator'!$A$9:$AJ$114,$D147=Lists!$G$5,'Chicken Only Calculator'!$A$9:$AJ$114,$D147=Lists!$G$6,'Cheese Only Calculator'!$A$9:$AJ$116,$D147=Lists!$G$7,'Beef Only Calculator'!$A$9:$AJ$70,$D147=Lists!$G$8,'Pork Only Calculator'!$A$9:$AJ$107),26,FALSE)</f>
        <v>0</v>
      </c>
      <c r="AD147" s="54">
        <f>VLOOKUP($A147,_xlfn.IFS($D147=Lists!$G$3,'Chicken Only Calculator'!$A$9:$AJ$114,$D147=Lists!$G$4,'Chicken Only Calculator'!$A$9:$AJ$114,$D147=Lists!$G$5,'Chicken Only Calculator'!$A$9:$AJ$114,$D147=Lists!$G$6,'Cheese Only Calculator'!$A$9:$AJ$116,$D147=Lists!$G$7,'Beef Only Calculator'!$A$9:$AJ$70,$D147=Lists!$G$8,'Pork Only Calculator'!$A$9:$AJ$107),27,FALSE)</f>
        <v>0</v>
      </c>
      <c r="AE147" s="54">
        <f>VLOOKUP($A147,_xlfn.IFS($D147=Lists!$G$3,'Chicken Only Calculator'!$A$9:$AJ$114,$D147=Lists!$G$4,'Chicken Only Calculator'!$A$9:$AJ$114,$D147=Lists!$G$5,'Chicken Only Calculator'!$A$9:$AJ$114,$D147=Lists!$G$6,'Cheese Only Calculator'!$A$9:$AJ$116,$D147=Lists!$G$7,'Beef Only Calculator'!$A$9:$AJ$70,$D147=Lists!$G$8,'Pork Only Calculator'!$A$9:$AJ$107),28,FALSE)</f>
        <v>0</v>
      </c>
      <c r="AF147" s="54">
        <f>VLOOKUP($A147,_xlfn.IFS($D147=Lists!$G$3,'Chicken Only Calculator'!$A$9:$AJ$114,$D147=Lists!$G$4,'Chicken Only Calculator'!$A$9:$AJ$114,$D147=Lists!$G$5,'Chicken Only Calculator'!$A$9:$AJ$114,$D147=Lists!$G$6,'Cheese Only Calculator'!$A$9:$AJ$116,$D147=Lists!$G$7,'Beef Only Calculator'!$A$9:$AJ$70,$D147=Lists!$G$8,'Pork Only Calculator'!$A$9:$AJ$107),29,FALSE)</f>
        <v>0</v>
      </c>
      <c r="AG147" s="54">
        <f>VLOOKUP($A147,_xlfn.IFS($D147=Lists!$G$3,'Chicken Only Calculator'!$A$9:$AJ$114,$D147=Lists!$G$4,'Chicken Only Calculator'!$A$9:$AJ$114,$D147=Lists!$G$5,'Chicken Only Calculator'!$A$9:$AJ$114,$D147=Lists!$G$6,'Cheese Only Calculator'!$A$9:$AJ$116,$D147=Lists!$G$7,'Beef Only Calculator'!$A$9:$AJ$70,$D147=Lists!$G$8,'Pork Only Calculator'!$A$9:$AJ$107),30,FALSE)</f>
        <v>0</v>
      </c>
      <c r="AH147" s="54">
        <f>VLOOKUP($A147,_xlfn.IFS($D147=Lists!$G$3,'Chicken Only Calculator'!$A$9:$AJ$114,$D147=Lists!$G$4,'Chicken Only Calculator'!$A$9:$AJ$114,$D147=Lists!$G$5,'Chicken Only Calculator'!$A$9:$AJ$114,$D147=Lists!$G$6,'Cheese Only Calculator'!$A$9:$AJ$116,$D147=Lists!$G$7,'Beef Only Calculator'!$A$9:$AJ$70,$D147=Lists!$G$8,'Pork Only Calculator'!$A$9:$AJ$107),31,FALSE)</f>
        <v>0</v>
      </c>
      <c r="AI147" s="54">
        <f>VLOOKUP($A147,_xlfn.IFS($D147=Lists!$G$3,'Chicken Only Calculator'!$A$9:$AJ$114,$D147=Lists!$G$4,'Chicken Only Calculator'!$A$9:$AJ$114,$D147=Lists!$G$5,'Chicken Only Calculator'!$A$9:$AJ$114,$D147=Lists!$G$6,'Cheese Only Calculator'!$A$9:$AJ$116,$D147=Lists!$G$7,'Beef Only Calculator'!$A$9:$AJ$70,$D147=Lists!$G$8,'Pork Only Calculator'!$A$9:$AJ$107),32,FALSE)</f>
        <v>0</v>
      </c>
      <c r="AJ147" s="54">
        <f>VLOOKUP($A147,_xlfn.IFS($D147=Lists!$G$3,'Chicken Only Calculator'!$A$9:$AJ$114,$D147=Lists!$G$4,'Chicken Only Calculator'!$A$9:$AJ$114,$D147=Lists!$G$5,'Chicken Only Calculator'!$A$9:$AJ$114,$D147=Lists!$G$6,'Cheese Only Calculator'!$A$9:$AJ$116,$D147=Lists!$G$7,'Beef Only Calculator'!$A$9:$AJ$70,$D147=Lists!$G$8,'Pork Only Calculator'!$A$9:$AJ$107),33,FALSE)</f>
        <v>0</v>
      </c>
      <c r="AK147" s="54">
        <f>VLOOKUP($A147,_xlfn.IFS($D147=Lists!$G$3,'Chicken Only Calculator'!$A$9:$AJ$114,$D147=Lists!$G$4,'Chicken Only Calculator'!$A$9:$AJ$114,$D147=Lists!$G$5,'Chicken Only Calculator'!$A$9:$AJ$114,$D147=Lists!$G$6,'Cheese Only Calculator'!$A$9:$AJ$116,$D147=Lists!$G$7,'Beef Only Calculator'!$A$9:$AJ$70,$D147=Lists!$G$8,'Pork Only Calculator'!$A$9:$AJ$107),34,FALSE)</f>
        <v>0</v>
      </c>
      <c r="AL147" s="54">
        <f>VLOOKUP($A147,_xlfn.IFS($D147=Lists!$G$3,'Chicken Only Calculator'!$A$9:$AJ$114,$D147=Lists!$G$4,'Chicken Only Calculator'!$A$9:$AJ$114,$D147=Lists!$G$5,'Chicken Only Calculator'!$A$9:$AJ$114,$D147=Lists!$G$6,'Cheese Only Calculator'!$A$9:$AJ$116,$D147=Lists!$G$7,'Beef Only Calculator'!$A$9:$AJ$70,$D147=Lists!$G$8,'Pork Only Calculator'!$A$9:$AJ$107),35,FALSE)</f>
        <v>0</v>
      </c>
      <c r="AM147" s="54">
        <f t="shared" si="31"/>
        <v>0</v>
      </c>
      <c r="AO147" s="55"/>
    </row>
    <row r="148" spans="1:41" ht="24.5" x14ac:dyDescent="0.55000000000000004">
      <c r="A148" s="40">
        <v>10703320928</v>
      </c>
      <c r="B148" s="40" t="str">
        <f>INDEX('Data Sheet'!$A$1:$R$260,MATCH($A148,'Data Sheet'!$A$1:$A$260,0),MATCH(B$3,'Data Sheet'!$A$1:$R$1,0))</f>
        <v>ACT</v>
      </c>
      <c r="C148" s="41" t="str">
        <f>INDEX('Data Sheet'!$A$1:$R$260,MATCH($A148,'Data Sheet'!$A$1:$A$260,0),MATCH(C$3,'Data Sheet'!$A$1:$R$1,0))</f>
        <v>Breaded Golden Crispy MWWM Chicken Tenders, 1.41 oz.</v>
      </c>
      <c r="D148" s="40" t="str">
        <f>INDEX('Data Sheet'!$A$1:$R$260,MATCH($A148,'Data Sheet'!$A$1:$A$260,0),MATCH(D$3,'Data Sheet'!$A$1:$R$1,0))</f>
        <v>100103 W</v>
      </c>
      <c r="E148" s="40">
        <f>INDEX('Data Sheet'!$A$1:$R$260,MATCH($A148,'Data Sheet'!$A$1:$A$260,0),MATCH(E$3,'Data Sheet'!$A$1:$R$1,0))</f>
        <v>30.99</v>
      </c>
      <c r="F148" s="40">
        <f>INDEX('Data Sheet'!$A$1:$R$260,MATCH($A148,'Data Sheet'!$A$1:$A$260,0),MATCH(F$3,'Data Sheet'!$A$1:$R$1,0))</f>
        <v>117</v>
      </c>
      <c r="G148" s="40">
        <f>INDEX('Data Sheet'!$A$1:$R$260,MATCH($A148,'Data Sheet'!$A$1:$A$260,0),MATCH(G$3,'Data Sheet'!$A$1:$R$1,0))</f>
        <v>117</v>
      </c>
      <c r="H148" s="40">
        <f>INDEX('Data Sheet'!$A$1:$R$260,MATCH($A148,'Data Sheet'!$A$1:$A$260,0),MATCH(H$3,'Data Sheet'!$A$1:$R$1,0))</f>
        <v>25</v>
      </c>
      <c r="I148" s="40">
        <f>INDEX('Data Sheet'!$A$1:$R$260,MATCH($A148,'Data Sheet'!$A$1:$A$260,0),MATCH(I$3,'Data Sheet'!$A$1:$R$1,0))</f>
        <v>4.2300000000000004</v>
      </c>
      <c r="J148" s="40" t="str">
        <f>INDEX('Data Sheet'!$A$1:$R$260,MATCH($A148,'Data Sheet'!$A$1:$A$260,0),MATCH(J$3,'Data Sheet'!$A$1:$R$1,0))</f>
        <v>3 pieces</v>
      </c>
      <c r="K148" s="40">
        <f>INDEX('Data Sheet'!$A$1:$R$260,MATCH($A148,'Data Sheet'!$A$1:$A$260,0),MATCH(K$3,'Data Sheet'!$A$1:$R$1,0))</f>
        <v>2</v>
      </c>
      <c r="L148" s="40">
        <f>INDEX('Data Sheet'!$A$1:$R$260,MATCH($A148,'Data Sheet'!$A$1:$A$260,0),MATCH(L$3,'Data Sheet'!$A$1:$R$1,0))</f>
        <v>1</v>
      </c>
      <c r="M148" s="40">
        <f>INDEX('Data Sheet'!$A$1:$R$260,MATCH($A148,'Data Sheet'!$A$1:$A$260,0),MATCH(M$3,'Data Sheet'!$A$1:$R$1,0))</f>
        <v>34.29</v>
      </c>
      <c r="N148" s="40">
        <f>INDEX('Data Sheet'!$A$1:$R$260,MATCH($A148,'Data Sheet'!$A$1:$A$260,0),MATCH(N$3,'Data Sheet'!$A$1:$R$1,0))</f>
        <v>0</v>
      </c>
      <c r="O148" s="40">
        <f>INDEX('Data Sheet'!$A$1:$R$260,MATCH($A148,'Data Sheet'!$A$1:$A$260,0),MATCH(O$3,'Data Sheet'!$A$1:$R$1,0))</f>
        <v>0</v>
      </c>
      <c r="P148" s="40">
        <f>INDEX('Data Sheet'!$A$1:$R$260,MATCH($A148,'Data Sheet'!$A$1:$A$260,0),MATCH(P$3,'Data Sheet'!$A$1:$R$1,0))</f>
        <v>0</v>
      </c>
      <c r="Q148" s="40">
        <f>INDEX('Data Sheet'!$A$1:$R$260,MATCH($A148,'Data Sheet'!$A$1:$A$260,0),MATCH(Q$3,'Data Sheet'!$A$1:$R$1,0))</f>
        <v>0</v>
      </c>
      <c r="R148" s="42" t="str">
        <f>VLOOKUP(A148,_xlfn.IFS(D148=Lists!$G$3,'Chicken Only Calculator'!$A$9:$U$114,D148=Lists!$G$4,'Chicken Only Calculator'!$A$9:$U$114,D148=Lists!$G$5,'Chicken Only Calculator'!$A$9:$U$114,D148=Lists!$G$6,'Cheese Only Calculator'!$A$9:$U$116,D148=Lists!$G$7,'Beef Only Calculator'!$A$9:$U$70,D148=Lists!$G$8,'Pork Only Calculator'!$A$9:$U$107),15,FALSE)</f>
        <v/>
      </c>
      <c r="S148" s="42" t="str">
        <f t="shared" si="24"/>
        <v/>
      </c>
      <c r="T148" s="42">
        <f>VLOOKUP(A148,_xlfn.IFS(D148=Lists!$G$3,'Chicken Only Calculator'!$A$9:$U$114,D148=Lists!$G$4,'Chicken Only Calculator'!$A$9:$U$114,D148=Lists!$G$5,'Chicken Only Calculator'!$A$9:$U$114,D148=Lists!$G$6,'Cheese Only Calculator'!$A$9:$U$116,D148=Lists!$G$7,'Beef Only Calculator'!$A$9:$U$70,D148=Lists!$G$8,'Pork Only Calculator'!$A$9:$U$107),17,FALSE)</f>
        <v>0</v>
      </c>
      <c r="U148" s="42" t="str">
        <f t="shared" si="25"/>
        <v/>
      </c>
      <c r="V148" s="42" t="str">
        <f t="shared" si="26"/>
        <v/>
      </c>
      <c r="W148" s="42" t="str">
        <f t="shared" si="27"/>
        <v/>
      </c>
      <c r="X148" s="42" t="str">
        <f t="shared" si="28"/>
        <v/>
      </c>
      <c r="Y148" s="42" t="str">
        <f t="shared" si="29"/>
        <v/>
      </c>
      <c r="Z148" s="42" t="str">
        <f t="shared" si="30"/>
        <v/>
      </c>
      <c r="AA148" s="42">
        <f>VLOOKUP($A148,_xlfn.IFS($D148=Lists!$G$3,'Chicken Only Calculator'!$A$9:$AJ$114,$D148=Lists!$G$4,'Chicken Only Calculator'!$A$9:$AJ$114,$D148=Lists!$G$5,'Chicken Only Calculator'!$A$9:$AJ$114,$D148=Lists!$G$6,'Cheese Only Calculator'!$A$9:$AJ$116,$D148=Lists!$G$7,'Beef Only Calculator'!$A$9:$AJ$70,$D148=Lists!$G$8,'Pork Only Calculator'!$A$9:$AJ$107),24,FALSE)</f>
        <v>0</v>
      </c>
      <c r="AB148" s="42">
        <f>VLOOKUP($A148,_xlfn.IFS($D148=Lists!$G$3,'Chicken Only Calculator'!$A$9:$AJ$114,$D148=Lists!$G$4,'Chicken Only Calculator'!$A$9:$AJ$114,$D148=Lists!$G$5,'Chicken Only Calculator'!$A$9:$AJ$114,$D148=Lists!$G$6,'Cheese Only Calculator'!$A$9:$AJ$116,$D148=Lists!$G$7,'Beef Only Calculator'!$A$9:$AJ$70,$D148=Lists!$G$8,'Pork Only Calculator'!$A$9:$AJ$107),25,FALSE)</f>
        <v>0</v>
      </c>
      <c r="AC148" s="42">
        <f>VLOOKUP($A148,_xlfn.IFS($D148=Lists!$G$3,'Chicken Only Calculator'!$A$9:$AJ$114,$D148=Lists!$G$4,'Chicken Only Calculator'!$A$9:$AJ$114,$D148=Lists!$G$5,'Chicken Only Calculator'!$A$9:$AJ$114,$D148=Lists!$G$6,'Cheese Only Calculator'!$A$9:$AJ$116,$D148=Lists!$G$7,'Beef Only Calculator'!$A$9:$AJ$70,$D148=Lists!$G$8,'Pork Only Calculator'!$A$9:$AJ$107),26,FALSE)</f>
        <v>0</v>
      </c>
      <c r="AD148" s="42">
        <f>VLOOKUP($A148,_xlfn.IFS($D148=Lists!$G$3,'Chicken Only Calculator'!$A$9:$AJ$114,$D148=Lists!$G$4,'Chicken Only Calculator'!$A$9:$AJ$114,$D148=Lists!$G$5,'Chicken Only Calculator'!$A$9:$AJ$114,$D148=Lists!$G$6,'Cheese Only Calculator'!$A$9:$AJ$116,$D148=Lists!$G$7,'Beef Only Calculator'!$A$9:$AJ$70,$D148=Lists!$G$8,'Pork Only Calculator'!$A$9:$AJ$107),27,FALSE)</f>
        <v>0</v>
      </c>
      <c r="AE148" s="42">
        <f>VLOOKUP($A148,_xlfn.IFS($D148=Lists!$G$3,'Chicken Only Calculator'!$A$9:$AJ$114,$D148=Lists!$G$4,'Chicken Only Calculator'!$A$9:$AJ$114,$D148=Lists!$G$5,'Chicken Only Calculator'!$A$9:$AJ$114,$D148=Lists!$G$6,'Cheese Only Calculator'!$A$9:$AJ$116,$D148=Lists!$G$7,'Beef Only Calculator'!$A$9:$AJ$70,$D148=Lists!$G$8,'Pork Only Calculator'!$A$9:$AJ$107),28,FALSE)</f>
        <v>0</v>
      </c>
      <c r="AF148" s="42">
        <f>VLOOKUP($A148,_xlfn.IFS($D148=Lists!$G$3,'Chicken Only Calculator'!$A$9:$AJ$114,$D148=Lists!$G$4,'Chicken Only Calculator'!$A$9:$AJ$114,$D148=Lists!$G$5,'Chicken Only Calculator'!$A$9:$AJ$114,$D148=Lists!$G$6,'Cheese Only Calculator'!$A$9:$AJ$116,$D148=Lists!$G$7,'Beef Only Calculator'!$A$9:$AJ$70,$D148=Lists!$G$8,'Pork Only Calculator'!$A$9:$AJ$107),29,FALSE)</f>
        <v>0</v>
      </c>
      <c r="AG148" s="42">
        <f>VLOOKUP($A148,_xlfn.IFS($D148=Lists!$G$3,'Chicken Only Calculator'!$A$9:$AJ$114,$D148=Lists!$G$4,'Chicken Only Calculator'!$A$9:$AJ$114,$D148=Lists!$G$5,'Chicken Only Calculator'!$A$9:$AJ$114,$D148=Lists!$G$6,'Cheese Only Calculator'!$A$9:$AJ$116,$D148=Lists!$G$7,'Beef Only Calculator'!$A$9:$AJ$70,$D148=Lists!$G$8,'Pork Only Calculator'!$A$9:$AJ$107),30,FALSE)</f>
        <v>0</v>
      </c>
      <c r="AH148" s="42">
        <f>VLOOKUP($A148,_xlfn.IFS($D148=Lists!$G$3,'Chicken Only Calculator'!$A$9:$AJ$114,$D148=Lists!$G$4,'Chicken Only Calculator'!$A$9:$AJ$114,$D148=Lists!$G$5,'Chicken Only Calculator'!$A$9:$AJ$114,$D148=Lists!$G$6,'Cheese Only Calculator'!$A$9:$AJ$116,$D148=Lists!$G$7,'Beef Only Calculator'!$A$9:$AJ$70,$D148=Lists!$G$8,'Pork Only Calculator'!$A$9:$AJ$107),31,FALSE)</f>
        <v>0</v>
      </c>
      <c r="AI148" s="42">
        <f>VLOOKUP($A148,_xlfn.IFS($D148=Lists!$G$3,'Chicken Only Calculator'!$A$9:$AJ$114,$D148=Lists!$G$4,'Chicken Only Calculator'!$A$9:$AJ$114,$D148=Lists!$G$5,'Chicken Only Calculator'!$A$9:$AJ$114,$D148=Lists!$G$6,'Cheese Only Calculator'!$A$9:$AJ$116,$D148=Lists!$G$7,'Beef Only Calculator'!$A$9:$AJ$70,$D148=Lists!$G$8,'Pork Only Calculator'!$A$9:$AJ$107),32,FALSE)</f>
        <v>0</v>
      </c>
      <c r="AJ148" s="42">
        <f>VLOOKUP($A148,_xlfn.IFS($D148=Lists!$G$3,'Chicken Only Calculator'!$A$9:$AJ$114,$D148=Lists!$G$4,'Chicken Only Calculator'!$A$9:$AJ$114,$D148=Lists!$G$5,'Chicken Only Calculator'!$A$9:$AJ$114,$D148=Lists!$G$6,'Cheese Only Calculator'!$A$9:$AJ$116,$D148=Lists!$G$7,'Beef Only Calculator'!$A$9:$AJ$70,$D148=Lists!$G$8,'Pork Only Calculator'!$A$9:$AJ$107),33,FALSE)</f>
        <v>0</v>
      </c>
      <c r="AK148" s="42">
        <f>VLOOKUP($A148,_xlfn.IFS($D148=Lists!$G$3,'Chicken Only Calculator'!$A$9:$AJ$114,$D148=Lists!$G$4,'Chicken Only Calculator'!$A$9:$AJ$114,$D148=Lists!$G$5,'Chicken Only Calculator'!$A$9:$AJ$114,$D148=Lists!$G$6,'Cheese Only Calculator'!$A$9:$AJ$116,$D148=Lists!$G$7,'Beef Only Calculator'!$A$9:$AJ$70,$D148=Lists!$G$8,'Pork Only Calculator'!$A$9:$AJ$107),34,FALSE)</f>
        <v>0</v>
      </c>
      <c r="AL148" s="42">
        <f>VLOOKUP($A148,_xlfn.IFS($D148=Lists!$G$3,'Chicken Only Calculator'!$A$9:$AJ$114,$D148=Lists!$G$4,'Chicken Only Calculator'!$A$9:$AJ$114,$D148=Lists!$G$5,'Chicken Only Calculator'!$A$9:$AJ$114,$D148=Lists!$G$6,'Cheese Only Calculator'!$A$9:$AJ$116,$D148=Lists!$G$7,'Beef Only Calculator'!$A$9:$AJ$70,$D148=Lists!$G$8,'Pork Only Calculator'!$A$9:$AJ$107),35,FALSE)</f>
        <v>0</v>
      </c>
      <c r="AM148" s="42">
        <f t="shared" si="31"/>
        <v>0</v>
      </c>
      <c r="AO148" s="55"/>
    </row>
    <row r="149" spans="1:41" ht="24.5" x14ac:dyDescent="0.55000000000000004">
      <c r="A149" s="52">
        <v>10703340928</v>
      </c>
      <c r="B149" s="52" t="str">
        <f>INDEX('Data Sheet'!$A$1:$R$260,MATCH($A149,'Data Sheet'!$A$1:$A$260,0),MATCH(B$3,'Data Sheet'!$A$1:$R$1,0))</f>
        <v>ACT</v>
      </c>
      <c r="C149" s="53" t="str">
        <f>INDEX('Data Sheet'!$A$1:$R$260,MATCH($A149,'Data Sheet'!$A$1:$A$260,0),MATCH(C$3,'Data Sheet'!$A$1:$R$1,0))</f>
        <v>Breaded Golden Crispy Chicken Tenders, 1.13 oz.</v>
      </c>
      <c r="D149" s="52" t="str">
        <f>INDEX('Data Sheet'!$A$1:$R$260,MATCH($A149,'Data Sheet'!$A$1:$A$260,0),MATCH(D$3,'Data Sheet'!$A$1:$R$1,0))</f>
        <v>100103 W/D</v>
      </c>
      <c r="E149" s="52">
        <f>INDEX('Data Sheet'!$A$1:$R$260,MATCH($A149,'Data Sheet'!$A$1:$A$260,0),MATCH(E$3,'Data Sheet'!$A$1:$R$1,0))</f>
        <v>31.86</v>
      </c>
      <c r="F149" s="52">
        <f>INDEX('Data Sheet'!$A$1:$R$260,MATCH($A149,'Data Sheet'!$A$1:$A$260,0),MATCH(F$3,'Data Sheet'!$A$1:$R$1,0))</f>
        <v>150</v>
      </c>
      <c r="G149" s="52">
        <f>INDEX('Data Sheet'!$A$1:$R$260,MATCH($A149,'Data Sheet'!$A$1:$A$260,0),MATCH(G$3,'Data Sheet'!$A$1:$R$1,0))</f>
        <v>150</v>
      </c>
      <c r="H149" s="52" t="str">
        <f>INDEX('Data Sheet'!$A$1:$R$260,MATCH($A149,'Data Sheet'!$A$1:$A$260,0),MATCH(H$3,'Data Sheet'!$A$1:$R$1,0))</f>
        <v/>
      </c>
      <c r="I149" s="52">
        <f>INDEX('Data Sheet'!$A$1:$R$260,MATCH($A149,'Data Sheet'!$A$1:$A$260,0),MATCH(I$3,'Data Sheet'!$A$1:$R$1,0))</f>
        <v>3.39</v>
      </c>
      <c r="J149" s="52" t="str">
        <f>INDEX('Data Sheet'!$A$1:$R$260,MATCH($A149,'Data Sheet'!$A$1:$A$260,0),MATCH(J$3,'Data Sheet'!$A$1:$R$1,0))</f>
        <v>3 pieces</v>
      </c>
      <c r="K149" s="52">
        <f>INDEX('Data Sheet'!$A$1:$R$260,MATCH($A149,'Data Sheet'!$A$1:$A$260,0),MATCH(K$3,'Data Sheet'!$A$1:$R$1,0))</f>
        <v>2</v>
      </c>
      <c r="L149" s="52">
        <f>INDEX('Data Sheet'!$A$1:$R$260,MATCH($A149,'Data Sheet'!$A$1:$A$260,0),MATCH(L$3,'Data Sheet'!$A$1:$R$1,0))</f>
        <v>1</v>
      </c>
      <c r="M149" s="52">
        <f>INDEX('Data Sheet'!$A$1:$R$260,MATCH($A149,'Data Sheet'!$A$1:$A$260,0),MATCH(M$3,'Data Sheet'!$A$1:$R$1,0))</f>
        <v>8.9639999999999986</v>
      </c>
      <c r="N149" s="52">
        <f>INDEX('Data Sheet'!$A$1:$R$260,MATCH($A149,'Data Sheet'!$A$1:$A$260,0),MATCH(N$3,'Data Sheet'!$A$1:$R$1,0))</f>
        <v>5.9760000000000009</v>
      </c>
      <c r="O149" s="52">
        <f>INDEX('Data Sheet'!$A$1:$R$260,MATCH($A149,'Data Sheet'!$A$1:$A$260,0),MATCH(O$3,'Data Sheet'!$A$1:$R$1,0))</f>
        <v>0</v>
      </c>
      <c r="P149" s="52">
        <f>INDEX('Data Sheet'!$A$1:$R$260,MATCH($A149,'Data Sheet'!$A$1:$A$260,0),MATCH(P$3,'Data Sheet'!$A$1:$R$1,0))</f>
        <v>0</v>
      </c>
      <c r="Q149" s="52">
        <f>INDEX('Data Sheet'!$A$1:$R$260,MATCH($A149,'Data Sheet'!$A$1:$A$260,0),MATCH(Q$3,'Data Sheet'!$A$1:$R$1,0))</f>
        <v>0</v>
      </c>
      <c r="R149" s="54" t="str">
        <f>VLOOKUP(A149,_xlfn.IFS(D149=Lists!$G$3,'Chicken Only Calculator'!$A$9:$U$114,D149=Lists!$G$4,'Chicken Only Calculator'!$A$9:$U$114,D149=Lists!$G$5,'Chicken Only Calculator'!$A$9:$U$114,D149=Lists!$G$6,'Cheese Only Calculator'!$A$9:$U$116,D149=Lists!$G$7,'Beef Only Calculator'!$A$9:$U$70,D149=Lists!$G$8,'Pork Only Calculator'!$A$9:$U$107),15,FALSE)</f>
        <v/>
      </c>
      <c r="S149" s="54" t="str">
        <f t="shared" si="24"/>
        <v/>
      </c>
      <c r="T149" s="54">
        <f>VLOOKUP(A149,_xlfn.IFS(D149=Lists!$G$3,'Chicken Only Calculator'!$A$9:$U$114,D149=Lists!$G$4,'Chicken Only Calculator'!$A$9:$U$114,D149=Lists!$G$5,'Chicken Only Calculator'!$A$9:$U$114,D149=Lists!$G$6,'Cheese Only Calculator'!$A$9:$U$116,D149=Lists!$G$7,'Beef Only Calculator'!$A$9:$U$70,D149=Lists!$G$8,'Pork Only Calculator'!$A$9:$U$107),17,FALSE)</f>
        <v>0</v>
      </c>
      <c r="U149" s="54" t="str">
        <f t="shared" si="25"/>
        <v/>
      </c>
      <c r="V149" s="54" t="str">
        <f t="shared" si="26"/>
        <v/>
      </c>
      <c r="W149" s="54" t="str">
        <f t="shared" si="27"/>
        <v/>
      </c>
      <c r="X149" s="54" t="str">
        <f t="shared" si="28"/>
        <v/>
      </c>
      <c r="Y149" s="54" t="str">
        <f t="shared" si="29"/>
        <v/>
      </c>
      <c r="Z149" s="54" t="str">
        <f t="shared" si="30"/>
        <v/>
      </c>
      <c r="AA149" s="54">
        <f>VLOOKUP($A149,_xlfn.IFS($D149=Lists!$G$3,'Chicken Only Calculator'!$A$9:$AJ$114,$D149=Lists!$G$4,'Chicken Only Calculator'!$A$9:$AJ$114,$D149=Lists!$G$5,'Chicken Only Calculator'!$A$9:$AJ$114,$D149=Lists!$G$6,'Cheese Only Calculator'!$A$9:$AJ$116,$D149=Lists!$G$7,'Beef Only Calculator'!$A$9:$AJ$70,$D149=Lists!$G$8,'Pork Only Calculator'!$A$9:$AJ$107),24,FALSE)</f>
        <v>0</v>
      </c>
      <c r="AB149" s="54">
        <f>VLOOKUP($A149,_xlfn.IFS($D149=Lists!$G$3,'Chicken Only Calculator'!$A$9:$AJ$114,$D149=Lists!$G$4,'Chicken Only Calculator'!$A$9:$AJ$114,$D149=Lists!$G$5,'Chicken Only Calculator'!$A$9:$AJ$114,$D149=Lists!$G$6,'Cheese Only Calculator'!$A$9:$AJ$116,$D149=Lists!$G$7,'Beef Only Calculator'!$A$9:$AJ$70,$D149=Lists!$G$8,'Pork Only Calculator'!$A$9:$AJ$107),25,FALSE)</f>
        <v>0</v>
      </c>
      <c r="AC149" s="54">
        <f>VLOOKUP($A149,_xlfn.IFS($D149=Lists!$G$3,'Chicken Only Calculator'!$A$9:$AJ$114,$D149=Lists!$G$4,'Chicken Only Calculator'!$A$9:$AJ$114,$D149=Lists!$G$5,'Chicken Only Calculator'!$A$9:$AJ$114,$D149=Lists!$G$6,'Cheese Only Calculator'!$A$9:$AJ$116,$D149=Lists!$G$7,'Beef Only Calculator'!$A$9:$AJ$70,$D149=Lists!$G$8,'Pork Only Calculator'!$A$9:$AJ$107),26,FALSE)</f>
        <v>0</v>
      </c>
      <c r="AD149" s="54">
        <f>VLOOKUP($A149,_xlfn.IFS($D149=Lists!$G$3,'Chicken Only Calculator'!$A$9:$AJ$114,$D149=Lists!$G$4,'Chicken Only Calculator'!$A$9:$AJ$114,$D149=Lists!$G$5,'Chicken Only Calculator'!$A$9:$AJ$114,$D149=Lists!$G$6,'Cheese Only Calculator'!$A$9:$AJ$116,$D149=Lists!$G$7,'Beef Only Calculator'!$A$9:$AJ$70,$D149=Lists!$G$8,'Pork Only Calculator'!$A$9:$AJ$107),27,FALSE)</f>
        <v>0</v>
      </c>
      <c r="AE149" s="54">
        <f>VLOOKUP($A149,_xlfn.IFS($D149=Lists!$G$3,'Chicken Only Calculator'!$A$9:$AJ$114,$D149=Lists!$G$4,'Chicken Only Calculator'!$A$9:$AJ$114,$D149=Lists!$G$5,'Chicken Only Calculator'!$A$9:$AJ$114,$D149=Lists!$G$6,'Cheese Only Calculator'!$A$9:$AJ$116,$D149=Lists!$G$7,'Beef Only Calculator'!$A$9:$AJ$70,$D149=Lists!$G$8,'Pork Only Calculator'!$A$9:$AJ$107),28,FALSE)</f>
        <v>0</v>
      </c>
      <c r="AF149" s="54">
        <f>VLOOKUP($A149,_xlfn.IFS($D149=Lists!$G$3,'Chicken Only Calculator'!$A$9:$AJ$114,$D149=Lists!$G$4,'Chicken Only Calculator'!$A$9:$AJ$114,$D149=Lists!$G$5,'Chicken Only Calculator'!$A$9:$AJ$114,$D149=Lists!$G$6,'Cheese Only Calculator'!$A$9:$AJ$116,$D149=Lists!$G$7,'Beef Only Calculator'!$A$9:$AJ$70,$D149=Lists!$G$8,'Pork Only Calculator'!$A$9:$AJ$107),29,FALSE)</f>
        <v>0</v>
      </c>
      <c r="AG149" s="54">
        <f>VLOOKUP($A149,_xlfn.IFS($D149=Lists!$G$3,'Chicken Only Calculator'!$A$9:$AJ$114,$D149=Lists!$G$4,'Chicken Only Calculator'!$A$9:$AJ$114,$D149=Lists!$G$5,'Chicken Only Calculator'!$A$9:$AJ$114,$D149=Lists!$G$6,'Cheese Only Calculator'!$A$9:$AJ$116,$D149=Lists!$G$7,'Beef Only Calculator'!$A$9:$AJ$70,$D149=Lists!$G$8,'Pork Only Calculator'!$A$9:$AJ$107),30,FALSE)</f>
        <v>0</v>
      </c>
      <c r="AH149" s="54">
        <f>VLOOKUP($A149,_xlfn.IFS($D149=Lists!$G$3,'Chicken Only Calculator'!$A$9:$AJ$114,$D149=Lists!$G$4,'Chicken Only Calculator'!$A$9:$AJ$114,$D149=Lists!$G$5,'Chicken Only Calculator'!$A$9:$AJ$114,$D149=Lists!$G$6,'Cheese Only Calculator'!$A$9:$AJ$116,$D149=Lists!$G$7,'Beef Only Calculator'!$A$9:$AJ$70,$D149=Lists!$G$8,'Pork Only Calculator'!$A$9:$AJ$107),31,FALSE)</f>
        <v>0</v>
      </c>
      <c r="AI149" s="54">
        <f>VLOOKUP($A149,_xlfn.IFS($D149=Lists!$G$3,'Chicken Only Calculator'!$A$9:$AJ$114,$D149=Lists!$G$4,'Chicken Only Calculator'!$A$9:$AJ$114,$D149=Lists!$G$5,'Chicken Only Calculator'!$A$9:$AJ$114,$D149=Lists!$G$6,'Cheese Only Calculator'!$A$9:$AJ$116,$D149=Lists!$G$7,'Beef Only Calculator'!$A$9:$AJ$70,$D149=Lists!$G$8,'Pork Only Calculator'!$A$9:$AJ$107),32,FALSE)</f>
        <v>0</v>
      </c>
      <c r="AJ149" s="54">
        <f>VLOOKUP($A149,_xlfn.IFS($D149=Lists!$G$3,'Chicken Only Calculator'!$A$9:$AJ$114,$D149=Lists!$G$4,'Chicken Only Calculator'!$A$9:$AJ$114,$D149=Lists!$G$5,'Chicken Only Calculator'!$A$9:$AJ$114,$D149=Lists!$G$6,'Cheese Only Calculator'!$A$9:$AJ$116,$D149=Lists!$G$7,'Beef Only Calculator'!$A$9:$AJ$70,$D149=Lists!$G$8,'Pork Only Calculator'!$A$9:$AJ$107),33,FALSE)</f>
        <v>0</v>
      </c>
      <c r="AK149" s="54">
        <f>VLOOKUP($A149,_xlfn.IFS($D149=Lists!$G$3,'Chicken Only Calculator'!$A$9:$AJ$114,$D149=Lists!$G$4,'Chicken Only Calculator'!$A$9:$AJ$114,$D149=Lists!$G$5,'Chicken Only Calculator'!$A$9:$AJ$114,$D149=Lists!$G$6,'Cheese Only Calculator'!$A$9:$AJ$116,$D149=Lists!$G$7,'Beef Only Calculator'!$A$9:$AJ$70,$D149=Lists!$G$8,'Pork Only Calculator'!$A$9:$AJ$107),34,FALSE)</f>
        <v>0</v>
      </c>
      <c r="AL149" s="54">
        <f>VLOOKUP($A149,_xlfn.IFS($D149=Lists!$G$3,'Chicken Only Calculator'!$A$9:$AJ$114,$D149=Lists!$G$4,'Chicken Only Calculator'!$A$9:$AJ$114,$D149=Lists!$G$5,'Chicken Only Calculator'!$A$9:$AJ$114,$D149=Lists!$G$6,'Cheese Only Calculator'!$A$9:$AJ$116,$D149=Lists!$G$7,'Beef Only Calculator'!$A$9:$AJ$70,$D149=Lists!$G$8,'Pork Only Calculator'!$A$9:$AJ$107),35,FALSE)</f>
        <v>0</v>
      </c>
      <c r="AM149" s="54">
        <f t="shared" si="31"/>
        <v>0</v>
      </c>
      <c r="AO149" s="55"/>
    </row>
    <row r="150" spans="1:41" ht="24.5" x14ac:dyDescent="0.55000000000000004">
      <c r="A150" s="40">
        <v>10703420928</v>
      </c>
      <c r="B150" s="40" t="str">
        <f>INDEX('Data Sheet'!$A$1:$R$260,MATCH($A150,'Data Sheet'!$A$1:$A$260,0),MATCH(B$3,'Data Sheet'!$A$1:$R$1,0))</f>
        <v>ACT</v>
      </c>
      <c r="C150" s="41" t="str">
        <f>INDEX('Data Sheet'!$A$1:$R$260,MATCH($A150,'Data Sheet'!$A$1:$A$260,0),MATCH(C$3,'Data Sheet'!$A$1:$R$1,0))</f>
        <v>Breaded Hot N Spicy MWWM Chicken Tenders, 1.38 oz.</v>
      </c>
      <c r="D150" s="40" t="str">
        <f>INDEX('Data Sheet'!$A$1:$R$260,MATCH($A150,'Data Sheet'!$A$1:$A$260,0),MATCH(D$3,'Data Sheet'!$A$1:$R$1,0))</f>
        <v>100103 W</v>
      </c>
      <c r="E150" s="40">
        <f>INDEX('Data Sheet'!$A$1:$R$260,MATCH($A150,'Data Sheet'!$A$1:$A$260,0),MATCH(E$3,'Data Sheet'!$A$1:$R$1,0))</f>
        <v>30.99</v>
      </c>
      <c r="F150" s="40">
        <f>INDEX('Data Sheet'!$A$1:$R$260,MATCH($A150,'Data Sheet'!$A$1:$A$260,0),MATCH(F$3,'Data Sheet'!$A$1:$R$1,0))</f>
        <v>119</v>
      </c>
      <c r="G150" s="40">
        <f>INDEX('Data Sheet'!$A$1:$R$260,MATCH($A150,'Data Sheet'!$A$1:$A$260,0),MATCH(G$3,'Data Sheet'!$A$1:$R$1,0))</f>
        <v>119</v>
      </c>
      <c r="H150" s="40">
        <f>INDEX('Data Sheet'!$A$1:$R$260,MATCH($A150,'Data Sheet'!$A$1:$A$260,0),MATCH(H$3,'Data Sheet'!$A$1:$R$1,0))</f>
        <v>25</v>
      </c>
      <c r="I150" s="40">
        <f>INDEX('Data Sheet'!$A$1:$R$260,MATCH($A150,'Data Sheet'!$A$1:$A$260,0),MATCH(I$3,'Data Sheet'!$A$1:$R$1,0))</f>
        <v>4.1399999999999997</v>
      </c>
      <c r="J150" s="40" t="str">
        <f>INDEX('Data Sheet'!$A$1:$R$260,MATCH($A150,'Data Sheet'!$A$1:$A$260,0),MATCH(J$3,'Data Sheet'!$A$1:$R$1,0))</f>
        <v>3 pieces</v>
      </c>
      <c r="K150" s="40">
        <f>INDEX('Data Sheet'!$A$1:$R$260,MATCH($A150,'Data Sheet'!$A$1:$A$260,0),MATCH(K$3,'Data Sheet'!$A$1:$R$1,0))</f>
        <v>2</v>
      </c>
      <c r="L150" s="40">
        <f>INDEX('Data Sheet'!$A$1:$R$260,MATCH($A150,'Data Sheet'!$A$1:$A$260,0),MATCH(L$3,'Data Sheet'!$A$1:$R$1,0))</f>
        <v>1</v>
      </c>
      <c r="M150" s="40">
        <f>INDEX('Data Sheet'!$A$1:$R$260,MATCH($A150,'Data Sheet'!$A$1:$A$260,0),MATCH(M$3,'Data Sheet'!$A$1:$R$1,0))</f>
        <v>34.29</v>
      </c>
      <c r="N150" s="40">
        <f>INDEX('Data Sheet'!$A$1:$R$260,MATCH($A150,'Data Sheet'!$A$1:$A$260,0),MATCH(N$3,'Data Sheet'!$A$1:$R$1,0))</f>
        <v>0</v>
      </c>
      <c r="O150" s="40">
        <f>INDEX('Data Sheet'!$A$1:$R$260,MATCH($A150,'Data Sheet'!$A$1:$A$260,0),MATCH(O$3,'Data Sheet'!$A$1:$R$1,0))</f>
        <v>0</v>
      </c>
      <c r="P150" s="40">
        <f>INDEX('Data Sheet'!$A$1:$R$260,MATCH($A150,'Data Sheet'!$A$1:$A$260,0),MATCH(P$3,'Data Sheet'!$A$1:$R$1,0))</f>
        <v>0</v>
      </c>
      <c r="Q150" s="40">
        <f>INDEX('Data Sheet'!$A$1:$R$260,MATCH($A150,'Data Sheet'!$A$1:$A$260,0),MATCH(Q$3,'Data Sheet'!$A$1:$R$1,0))</f>
        <v>0</v>
      </c>
      <c r="R150" s="42" t="str">
        <f>VLOOKUP(A150,_xlfn.IFS(D150=Lists!$G$3,'Chicken Only Calculator'!$A$9:$U$114,D150=Lists!$G$4,'Chicken Only Calculator'!$A$9:$U$114,D150=Lists!$G$5,'Chicken Only Calculator'!$A$9:$U$114,D150=Lists!$G$6,'Cheese Only Calculator'!$A$9:$U$116,D150=Lists!$G$7,'Beef Only Calculator'!$A$9:$U$70,D150=Lists!$G$8,'Pork Only Calculator'!$A$9:$U$107),15,FALSE)</f>
        <v/>
      </c>
      <c r="S150" s="42" t="str">
        <f t="shared" si="24"/>
        <v/>
      </c>
      <c r="T150" s="42">
        <f>VLOOKUP(A150,_xlfn.IFS(D150=Lists!$G$3,'Chicken Only Calculator'!$A$9:$U$114,D150=Lists!$G$4,'Chicken Only Calculator'!$A$9:$U$114,D150=Lists!$G$5,'Chicken Only Calculator'!$A$9:$U$114,D150=Lists!$G$6,'Cheese Only Calculator'!$A$9:$U$116,D150=Lists!$G$7,'Beef Only Calculator'!$A$9:$U$70,D150=Lists!$G$8,'Pork Only Calculator'!$A$9:$U$107),17,FALSE)</f>
        <v>0</v>
      </c>
      <c r="U150" s="42" t="str">
        <f t="shared" si="25"/>
        <v/>
      </c>
      <c r="V150" s="42" t="str">
        <f t="shared" si="26"/>
        <v/>
      </c>
      <c r="W150" s="42" t="str">
        <f t="shared" si="27"/>
        <v/>
      </c>
      <c r="X150" s="42" t="str">
        <f t="shared" si="28"/>
        <v/>
      </c>
      <c r="Y150" s="42" t="str">
        <f t="shared" si="29"/>
        <v/>
      </c>
      <c r="Z150" s="42" t="str">
        <f t="shared" si="30"/>
        <v/>
      </c>
      <c r="AA150" s="42">
        <f>VLOOKUP($A150,_xlfn.IFS($D150=Lists!$G$3,'Chicken Only Calculator'!$A$9:$AJ$114,$D150=Lists!$G$4,'Chicken Only Calculator'!$A$9:$AJ$114,$D150=Lists!$G$5,'Chicken Only Calculator'!$A$9:$AJ$114,$D150=Lists!$G$6,'Cheese Only Calculator'!$A$9:$AJ$116,$D150=Lists!$G$7,'Beef Only Calculator'!$A$9:$AJ$70,$D150=Lists!$G$8,'Pork Only Calculator'!$A$9:$AJ$107),24,FALSE)</f>
        <v>0</v>
      </c>
      <c r="AB150" s="42">
        <f>VLOOKUP($A150,_xlfn.IFS($D150=Lists!$G$3,'Chicken Only Calculator'!$A$9:$AJ$114,$D150=Lists!$G$4,'Chicken Only Calculator'!$A$9:$AJ$114,$D150=Lists!$G$5,'Chicken Only Calculator'!$A$9:$AJ$114,$D150=Lists!$G$6,'Cheese Only Calculator'!$A$9:$AJ$116,$D150=Lists!$G$7,'Beef Only Calculator'!$A$9:$AJ$70,$D150=Lists!$G$8,'Pork Only Calculator'!$A$9:$AJ$107),25,FALSE)</f>
        <v>0</v>
      </c>
      <c r="AC150" s="42">
        <f>VLOOKUP($A150,_xlfn.IFS($D150=Lists!$G$3,'Chicken Only Calculator'!$A$9:$AJ$114,$D150=Lists!$G$4,'Chicken Only Calculator'!$A$9:$AJ$114,$D150=Lists!$G$5,'Chicken Only Calculator'!$A$9:$AJ$114,$D150=Lists!$G$6,'Cheese Only Calculator'!$A$9:$AJ$116,$D150=Lists!$G$7,'Beef Only Calculator'!$A$9:$AJ$70,$D150=Lists!$G$8,'Pork Only Calculator'!$A$9:$AJ$107),26,FALSE)</f>
        <v>0</v>
      </c>
      <c r="AD150" s="42">
        <f>VLOOKUP($A150,_xlfn.IFS($D150=Lists!$G$3,'Chicken Only Calculator'!$A$9:$AJ$114,$D150=Lists!$G$4,'Chicken Only Calculator'!$A$9:$AJ$114,$D150=Lists!$G$5,'Chicken Only Calculator'!$A$9:$AJ$114,$D150=Lists!$G$6,'Cheese Only Calculator'!$A$9:$AJ$116,$D150=Lists!$G$7,'Beef Only Calculator'!$A$9:$AJ$70,$D150=Lists!$G$8,'Pork Only Calculator'!$A$9:$AJ$107),27,FALSE)</f>
        <v>0</v>
      </c>
      <c r="AE150" s="42">
        <f>VLOOKUP($A150,_xlfn.IFS($D150=Lists!$G$3,'Chicken Only Calculator'!$A$9:$AJ$114,$D150=Lists!$G$4,'Chicken Only Calculator'!$A$9:$AJ$114,$D150=Lists!$G$5,'Chicken Only Calculator'!$A$9:$AJ$114,$D150=Lists!$G$6,'Cheese Only Calculator'!$A$9:$AJ$116,$D150=Lists!$G$7,'Beef Only Calculator'!$A$9:$AJ$70,$D150=Lists!$G$8,'Pork Only Calculator'!$A$9:$AJ$107),28,FALSE)</f>
        <v>0</v>
      </c>
      <c r="AF150" s="42">
        <f>VLOOKUP($A150,_xlfn.IFS($D150=Lists!$G$3,'Chicken Only Calculator'!$A$9:$AJ$114,$D150=Lists!$G$4,'Chicken Only Calculator'!$A$9:$AJ$114,$D150=Lists!$G$5,'Chicken Only Calculator'!$A$9:$AJ$114,$D150=Lists!$G$6,'Cheese Only Calculator'!$A$9:$AJ$116,$D150=Lists!$G$7,'Beef Only Calculator'!$A$9:$AJ$70,$D150=Lists!$G$8,'Pork Only Calculator'!$A$9:$AJ$107),29,FALSE)</f>
        <v>0</v>
      </c>
      <c r="AG150" s="42">
        <f>VLOOKUP($A150,_xlfn.IFS($D150=Lists!$G$3,'Chicken Only Calculator'!$A$9:$AJ$114,$D150=Lists!$G$4,'Chicken Only Calculator'!$A$9:$AJ$114,$D150=Lists!$G$5,'Chicken Only Calculator'!$A$9:$AJ$114,$D150=Lists!$G$6,'Cheese Only Calculator'!$A$9:$AJ$116,$D150=Lists!$G$7,'Beef Only Calculator'!$A$9:$AJ$70,$D150=Lists!$G$8,'Pork Only Calculator'!$A$9:$AJ$107),30,FALSE)</f>
        <v>0</v>
      </c>
      <c r="AH150" s="42">
        <f>VLOOKUP($A150,_xlfn.IFS($D150=Lists!$G$3,'Chicken Only Calculator'!$A$9:$AJ$114,$D150=Lists!$G$4,'Chicken Only Calculator'!$A$9:$AJ$114,$D150=Lists!$G$5,'Chicken Only Calculator'!$A$9:$AJ$114,$D150=Lists!$G$6,'Cheese Only Calculator'!$A$9:$AJ$116,$D150=Lists!$G$7,'Beef Only Calculator'!$A$9:$AJ$70,$D150=Lists!$G$8,'Pork Only Calculator'!$A$9:$AJ$107),31,FALSE)</f>
        <v>0</v>
      </c>
      <c r="AI150" s="42">
        <f>VLOOKUP($A150,_xlfn.IFS($D150=Lists!$G$3,'Chicken Only Calculator'!$A$9:$AJ$114,$D150=Lists!$G$4,'Chicken Only Calculator'!$A$9:$AJ$114,$D150=Lists!$G$5,'Chicken Only Calculator'!$A$9:$AJ$114,$D150=Lists!$G$6,'Cheese Only Calculator'!$A$9:$AJ$116,$D150=Lists!$G$7,'Beef Only Calculator'!$A$9:$AJ$70,$D150=Lists!$G$8,'Pork Only Calculator'!$A$9:$AJ$107),32,FALSE)</f>
        <v>0</v>
      </c>
      <c r="AJ150" s="42">
        <f>VLOOKUP($A150,_xlfn.IFS($D150=Lists!$G$3,'Chicken Only Calculator'!$A$9:$AJ$114,$D150=Lists!$G$4,'Chicken Only Calculator'!$A$9:$AJ$114,$D150=Lists!$G$5,'Chicken Only Calculator'!$A$9:$AJ$114,$D150=Lists!$G$6,'Cheese Only Calculator'!$A$9:$AJ$116,$D150=Lists!$G$7,'Beef Only Calculator'!$A$9:$AJ$70,$D150=Lists!$G$8,'Pork Only Calculator'!$A$9:$AJ$107),33,FALSE)</f>
        <v>0</v>
      </c>
      <c r="AK150" s="42">
        <f>VLOOKUP($A150,_xlfn.IFS($D150=Lists!$G$3,'Chicken Only Calculator'!$A$9:$AJ$114,$D150=Lists!$G$4,'Chicken Only Calculator'!$A$9:$AJ$114,$D150=Lists!$G$5,'Chicken Only Calculator'!$A$9:$AJ$114,$D150=Lists!$G$6,'Cheese Only Calculator'!$A$9:$AJ$116,$D150=Lists!$G$7,'Beef Only Calculator'!$A$9:$AJ$70,$D150=Lists!$G$8,'Pork Only Calculator'!$A$9:$AJ$107),34,FALSE)</f>
        <v>0</v>
      </c>
      <c r="AL150" s="42">
        <f>VLOOKUP($A150,_xlfn.IFS($D150=Lists!$G$3,'Chicken Only Calculator'!$A$9:$AJ$114,$D150=Lists!$G$4,'Chicken Only Calculator'!$A$9:$AJ$114,$D150=Lists!$G$5,'Chicken Only Calculator'!$A$9:$AJ$114,$D150=Lists!$G$6,'Cheese Only Calculator'!$A$9:$AJ$116,$D150=Lists!$G$7,'Beef Only Calculator'!$A$9:$AJ$70,$D150=Lists!$G$8,'Pork Only Calculator'!$A$9:$AJ$107),35,FALSE)</f>
        <v>0</v>
      </c>
      <c r="AM150" s="42">
        <f t="shared" si="31"/>
        <v>0</v>
      </c>
      <c r="AO150" s="55"/>
    </row>
    <row r="151" spans="1:41" ht="24.5" x14ac:dyDescent="0.55000000000000004">
      <c r="A151" s="52">
        <v>10703440928</v>
      </c>
      <c r="B151" s="52" t="str">
        <f>INDEX('Data Sheet'!$A$1:$R$260,MATCH($A151,'Data Sheet'!$A$1:$A$260,0),MATCH(B$3,'Data Sheet'!$A$1:$R$1,0))</f>
        <v>ACT</v>
      </c>
      <c r="C151" s="53" t="str">
        <f>INDEX('Data Sheet'!$A$1:$R$260,MATCH($A151,'Data Sheet'!$A$1:$A$260,0),MATCH(C$3,'Data Sheet'!$A$1:$R$1,0))</f>
        <v>Breaded Hot 'N Spicy Chicken Tenders, 1.14 oz.</v>
      </c>
      <c r="D151" s="52" t="str">
        <f>INDEX('Data Sheet'!$A$1:$R$260,MATCH($A151,'Data Sheet'!$A$1:$A$260,0),MATCH(D$3,'Data Sheet'!$A$1:$R$1,0))</f>
        <v>100103 W/D</v>
      </c>
      <c r="E151" s="52">
        <f>INDEX('Data Sheet'!$A$1:$R$260,MATCH($A151,'Data Sheet'!$A$1:$A$260,0),MATCH(E$3,'Data Sheet'!$A$1:$R$1,0))</f>
        <v>31.86</v>
      </c>
      <c r="F151" s="52">
        <f>INDEX('Data Sheet'!$A$1:$R$260,MATCH($A151,'Data Sheet'!$A$1:$A$260,0),MATCH(F$3,'Data Sheet'!$A$1:$R$1,0))</f>
        <v>148</v>
      </c>
      <c r="G151" s="52">
        <f>INDEX('Data Sheet'!$A$1:$R$260,MATCH($A151,'Data Sheet'!$A$1:$A$260,0),MATCH(G$3,'Data Sheet'!$A$1:$R$1,0))</f>
        <v>148</v>
      </c>
      <c r="H151" s="52" t="str">
        <f>INDEX('Data Sheet'!$A$1:$R$260,MATCH($A151,'Data Sheet'!$A$1:$A$260,0),MATCH(H$3,'Data Sheet'!$A$1:$R$1,0))</f>
        <v/>
      </c>
      <c r="I151" s="52">
        <f>INDEX('Data Sheet'!$A$1:$R$260,MATCH($A151,'Data Sheet'!$A$1:$A$260,0),MATCH(I$3,'Data Sheet'!$A$1:$R$1,0))</f>
        <v>3.42</v>
      </c>
      <c r="J151" s="52" t="str">
        <f>INDEX('Data Sheet'!$A$1:$R$260,MATCH($A151,'Data Sheet'!$A$1:$A$260,0),MATCH(J$3,'Data Sheet'!$A$1:$R$1,0))</f>
        <v>3 pieces</v>
      </c>
      <c r="K151" s="52">
        <f>INDEX('Data Sheet'!$A$1:$R$260,MATCH($A151,'Data Sheet'!$A$1:$A$260,0),MATCH(K$3,'Data Sheet'!$A$1:$R$1,0))</f>
        <v>2</v>
      </c>
      <c r="L151" s="52">
        <f>INDEX('Data Sheet'!$A$1:$R$260,MATCH($A151,'Data Sheet'!$A$1:$A$260,0),MATCH(L$3,'Data Sheet'!$A$1:$R$1,0))</f>
        <v>1</v>
      </c>
      <c r="M151" s="52">
        <f>INDEX('Data Sheet'!$A$1:$R$260,MATCH($A151,'Data Sheet'!$A$1:$A$260,0),MATCH(M$3,'Data Sheet'!$A$1:$R$1,0))</f>
        <v>8.9639999999999986</v>
      </c>
      <c r="N151" s="52">
        <f>INDEX('Data Sheet'!$A$1:$R$260,MATCH($A151,'Data Sheet'!$A$1:$A$260,0),MATCH(N$3,'Data Sheet'!$A$1:$R$1,0))</f>
        <v>5.9760000000000009</v>
      </c>
      <c r="O151" s="52">
        <f>INDEX('Data Sheet'!$A$1:$R$260,MATCH($A151,'Data Sheet'!$A$1:$A$260,0),MATCH(O$3,'Data Sheet'!$A$1:$R$1,0))</f>
        <v>0</v>
      </c>
      <c r="P151" s="52">
        <f>INDEX('Data Sheet'!$A$1:$R$260,MATCH($A151,'Data Sheet'!$A$1:$A$260,0),MATCH(P$3,'Data Sheet'!$A$1:$R$1,0))</f>
        <v>0</v>
      </c>
      <c r="Q151" s="52">
        <f>INDEX('Data Sheet'!$A$1:$R$260,MATCH($A151,'Data Sheet'!$A$1:$A$260,0),MATCH(Q$3,'Data Sheet'!$A$1:$R$1,0))</f>
        <v>0</v>
      </c>
      <c r="R151" s="54" t="str">
        <f>VLOOKUP(A151,_xlfn.IFS(D151=Lists!$G$3,'Chicken Only Calculator'!$A$9:$U$114,D151=Lists!$G$4,'Chicken Only Calculator'!$A$9:$U$114,D151=Lists!$G$5,'Chicken Only Calculator'!$A$9:$U$114,D151=Lists!$G$6,'Cheese Only Calculator'!$A$9:$U$116,D151=Lists!$G$7,'Beef Only Calculator'!$A$9:$U$70,D151=Lists!$G$8,'Pork Only Calculator'!$A$9:$U$107),15,FALSE)</f>
        <v/>
      </c>
      <c r="S151" s="54" t="str">
        <f t="shared" si="24"/>
        <v/>
      </c>
      <c r="T151" s="54">
        <f>VLOOKUP(A151,_xlfn.IFS(D151=Lists!$G$3,'Chicken Only Calculator'!$A$9:$U$114,D151=Lists!$G$4,'Chicken Only Calculator'!$A$9:$U$114,D151=Lists!$G$5,'Chicken Only Calculator'!$A$9:$U$114,D151=Lists!$G$6,'Cheese Only Calculator'!$A$9:$U$116,D151=Lists!$G$7,'Beef Only Calculator'!$A$9:$U$70,D151=Lists!$G$8,'Pork Only Calculator'!$A$9:$U$107),17,FALSE)</f>
        <v>0</v>
      </c>
      <c r="U151" s="54" t="str">
        <f t="shared" si="25"/>
        <v/>
      </c>
      <c r="V151" s="54" t="str">
        <f t="shared" si="26"/>
        <v/>
      </c>
      <c r="W151" s="54" t="str">
        <f t="shared" si="27"/>
        <v/>
      </c>
      <c r="X151" s="54" t="str">
        <f t="shared" si="28"/>
        <v/>
      </c>
      <c r="Y151" s="54" t="str">
        <f t="shared" si="29"/>
        <v/>
      </c>
      <c r="Z151" s="54" t="str">
        <f t="shared" si="30"/>
        <v/>
      </c>
      <c r="AA151" s="54">
        <f>VLOOKUP($A151,_xlfn.IFS($D151=Lists!$G$3,'Chicken Only Calculator'!$A$9:$AJ$114,$D151=Lists!$G$4,'Chicken Only Calculator'!$A$9:$AJ$114,$D151=Lists!$G$5,'Chicken Only Calculator'!$A$9:$AJ$114,$D151=Lists!$G$6,'Cheese Only Calculator'!$A$9:$AJ$116,$D151=Lists!$G$7,'Beef Only Calculator'!$A$9:$AJ$70,$D151=Lists!$G$8,'Pork Only Calculator'!$A$9:$AJ$107),24,FALSE)</f>
        <v>0</v>
      </c>
      <c r="AB151" s="54">
        <f>VLOOKUP($A151,_xlfn.IFS($D151=Lists!$G$3,'Chicken Only Calculator'!$A$9:$AJ$114,$D151=Lists!$G$4,'Chicken Only Calculator'!$A$9:$AJ$114,$D151=Lists!$G$5,'Chicken Only Calculator'!$A$9:$AJ$114,$D151=Lists!$G$6,'Cheese Only Calculator'!$A$9:$AJ$116,$D151=Lists!$G$7,'Beef Only Calculator'!$A$9:$AJ$70,$D151=Lists!$G$8,'Pork Only Calculator'!$A$9:$AJ$107),25,FALSE)</f>
        <v>0</v>
      </c>
      <c r="AC151" s="54">
        <f>VLOOKUP($A151,_xlfn.IFS($D151=Lists!$G$3,'Chicken Only Calculator'!$A$9:$AJ$114,$D151=Lists!$G$4,'Chicken Only Calculator'!$A$9:$AJ$114,$D151=Lists!$G$5,'Chicken Only Calculator'!$A$9:$AJ$114,$D151=Lists!$G$6,'Cheese Only Calculator'!$A$9:$AJ$116,$D151=Lists!$G$7,'Beef Only Calculator'!$A$9:$AJ$70,$D151=Lists!$G$8,'Pork Only Calculator'!$A$9:$AJ$107),26,FALSE)</f>
        <v>0</v>
      </c>
      <c r="AD151" s="54">
        <f>VLOOKUP($A151,_xlfn.IFS($D151=Lists!$G$3,'Chicken Only Calculator'!$A$9:$AJ$114,$D151=Lists!$G$4,'Chicken Only Calculator'!$A$9:$AJ$114,$D151=Lists!$G$5,'Chicken Only Calculator'!$A$9:$AJ$114,$D151=Lists!$G$6,'Cheese Only Calculator'!$A$9:$AJ$116,$D151=Lists!$G$7,'Beef Only Calculator'!$A$9:$AJ$70,$D151=Lists!$G$8,'Pork Only Calculator'!$A$9:$AJ$107),27,FALSE)</f>
        <v>0</v>
      </c>
      <c r="AE151" s="54">
        <f>VLOOKUP($A151,_xlfn.IFS($D151=Lists!$G$3,'Chicken Only Calculator'!$A$9:$AJ$114,$D151=Lists!$G$4,'Chicken Only Calculator'!$A$9:$AJ$114,$D151=Lists!$G$5,'Chicken Only Calculator'!$A$9:$AJ$114,$D151=Lists!$G$6,'Cheese Only Calculator'!$A$9:$AJ$116,$D151=Lists!$G$7,'Beef Only Calculator'!$A$9:$AJ$70,$D151=Lists!$G$8,'Pork Only Calculator'!$A$9:$AJ$107),28,FALSE)</f>
        <v>0</v>
      </c>
      <c r="AF151" s="54">
        <f>VLOOKUP($A151,_xlfn.IFS($D151=Lists!$G$3,'Chicken Only Calculator'!$A$9:$AJ$114,$D151=Lists!$G$4,'Chicken Only Calculator'!$A$9:$AJ$114,$D151=Lists!$G$5,'Chicken Only Calculator'!$A$9:$AJ$114,$D151=Lists!$G$6,'Cheese Only Calculator'!$A$9:$AJ$116,$D151=Lists!$G$7,'Beef Only Calculator'!$A$9:$AJ$70,$D151=Lists!$G$8,'Pork Only Calculator'!$A$9:$AJ$107),29,FALSE)</f>
        <v>0</v>
      </c>
      <c r="AG151" s="54">
        <f>VLOOKUP($A151,_xlfn.IFS($D151=Lists!$G$3,'Chicken Only Calculator'!$A$9:$AJ$114,$D151=Lists!$G$4,'Chicken Only Calculator'!$A$9:$AJ$114,$D151=Lists!$G$5,'Chicken Only Calculator'!$A$9:$AJ$114,$D151=Lists!$G$6,'Cheese Only Calculator'!$A$9:$AJ$116,$D151=Lists!$G$7,'Beef Only Calculator'!$A$9:$AJ$70,$D151=Lists!$G$8,'Pork Only Calculator'!$A$9:$AJ$107),30,FALSE)</f>
        <v>0</v>
      </c>
      <c r="AH151" s="54">
        <f>VLOOKUP($A151,_xlfn.IFS($D151=Lists!$G$3,'Chicken Only Calculator'!$A$9:$AJ$114,$D151=Lists!$G$4,'Chicken Only Calculator'!$A$9:$AJ$114,$D151=Lists!$G$5,'Chicken Only Calculator'!$A$9:$AJ$114,$D151=Lists!$G$6,'Cheese Only Calculator'!$A$9:$AJ$116,$D151=Lists!$G$7,'Beef Only Calculator'!$A$9:$AJ$70,$D151=Lists!$G$8,'Pork Only Calculator'!$A$9:$AJ$107),31,FALSE)</f>
        <v>0</v>
      </c>
      <c r="AI151" s="54">
        <f>VLOOKUP($A151,_xlfn.IFS($D151=Lists!$G$3,'Chicken Only Calculator'!$A$9:$AJ$114,$D151=Lists!$G$4,'Chicken Only Calculator'!$A$9:$AJ$114,$D151=Lists!$G$5,'Chicken Only Calculator'!$A$9:$AJ$114,$D151=Lists!$G$6,'Cheese Only Calculator'!$A$9:$AJ$116,$D151=Lists!$G$7,'Beef Only Calculator'!$A$9:$AJ$70,$D151=Lists!$G$8,'Pork Only Calculator'!$A$9:$AJ$107),32,FALSE)</f>
        <v>0</v>
      </c>
      <c r="AJ151" s="54">
        <f>VLOOKUP($A151,_xlfn.IFS($D151=Lists!$G$3,'Chicken Only Calculator'!$A$9:$AJ$114,$D151=Lists!$G$4,'Chicken Only Calculator'!$A$9:$AJ$114,$D151=Lists!$G$5,'Chicken Only Calculator'!$A$9:$AJ$114,$D151=Lists!$G$6,'Cheese Only Calculator'!$A$9:$AJ$116,$D151=Lists!$G$7,'Beef Only Calculator'!$A$9:$AJ$70,$D151=Lists!$G$8,'Pork Only Calculator'!$A$9:$AJ$107),33,FALSE)</f>
        <v>0</v>
      </c>
      <c r="AK151" s="54">
        <f>VLOOKUP($A151,_xlfn.IFS($D151=Lists!$G$3,'Chicken Only Calculator'!$A$9:$AJ$114,$D151=Lists!$G$4,'Chicken Only Calculator'!$A$9:$AJ$114,$D151=Lists!$G$5,'Chicken Only Calculator'!$A$9:$AJ$114,$D151=Lists!$G$6,'Cheese Only Calculator'!$A$9:$AJ$116,$D151=Lists!$G$7,'Beef Only Calculator'!$A$9:$AJ$70,$D151=Lists!$G$8,'Pork Only Calculator'!$A$9:$AJ$107),34,FALSE)</f>
        <v>0</v>
      </c>
      <c r="AL151" s="54">
        <f>VLOOKUP($A151,_xlfn.IFS($D151=Lists!$G$3,'Chicken Only Calculator'!$A$9:$AJ$114,$D151=Lists!$G$4,'Chicken Only Calculator'!$A$9:$AJ$114,$D151=Lists!$G$5,'Chicken Only Calculator'!$A$9:$AJ$114,$D151=Lists!$G$6,'Cheese Only Calculator'!$A$9:$AJ$116,$D151=Lists!$G$7,'Beef Only Calculator'!$A$9:$AJ$70,$D151=Lists!$G$8,'Pork Only Calculator'!$A$9:$AJ$107),35,FALSE)</f>
        <v>0</v>
      </c>
      <c r="AM151" s="54">
        <f t="shared" si="31"/>
        <v>0</v>
      </c>
      <c r="AO151" s="55"/>
    </row>
    <row r="152" spans="1:41" ht="24.5" x14ac:dyDescent="0.55000000000000004">
      <c r="A152" s="40">
        <v>10703620928</v>
      </c>
      <c r="B152" s="40" t="str">
        <f>INDEX('Data Sheet'!$A$1:$R$260,MATCH($A152,'Data Sheet'!$A$1:$A$260,0),MATCH(B$3,'Data Sheet'!$A$1:$R$1,0))</f>
        <v>ACT</v>
      </c>
      <c r="C152" s="41" t="str">
        <f>INDEX('Data Sheet'!$A$1:$R$260,MATCH($A152,'Data Sheet'!$A$1:$A$260,0),MATCH(C$3,'Data Sheet'!$A$1:$R$1,0))</f>
        <v>Breaded Golden Crispy MWWM Boneless Chicken Wings, 0.79 oz.</v>
      </c>
      <c r="D152" s="40" t="str">
        <f>INDEX('Data Sheet'!$A$1:$R$260,MATCH($A152,'Data Sheet'!$A$1:$A$260,0),MATCH(D$3,'Data Sheet'!$A$1:$R$1,0))</f>
        <v>100103 W</v>
      </c>
      <c r="E152" s="40">
        <f>INDEX('Data Sheet'!$A$1:$R$260,MATCH($A152,'Data Sheet'!$A$1:$A$260,0),MATCH(E$3,'Data Sheet'!$A$1:$R$1,0))</f>
        <v>30</v>
      </c>
      <c r="F152" s="40">
        <f>INDEX('Data Sheet'!$A$1:$R$260,MATCH($A152,'Data Sheet'!$A$1:$A$260,0),MATCH(F$3,'Data Sheet'!$A$1:$R$1,0))</f>
        <v>121</v>
      </c>
      <c r="G152" s="40">
        <f>INDEX('Data Sheet'!$A$1:$R$260,MATCH($A152,'Data Sheet'!$A$1:$A$260,0),MATCH(G$3,'Data Sheet'!$A$1:$R$1,0))</f>
        <v>121</v>
      </c>
      <c r="H152" s="40">
        <f>INDEX('Data Sheet'!$A$1:$R$260,MATCH($A152,'Data Sheet'!$A$1:$A$260,0),MATCH(H$3,'Data Sheet'!$A$1:$R$1,0))</f>
        <v>25</v>
      </c>
      <c r="I152" s="40">
        <f>INDEX('Data Sheet'!$A$1:$R$260,MATCH($A152,'Data Sheet'!$A$1:$A$260,0),MATCH(I$3,'Data Sheet'!$A$1:$R$1,0))</f>
        <v>3.95</v>
      </c>
      <c r="J152" s="40" t="str">
        <f>INDEX('Data Sheet'!$A$1:$R$260,MATCH($A152,'Data Sheet'!$A$1:$A$260,0),MATCH(J$3,'Data Sheet'!$A$1:$R$1,0))</f>
        <v>5 pieces</v>
      </c>
      <c r="K152" s="40">
        <f>INDEX('Data Sheet'!$A$1:$R$260,MATCH($A152,'Data Sheet'!$A$1:$A$260,0),MATCH(K$3,'Data Sheet'!$A$1:$R$1,0))</f>
        <v>2</v>
      </c>
      <c r="L152" s="40">
        <f>INDEX('Data Sheet'!$A$1:$R$260,MATCH($A152,'Data Sheet'!$A$1:$A$260,0),MATCH(L$3,'Data Sheet'!$A$1:$R$1,0))</f>
        <v>1</v>
      </c>
      <c r="M152" s="40">
        <f>INDEX('Data Sheet'!$A$1:$R$260,MATCH($A152,'Data Sheet'!$A$1:$A$260,0),MATCH(M$3,'Data Sheet'!$A$1:$R$1,0))</f>
        <v>32.74</v>
      </c>
      <c r="N152" s="40">
        <f>INDEX('Data Sheet'!$A$1:$R$260,MATCH($A152,'Data Sheet'!$A$1:$A$260,0),MATCH(N$3,'Data Sheet'!$A$1:$R$1,0))</f>
        <v>0</v>
      </c>
      <c r="O152" s="40">
        <f>INDEX('Data Sheet'!$A$1:$R$260,MATCH($A152,'Data Sheet'!$A$1:$A$260,0),MATCH(O$3,'Data Sheet'!$A$1:$R$1,0))</f>
        <v>0</v>
      </c>
      <c r="P152" s="40">
        <f>INDEX('Data Sheet'!$A$1:$R$260,MATCH($A152,'Data Sheet'!$A$1:$A$260,0),MATCH(P$3,'Data Sheet'!$A$1:$R$1,0))</f>
        <v>0</v>
      </c>
      <c r="Q152" s="40">
        <f>INDEX('Data Sheet'!$A$1:$R$260,MATCH($A152,'Data Sheet'!$A$1:$A$260,0),MATCH(Q$3,'Data Sheet'!$A$1:$R$1,0))</f>
        <v>0</v>
      </c>
      <c r="R152" s="42" t="str">
        <f>VLOOKUP(A152,_xlfn.IFS(D152=Lists!$G$3,'Chicken Only Calculator'!$A$9:$U$114,D152=Lists!$G$4,'Chicken Only Calculator'!$A$9:$U$114,D152=Lists!$G$5,'Chicken Only Calculator'!$A$9:$U$114,D152=Lists!$G$6,'Cheese Only Calculator'!$A$9:$U$116,D152=Lists!$G$7,'Beef Only Calculator'!$A$9:$U$70,D152=Lists!$G$8,'Pork Only Calculator'!$A$9:$U$107),15,FALSE)</f>
        <v/>
      </c>
      <c r="S152" s="42" t="str">
        <f t="shared" si="24"/>
        <v/>
      </c>
      <c r="T152" s="42">
        <f>VLOOKUP(A152,_xlfn.IFS(D152=Lists!$G$3,'Chicken Only Calculator'!$A$9:$U$114,D152=Lists!$G$4,'Chicken Only Calculator'!$A$9:$U$114,D152=Lists!$G$5,'Chicken Only Calculator'!$A$9:$U$114,D152=Lists!$G$6,'Cheese Only Calculator'!$A$9:$U$116,D152=Lists!$G$7,'Beef Only Calculator'!$A$9:$U$70,D152=Lists!$G$8,'Pork Only Calculator'!$A$9:$U$107),17,FALSE)</f>
        <v>0</v>
      </c>
      <c r="U152" s="42" t="str">
        <f t="shared" si="25"/>
        <v/>
      </c>
      <c r="V152" s="42" t="str">
        <f t="shared" si="26"/>
        <v/>
      </c>
      <c r="W152" s="42" t="str">
        <f t="shared" si="27"/>
        <v/>
      </c>
      <c r="X152" s="42" t="str">
        <f t="shared" si="28"/>
        <v/>
      </c>
      <c r="Y152" s="42" t="str">
        <f t="shared" si="29"/>
        <v/>
      </c>
      <c r="Z152" s="42" t="str">
        <f t="shared" si="30"/>
        <v/>
      </c>
      <c r="AA152" s="42">
        <f>VLOOKUP($A152,_xlfn.IFS($D152=Lists!$G$3,'Chicken Only Calculator'!$A$9:$AJ$114,$D152=Lists!$G$4,'Chicken Only Calculator'!$A$9:$AJ$114,$D152=Lists!$G$5,'Chicken Only Calculator'!$A$9:$AJ$114,$D152=Lists!$G$6,'Cheese Only Calculator'!$A$9:$AJ$116,$D152=Lists!$G$7,'Beef Only Calculator'!$A$9:$AJ$70,$D152=Lists!$G$8,'Pork Only Calculator'!$A$9:$AJ$107),24,FALSE)</f>
        <v>0</v>
      </c>
      <c r="AB152" s="42">
        <f>VLOOKUP($A152,_xlfn.IFS($D152=Lists!$G$3,'Chicken Only Calculator'!$A$9:$AJ$114,$D152=Lists!$G$4,'Chicken Only Calculator'!$A$9:$AJ$114,$D152=Lists!$G$5,'Chicken Only Calculator'!$A$9:$AJ$114,$D152=Lists!$G$6,'Cheese Only Calculator'!$A$9:$AJ$116,$D152=Lists!$G$7,'Beef Only Calculator'!$A$9:$AJ$70,$D152=Lists!$G$8,'Pork Only Calculator'!$A$9:$AJ$107),25,FALSE)</f>
        <v>0</v>
      </c>
      <c r="AC152" s="42">
        <f>VLOOKUP($A152,_xlfn.IFS($D152=Lists!$G$3,'Chicken Only Calculator'!$A$9:$AJ$114,$D152=Lists!$G$4,'Chicken Only Calculator'!$A$9:$AJ$114,$D152=Lists!$G$5,'Chicken Only Calculator'!$A$9:$AJ$114,$D152=Lists!$G$6,'Cheese Only Calculator'!$A$9:$AJ$116,$D152=Lists!$G$7,'Beef Only Calculator'!$A$9:$AJ$70,$D152=Lists!$G$8,'Pork Only Calculator'!$A$9:$AJ$107),26,FALSE)</f>
        <v>0</v>
      </c>
      <c r="AD152" s="42">
        <f>VLOOKUP($A152,_xlfn.IFS($D152=Lists!$G$3,'Chicken Only Calculator'!$A$9:$AJ$114,$D152=Lists!$G$4,'Chicken Only Calculator'!$A$9:$AJ$114,$D152=Lists!$G$5,'Chicken Only Calculator'!$A$9:$AJ$114,$D152=Lists!$G$6,'Cheese Only Calculator'!$A$9:$AJ$116,$D152=Lists!$G$7,'Beef Only Calculator'!$A$9:$AJ$70,$D152=Lists!$G$8,'Pork Only Calculator'!$A$9:$AJ$107),27,FALSE)</f>
        <v>0</v>
      </c>
      <c r="AE152" s="42">
        <f>VLOOKUP($A152,_xlfn.IFS($D152=Lists!$G$3,'Chicken Only Calculator'!$A$9:$AJ$114,$D152=Lists!$G$4,'Chicken Only Calculator'!$A$9:$AJ$114,$D152=Lists!$G$5,'Chicken Only Calculator'!$A$9:$AJ$114,$D152=Lists!$G$6,'Cheese Only Calculator'!$A$9:$AJ$116,$D152=Lists!$G$7,'Beef Only Calculator'!$A$9:$AJ$70,$D152=Lists!$G$8,'Pork Only Calculator'!$A$9:$AJ$107),28,FALSE)</f>
        <v>0</v>
      </c>
      <c r="AF152" s="42">
        <f>VLOOKUP($A152,_xlfn.IFS($D152=Lists!$G$3,'Chicken Only Calculator'!$A$9:$AJ$114,$D152=Lists!$G$4,'Chicken Only Calculator'!$A$9:$AJ$114,$D152=Lists!$G$5,'Chicken Only Calculator'!$A$9:$AJ$114,$D152=Lists!$G$6,'Cheese Only Calculator'!$A$9:$AJ$116,$D152=Lists!$G$7,'Beef Only Calculator'!$A$9:$AJ$70,$D152=Lists!$G$8,'Pork Only Calculator'!$A$9:$AJ$107),29,FALSE)</f>
        <v>0</v>
      </c>
      <c r="AG152" s="42">
        <f>VLOOKUP($A152,_xlfn.IFS($D152=Lists!$G$3,'Chicken Only Calculator'!$A$9:$AJ$114,$D152=Lists!$G$4,'Chicken Only Calculator'!$A$9:$AJ$114,$D152=Lists!$G$5,'Chicken Only Calculator'!$A$9:$AJ$114,$D152=Lists!$G$6,'Cheese Only Calculator'!$A$9:$AJ$116,$D152=Lists!$G$7,'Beef Only Calculator'!$A$9:$AJ$70,$D152=Lists!$G$8,'Pork Only Calculator'!$A$9:$AJ$107),30,FALSE)</f>
        <v>0</v>
      </c>
      <c r="AH152" s="42">
        <f>VLOOKUP($A152,_xlfn.IFS($D152=Lists!$G$3,'Chicken Only Calculator'!$A$9:$AJ$114,$D152=Lists!$G$4,'Chicken Only Calculator'!$A$9:$AJ$114,$D152=Lists!$G$5,'Chicken Only Calculator'!$A$9:$AJ$114,$D152=Lists!$G$6,'Cheese Only Calculator'!$A$9:$AJ$116,$D152=Lists!$G$7,'Beef Only Calculator'!$A$9:$AJ$70,$D152=Lists!$G$8,'Pork Only Calculator'!$A$9:$AJ$107),31,FALSE)</f>
        <v>0</v>
      </c>
      <c r="AI152" s="42">
        <f>VLOOKUP($A152,_xlfn.IFS($D152=Lists!$G$3,'Chicken Only Calculator'!$A$9:$AJ$114,$D152=Lists!$G$4,'Chicken Only Calculator'!$A$9:$AJ$114,$D152=Lists!$G$5,'Chicken Only Calculator'!$A$9:$AJ$114,$D152=Lists!$G$6,'Cheese Only Calculator'!$A$9:$AJ$116,$D152=Lists!$G$7,'Beef Only Calculator'!$A$9:$AJ$70,$D152=Lists!$G$8,'Pork Only Calculator'!$A$9:$AJ$107),32,FALSE)</f>
        <v>0</v>
      </c>
      <c r="AJ152" s="42">
        <f>VLOOKUP($A152,_xlfn.IFS($D152=Lists!$G$3,'Chicken Only Calculator'!$A$9:$AJ$114,$D152=Lists!$G$4,'Chicken Only Calculator'!$A$9:$AJ$114,$D152=Lists!$G$5,'Chicken Only Calculator'!$A$9:$AJ$114,$D152=Lists!$G$6,'Cheese Only Calculator'!$A$9:$AJ$116,$D152=Lists!$G$7,'Beef Only Calculator'!$A$9:$AJ$70,$D152=Lists!$G$8,'Pork Only Calculator'!$A$9:$AJ$107),33,FALSE)</f>
        <v>0</v>
      </c>
      <c r="AK152" s="42">
        <f>VLOOKUP($A152,_xlfn.IFS($D152=Lists!$G$3,'Chicken Only Calculator'!$A$9:$AJ$114,$D152=Lists!$G$4,'Chicken Only Calculator'!$A$9:$AJ$114,$D152=Lists!$G$5,'Chicken Only Calculator'!$A$9:$AJ$114,$D152=Lists!$G$6,'Cheese Only Calculator'!$A$9:$AJ$116,$D152=Lists!$G$7,'Beef Only Calculator'!$A$9:$AJ$70,$D152=Lists!$G$8,'Pork Only Calculator'!$A$9:$AJ$107),34,FALSE)</f>
        <v>0</v>
      </c>
      <c r="AL152" s="42">
        <f>VLOOKUP($A152,_xlfn.IFS($D152=Lists!$G$3,'Chicken Only Calculator'!$A$9:$AJ$114,$D152=Lists!$G$4,'Chicken Only Calculator'!$A$9:$AJ$114,$D152=Lists!$G$5,'Chicken Only Calculator'!$A$9:$AJ$114,$D152=Lists!$G$6,'Cheese Only Calculator'!$A$9:$AJ$116,$D152=Lists!$G$7,'Beef Only Calculator'!$A$9:$AJ$70,$D152=Lists!$G$8,'Pork Only Calculator'!$A$9:$AJ$107),35,FALSE)</f>
        <v>0</v>
      </c>
      <c r="AM152" s="42">
        <f t="shared" si="31"/>
        <v>0</v>
      </c>
      <c r="AO152" s="55"/>
    </row>
    <row r="153" spans="1:41" ht="24.5" x14ac:dyDescent="0.55000000000000004">
      <c r="A153" s="52">
        <v>10703640928</v>
      </c>
      <c r="B153" s="52" t="str">
        <f>INDEX('Data Sheet'!$A$1:$R$260,MATCH($A153,'Data Sheet'!$A$1:$A$260,0),MATCH(B$3,'Data Sheet'!$A$1:$R$1,0))</f>
        <v>ACT</v>
      </c>
      <c r="C153" s="53" t="str">
        <f>INDEX('Data Sheet'!$A$1:$R$260,MATCH($A153,'Data Sheet'!$A$1:$A$260,0),MATCH(C$3,'Data Sheet'!$A$1:$R$1,0))</f>
        <v>Breaded Golden Crispy Chicken Nuggets, 0.6 oz.</v>
      </c>
      <c r="D153" s="52" t="str">
        <f>INDEX('Data Sheet'!$A$1:$R$260,MATCH($A153,'Data Sheet'!$A$1:$A$260,0),MATCH(D$3,'Data Sheet'!$A$1:$R$1,0))</f>
        <v>100103 W/D</v>
      </c>
      <c r="E153" s="52">
        <f>INDEX('Data Sheet'!$A$1:$R$260,MATCH($A153,'Data Sheet'!$A$1:$A$260,0),MATCH(E$3,'Data Sheet'!$A$1:$R$1,0))</f>
        <v>32.81</v>
      </c>
      <c r="F153" s="52">
        <f>INDEX('Data Sheet'!$A$1:$R$260,MATCH($A153,'Data Sheet'!$A$1:$A$260,0),MATCH(F$3,'Data Sheet'!$A$1:$R$1,0))</f>
        <v>175</v>
      </c>
      <c r="G153" s="52">
        <f>INDEX('Data Sheet'!$A$1:$R$260,MATCH($A153,'Data Sheet'!$A$1:$A$260,0),MATCH(G$3,'Data Sheet'!$A$1:$R$1,0))</f>
        <v>175</v>
      </c>
      <c r="H153" s="52" t="str">
        <f>INDEX('Data Sheet'!$A$1:$R$260,MATCH($A153,'Data Sheet'!$A$1:$A$260,0),MATCH(H$3,'Data Sheet'!$A$1:$R$1,0))</f>
        <v/>
      </c>
      <c r="I153" s="52">
        <f>INDEX('Data Sheet'!$A$1:$R$260,MATCH($A153,'Data Sheet'!$A$1:$A$260,0),MATCH(I$3,'Data Sheet'!$A$1:$R$1,0))</f>
        <v>3</v>
      </c>
      <c r="J153" s="52" t="str">
        <f>INDEX('Data Sheet'!$A$1:$R$260,MATCH($A153,'Data Sheet'!$A$1:$A$260,0),MATCH(J$3,'Data Sheet'!$A$1:$R$1,0))</f>
        <v>5 pieces</v>
      </c>
      <c r="K153" s="52">
        <f>INDEX('Data Sheet'!$A$1:$R$260,MATCH($A153,'Data Sheet'!$A$1:$A$260,0),MATCH(K$3,'Data Sheet'!$A$1:$R$1,0))</f>
        <v>2</v>
      </c>
      <c r="L153" s="52">
        <f>INDEX('Data Sheet'!$A$1:$R$260,MATCH($A153,'Data Sheet'!$A$1:$A$260,0),MATCH(L$3,'Data Sheet'!$A$1:$R$1,0))</f>
        <v>1</v>
      </c>
      <c r="M153" s="52">
        <f>INDEX('Data Sheet'!$A$1:$R$260,MATCH($A153,'Data Sheet'!$A$1:$A$260,0),MATCH(M$3,'Data Sheet'!$A$1:$R$1,0))</f>
        <v>8.81</v>
      </c>
      <c r="N153" s="52">
        <f>INDEX('Data Sheet'!$A$1:$R$260,MATCH($A153,'Data Sheet'!$A$1:$A$260,0),MATCH(N$3,'Data Sheet'!$A$1:$R$1,0))</f>
        <v>5.88</v>
      </c>
      <c r="O153" s="52">
        <f>INDEX('Data Sheet'!$A$1:$R$260,MATCH($A153,'Data Sheet'!$A$1:$A$260,0),MATCH(O$3,'Data Sheet'!$A$1:$R$1,0))</f>
        <v>0</v>
      </c>
      <c r="P153" s="52">
        <f>INDEX('Data Sheet'!$A$1:$R$260,MATCH($A153,'Data Sheet'!$A$1:$A$260,0),MATCH(P$3,'Data Sheet'!$A$1:$R$1,0))</f>
        <v>0</v>
      </c>
      <c r="Q153" s="52">
        <f>INDEX('Data Sheet'!$A$1:$R$260,MATCH($A153,'Data Sheet'!$A$1:$A$260,0),MATCH(Q$3,'Data Sheet'!$A$1:$R$1,0))</f>
        <v>0</v>
      </c>
      <c r="R153" s="54" t="str">
        <f>VLOOKUP(A153,_xlfn.IFS(D153=Lists!$G$3,'Chicken Only Calculator'!$A$9:$U$114,D153=Lists!$G$4,'Chicken Only Calculator'!$A$9:$U$114,D153=Lists!$G$5,'Chicken Only Calculator'!$A$9:$U$114,D153=Lists!$G$6,'Cheese Only Calculator'!$A$9:$U$116,D153=Lists!$G$7,'Beef Only Calculator'!$A$9:$U$70,D153=Lists!$G$8,'Pork Only Calculator'!$A$9:$U$107),15,FALSE)</f>
        <v/>
      </c>
      <c r="S153" s="54" t="str">
        <f t="shared" si="24"/>
        <v/>
      </c>
      <c r="T153" s="54">
        <f>VLOOKUP(A153,_xlfn.IFS(D153=Lists!$G$3,'Chicken Only Calculator'!$A$9:$U$114,D153=Lists!$G$4,'Chicken Only Calculator'!$A$9:$U$114,D153=Lists!$G$5,'Chicken Only Calculator'!$A$9:$U$114,D153=Lists!$G$6,'Cheese Only Calculator'!$A$9:$U$116,D153=Lists!$G$7,'Beef Only Calculator'!$A$9:$U$70,D153=Lists!$G$8,'Pork Only Calculator'!$A$9:$U$107),17,FALSE)</f>
        <v>0</v>
      </c>
      <c r="U153" s="54" t="str">
        <f t="shared" si="25"/>
        <v/>
      </c>
      <c r="V153" s="54" t="str">
        <f t="shared" si="26"/>
        <v/>
      </c>
      <c r="W153" s="54" t="str">
        <f t="shared" si="27"/>
        <v/>
      </c>
      <c r="X153" s="54" t="str">
        <f t="shared" si="28"/>
        <v/>
      </c>
      <c r="Y153" s="54" t="str">
        <f t="shared" si="29"/>
        <v/>
      </c>
      <c r="Z153" s="54" t="str">
        <f t="shared" si="30"/>
        <v/>
      </c>
      <c r="AA153" s="54">
        <f>VLOOKUP($A153,_xlfn.IFS($D153=Lists!$G$3,'Chicken Only Calculator'!$A$9:$AJ$114,$D153=Lists!$G$4,'Chicken Only Calculator'!$A$9:$AJ$114,$D153=Lists!$G$5,'Chicken Only Calculator'!$A$9:$AJ$114,$D153=Lists!$G$6,'Cheese Only Calculator'!$A$9:$AJ$116,$D153=Lists!$G$7,'Beef Only Calculator'!$A$9:$AJ$70,$D153=Lists!$G$8,'Pork Only Calculator'!$A$9:$AJ$107),24,FALSE)</f>
        <v>0</v>
      </c>
      <c r="AB153" s="54">
        <f>VLOOKUP($A153,_xlfn.IFS($D153=Lists!$G$3,'Chicken Only Calculator'!$A$9:$AJ$114,$D153=Lists!$G$4,'Chicken Only Calculator'!$A$9:$AJ$114,$D153=Lists!$G$5,'Chicken Only Calculator'!$A$9:$AJ$114,$D153=Lists!$G$6,'Cheese Only Calculator'!$A$9:$AJ$116,$D153=Lists!$G$7,'Beef Only Calculator'!$A$9:$AJ$70,$D153=Lists!$G$8,'Pork Only Calculator'!$A$9:$AJ$107),25,FALSE)</f>
        <v>0</v>
      </c>
      <c r="AC153" s="54">
        <f>VLOOKUP($A153,_xlfn.IFS($D153=Lists!$G$3,'Chicken Only Calculator'!$A$9:$AJ$114,$D153=Lists!$G$4,'Chicken Only Calculator'!$A$9:$AJ$114,$D153=Lists!$G$5,'Chicken Only Calculator'!$A$9:$AJ$114,$D153=Lists!$G$6,'Cheese Only Calculator'!$A$9:$AJ$116,$D153=Lists!$G$7,'Beef Only Calculator'!$A$9:$AJ$70,$D153=Lists!$G$8,'Pork Only Calculator'!$A$9:$AJ$107),26,FALSE)</f>
        <v>0</v>
      </c>
      <c r="AD153" s="54">
        <f>VLOOKUP($A153,_xlfn.IFS($D153=Lists!$G$3,'Chicken Only Calculator'!$A$9:$AJ$114,$D153=Lists!$G$4,'Chicken Only Calculator'!$A$9:$AJ$114,$D153=Lists!$G$5,'Chicken Only Calculator'!$A$9:$AJ$114,$D153=Lists!$G$6,'Cheese Only Calculator'!$A$9:$AJ$116,$D153=Lists!$G$7,'Beef Only Calculator'!$A$9:$AJ$70,$D153=Lists!$G$8,'Pork Only Calculator'!$A$9:$AJ$107),27,FALSE)</f>
        <v>0</v>
      </c>
      <c r="AE153" s="54">
        <f>VLOOKUP($A153,_xlfn.IFS($D153=Lists!$G$3,'Chicken Only Calculator'!$A$9:$AJ$114,$D153=Lists!$G$4,'Chicken Only Calculator'!$A$9:$AJ$114,$D153=Lists!$G$5,'Chicken Only Calculator'!$A$9:$AJ$114,$D153=Lists!$G$6,'Cheese Only Calculator'!$A$9:$AJ$116,$D153=Lists!$G$7,'Beef Only Calculator'!$A$9:$AJ$70,$D153=Lists!$G$8,'Pork Only Calculator'!$A$9:$AJ$107),28,FALSE)</f>
        <v>0</v>
      </c>
      <c r="AF153" s="54">
        <f>VLOOKUP($A153,_xlfn.IFS($D153=Lists!$G$3,'Chicken Only Calculator'!$A$9:$AJ$114,$D153=Lists!$G$4,'Chicken Only Calculator'!$A$9:$AJ$114,$D153=Lists!$G$5,'Chicken Only Calculator'!$A$9:$AJ$114,$D153=Lists!$G$6,'Cheese Only Calculator'!$A$9:$AJ$116,$D153=Lists!$G$7,'Beef Only Calculator'!$A$9:$AJ$70,$D153=Lists!$G$8,'Pork Only Calculator'!$A$9:$AJ$107),29,FALSE)</f>
        <v>0</v>
      </c>
      <c r="AG153" s="54">
        <f>VLOOKUP($A153,_xlfn.IFS($D153=Lists!$G$3,'Chicken Only Calculator'!$A$9:$AJ$114,$D153=Lists!$G$4,'Chicken Only Calculator'!$A$9:$AJ$114,$D153=Lists!$G$5,'Chicken Only Calculator'!$A$9:$AJ$114,$D153=Lists!$G$6,'Cheese Only Calculator'!$A$9:$AJ$116,$D153=Lists!$G$7,'Beef Only Calculator'!$A$9:$AJ$70,$D153=Lists!$G$8,'Pork Only Calculator'!$A$9:$AJ$107),30,FALSE)</f>
        <v>0</v>
      </c>
      <c r="AH153" s="54">
        <f>VLOOKUP($A153,_xlfn.IFS($D153=Lists!$G$3,'Chicken Only Calculator'!$A$9:$AJ$114,$D153=Lists!$G$4,'Chicken Only Calculator'!$A$9:$AJ$114,$D153=Lists!$G$5,'Chicken Only Calculator'!$A$9:$AJ$114,$D153=Lists!$G$6,'Cheese Only Calculator'!$A$9:$AJ$116,$D153=Lists!$G$7,'Beef Only Calculator'!$A$9:$AJ$70,$D153=Lists!$G$8,'Pork Only Calculator'!$A$9:$AJ$107),31,FALSE)</f>
        <v>0</v>
      </c>
      <c r="AI153" s="54">
        <f>VLOOKUP($A153,_xlfn.IFS($D153=Lists!$G$3,'Chicken Only Calculator'!$A$9:$AJ$114,$D153=Lists!$G$4,'Chicken Only Calculator'!$A$9:$AJ$114,$D153=Lists!$G$5,'Chicken Only Calculator'!$A$9:$AJ$114,$D153=Lists!$G$6,'Cheese Only Calculator'!$A$9:$AJ$116,$D153=Lists!$G$7,'Beef Only Calculator'!$A$9:$AJ$70,$D153=Lists!$G$8,'Pork Only Calculator'!$A$9:$AJ$107),32,FALSE)</f>
        <v>0</v>
      </c>
      <c r="AJ153" s="54">
        <f>VLOOKUP($A153,_xlfn.IFS($D153=Lists!$G$3,'Chicken Only Calculator'!$A$9:$AJ$114,$D153=Lists!$G$4,'Chicken Only Calculator'!$A$9:$AJ$114,$D153=Lists!$G$5,'Chicken Only Calculator'!$A$9:$AJ$114,$D153=Lists!$G$6,'Cheese Only Calculator'!$A$9:$AJ$116,$D153=Lists!$G$7,'Beef Only Calculator'!$A$9:$AJ$70,$D153=Lists!$G$8,'Pork Only Calculator'!$A$9:$AJ$107),33,FALSE)</f>
        <v>0</v>
      </c>
      <c r="AK153" s="54">
        <f>VLOOKUP($A153,_xlfn.IFS($D153=Lists!$G$3,'Chicken Only Calculator'!$A$9:$AJ$114,$D153=Lists!$G$4,'Chicken Only Calculator'!$A$9:$AJ$114,$D153=Lists!$G$5,'Chicken Only Calculator'!$A$9:$AJ$114,$D153=Lists!$G$6,'Cheese Only Calculator'!$A$9:$AJ$116,$D153=Lists!$G$7,'Beef Only Calculator'!$A$9:$AJ$70,$D153=Lists!$G$8,'Pork Only Calculator'!$A$9:$AJ$107),34,FALSE)</f>
        <v>0</v>
      </c>
      <c r="AL153" s="54">
        <f>VLOOKUP($A153,_xlfn.IFS($D153=Lists!$G$3,'Chicken Only Calculator'!$A$9:$AJ$114,$D153=Lists!$G$4,'Chicken Only Calculator'!$A$9:$AJ$114,$D153=Lists!$G$5,'Chicken Only Calculator'!$A$9:$AJ$114,$D153=Lists!$G$6,'Cheese Only Calculator'!$A$9:$AJ$116,$D153=Lists!$G$7,'Beef Only Calculator'!$A$9:$AJ$70,$D153=Lists!$G$8,'Pork Only Calculator'!$A$9:$AJ$107),35,FALSE)</f>
        <v>0</v>
      </c>
      <c r="AM153" s="54">
        <f t="shared" si="31"/>
        <v>0</v>
      </c>
      <c r="AO153" s="55"/>
    </row>
    <row r="154" spans="1:41" ht="24.5" x14ac:dyDescent="0.55000000000000004">
      <c r="A154" s="40">
        <v>10703660928</v>
      </c>
      <c r="B154" s="40" t="str">
        <f>INDEX('Data Sheet'!$A$1:$R$260,MATCH($A154,'Data Sheet'!$A$1:$A$260,0),MATCH(B$3,'Data Sheet'!$A$1:$R$1,0))</f>
        <v>ACT</v>
      </c>
      <c r="C154" s="41" t="str">
        <f>INDEX('Data Sheet'!$A$1:$R$260,MATCH($A154,'Data Sheet'!$A$1:$A$260,0),MATCH(C$3,'Data Sheet'!$A$1:$R$1,0))</f>
        <v>Breaded Golden Crispy Rings, 0.74 oz.</v>
      </c>
      <c r="D154" s="40" t="str">
        <f>INDEX('Data Sheet'!$A$1:$R$260,MATCH($A154,'Data Sheet'!$A$1:$A$260,0),MATCH(D$3,'Data Sheet'!$A$1:$R$1,0))</f>
        <v>100103 W/D</v>
      </c>
      <c r="E154" s="40">
        <f>INDEX('Data Sheet'!$A$1:$R$260,MATCH($A154,'Data Sheet'!$A$1:$A$260,0),MATCH(E$3,'Data Sheet'!$A$1:$R$1,0))</f>
        <v>34.840000000000003</v>
      </c>
      <c r="F154" s="40">
        <f>INDEX('Data Sheet'!$A$1:$R$260,MATCH($A154,'Data Sheet'!$A$1:$A$260,0),MATCH(F$3,'Data Sheet'!$A$1:$R$1,0))</f>
        <v>150</v>
      </c>
      <c r="G154" s="40">
        <f>INDEX('Data Sheet'!$A$1:$R$260,MATCH($A154,'Data Sheet'!$A$1:$A$260,0),MATCH(G$3,'Data Sheet'!$A$1:$R$1,0))</f>
        <v>150</v>
      </c>
      <c r="H154" s="40" t="str">
        <f>INDEX('Data Sheet'!$A$1:$R$260,MATCH($A154,'Data Sheet'!$A$1:$A$260,0),MATCH(H$3,'Data Sheet'!$A$1:$R$1,0))</f>
        <v/>
      </c>
      <c r="I154" s="40">
        <f>INDEX('Data Sheet'!$A$1:$R$260,MATCH($A154,'Data Sheet'!$A$1:$A$260,0),MATCH(I$3,'Data Sheet'!$A$1:$R$1,0))</f>
        <v>3.7</v>
      </c>
      <c r="J154" s="40" t="str">
        <f>INDEX('Data Sheet'!$A$1:$R$260,MATCH($A154,'Data Sheet'!$A$1:$A$260,0),MATCH(J$3,'Data Sheet'!$A$1:$R$1,0))</f>
        <v>5 pieces</v>
      </c>
      <c r="K154" s="40">
        <f>INDEX('Data Sheet'!$A$1:$R$260,MATCH($A154,'Data Sheet'!$A$1:$A$260,0),MATCH(K$3,'Data Sheet'!$A$1:$R$1,0))</f>
        <v>2</v>
      </c>
      <c r="L154" s="40">
        <f>INDEX('Data Sheet'!$A$1:$R$260,MATCH($A154,'Data Sheet'!$A$1:$A$260,0),MATCH(L$3,'Data Sheet'!$A$1:$R$1,0))</f>
        <v>1</v>
      </c>
      <c r="M154" s="40">
        <f>INDEX('Data Sheet'!$A$1:$R$260,MATCH($A154,'Data Sheet'!$A$1:$A$260,0),MATCH(M$3,'Data Sheet'!$A$1:$R$1,0))</f>
        <v>18.606000000000002</v>
      </c>
      <c r="N154" s="40">
        <f>INDEX('Data Sheet'!$A$1:$R$260,MATCH($A154,'Data Sheet'!$A$1:$A$260,0),MATCH(N$3,'Data Sheet'!$A$1:$R$1,0))</f>
        <v>12.404</v>
      </c>
      <c r="O154" s="40">
        <f>INDEX('Data Sheet'!$A$1:$R$260,MATCH($A154,'Data Sheet'!$A$1:$A$260,0),MATCH(O$3,'Data Sheet'!$A$1:$R$1,0))</f>
        <v>0</v>
      </c>
      <c r="P154" s="40">
        <f>INDEX('Data Sheet'!$A$1:$R$260,MATCH($A154,'Data Sheet'!$A$1:$A$260,0),MATCH(P$3,'Data Sheet'!$A$1:$R$1,0))</f>
        <v>0</v>
      </c>
      <c r="Q154" s="40">
        <f>INDEX('Data Sheet'!$A$1:$R$260,MATCH($A154,'Data Sheet'!$A$1:$A$260,0),MATCH(Q$3,'Data Sheet'!$A$1:$R$1,0))</f>
        <v>0</v>
      </c>
      <c r="R154" s="42" t="str">
        <f>VLOOKUP(A154,_xlfn.IFS(D154=Lists!$G$3,'Chicken Only Calculator'!$A$9:$U$114,D154=Lists!$G$4,'Chicken Only Calculator'!$A$9:$U$114,D154=Lists!$G$5,'Chicken Only Calculator'!$A$9:$U$114,D154=Lists!$G$6,'Cheese Only Calculator'!$A$9:$U$116,D154=Lists!$G$7,'Beef Only Calculator'!$A$9:$U$70,D154=Lists!$G$8,'Pork Only Calculator'!$A$9:$U$107),15,FALSE)</f>
        <v/>
      </c>
      <c r="S154" s="42" t="str">
        <f t="shared" si="24"/>
        <v/>
      </c>
      <c r="T154" s="42">
        <f>VLOOKUP(A154,_xlfn.IFS(D154=Lists!$G$3,'Chicken Only Calculator'!$A$9:$U$114,D154=Lists!$G$4,'Chicken Only Calculator'!$A$9:$U$114,D154=Lists!$G$5,'Chicken Only Calculator'!$A$9:$U$114,D154=Lists!$G$6,'Cheese Only Calculator'!$A$9:$U$116,D154=Lists!$G$7,'Beef Only Calculator'!$A$9:$U$70,D154=Lists!$G$8,'Pork Only Calculator'!$A$9:$U$107),17,FALSE)</f>
        <v>0</v>
      </c>
      <c r="U154" s="42" t="str">
        <f t="shared" si="25"/>
        <v/>
      </c>
      <c r="V154" s="42" t="str">
        <f t="shared" si="26"/>
        <v/>
      </c>
      <c r="W154" s="42" t="str">
        <f t="shared" si="27"/>
        <v/>
      </c>
      <c r="X154" s="42" t="str">
        <f t="shared" si="28"/>
        <v/>
      </c>
      <c r="Y154" s="42" t="str">
        <f t="shared" si="29"/>
        <v/>
      </c>
      <c r="Z154" s="42" t="str">
        <f t="shared" si="30"/>
        <v/>
      </c>
      <c r="AA154" s="42">
        <f>VLOOKUP($A154,_xlfn.IFS($D154=Lists!$G$3,'Chicken Only Calculator'!$A$9:$AJ$114,$D154=Lists!$G$4,'Chicken Only Calculator'!$A$9:$AJ$114,$D154=Lists!$G$5,'Chicken Only Calculator'!$A$9:$AJ$114,$D154=Lists!$G$6,'Cheese Only Calculator'!$A$9:$AJ$116,$D154=Lists!$G$7,'Beef Only Calculator'!$A$9:$AJ$70,$D154=Lists!$G$8,'Pork Only Calculator'!$A$9:$AJ$107),24,FALSE)</f>
        <v>0</v>
      </c>
      <c r="AB154" s="42">
        <f>VLOOKUP($A154,_xlfn.IFS($D154=Lists!$G$3,'Chicken Only Calculator'!$A$9:$AJ$114,$D154=Lists!$G$4,'Chicken Only Calculator'!$A$9:$AJ$114,$D154=Lists!$G$5,'Chicken Only Calculator'!$A$9:$AJ$114,$D154=Lists!$G$6,'Cheese Only Calculator'!$A$9:$AJ$116,$D154=Lists!$G$7,'Beef Only Calculator'!$A$9:$AJ$70,$D154=Lists!$G$8,'Pork Only Calculator'!$A$9:$AJ$107),25,FALSE)</f>
        <v>0</v>
      </c>
      <c r="AC154" s="42">
        <f>VLOOKUP($A154,_xlfn.IFS($D154=Lists!$G$3,'Chicken Only Calculator'!$A$9:$AJ$114,$D154=Lists!$G$4,'Chicken Only Calculator'!$A$9:$AJ$114,$D154=Lists!$G$5,'Chicken Only Calculator'!$A$9:$AJ$114,$D154=Lists!$G$6,'Cheese Only Calculator'!$A$9:$AJ$116,$D154=Lists!$G$7,'Beef Only Calculator'!$A$9:$AJ$70,$D154=Lists!$G$8,'Pork Only Calculator'!$A$9:$AJ$107),26,FALSE)</f>
        <v>0</v>
      </c>
      <c r="AD154" s="42">
        <f>VLOOKUP($A154,_xlfn.IFS($D154=Lists!$G$3,'Chicken Only Calculator'!$A$9:$AJ$114,$D154=Lists!$G$4,'Chicken Only Calculator'!$A$9:$AJ$114,$D154=Lists!$G$5,'Chicken Only Calculator'!$A$9:$AJ$114,$D154=Lists!$G$6,'Cheese Only Calculator'!$A$9:$AJ$116,$D154=Lists!$G$7,'Beef Only Calculator'!$A$9:$AJ$70,$D154=Lists!$G$8,'Pork Only Calculator'!$A$9:$AJ$107),27,FALSE)</f>
        <v>0</v>
      </c>
      <c r="AE154" s="42">
        <f>VLOOKUP($A154,_xlfn.IFS($D154=Lists!$G$3,'Chicken Only Calculator'!$A$9:$AJ$114,$D154=Lists!$G$4,'Chicken Only Calculator'!$A$9:$AJ$114,$D154=Lists!$G$5,'Chicken Only Calculator'!$A$9:$AJ$114,$D154=Lists!$G$6,'Cheese Only Calculator'!$A$9:$AJ$116,$D154=Lists!$G$7,'Beef Only Calculator'!$A$9:$AJ$70,$D154=Lists!$G$8,'Pork Only Calculator'!$A$9:$AJ$107),28,FALSE)</f>
        <v>0</v>
      </c>
      <c r="AF154" s="42">
        <f>VLOOKUP($A154,_xlfn.IFS($D154=Lists!$G$3,'Chicken Only Calculator'!$A$9:$AJ$114,$D154=Lists!$G$4,'Chicken Only Calculator'!$A$9:$AJ$114,$D154=Lists!$G$5,'Chicken Only Calculator'!$A$9:$AJ$114,$D154=Lists!$G$6,'Cheese Only Calculator'!$A$9:$AJ$116,$D154=Lists!$G$7,'Beef Only Calculator'!$A$9:$AJ$70,$D154=Lists!$G$8,'Pork Only Calculator'!$A$9:$AJ$107),29,FALSE)</f>
        <v>0</v>
      </c>
      <c r="AG154" s="42">
        <f>VLOOKUP($A154,_xlfn.IFS($D154=Lists!$G$3,'Chicken Only Calculator'!$A$9:$AJ$114,$D154=Lists!$G$4,'Chicken Only Calculator'!$A$9:$AJ$114,$D154=Lists!$G$5,'Chicken Only Calculator'!$A$9:$AJ$114,$D154=Lists!$G$6,'Cheese Only Calculator'!$A$9:$AJ$116,$D154=Lists!$G$7,'Beef Only Calculator'!$A$9:$AJ$70,$D154=Lists!$G$8,'Pork Only Calculator'!$A$9:$AJ$107),30,FALSE)</f>
        <v>0</v>
      </c>
      <c r="AH154" s="42">
        <f>VLOOKUP($A154,_xlfn.IFS($D154=Lists!$G$3,'Chicken Only Calculator'!$A$9:$AJ$114,$D154=Lists!$G$4,'Chicken Only Calculator'!$A$9:$AJ$114,$D154=Lists!$G$5,'Chicken Only Calculator'!$A$9:$AJ$114,$D154=Lists!$G$6,'Cheese Only Calculator'!$A$9:$AJ$116,$D154=Lists!$G$7,'Beef Only Calculator'!$A$9:$AJ$70,$D154=Lists!$G$8,'Pork Only Calculator'!$A$9:$AJ$107),31,FALSE)</f>
        <v>0</v>
      </c>
      <c r="AI154" s="42">
        <f>VLOOKUP($A154,_xlfn.IFS($D154=Lists!$G$3,'Chicken Only Calculator'!$A$9:$AJ$114,$D154=Lists!$G$4,'Chicken Only Calculator'!$A$9:$AJ$114,$D154=Lists!$G$5,'Chicken Only Calculator'!$A$9:$AJ$114,$D154=Lists!$G$6,'Cheese Only Calculator'!$A$9:$AJ$116,$D154=Lists!$G$7,'Beef Only Calculator'!$A$9:$AJ$70,$D154=Lists!$G$8,'Pork Only Calculator'!$A$9:$AJ$107),32,FALSE)</f>
        <v>0</v>
      </c>
      <c r="AJ154" s="42">
        <f>VLOOKUP($A154,_xlfn.IFS($D154=Lists!$G$3,'Chicken Only Calculator'!$A$9:$AJ$114,$D154=Lists!$G$4,'Chicken Only Calculator'!$A$9:$AJ$114,$D154=Lists!$G$5,'Chicken Only Calculator'!$A$9:$AJ$114,$D154=Lists!$G$6,'Cheese Only Calculator'!$A$9:$AJ$116,$D154=Lists!$G$7,'Beef Only Calculator'!$A$9:$AJ$70,$D154=Lists!$G$8,'Pork Only Calculator'!$A$9:$AJ$107),33,FALSE)</f>
        <v>0</v>
      </c>
      <c r="AK154" s="42">
        <f>VLOOKUP($A154,_xlfn.IFS($D154=Lists!$G$3,'Chicken Only Calculator'!$A$9:$AJ$114,$D154=Lists!$G$4,'Chicken Only Calculator'!$A$9:$AJ$114,$D154=Lists!$G$5,'Chicken Only Calculator'!$A$9:$AJ$114,$D154=Lists!$G$6,'Cheese Only Calculator'!$A$9:$AJ$116,$D154=Lists!$G$7,'Beef Only Calculator'!$A$9:$AJ$70,$D154=Lists!$G$8,'Pork Only Calculator'!$A$9:$AJ$107),34,FALSE)</f>
        <v>0</v>
      </c>
      <c r="AL154" s="42">
        <f>VLOOKUP($A154,_xlfn.IFS($D154=Lists!$G$3,'Chicken Only Calculator'!$A$9:$AJ$114,$D154=Lists!$G$4,'Chicken Only Calculator'!$A$9:$AJ$114,$D154=Lists!$G$5,'Chicken Only Calculator'!$A$9:$AJ$114,$D154=Lists!$G$6,'Cheese Only Calculator'!$A$9:$AJ$116,$D154=Lists!$G$7,'Beef Only Calculator'!$A$9:$AJ$70,$D154=Lists!$G$8,'Pork Only Calculator'!$A$9:$AJ$107),35,FALSE)</f>
        <v>0</v>
      </c>
      <c r="AM154" s="42">
        <f t="shared" si="31"/>
        <v>0</v>
      </c>
      <c r="AO154" s="55"/>
    </row>
    <row r="155" spans="1:41" ht="24.5" x14ac:dyDescent="0.55000000000000004">
      <c r="A155" s="52">
        <v>10703670928</v>
      </c>
      <c r="B155" s="52" t="str">
        <f>INDEX('Data Sheet'!$A$1:$R$260,MATCH($A155,'Data Sheet'!$A$1:$A$260,0),MATCH(B$3,'Data Sheet'!$A$1:$R$1,0))</f>
        <v>ACT</v>
      </c>
      <c r="C155" s="53" t="str">
        <f>INDEX('Data Sheet'!$A$1:$R$260,MATCH($A155,'Data Sheet'!$A$1:$A$260,0),MATCH(C$3,'Data Sheet'!$A$1:$R$1,0))</f>
        <v>Breaded Golden Crispy Chicken Fries, 0.43 oz.</v>
      </c>
      <c r="D155" s="52" t="str">
        <f>INDEX('Data Sheet'!$A$1:$R$260,MATCH($A155,'Data Sheet'!$A$1:$A$260,0),MATCH(D$3,'Data Sheet'!$A$1:$R$1,0))</f>
        <v>100103 W/D</v>
      </c>
      <c r="E155" s="52">
        <f>INDEX('Data Sheet'!$A$1:$R$260,MATCH($A155,'Data Sheet'!$A$1:$A$260,0),MATCH(E$3,'Data Sheet'!$A$1:$R$1,0))</f>
        <v>31.5</v>
      </c>
      <c r="F155" s="52">
        <f>INDEX('Data Sheet'!$A$1:$R$260,MATCH($A155,'Data Sheet'!$A$1:$A$260,0),MATCH(F$3,'Data Sheet'!$A$1:$R$1,0))</f>
        <v>146</v>
      </c>
      <c r="G155" s="52">
        <f>INDEX('Data Sheet'!$A$1:$R$260,MATCH($A155,'Data Sheet'!$A$1:$A$260,0),MATCH(G$3,'Data Sheet'!$A$1:$R$1,0))</f>
        <v>146</v>
      </c>
      <c r="H155" s="52" t="str">
        <f>INDEX('Data Sheet'!$A$1:$R$260,MATCH($A155,'Data Sheet'!$A$1:$A$260,0),MATCH(H$3,'Data Sheet'!$A$1:$R$1,0))</f>
        <v/>
      </c>
      <c r="I155" s="52">
        <f>INDEX('Data Sheet'!$A$1:$R$260,MATCH($A155,'Data Sheet'!$A$1:$A$260,0),MATCH(I$3,'Data Sheet'!$A$1:$R$1,0))</f>
        <v>3.44</v>
      </c>
      <c r="J155" s="52" t="str">
        <f>INDEX('Data Sheet'!$A$1:$R$260,MATCH($A155,'Data Sheet'!$A$1:$A$260,0),MATCH(J$3,'Data Sheet'!$A$1:$R$1,0))</f>
        <v>8 pieces</v>
      </c>
      <c r="K155" s="52">
        <f>INDEX('Data Sheet'!$A$1:$R$260,MATCH($A155,'Data Sheet'!$A$1:$A$260,0),MATCH(K$3,'Data Sheet'!$A$1:$R$1,0))</f>
        <v>2</v>
      </c>
      <c r="L155" s="52">
        <f>INDEX('Data Sheet'!$A$1:$R$260,MATCH($A155,'Data Sheet'!$A$1:$A$260,0),MATCH(L$3,'Data Sheet'!$A$1:$R$1,0))</f>
        <v>1</v>
      </c>
      <c r="M155" s="52">
        <f>INDEX('Data Sheet'!$A$1:$R$260,MATCH($A155,'Data Sheet'!$A$1:$A$260,0),MATCH(M$3,'Data Sheet'!$A$1:$R$1,0))</f>
        <v>8.8620000000000001</v>
      </c>
      <c r="N155" s="52">
        <f>INDEX('Data Sheet'!$A$1:$R$260,MATCH($A155,'Data Sheet'!$A$1:$A$260,0),MATCH(N$3,'Data Sheet'!$A$1:$R$1,0))</f>
        <v>5.9079999999999995</v>
      </c>
      <c r="O155" s="52">
        <f>INDEX('Data Sheet'!$A$1:$R$260,MATCH($A155,'Data Sheet'!$A$1:$A$260,0),MATCH(O$3,'Data Sheet'!$A$1:$R$1,0))</f>
        <v>0</v>
      </c>
      <c r="P155" s="52">
        <f>INDEX('Data Sheet'!$A$1:$R$260,MATCH($A155,'Data Sheet'!$A$1:$A$260,0),MATCH(P$3,'Data Sheet'!$A$1:$R$1,0))</f>
        <v>0</v>
      </c>
      <c r="Q155" s="52">
        <f>INDEX('Data Sheet'!$A$1:$R$260,MATCH($A155,'Data Sheet'!$A$1:$A$260,0),MATCH(Q$3,'Data Sheet'!$A$1:$R$1,0))</f>
        <v>0</v>
      </c>
      <c r="R155" s="54" t="str">
        <f>VLOOKUP(A155,_xlfn.IFS(D155=Lists!$G$3,'Chicken Only Calculator'!$A$9:$U$114,D155=Lists!$G$4,'Chicken Only Calculator'!$A$9:$U$114,D155=Lists!$G$5,'Chicken Only Calculator'!$A$9:$U$114,D155=Lists!$G$6,'Cheese Only Calculator'!$A$9:$U$116,D155=Lists!$G$7,'Beef Only Calculator'!$A$9:$U$70,D155=Lists!$G$8,'Pork Only Calculator'!$A$9:$U$107),15,FALSE)</f>
        <v/>
      </c>
      <c r="S155" s="54" t="str">
        <f t="shared" si="24"/>
        <v/>
      </c>
      <c r="T155" s="54">
        <f>VLOOKUP(A155,_xlfn.IFS(D155=Lists!$G$3,'Chicken Only Calculator'!$A$9:$U$114,D155=Lists!$G$4,'Chicken Only Calculator'!$A$9:$U$114,D155=Lists!$G$5,'Chicken Only Calculator'!$A$9:$U$114,D155=Lists!$G$6,'Cheese Only Calculator'!$A$9:$U$116,D155=Lists!$G$7,'Beef Only Calculator'!$A$9:$U$70,D155=Lists!$G$8,'Pork Only Calculator'!$A$9:$U$107),17,FALSE)</f>
        <v>0</v>
      </c>
      <c r="U155" s="54" t="str">
        <f t="shared" si="25"/>
        <v/>
      </c>
      <c r="V155" s="54" t="str">
        <f t="shared" si="26"/>
        <v/>
      </c>
      <c r="W155" s="54" t="str">
        <f t="shared" si="27"/>
        <v/>
      </c>
      <c r="X155" s="54" t="str">
        <f t="shared" si="28"/>
        <v/>
      </c>
      <c r="Y155" s="54" t="str">
        <f t="shared" si="29"/>
        <v/>
      </c>
      <c r="Z155" s="54" t="str">
        <f t="shared" si="30"/>
        <v/>
      </c>
      <c r="AA155" s="54">
        <f>VLOOKUP($A155,_xlfn.IFS($D155=Lists!$G$3,'Chicken Only Calculator'!$A$9:$AJ$114,$D155=Lists!$G$4,'Chicken Only Calculator'!$A$9:$AJ$114,$D155=Lists!$G$5,'Chicken Only Calculator'!$A$9:$AJ$114,$D155=Lists!$G$6,'Cheese Only Calculator'!$A$9:$AJ$116,$D155=Lists!$G$7,'Beef Only Calculator'!$A$9:$AJ$70,$D155=Lists!$G$8,'Pork Only Calculator'!$A$9:$AJ$107),24,FALSE)</f>
        <v>0</v>
      </c>
      <c r="AB155" s="54">
        <f>VLOOKUP($A155,_xlfn.IFS($D155=Lists!$G$3,'Chicken Only Calculator'!$A$9:$AJ$114,$D155=Lists!$G$4,'Chicken Only Calculator'!$A$9:$AJ$114,$D155=Lists!$G$5,'Chicken Only Calculator'!$A$9:$AJ$114,$D155=Lists!$G$6,'Cheese Only Calculator'!$A$9:$AJ$116,$D155=Lists!$G$7,'Beef Only Calculator'!$A$9:$AJ$70,$D155=Lists!$G$8,'Pork Only Calculator'!$A$9:$AJ$107),25,FALSE)</f>
        <v>0</v>
      </c>
      <c r="AC155" s="54">
        <f>VLOOKUP($A155,_xlfn.IFS($D155=Lists!$G$3,'Chicken Only Calculator'!$A$9:$AJ$114,$D155=Lists!$G$4,'Chicken Only Calculator'!$A$9:$AJ$114,$D155=Lists!$G$5,'Chicken Only Calculator'!$A$9:$AJ$114,$D155=Lists!$G$6,'Cheese Only Calculator'!$A$9:$AJ$116,$D155=Lists!$G$7,'Beef Only Calculator'!$A$9:$AJ$70,$D155=Lists!$G$8,'Pork Only Calculator'!$A$9:$AJ$107),26,FALSE)</f>
        <v>0</v>
      </c>
      <c r="AD155" s="54">
        <f>VLOOKUP($A155,_xlfn.IFS($D155=Lists!$G$3,'Chicken Only Calculator'!$A$9:$AJ$114,$D155=Lists!$G$4,'Chicken Only Calculator'!$A$9:$AJ$114,$D155=Lists!$G$5,'Chicken Only Calculator'!$A$9:$AJ$114,$D155=Lists!$G$6,'Cheese Only Calculator'!$A$9:$AJ$116,$D155=Lists!$G$7,'Beef Only Calculator'!$A$9:$AJ$70,$D155=Lists!$G$8,'Pork Only Calculator'!$A$9:$AJ$107),27,FALSE)</f>
        <v>0</v>
      </c>
      <c r="AE155" s="54">
        <f>VLOOKUP($A155,_xlfn.IFS($D155=Lists!$G$3,'Chicken Only Calculator'!$A$9:$AJ$114,$D155=Lists!$G$4,'Chicken Only Calculator'!$A$9:$AJ$114,$D155=Lists!$G$5,'Chicken Only Calculator'!$A$9:$AJ$114,$D155=Lists!$G$6,'Cheese Only Calculator'!$A$9:$AJ$116,$D155=Lists!$G$7,'Beef Only Calculator'!$A$9:$AJ$70,$D155=Lists!$G$8,'Pork Only Calculator'!$A$9:$AJ$107),28,FALSE)</f>
        <v>0</v>
      </c>
      <c r="AF155" s="54">
        <f>VLOOKUP($A155,_xlfn.IFS($D155=Lists!$G$3,'Chicken Only Calculator'!$A$9:$AJ$114,$D155=Lists!$G$4,'Chicken Only Calculator'!$A$9:$AJ$114,$D155=Lists!$G$5,'Chicken Only Calculator'!$A$9:$AJ$114,$D155=Lists!$G$6,'Cheese Only Calculator'!$A$9:$AJ$116,$D155=Lists!$G$7,'Beef Only Calculator'!$A$9:$AJ$70,$D155=Lists!$G$8,'Pork Only Calculator'!$A$9:$AJ$107),29,FALSE)</f>
        <v>0</v>
      </c>
      <c r="AG155" s="54">
        <f>VLOOKUP($A155,_xlfn.IFS($D155=Lists!$G$3,'Chicken Only Calculator'!$A$9:$AJ$114,$D155=Lists!$G$4,'Chicken Only Calculator'!$A$9:$AJ$114,$D155=Lists!$G$5,'Chicken Only Calculator'!$A$9:$AJ$114,$D155=Lists!$G$6,'Cheese Only Calculator'!$A$9:$AJ$116,$D155=Lists!$G$7,'Beef Only Calculator'!$A$9:$AJ$70,$D155=Lists!$G$8,'Pork Only Calculator'!$A$9:$AJ$107),30,FALSE)</f>
        <v>0</v>
      </c>
      <c r="AH155" s="54">
        <f>VLOOKUP($A155,_xlfn.IFS($D155=Lists!$G$3,'Chicken Only Calculator'!$A$9:$AJ$114,$D155=Lists!$G$4,'Chicken Only Calculator'!$A$9:$AJ$114,$D155=Lists!$G$5,'Chicken Only Calculator'!$A$9:$AJ$114,$D155=Lists!$G$6,'Cheese Only Calculator'!$A$9:$AJ$116,$D155=Lists!$G$7,'Beef Only Calculator'!$A$9:$AJ$70,$D155=Lists!$G$8,'Pork Only Calculator'!$A$9:$AJ$107),31,FALSE)</f>
        <v>0</v>
      </c>
      <c r="AI155" s="54">
        <f>VLOOKUP($A155,_xlfn.IFS($D155=Lists!$G$3,'Chicken Only Calculator'!$A$9:$AJ$114,$D155=Lists!$G$4,'Chicken Only Calculator'!$A$9:$AJ$114,$D155=Lists!$G$5,'Chicken Only Calculator'!$A$9:$AJ$114,$D155=Lists!$G$6,'Cheese Only Calculator'!$A$9:$AJ$116,$D155=Lists!$G$7,'Beef Only Calculator'!$A$9:$AJ$70,$D155=Lists!$G$8,'Pork Only Calculator'!$A$9:$AJ$107),32,FALSE)</f>
        <v>0</v>
      </c>
      <c r="AJ155" s="54">
        <f>VLOOKUP($A155,_xlfn.IFS($D155=Lists!$G$3,'Chicken Only Calculator'!$A$9:$AJ$114,$D155=Lists!$G$4,'Chicken Only Calculator'!$A$9:$AJ$114,$D155=Lists!$G$5,'Chicken Only Calculator'!$A$9:$AJ$114,$D155=Lists!$G$6,'Cheese Only Calculator'!$A$9:$AJ$116,$D155=Lists!$G$7,'Beef Only Calculator'!$A$9:$AJ$70,$D155=Lists!$G$8,'Pork Only Calculator'!$A$9:$AJ$107),33,FALSE)</f>
        <v>0</v>
      </c>
      <c r="AK155" s="54">
        <f>VLOOKUP($A155,_xlfn.IFS($D155=Lists!$G$3,'Chicken Only Calculator'!$A$9:$AJ$114,$D155=Lists!$G$4,'Chicken Only Calculator'!$A$9:$AJ$114,$D155=Lists!$G$5,'Chicken Only Calculator'!$A$9:$AJ$114,$D155=Lists!$G$6,'Cheese Only Calculator'!$A$9:$AJ$116,$D155=Lists!$G$7,'Beef Only Calculator'!$A$9:$AJ$70,$D155=Lists!$G$8,'Pork Only Calculator'!$A$9:$AJ$107),34,FALSE)</f>
        <v>0</v>
      </c>
      <c r="AL155" s="54">
        <f>VLOOKUP($A155,_xlfn.IFS($D155=Lists!$G$3,'Chicken Only Calculator'!$A$9:$AJ$114,$D155=Lists!$G$4,'Chicken Only Calculator'!$A$9:$AJ$114,$D155=Lists!$G$5,'Chicken Only Calculator'!$A$9:$AJ$114,$D155=Lists!$G$6,'Cheese Only Calculator'!$A$9:$AJ$116,$D155=Lists!$G$7,'Beef Only Calculator'!$A$9:$AJ$70,$D155=Lists!$G$8,'Pork Only Calculator'!$A$9:$AJ$107),35,FALSE)</f>
        <v>0</v>
      </c>
      <c r="AM155" s="54">
        <f t="shared" si="31"/>
        <v>0</v>
      </c>
      <c r="AO155" s="55"/>
    </row>
    <row r="156" spans="1:41" ht="24.5" x14ac:dyDescent="0.55000000000000004">
      <c r="A156" s="40">
        <v>10703680928</v>
      </c>
      <c r="B156" s="40" t="str">
        <f>INDEX('Data Sheet'!$A$1:$R$260,MATCH($A156,'Data Sheet'!$A$1:$A$260,0),MATCH(B$3,'Data Sheet'!$A$1:$R$1,0))</f>
        <v>ACT</v>
      </c>
      <c r="C156" s="41" t="str">
        <f>INDEX('Data Sheet'!$A$1:$R$260,MATCH($A156,'Data Sheet'!$A$1:$A$260,0),MATCH(C$3,'Data Sheet'!$A$1:$R$1,0))</f>
        <v>Breaded Golden Crispy Popcorn Chicken, 0.28 oz.</v>
      </c>
      <c r="D156" s="40" t="str">
        <f>INDEX('Data Sheet'!$A$1:$R$260,MATCH($A156,'Data Sheet'!$A$1:$A$260,0),MATCH(D$3,'Data Sheet'!$A$1:$R$1,0))</f>
        <v>100103 W/D</v>
      </c>
      <c r="E156" s="40">
        <f>INDEX('Data Sheet'!$A$1:$R$260,MATCH($A156,'Data Sheet'!$A$1:$A$260,0),MATCH(E$3,'Data Sheet'!$A$1:$R$1,0))</f>
        <v>32.79</v>
      </c>
      <c r="F156" s="40">
        <f>INDEX('Data Sheet'!$A$1:$R$260,MATCH($A156,'Data Sheet'!$A$1:$A$260,0),MATCH(F$3,'Data Sheet'!$A$1:$R$1,0))</f>
        <v>155</v>
      </c>
      <c r="G156" s="40">
        <f>INDEX('Data Sheet'!$A$1:$R$260,MATCH($A156,'Data Sheet'!$A$1:$A$260,0),MATCH(G$3,'Data Sheet'!$A$1:$R$1,0))</f>
        <v>155</v>
      </c>
      <c r="H156" s="40" t="str">
        <f>INDEX('Data Sheet'!$A$1:$R$260,MATCH($A156,'Data Sheet'!$A$1:$A$260,0),MATCH(H$3,'Data Sheet'!$A$1:$R$1,0))</f>
        <v/>
      </c>
      <c r="I156" s="40">
        <f>INDEX('Data Sheet'!$A$1:$R$260,MATCH($A156,'Data Sheet'!$A$1:$A$260,0),MATCH(I$3,'Data Sheet'!$A$1:$R$1,0))</f>
        <v>3.36</v>
      </c>
      <c r="J156" s="40" t="str">
        <f>INDEX('Data Sheet'!$A$1:$R$260,MATCH($A156,'Data Sheet'!$A$1:$A$260,0),MATCH(J$3,'Data Sheet'!$A$1:$R$1,0))</f>
        <v>12 pieces</v>
      </c>
      <c r="K156" s="40">
        <f>INDEX('Data Sheet'!$A$1:$R$260,MATCH($A156,'Data Sheet'!$A$1:$A$260,0),MATCH(K$3,'Data Sheet'!$A$1:$R$1,0))</f>
        <v>2</v>
      </c>
      <c r="L156" s="40">
        <f>INDEX('Data Sheet'!$A$1:$R$260,MATCH($A156,'Data Sheet'!$A$1:$A$260,0),MATCH(L$3,'Data Sheet'!$A$1:$R$1,0))</f>
        <v>1</v>
      </c>
      <c r="M156" s="40">
        <f>INDEX('Data Sheet'!$A$1:$R$260,MATCH($A156,'Data Sheet'!$A$1:$A$260,0),MATCH(M$3,'Data Sheet'!$A$1:$R$1,0))</f>
        <v>9.2219999999999995</v>
      </c>
      <c r="N156" s="40">
        <f>INDEX('Data Sheet'!$A$1:$R$260,MATCH($A156,'Data Sheet'!$A$1:$A$260,0),MATCH(N$3,'Data Sheet'!$A$1:$R$1,0))</f>
        <v>6.1479999999999997</v>
      </c>
      <c r="O156" s="40">
        <f>INDEX('Data Sheet'!$A$1:$R$260,MATCH($A156,'Data Sheet'!$A$1:$A$260,0),MATCH(O$3,'Data Sheet'!$A$1:$R$1,0))</f>
        <v>0</v>
      </c>
      <c r="P156" s="40">
        <f>INDEX('Data Sheet'!$A$1:$R$260,MATCH($A156,'Data Sheet'!$A$1:$A$260,0),MATCH(P$3,'Data Sheet'!$A$1:$R$1,0))</f>
        <v>0</v>
      </c>
      <c r="Q156" s="40">
        <f>INDEX('Data Sheet'!$A$1:$R$260,MATCH($A156,'Data Sheet'!$A$1:$A$260,0),MATCH(Q$3,'Data Sheet'!$A$1:$R$1,0))</f>
        <v>0</v>
      </c>
      <c r="R156" s="42" t="str">
        <f>VLOOKUP(A156,_xlfn.IFS(D156=Lists!$G$3,'Chicken Only Calculator'!$A$9:$U$114,D156=Lists!$G$4,'Chicken Only Calculator'!$A$9:$U$114,D156=Lists!$G$5,'Chicken Only Calculator'!$A$9:$U$114,D156=Lists!$G$6,'Cheese Only Calculator'!$A$9:$U$116,D156=Lists!$G$7,'Beef Only Calculator'!$A$9:$U$70,D156=Lists!$G$8,'Pork Only Calculator'!$A$9:$U$107),15,FALSE)</f>
        <v/>
      </c>
      <c r="S156" s="42" t="str">
        <f t="shared" si="24"/>
        <v/>
      </c>
      <c r="T156" s="42">
        <f>VLOOKUP(A156,_xlfn.IFS(D156=Lists!$G$3,'Chicken Only Calculator'!$A$9:$U$114,D156=Lists!$G$4,'Chicken Only Calculator'!$A$9:$U$114,D156=Lists!$G$5,'Chicken Only Calculator'!$A$9:$U$114,D156=Lists!$G$6,'Cheese Only Calculator'!$A$9:$U$116,D156=Lists!$G$7,'Beef Only Calculator'!$A$9:$U$70,D156=Lists!$G$8,'Pork Only Calculator'!$A$9:$U$107),17,FALSE)</f>
        <v>0</v>
      </c>
      <c r="U156" s="42" t="str">
        <f t="shared" si="25"/>
        <v/>
      </c>
      <c r="V156" s="42" t="str">
        <f t="shared" si="26"/>
        <v/>
      </c>
      <c r="W156" s="42" t="str">
        <f t="shared" si="27"/>
        <v/>
      </c>
      <c r="X156" s="42" t="str">
        <f t="shared" si="28"/>
        <v/>
      </c>
      <c r="Y156" s="42" t="str">
        <f t="shared" si="29"/>
        <v/>
      </c>
      <c r="Z156" s="42" t="str">
        <f t="shared" si="30"/>
        <v/>
      </c>
      <c r="AA156" s="42">
        <f>VLOOKUP($A156,_xlfn.IFS($D156=Lists!$G$3,'Chicken Only Calculator'!$A$9:$AJ$114,$D156=Lists!$G$4,'Chicken Only Calculator'!$A$9:$AJ$114,$D156=Lists!$G$5,'Chicken Only Calculator'!$A$9:$AJ$114,$D156=Lists!$G$6,'Cheese Only Calculator'!$A$9:$AJ$116,$D156=Lists!$G$7,'Beef Only Calculator'!$A$9:$AJ$70,$D156=Lists!$G$8,'Pork Only Calculator'!$A$9:$AJ$107),24,FALSE)</f>
        <v>0</v>
      </c>
      <c r="AB156" s="42">
        <f>VLOOKUP($A156,_xlfn.IFS($D156=Lists!$G$3,'Chicken Only Calculator'!$A$9:$AJ$114,$D156=Lists!$G$4,'Chicken Only Calculator'!$A$9:$AJ$114,$D156=Lists!$G$5,'Chicken Only Calculator'!$A$9:$AJ$114,$D156=Lists!$G$6,'Cheese Only Calculator'!$A$9:$AJ$116,$D156=Lists!$G$7,'Beef Only Calculator'!$A$9:$AJ$70,$D156=Lists!$G$8,'Pork Only Calculator'!$A$9:$AJ$107),25,FALSE)</f>
        <v>0</v>
      </c>
      <c r="AC156" s="42">
        <f>VLOOKUP($A156,_xlfn.IFS($D156=Lists!$G$3,'Chicken Only Calculator'!$A$9:$AJ$114,$D156=Lists!$G$4,'Chicken Only Calculator'!$A$9:$AJ$114,$D156=Lists!$G$5,'Chicken Only Calculator'!$A$9:$AJ$114,$D156=Lists!$G$6,'Cheese Only Calculator'!$A$9:$AJ$116,$D156=Lists!$G$7,'Beef Only Calculator'!$A$9:$AJ$70,$D156=Lists!$G$8,'Pork Only Calculator'!$A$9:$AJ$107),26,FALSE)</f>
        <v>0</v>
      </c>
      <c r="AD156" s="42">
        <f>VLOOKUP($A156,_xlfn.IFS($D156=Lists!$G$3,'Chicken Only Calculator'!$A$9:$AJ$114,$D156=Lists!$G$4,'Chicken Only Calculator'!$A$9:$AJ$114,$D156=Lists!$G$5,'Chicken Only Calculator'!$A$9:$AJ$114,$D156=Lists!$G$6,'Cheese Only Calculator'!$A$9:$AJ$116,$D156=Lists!$G$7,'Beef Only Calculator'!$A$9:$AJ$70,$D156=Lists!$G$8,'Pork Only Calculator'!$A$9:$AJ$107),27,FALSE)</f>
        <v>0</v>
      </c>
      <c r="AE156" s="42">
        <f>VLOOKUP($A156,_xlfn.IFS($D156=Lists!$G$3,'Chicken Only Calculator'!$A$9:$AJ$114,$D156=Lists!$G$4,'Chicken Only Calculator'!$A$9:$AJ$114,$D156=Lists!$G$5,'Chicken Only Calculator'!$A$9:$AJ$114,$D156=Lists!$G$6,'Cheese Only Calculator'!$A$9:$AJ$116,$D156=Lists!$G$7,'Beef Only Calculator'!$A$9:$AJ$70,$D156=Lists!$G$8,'Pork Only Calculator'!$A$9:$AJ$107),28,FALSE)</f>
        <v>0</v>
      </c>
      <c r="AF156" s="42">
        <f>VLOOKUP($A156,_xlfn.IFS($D156=Lists!$G$3,'Chicken Only Calculator'!$A$9:$AJ$114,$D156=Lists!$G$4,'Chicken Only Calculator'!$A$9:$AJ$114,$D156=Lists!$G$5,'Chicken Only Calculator'!$A$9:$AJ$114,$D156=Lists!$G$6,'Cheese Only Calculator'!$A$9:$AJ$116,$D156=Lists!$G$7,'Beef Only Calculator'!$A$9:$AJ$70,$D156=Lists!$G$8,'Pork Only Calculator'!$A$9:$AJ$107),29,FALSE)</f>
        <v>0</v>
      </c>
      <c r="AG156" s="42">
        <f>VLOOKUP($A156,_xlfn.IFS($D156=Lists!$G$3,'Chicken Only Calculator'!$A$9:$AJ$114,$D156=Lists!$G$4,'Chicken Only Calculator'!$A$9:$AJ$114,$D156=Lists!$G$5,'Chicken Only Calculator'!$A$9:$AJ$114,$D156=Lists!$G$6,'Cheese Only Calculator'!$A$9:$AJ$116,$D156=Lists!$G$7,'Beef Only Calculator'!$A$9:$AJ$70,$D156=Lists!$G$8,'Pork Only Calculator'!$A$9:$AJ$107),30,FALSE)</f>
        <v>0</v>
      </c>
      <c r="AH156" s="42">
        <f>VLOOKUP($A156,_xlfn.IFS($D156=Lists!$G$3,'Chicken Only Calculator'!$A$9:$AJ$114,$D156=Lists!$G$4,'Chicken Only Calculator'!$A$9:$AJ$114,$D156=Lists!$G$5,'Chicken Only Calculator'!$A$9:$AJ$114,$D156=Lists!$G$6,'Cheese Only Calculator'!$A$9:$AJ$116,$D156=Lists!$G$7,'Beef Only Calculator'!$A$9:$AJ$70,$D156=Lists!$G$8,'Pork Only Calculator'!$A$9:$AJ$107),31,FALSE)</f>
        <v>0</v>
      </c>
      <c r="AI156" s="42">
        <f>VLOOKUP($A156,_xlfn.IFS($D156=Lists!$G$3,'Chicken Only Calculator'!$A$9:$AJ$114,$D156=Lists!$G$4,'Chicken Only Calculator'!$A$9:$AJ$114,$D156=Lists!$G$5,'Chicken Only Calculator'!$A$9:$AJ$114,$D156=Lists!$G$6,'Cheese Only Calculator'!$A$9:$AJ$116,$D156=Lists!$G$7,'Beef Only Calculator'!$A$9:$AJ$70,$D156=Lists!$G$8,'Pork Only Calculator'!$A$9:$AJ$107),32,FALSE)</f>
        <v>0</v>
      </c>
      <c r="AJ156" s="42">
        <f>VLOOKUP($A156,_xlfn.IFS($D156=Lists!$G$3,'Chicken Only Calculator'!$A$9:$AJ$114,$D156=Lists!$G$4,'Chicken Only Calculator'!$A$9:$AJ$114,$D156=Lists!$G$5,'Chicken Only Calculator'!$A$9:$AJ$114,$D156=Lists!$G$6,'Cheese Only Calculator'!$A$9:$AJ$116,$D156=Lists!$G$7,'Beef Only Calculator'!$A$9:$AJ$70,$D156=Lists!$G$8,'Pork Only Calculator'!$A$9:$AJ$107),33,FALSE)</f>
        <v>0</v>
      </c>
      <c r="AK156" s="42">
        <f>VLOOKUP($A156,_xlfn.IFS($D156=Lists!$G$3,'Chicken Only Calculator'!$A$9:$AJ$114,$D156=Lists!$G$4,'Chicken Only Calculator'!$A$9:$AJ$114,$D156=Lists!$G$5,'Chicken Only Calculator'!$A$9:$AJ$114,$D156=Lists!$G$6,'Cheese Only Calculator'!$A$9:$AJ$116,$D156=Lists!$G$7,'Beef Only Calculator'!$A$9:$AJ$70,$D156=Lists!$G$8,'Pork Only Calculator'!$A$9:$AJ$107),34,FALSE)</f>
        <v>0</v>
      </c>
      <c r="AL156" s="42">
        <f>VLOOKUP($A156,_xlfn.IFS($D156=Lists!$G$3,'Chicken Only Calculator'!$A$9:$AJ$114,$D156=Lists!$G$4,'Chicken Only Calculator'!$A$9:$AJ$114,$D156=Lists!$G$5,'Chicken Only Calculator'!$A$9:$AJ$114,$D156=Lists!$G$6,'Cheese Only Calculator'!$A$9:$AJ$116,$D156=Lists!$G$7,'Beef Only Calculator'!$A$9:$AJ$70,$D156=Lists!$G$8,'Pork Only Calculator'!$A$9:$AJ$107),35,FALSE)</f>
        <v>0</v>
      </c>
      <c r="AM156" s="42">
        <f t="shared" si="31"/>
        <v>0</v>
      </c>
      <c r="AO156" s="55"/>
    </row>
    <row r="157" spans="1:41" ht="24.5" x14ac:dyDescent="0.55000000000000004">
      <c r="A157" s="52">
        <v>10703720928</v>
      </c>
      <c r="B157" s="52" t="str">
        <f>INDEX('Data Sheet'!$A$1:$R$260,MATCH($A157,'Data Sheet'!$A$1:$A$260,0),MATCH(B$3,'Data Sheet'!$A$1:$R$1,0))</f>
        <v>ACT</v>
      </c>
      <c r="C157" s="53" t="str">
        <f>INDEX('Data Sheet'!$A$1:$R$260,MATCH($A157,'Data Sheet'!$A$1:$A$260,0),MATCH(C$3,'Data Sheet'!$A$1:$R$1,0))</f>
        <v>Breaded Hot 'N Spicy MWWM Boneless Chicken Wings, 0.76 oz.</v>
      </c>
      <c r="D157" s="52" t="str">
        <f>INDEX('Data Sheet'!$A$1:$R$260,MATCH($A157,'Data Sheet'!$A$1:$A$260,0),MATCH(D$3,'Data Sheet'!$A$1:$R$1,0))</f>
        <v>100103 W</v>
      </c>
      <c r="E157" s="52">
        <f>INDEX('Data Sheet'!$A$1:$R$260,MATCH($A157,'Data Sheet'!$A$1:$A$260,0),MATCH(E$3,'Data Sheet'!$A$1:$R$1,0))</f>
        <v>30</v>
      </c>
      <c r="F157" s="52">
        <f>INDEX('Data Sheet'!$A$1:$R$260,MATCH($A157,'Data Sheet'!$A$1:$A$260,0),MATCH(F$3,'Data Sheet'!$A$1:$R$1,0))</f>
        <v>126</v>
      </c>
      <c r="G157" s="52">
        <f>INDEX('Data Sheet'!$A$1:$R$260,MATCH($A157,'Data Sheet'!$A$1:$A$260,0),MATCH(G$3,'Data Sheet'!$A$1:$R$1,0))</f>
        <v>126</v>
      </c>
      <c r="H157" s="52">
        <f>INDEX('Data Sheet'!$A$1:$R$260,MATCH($A157,'Data Sheet'!$A$1:$A$260,0),MATCH(H$3,'Data Sheet'!$A$1:$R$1,0))</f>
        <v>25</v>
      </c>
      <c r="I157" s="52">
        <f>INDEX('Data Sheet'!$A$1:$R$260,MATCH($A157,'Data Sheet'!$A$1:$A$260,0),MATCH(I$3,'Data Sheet'!$A$1:$R$1,0))</f>
        <v>3.8</v>
      </c>
      <c r="J157" s="52" t="str">
        <f>INDEX('Data Sheet'!$A$1:$R$260,MATCH($A157,'Data Sheet'!$A$1:$A$260,0),MATCH(J$3,'Data Sheet'!$A$1:$R$1,0))</f>
        <v>5 pieces</v>
      </c>
      <c r="K157" s="52">
        <f>INDEX('Data Sheet'!$A$1:$R$260,MATCH($A157,'Data Sheet'!$A$1:$A$260,0),MATCH(K$3,'Data Sheet'!$A$1:$R$1,0))</f>
        <v>2</v>
      </c>
      <c r="L157" s="52">
        <f>INDEX('Data Sheet'!$A$1:$R$260,MATCH($A157,'Data Sheet'!$A$1:$A$260,0),MATCH(L$3,'Data Sheet'!$A$1:$R$1,0))</f>
        <v>1</v>
      </c>
      <c r="M157" s="52">
        <f>INDEX('Data Sheet'!$A$1:$R$260,MATCH($A157,'Data Sheet'!$A$1:$A$260,0),MATCH(M$3,'Data Sheet'!$A$1:$R$1,0))</f>
        <v>32.74</v>
      </c>
      <c r="N157" s="52">
        <f>INDEX('Data Sheet'!$A$1:$R$260,MATCH($A157,'Data Sheet'!$A$1:$A$260,0),MATCH(N$3,'Data Sheet'!$A$1:$R$1,0))</f>
        <v>0</v>
      </c>
      <c r="O157" s="52">
        <f>INDEX('Data Sheet'!$A$1:$R$260,MATCH($A157,'Data Sheet'!$A$1:$A$260,0),MATCH(O$3,'Data Sheet'!$A$1:$R$1,0))</f>
        <v>0</v>
      </c>
      <c r="P157" s="52">
        <f>INDEX('Data Sheet'!$A$1:$R$260,MATCH($A157,'Data Sheet'!$A$1:$A$260,0),MATCH(P$3,'Data Sheet'!$A$1:$R$1,0))</f>
        <v>0</v>
      </c>
      <c r="Q157" s="52">
        <f>INDEX('Data Sheet'!$A$1:$R$260,MATCH($A157,'Data Sheet'!$A$1:$A$260,0),MATCH(Q$3,'Data Sheet'!$A$1:$R$1,0))</f>
        <v>0</v>
      </c>
      <c r="R157" s="54" t="str">
        <f>VLOOKUP(A157,_xlfn.IFS(D157=Lists!$G$3,'Chicken Only Calculator'!$A$9:$U$114,D157=Lists!$G$4,'Chicken Only Calculator'!$A$9:$U$114,D157=Lists!$G$5,'Chicken Only Calculator'!$A$9:$U$114,D157=Lists!$G$6,'Cheese Only Calculator'!$A$9:$U$116,D157=Lists!$G$7,'Beef Only Calculator'!$A$9:$U$70,D157=Lists!$G$8,'Pork Only Calculator'!$A$9:$U$107),15,FALSE)</f>
        <v/>
      </c>
      <c r="S157" s="54" t="str">
        <f t="shared" si="24"/>
        <v/>
      </c>
      <c r="T157" s="54">
        <f>VLOOKUP(A157,_xlfn.IFS(D157=Lists!$G$3,'Chicken Only Calculator'!$A$9:$U$114,D157=Lists!$G$4,'Chicken Only Calculator'!$A$9:$U$114,D157=Lists!$G$5,'Chicken Only Calculator'!$A$9:$U$114,D157=Lists!$G$6,'Cheese Only Calculator'!$A$9:$U$116,D157=Lists!$G$7,'Beef Only Calculator'!$A$9:$U$70,D157=Lists!$G$8,'Pork Only Calculator'!$A$9:$U$107),17,FALSE)</f>
        <v>0</v>
      </c>
      <c r="U157" s="54" t="str">
        <f t="shared" si="25"/>
        <v/>
      </c>
      <c r="V157" s="54" t="str">
        <f t="shared" si="26"/>
        <v/>
      </c>
      <c r="W157" s="54" t="str">
        <f t="shared" si="27"/>
        <v/>
      </c>
      <c r="X157" s="54" t="str">
        <f t="shared" si="28"/>
        <v/>
      </c>
      <c r="Y157" s="54" t="str">
        <f t="shared" si="29"/>
        <v/>
      </c>
      <c r="Z157" s="54" t="str">
        <f t="shared" si="30"/>
        <v/>
      </c>
      <c r="AA157" s="54">
        <f>VLOOKUP($A157,_xlfn.IFS($D157=Lists!$G$3,'Chicken Only Calculator'!$A$9:$AJ$114,$D157=Lists!$G$4,'Chicken Only Calculator'!$A$9:$AJ$114,$D157=Lists!$G$5,'Chicken Only Calculator'!$A$9:$AJ$114,$D157=Lists!$G$6,'Cheese Only Calculator'!$A$9:$AJ$116,$D157=Lists!$G$7,'Beef Only Calculator'!$A$9:$AJ$70,$D157=Lists!$G$8,'Pork Only Calculator'!$A$9:$AJ$107),24,FALSE)</f>
        <v>0</v>
      </c>
      <c r="AB157" s="54">
        <f>VLOOKUP($A157,_xlfn.IFS($D157=Lists!$G$3,'Chicken Only Calculator'!$A$9:$AJ$114,$D157=Lists!$G$4,'Chicken Only Calculator'!$A$9:$AJ$114,$D157=Lists!$G$5,'Chicken Only Calculator'!$A$9:$AJ$114,$D157=Lists!$G$6,'Cheese Only Calculator'!$A$9:$AJ$116,$D157=Lists!$G$7,'Beef Only Calculator'!$A$9:$AJ$70,$D157=Lists!$G$8,'Pork Only Calculator'!$A$9:$AJ$107),25,FALSE)</f>
        <v>0</v>
      </c>
      <c r="AC157" s="54">
        <f>VLOOKUP($A157,_xlfn.IFS($D157=Lists!$G$3,'Chicken Only Calculator'!$A$9:$AJ$114,$D157=Lists!$G$4,'Chicken Only Calculator'!$A$9:$AJ$114,$D157=Lists!$G$5,'Chicken Only Calculator'!$A$9:$AJ$114,$D157=Lists!$G$6,'Cheese Only Calculator'!$A$9:$AJ$116,$D157=Lists!$G$7,'Beef Only Calculator'!$A$9:$AJ$70,$D157=Lists!$G$8,'Pork Only Calculator'!$A$9:$AJ$107),26,FALSE)</f>
        <v>0</v>
      </c>
      <c r="AD157" s="54">
        <f>VLOOKUP($A157,_xlfn.IFS($D157=Lists!$G$3,'Chicken Only Calculator'!$A$9:$AJ$114,$D157=Lists!$G$4,'Chicken Only Calculator'!$A$9:$AJ$114,$D157=Lists!$G$5,'Chicken Only Calculator'!$A$9:$AJ$114,$D157=Lists!$G$6,'Cheese Only Calculator'!$A$9:$AJ$116,$D157=Lists!$G$7,'Beef Only Calculator'!$A$9:$AJ$70,$D157=Lists!$G$8,'Pork Only Calculator'!$A$9:$AJ$107),27,FALSE)</f>
        <v>0</v>
      </c>
      <c r="AE157" s="54">
        <f>VLOOKUP($A157,_xlfn.IFS($D157=Lists!$G$3,'Chicken Only Calculator'!$A$9:$AJ$114,$D157=Lists!$G$4,'Chicken Only Calculator'!$A$9:$AJ$114,$D157=Lists!$G$5,'Chicken Only Calculator'!$A$9:$AJ$114,$D157=Lists!$G$6,'Cheese Only Calculator'!$A$9:$AJ$116,$D157=Lists!$G$7,'Beef Only Calculator'!$A$9:$AJ$70,$D157=Lists!$G$8,'Pork Only Calculator'!$A$9:$AJ$107),28,FALSE)</f>
        <v>0</v>
      </c>
      <c r="AF157" s="54">
        <f>VLOOKUP($A157,_xlfn.IFS($D157=Lists!$G$3,'Chicken Only Calculator'!$A$9:$AJ$114,$D157=Lists!$G$4,'Chicken Only Calculator'!$A$9:$AJ$114,$D157=Lists!$G$5,'Chicken Only Calculator'!$A$9:$AJ$114,$D157=Lists!$G$6,'Cheese Only Calculator'!$A$9:$AJ$116,$D157=Lists!$G$7,'Beef Only Calculator'!$A$9:$AJ$70,$D157=Lists!$G$8,'Pork Only Calculator'!$A$9:$AJ$107),29,FALSE)</f>
        <v>0</v>
      </c>
      <c r="AG157" s="54">
        <f>VLOOKUP($A157,_xlfn.IFS($D157=Lists!$G$3,'Chicken Only Calculator'!$A$9:$AJ$114,$D157=Lists!$G$4,'Chicken Only Calculator'!$A$9:$AJ$114,$D157=Lists!$G$5,'Chicken Only Calculator'!$A$9:$AJ$114,$D157=Lists!$G$6,'Cheese Only Calculator'!$A$9:$AJ$116,$D157=Lists!$G$7,'Beef Only Calculator'!$A$9:$AJ$70,$D157=Lists!$G$8,'Pork Only Calculator'!$A$9:$AJ$107),30,FALSE)</f>
        <v>0</v>
      </c>
      <c r="AH157" s="54">
        <f>VLOOKUP($A157,_xlfn.IFS($D157=Lists!$G$3,'Chicken Only Calculator'!$A$9:$AJ$114,$D157=Lists!$G$4,'Chicken Only Calculator'!$A$9:$AJ$114,$D157=Lists!$G$5,'Chicken Only Calculator'!$A$9:$AJ$114,$D157=Lists!$G$6,'Cheese Only Calculator'!$A$9:$AJ$116,$D157=Lists!$G$7,'Beef Only Calculator'!$A$9:$AJ$70,$D157=Lists!$G$8,'Pork Only Calculator'!$A$9:$AJ$107),31,FALSE)</f>
        <v>0</v>
      </c>
      <c r="AI157" s="54">
        <f>VLOOKUP($A157,_xlfn.IFS($D157=Lists!$G$3,'Chicken Only Calculator'!$A$9:$AJ$114,$D157=Lists!$G$4,'Chicken Only Calculator'!$A$9:$AJ$114,$D157=Lists!$G$5,'Chicken Only Calculator'!$A$9:$AJ$114,$D157=Lists!$G$6,'Cheese Only Calculator'!$A$9:$AJ$116,$D157=Lists!$G$7,'Beef Only Calculator'!$A$9:$AJ$70,$D157=Lists!$G$8,'Pork Only Calculator'!$A$9:$AJ$107),32,FALSE)</f>
        <v>0</v>
      </c>
      <c r="AJ157" s="54">
        <f>VLOOKUP($A157,_xlfn.IFS($D157=Lists!$G$3,'Chicken Only Calculator'!$A$9:$AJ$114,$D157=Lists!$G$4,'Chicken Only Calculator'!$A$9:$AJ$114,$D157=Lists!$G$5,'Chicken Only Calculator'!$A$9:$AJ$114,$D157=Lists!$G$6,'Cheese Only Calculator'!$A$9:$AJ$116,$D157=Lists!$G$7,'Beef Only Calculator'!$A$9:$AJ$70,$D157=Lists!$G$8,'Pork Only Calculator'!$A$9:$AJ$107),33,FALSE)</f>
        <v>0</v>
      </c>
      <c r="AK157" s="54">
        <f>VLOOKUP($A157,_xlfn.IFS($D157=Lists!$G$3,'Chicken Only Calculator'!$A$9:$AJ$114,$D157=Lists!$G$4,'Chicken Only Calculator'!$A$9:$AJ$114,$D157=Lists!$G$5,'Chicken Only Calculator'!$A$9:$AJ$114,$D157=Lists!$G$6,'Cheese Only Calculator'!$A$9:$AJ$116,$D157=Lists!$G$7,'Beef Only Calculator'!$A$9:$AJ$70,$D157=Lists!$G$8,'Pork Only Calculator'!$A$9:$AJ$107),34,FALSE)</f>
        <v>0</v>
      </c>
      <c r="AL157" s="54">
        <f>VLOOKUP($A157,_xlfn.IFS($D157=Lists!$G$3,'Chicken Only Calculator'!$A$9:$AJ$114,$D157=Lists!$G$4,'Chicken Only Calculator'!$A$9:$AJ$114,$D157=Lists!$G$5,'Chicken Only Calculator'!$A$9:$AJ$114,$D157=Lists!$G$6,'Cheese Only Calculator'!$A$9:$AJ$116,$D157=Lists!$G$7,'Beef Only Calculator'!$A$9:$AJ$70,$D157=Lists!$G$8,'Pork Only Calculator'!$A$9:$AJ$107),35,FALSE)</f>
        <v>0</v>
      </c>
      <c r="AM157" s="54">
        <f t="shared" si="31"/>
        <v>0</v>
      </c>
      <c r="AO157" s="55"/>
    </row>
    <row r="158" spans="1:41" ht="24.5" x14ac:dyDescent="0.55000000000000004">
      <c r="A158" s="40">
        <v>10703740928</v>
      </c>
      <c r="B158" s="40" t="str">
        <f>INDEX('Data Sheet'!$A$1:$R$260,MATCH($A158,'Data Sheet'!$A$1:$A$260,0),MATCH(B$3,'Data Sheet'!$A$1:$R$1,0))</f>
        <v>ACT</v>
      </c>
      <c r="C158" s="41" t="str">
        <f>INDEX('Data Sheet'!$A$1:$R$260,MATCH($A158,'Data Sheet'!$A$1:$A$260,0),MATCH(C$3,'Data Sheet'!$A$1:$R$1,0))</f>
        <v>Breaded Hot 'N Spicy Chicken Nuggets, 0.69 oz.</v>
      </c>
      <c r="D158" s="40" t="str">
        <f>INDEX('Data Sheet'!$A$1:$R$260,MATCH($A158,'Data Sheet'!$A$1:$A$260,0),MATCH(D$3,'Data Sheet'!$A$1:$R$1,0))</f>
        <v>100103 W/D</v>
      </c>
      <c r="E158" s="40">
        <f>INDEX('Data Sheet'!$A$1:$R$260,MATCH($A158,'Data Sheet'!$A$1:$A$260,0),MATCH(E$3,'Data Sheet'!$A$1:$R$1,0))</f>
        <v>32.81</v>
      </c>
      <c r="F158" s="40">
        <f>INDEX('Data Sheet'!$A$1:$R$260,MATCH($A158,'Data Sheet'!$A$1:$A$260,0),MATCH(F$3,'Data Sheet'!$A$1:$R$1,0))</f>
        <v>150</v>
      </c>
      <c r="G158" s="40">
        <f>INDEX('Data Sheet'!$A$1:$R$260,MATCH($A158,'Data Sheet'!$A$1:$A$260,0),MATCH(G$3,'Data Sheet'!$A$1:$R$1,0))</f>
        <v>150</v>
      </c>
      <c r="H158" s="40" t="str">
        <f>INDEX('Data Sheet'!$A$1:$R$260,MATCH($A158,'Data Sheet'!$A$1:$A$260,0),MATCH(H$3,'Data Sheet'!$A$1:$R$1,0))</f>
        <v/>
      </c>
      <c r="I158" s="40">
        <f>INDEX('Data Sheet'!$A$1:$R$260,MATCH($A158,'Data Sheet'!$A$1:$A$260,0),MATCH(I$3,'Data Sheet'!$A$1:$R$1,0))</f>
        <v>3.45</v>
      </c>
      <c r="J158" s="40" t="str">
        <f>INDEX('Data Sheet'!$A$1:$R$260,MATCH($A158,'Data Sheet'!$A$1:$A$260,0),MATCH(J$3,'Data Sheet'!$A$1:$R$1,0))</f>
        <v>5 pieces</v>
      </c>
      <c r="K158" s="40">
        <f>INDEX('Data Sheet'!$A$1:$R$260,MATCH($A158,'Data Sheet'!$A$1:$A$260,0),MATCH(K$3,'Data Sheet'!$A$1:$R$1,0))</f>
        <v>2</v>
      </c>
      <c r="L158" s="40">
        <f>INDEX('Data Sheet'!$A$1:$R$260,MATCH($A158,'Data Sheet'!$A$1:$A$260,0),MATCH(L$3,'Data Sheet'!$A$1:$R$1,0))</f>
        <v>1</v>
      </c>
      <c r="M158" s="40">
        <f>INDEX('Data Sheet'!$A$1:$R$260,MATCH($A158,'Data Sheet'!$A$1:$A$260,0),MATCH(M$3,'Data Sheet'!$A$1:$R$1,0))</f>
        <v>9.2279999999999998</v>
      </c>
      <c r="N158" s="40">
        <f>INDEX('Data Sheet'!$A$1:$R$260,MATCH($A158,'Data Sheet'!$A$1:$A$260,0),MATCH(N$3,'Data Sheet'!$A$1:$R$1,0))</f>
        <v>6.152000000000001</v>
      </c>
      <c r="O158" s="40">
        <f>INDEX('Data Sheet'!$A$1:$R$260,MATCH($A158,'Data Sheet'!$A$1:$A$260,0),MATCH(O$3,'Data Sheet'!$A$1:$R$1,0))</f>
        <v>0</v>
      </c>
      <c r="P158" s="40">
        <f>INDEX('Data Sheet'!$A$1:$R$260,MATCH($A158,'Data Sheet'!$A$1:$A$260,0),MATCH(P$3,'Data Sheet'!$A$1:$R$1,0))</f>
        <v>0</v>
      </c>
      <c r="Q158" s="40">
        <f>INDEX('Data Sheet'!$A$1:$R$260,MATCH($A158,'Data Sheet'!$A$1:$A$260,0),MATCH(Q$3,'Data Sheet'!$A$1:$R$1,0))</f>
        <v>0</v>
      </c>
      <c r="R158" s="42" t="str">
        <f>VLOOKUP(A158,_xlfn.IFS(D158=Lists!$G$3,'Chicken Only Calculator'!$A$9:$U$114,D158=Lists!$G$4,'Chicken Only Calculator'!$A$9:$U$114,D158=Lists!$G$5,'Chicken Only Calculator'!$A$9:$U$114,D158=Lists!$G$6,'Cheese Only Calculator'!$A$9:$U$116,D158=Lists!$G$7,'Beef Only Calculator'!$A$9:$U$70,D158=Lists!$G$8,'Pork Only Calculator'!$A$9:$U$107),15,FALSE)</f>
        <v/>
      </c>
      <c r="S158" s="42" t="str">
        <f t="shared" si="24"/>
        <v/>
      </c>
      <c r="T158" s="42">
        <f>VLOOKUP(A158,_xlfn.IFS(D158=Lists!$G$3,'Chicken Only Calculator'!$A$9:$U$114,D158=Lists!$G$4,'Chicken Only Calculator'!$A$9:$U$114,D158=Lists!$G$5,'Chicken Only Calculator'!$A$9:$U$114,D158=Lists!$G$6,'Cheese Only Calculator'!$A$9:$U$116,D158=Lists!$G$7,'Beef Only Calculator'!$A$9:$U$70,D158=Lists!$G$8,'Pork Only Calculator'!$A$9:$U$107),17,FALSE)</f>
        <v>0</v>
      </c>
      <c r="U158" s="42" t="str">
        <f t="shared" si="25"/>
        <v/>
      </c>
      <c r="V158" s="42" t="str">
        <f t="shared" si="26"/>
        <v/>
      </c>
      <c r="W158" s="42" t="str">
        <f t="shared" si="27"/>
        <v/>
      </c>
      <c r="X158" s="42" t="str">
        <f t="shared" si="28"/>
        <v/>
      </c>
      <c r="Y158" s="42" t="str">
        <f t="shared" si="29"/>
        <v/>
      </c>
      <c r="Z158" s="42" t="str">
        <f t="shared" si="30"/>
        <v/>
      </c>
      <c r="AA158" s="42">
        <f>VLOOKUP($A158,_xlfn.IFS($D158=Lists!$G$3,'Chicken Only Calculator'!$A$9:$AJ$114,$D158=Lists!$G$4,'Chicken Only Calculator'!$A$9:$AJ$114,$D158=Lists!$G$5,'Chicken Only Calculator'!$A$9:$AJ$114,$D158=Lists!$G$6,'Cheese Only Calculator'!$A$9:$AJ$116,$D158=Lists!$G$7,'Beef Only Calculator'!$A$9:$AJ$70,$D158=Lists!$G$8,'Pork Only Calculator'!$A$9:$AJ$107),24,FALSE)</f>
        <v>0</v>
      </c>
      <c r="AB158" s="42">
        <f>VLOOKUP($A158,_xlfn.IFS($D158=Lists!$G$3,'Chicken Only Calculator'!$A$9:$AJ$114,$D158=Lists!$G$4,'Chicken Only Calculator'!$A$9:$AJ$114,$D158=Lists!$G$5,'Chicken Only Calculator'!$A$9:$AJ$114,$D158=Lists!$G$6,'Cheese Only Calculator'!$A$9:$AJ$116,$D158=Lists!$G$7,'Beef Only Calculator'!$A$9:$AJ$70,$D158=Lists!$G$8,'Pork Only Calculator'!$A$9:$AJ$107),25,FALSE)</f>
        <v>0</v>
      </c>
      <c r="AC158" s="42">
        <f>VLOOKUP($A158,_xlfn.IFS($D158=Lists!$G$3,'Chicken Only Calculator'!$A$9:$AJ$114,$D158=Lists!$G$4,'Chicken Only Calculator'!$A$9:$AJ$114,$D158=Lists!$G$5,'Chicken Only Calculator'!$A$9:$AJ$114,$D158=Lists!$G$6,'Cheese Only Calculator'!$A$9:$AJ$116,$D158=Lists!$G$7,'Beef Only Calculator'!$A$9:$AJ$70,$D158=Lists!$G$8,'Pork Only Calculator'!$A$9:$AJ$107),26,FALSE)</f>
        <v>0</v>
      </c>
      <c r="AD158" s="42">
        <f>VLOOKUP($A158,_xlfn.IFS($D158=Lists!$G$3,'Chicken Only Calculator'!$A$9:$AJ$114,$D158=Lists!$G$4,'Chicken Only Calculator'!$A$9:$AJ$114,$D158=Lists!$G$5,'Chicken Only Calculator'!$A$9:$AJ$114,$D158=Lists!$G$6,'Cheese Only Calculator'!$A$9:$AJ$116,$D158=Lists!$G$7,'Beef Only Calculator'!$A$9:$AJ$70,$D158=Lists!$G$8,'Pork Only Calculator'!$A$9:$AJ$107),27,FALSE)</f>
        <v>0</v>
      </c>
      <c r="AE158" s="42">
        <f>VLOOKUP($A158,_xlfn.IFS($D158=Lists!$G$3,'Chicken Only Calculator'!$A$9:$AJ$114,$D158=Lists!$G$4,'Chicken Only Calculator'!$A$9:$AJ$114,$D158=Lists!$G$5,'Chicken Only Calculator'!$A$9:$AJ$114,$D158=Lists!$G$6,'Cheese Only Calculator'!$A$9:$AJ$116,$D158=Lists!$G$7,'Beef Only Calculator'!$A$9:$AJ$70,$D158=Lists!$G$8,'Pork Only Calculator'!$A$9:$AJ$107),28,FALSE)</f>
        <v>0</v>
      </c>
      <c r="AF158" s="42">
        <f>VLOOKUP($A158,_xlfn.IFS($D158=Lists!$G$3,'Chicken Only Calculator'!$A$9:$AJ$114,$D158=Lists!$G$4,'Chicken Only Calculator'!$A$9:$AJ$114,$D158=Lists!$G$5,'Chicken Only Calculator'!$A$9:$AJ$114,$D158=Lists!$G$6,'Cheese Only Calculator'!$A$9:$AJ$116,$D158=Lists!$G$7,'Beef Only Calculator'!$A$9:$AJ$70,$D158=Lists!$G$8,'Pork Only Calculator'!$A$9:$AJ$107),29,FALSE)</f>
        <v>0</v>
      </c>
      <c r="AG158" s="42">
        <f>VLOOKUP($A158,_xlfn.IFS($D158=Lists!$G$3,'Chicken Only Calculator'!$A$9:$AJ$114,$D158=Lists!$G$4,'Chicken Only Calculator'!$A$9:$AJ$114,$D158=Lists!$G$5,'Chicken Only Calculator'!$A$9:$AJ$114,$D158=Lists!$G$6,'Cheese Only Calculator'!$A$9:$AJ$116,$D158=Lists!$G$7,'Beef Only Calculator'!$A$9:$AJ$70,$D158=Lists!$G$8,'Pork Only Calculator'!$A$9:$AJ$107),30,FALSE)</f>
        <v>0</v>
      </c>
      <c r="AH158" s="42">
        <f>VLOOKUP($A158,_xlfn.IFS($D158=Lists!$G$3,'Chicken Only Calculator'!$A$9:$AJ$114,$D158=Lists!$G$4,'Chicken Only Calculator'!$A$9:$AJ$114,$D158=Lists!$G$5,'Chicken Only Calculator'!$A$9:$AJ$114,$D158=Lists!$G$6,'Cheese Only Calculator'!$A$9:$AJ$116,$D158=Lists!$G$7,'Beef Only Calculator'!$A$9:$AJ$70,$D158=Lists!$G$8,'Pork Only Calculator'!$A$9:$AJ$107),31,FALSE)</f>
        <v>0</v>
      </c>
      <c r="AI158" s="42">
        <f>VLOOKUP($A158,_xlfn.IFS($D158=Lists!$G$3,'Chicken Only Calculator'!$A$9:$AJ$114,$D158=Lists!$G$4,'Chicken Only Calculator'!$A$9:$AJ$114,$D158=Lists!$G$5,'Chicken Only Calculator'!$A$9:$AJ$114,$D158=Lists!$G$6,'Cheese Only Calculator'!$A$9:$AJ$116,$D158=Lists!$G$7,'Beef Only Calculator'!$A$9:$AJ$70,$D158=Lists!$G$8,'Pork Only Calculator'!$A$9:$AJ$107),32,FALSE)</f>
        <v>0</v>
      </c>
      <c r="AJ158" s="42">
        <f>VLOOKUP($A158,_xlfn.IFS($D158=Lists!$G$3,'Chicken Only Calculator'!$A$9:$AJ$114,$D158=Lists!$G$4,'Chicken Only Calculator'!$A$9:$AJ$114,$D158=Lists!$G$5,'Chicken Only Calculator'!$A$9:$AJ$114,$D158=Lists!$G$6,'Cheese Only Calculator'!$A$9:$AJ$116,$D158=Lists!$G$7,'Beef Only Calculator'!$A$9:$AJ$70,$D158=Lists!$G$8,'Pork Only Calculator'!$A$9:$AJ$107),33,FALSE)</f>
        <v>0</v>
      </c>
      <c r="AK158" s="42">
        <f>VLOOKUP($A158,_xlfn.IFS($D158=Lists!$G$3,'Chicken Only Calculator'!$A$9:$AJ$114,$D158=Lists!$G$4,'Chicken Only Calculator'!$A$9:$AJ$114,$D158=Lists!$G$5,'Chicken Only Calculator'!$A$9:$AJ$114,$D158=Lists!$G$6,'Cheese Only Calculator'!$A$9:$AJ$116,$D158=Lists!$G$7,'Beef Only Calculator'!$A$9:$AJ$70,$D158=Lists!$G$8,'Pork Only Calculator'!$A$9:$AJ$107),34,FALSE)</f>
        <v>0</v>
      </c>
      <c r="AL158" s="42">
        <f>VLOOKUP($A158,_xlfn.IFS($D158=Lists!$G$3,'Chicken Only Calculator'!$A$9:$AJ$114,$D158=Lists!$G$4,'Chicken Only Calculator'!$A$9:$AJ$114,$D158=Lists!$G$5,'Chicken Only Calculator'!$A$9:$AJ$114,$D158=Lists!$G$6,'Cheese Only Calculator'!$A$9:$AJ$116,$D158=Lists!$G$7,'Beef Only Calculator'!$A$9:$AJ$70,$D158=Lists!$G$8,'Pork Only Calculator'!$A$9:$AJ$107),35,FALSE)</f>
        <v>0</v>
      </c>
      <c r="AM158" s="42">
        <f t="shared" si="31"/>
        <v>0</v>
      </c>
      <c r="AO158" s="55"/>
    </row>
    <row r="159" spans="1:41" ht="24.5" x14ac:dyDescent="0.55000000000000004">
      <c r="A159" s="52">
        <v>10703780928</v>
      </c>
      <c r="B159" s="52" t="str">
        <f>INDEX('Data Sheet'!$A$1:$R$260,MATCH($A159,'Data Sheet'!$A$1:$A$260,0),MATCH(B$3,'Data Sheet'!$A$1:$R$1,0))</f>
        <v>ACT</v>
      </c>
      <c r="C159" s="53" t="str">
        <f>INDEX('Data Sheet'!$A$1:$R$260,MATCH($A159,'Data Sheet'!$A$1:$A$260,0),MATCH(C$3,'Data Sheet'!$A$1:$R$1,0))</f>
        <v>Breaded Hot 'N Spicy Popcorn Chicken, 0.27 oz.</v>
      </c>
      <c r="D159" s="52" t="str">
        <f>INDEX('Data Sheet'!$A$1:$R$260,MATCH($A159,'Data Sheet'!$A$1:$A$260,0),MATCH(D$3,'Data Sheet'!$A$1:$R$1,0))</f>
        <v>100103 W/D</v>
      </c>
      <c r="E159" s="52">
        <f>INDEX('Data Sheet'!$A$1:$R$260,MATCH($A159,'Data Sheet'!$A$1:$A$260,0),MATCH(E$3,'Data Sheet'!$A$1:$R$1,0))</f>
        <v>32.79</v>
      </c>
      <c r="F159" s="52">
        <f>INDEX('Data Sheet'!$A$1:$R$260,MATCH($A159,'Data Sheet'!$A$1:$A$260,0),MATCH(F$3,'Data Sheet'!$A$1:$R$1,0))</f>
        <v>159</v>
      </c>
      <c r="G159" s="52">
        <f>INDEX('Data Sheet'!$A$1:$R$260,MATCH($A159,'Data Sheet'!$A$1:$A$260,0),MATCH(G$3,'Data Sheet'!$A$1:$R$1,0))</f>
        <v>159</v>
      </c>
      <c r="H159" s="52" t="str">
        <f>INDEX('Data Sheet'!$A$1:$R$260,MATCH($A159,'Data Sheet'!$A$1:$A$260,0),MATCH(H$3,'Data Sheet'!$A$1:$R$1,0))</f>
        <v/>
      </c>
      <c r="I159" s="52">
        <f>INDEX('Data Sheet'!$A$1:$R$260,MATCH($A159,'Data Sheet'!$A$1:$A$260,0),MATCH(I$3,'Data Sheet'!$A$1:$R$1,0))</f>
        <v>3.3</v>
      </c>
      <c r="J159" s="52" t="str">
        <f>INDEX('Data Sheet'!$A$1:$R$260,MATCH($A159,'Data Sheet'!$A$1:$A$260,0),MATCH(J$3,'Data Sheet'!$A$1:$R$1,0))</f>
        <v>12 pieces</v>
      </c>
      <c r="K159" s="52">
        <f>INDEX('Data Sheet'!$A$1:$R$260,MATCH($A159,'Data Sheet'!$A$1:$A$260,0),MATCH(K$3,'Data Sheet'!$A$1:$R$1,0))</f>
        <v>2</v>
      </c>
      <c r="L159" s="52">
        <f>INDEX('Data Sheet'!$A$1:$R$260,MATCH($A159,'Data Sheet'!$A$1:$A$260,0),MATCH(L$3,'Data Sheet'!$A$1:$R$1,0))</f>
        <v>1</v>
      </c>
      <c r="M159" s="52">
        <f>INDEX('Data Sheet'!$A$1:$R$260,MATCH($A159,'Data Sheet'!$A$1:$A$260,0),MATCH(M$3,'Data Sheet'!$A$1:$R$1,0))</f>
        <v>9.2219999999999995</v>
      </c>
      <c r="N159" s="52">
        <f>INDEX('Data Sheet'!$A$1:$R$260,MATCH($A159,'Data Sheet'!$A$1:$A$260,0),MATCH(N$3,'Data Sheet'!$A$1:$R$1,0))</f>
        <v>6.1479999999999997</v>
      </c>
      <c r="O159" s="52">
        <f>INDEX('Data Sheet'!$A$1:$R$260,MATCH($A159,'Data Sheet'!$A$1:$A$260,0),MATCH(O$3,'Data Sheet'!$A$1:$R$1,0))</f>
        <v>0</v>
      </c>
      <c r="P159" s="52">
        <f>INDEX('Data Sheet'!$A$1:$R$260,MATCH($A159,'Data Sheet'!$A$1:$A$260,0),MATCH(P$3,'Data Sheet'!$A$1:$R$1,0))</f>
        <v>0</v>
      </c>
      <c r="Q159" s="52">
        <f>INDEX('Data Sheet'!$A$1:$R$260,MATCH($A159,'Data Sheet'!$A$1:$A$260,0),MATCH(Q$3,'Data Sheet'!$A$1:$R$1,0))</f>
        <v>0</v>
      </c>
      <c r="R159" s="54" t="str">
        <f>VLOOKUP(A159,_xlfn.IFS(D159=Lists!$G$3,'Chicken Only Calculator'!$A$9:$U$114,D159=Lists!$G$4,'Chicken Only Calculator'!$A$9:$U$114,D159=Lists!$G$5,'Chicken Only Calculator'!$A$9:$U$114,D159=Lists!$G$6,'Cheese Only Calculator'!$A$9:$U$116,D159=Lists!$G$7,'Beef Only Calculator'!$A$9:$U$70,D159=Lists!$G$8,'Pork Only Calculator'!$A$9:$U$107),15,FALSE)</f>
        <v/>
      </c>
      <c r="S159" s="54" t="str">
        <f t="shared" si="24"/>
        <v/>
      </c>
      <c r="T159" s="54">
        <f>VLOOKUP(A159,_xlfn.IFS(D159=Lists!$G$3,'Chicken Only Calculator'!$A$9:$U$114,D159=Lists!$G$4,'Chicken Only Calculator'!$A$9:$U$114,D159=Lists!$G$5,'Chicken Only Calculator'!$A$9:$U$114,D159=Lists!$G$6,'Cheese Only Calculator'!$A$9:$U$116,D159=Lists!$G$7,'Beef Only Calculator'!$A$9:$U$70,D159=Lists!$G$8,'Pork Only Calculator'!$A$9:$U$107),17,FALSE)</f>
        <v>0</v>
      </c>
      <c r="U159" s="54" t="str">
        <f t="shared" si="25"/>
        <v/>
      </c>
      <c r="V159" s="54" t="str">
        <f t="shared" si="26"/>
        <v/>
      </c>
      <c r="W159" s="54" t="str">
        <f t="shared" si="27"/>
        <v/>
      </c>
      <c r="X159" s="54" t="str">
        <f t="shared" si="28"/>
        <v/>
      </c>
      <c r="Y159" s="54" t="str">
        <f t="shared" si="29"/>
        <v/>
      </c>
      <c r="Z159" s="54" t="str">
        <f t="shared" si="30"/>
        <v/>
      </c>
      <c r="AA159" s="54">
        <f>VLOOKUP($A159,_xlfn.IFS($D159=Lists!$G$3,'Chicken Only Calculator'!$A$9:$AJ$114,$D159=Lists!$G$4,'Chicken Only Calculator'!$A$9:$AJ$114,$D159=Lists!$G$5,'Chicken Only Calculator'!$A$9:$AJ$114,$D159=Lists!$G$6,'Cheese Only Calculator'!$A$9:$AJ$116,$D159=Lists!$G$7,'Beef Only Calculator'!$A$9:$AJ$70,$D159=Lists!$G$8,'Pork Only Calculator'!$A$9:$AJ$107),24,FALSE)</f>
        <v>0</v>
      </c>
      <c r="AB159" s="54">
        <f>VLOOKUP($A159,_xlfn.IFS($D159=Lists!$G$3,'Chicken Only Calculator'!$A$9:$AJ$114,$D159=Lists!$G$4,'Chicken Only Calculator'!$A$9:$AJ$114,$D159=Lists!$G$5,'Chicken Only Calculator'!$A$9:$AJ$114,$D159=Lists!$G$6,'Cheese Only Calculator'!$A$9:$AJ$116,$D159=Lists!$G$7,'Beef Only Calculator'!$A$9:$AJ$70,$D159=Lists!$G$8,'Pork Only Calculator'!$A$9:$AJ$107),25,FALSE)</f>
        <v>0</v>
      </c>
      <c r="AC159" s="54">
        <f>VLOOKUP($A159,_xlfn.IFS($D159=Lists!$G$3,'Chicken Only Calculator'!$A$9:$AJ$114,$D159=Lists!$G$4,'Chicken Only Calculator'!$A$9:$AJ$114,$D159=Lists!$G$5,'Chicken Only Calculator'!$A$9:$AJ$114,$D159=Lists!$G$6,'Cheese Only Calculator'!$A$9:$AJ$116,$D159=Lists!$G$7,'Beef Only Calculator'!$A$9:$AJ$70,$D159=Lists!$G$8,'Pork Only Calculator'!$A$9:$AJ$107),26,FALSE)</f>
        <v>0</v>
      </c>
      <c r="AD159" s="54">
        <f>VLOOKUP($A159,_xlfn.IFS($D159=Lists!$G$3,'Chicken Only Calculator'!$A$9:$AJ$114,$D159=Lists!$G$4,'Chicken Only Calculator'!$A$9:$AJ$114,$D159=Lists!$G$5,'Chicken Only Calculator'!$A$9:$AJ$114,$D159=Lists!$G$6,'Cheese Only Calculator'!$A$9:$AJ$116,$D159=Lists!$G$7,'Beef Only Calculator'!$A$9:$AJ$70,$D159=Lists!$G$8,'Pork Only Calculator'!$A$9:$AJ$107),27,FALSE)</f>
        <v>0</v>
      </c>
      <c r="AE159" s="54">
        <f>VLOOKUP($A159,_xlfn.IFS($D159=Lists!$G$3,'Chicken Only Calculator'!$A$9:$AJ$114,$D159=Lists!$G$4,'Chicken Only Calculator'!$A$9:$AJ$114,$D159=Lists!$G$5,'Chicken Only Calculator'!$A$9:$AJ$114,$D159=Lists!$G$6,'Cheese Only Calculator'!$A$9:$AJ$116,$D159=Lists!$G$7,'Beef Only Calculator'!$A$9:$AJ$70,$D159=Lists!$G$8,'Pork Only Calculator'!$A$9:$AJ$107),28,FALSE)</f>
        <v>0</v>
      </c>
      <c r="AF159" s="54">
        <f>VLOOKUP($A159,_xlfn.IFS($D159=Lists!$G$3,'Chicken Only Calculator'!$A$9:$AJ$114,$D159=Lists!$G$4,'Chicken Only Calculator'!$A$9:$AJ$114,$D159=Lists!$G$5,'Chicken Only Calculator'!$A$9:$AJ$114,$D159=Lists!$G$6,'Cheese Only Calculator'!$A$9:$AJ$116,$D159=Lists!$G$7,'Beef Only Calculator'!$A$9:$AJ$70,$D159=Lists!$G$8,'Pork Only Calculator'!$A$9:$AJ$107),29,FALSE)</f>
        <v>0</v>
      </c>
      <c r="AG159" s="54">
        <f>VLOOKUP($A159,_xlfn.IFS($D159=Lists!$G$3,'Chicken Only Calculator'!$A$9:$AJ$114,$D159=Lists!$G$4,'Chicken Only Calculator'!$A$9:$AJ$114,$D159=Lists!$G$5,'Chicken Only Calculator'!$A$9:$AJ$114,$D159=Lists!$G$6,'Cheese Only Calculator'!$A$9:$AJ$116,$D159=Lists!$G$7,'Beef Only Calculator'!$A$9:$AJ$70,$D159=Lists!$G$8,'Pork Only Calculator'!$A$9:$AJ$107),30,FALSE)</f>
        <v>0</v>
      </c>
      <c r="AH159" s="54">
        <f>VLOOKUP($A159,_xlfn.IFS($D159=Lists!$G$3,'Chicken Only Calculator'!$A$9:$AJ$114,$D159=Lists!$G$4,'Chicken Only Calculator'!$A$9:$AJ$114,$D159=Lists!$G$5,'Chicken Only Calculator'!$A$9:$AJ$114,$D159=Lists!$G$6,'Cheese Only Calculator'!$A$9:$AJ$116,$D159=Lists!$G$7,'Beef Only Calculator'!$A$9:$AJ$70,$D159=Lists!$G$8,'Pork Only Calculator'!$A$9:$AJ$107),31,FALSE)</f>
        <v>0</v>
      </c>
      <c r="AI159" s="54">
        <f>VLOOKUP($A159,_xlfn.IFS($D159=Lists!$G$3,'Chicken Only Calculator'!$A$9:$AJ$114,$D159=Lists!$G$4,'Chicken Only Calculator'!$A$9:$AJ$114,$D159=Lists!$G$5,'Chicken Only Calculator'!$A$9:$AJ$114,$D159=Lists!$G$6,'Cheese Only Calculator'!$A$9:$AJ$116,$D159=Lists!$G$7,'Beef Only Calculator'!$A$9:$AJ$70,$D159=Lists!$G$8,'Pork Only Calculator'!$A$9:$AJ$107),32,FALSE)</f>
        <v>0</v>
      </c>
      <c r="AJ159" s="54">
        <f>VLOOKUP($A159,_xlfn.IFS($D159=Lists!$G$3,'Chicken Only Calculator'!$A$9:$AJ$114,$D159=Lists!$G$4,'Chicken Only Calculator'!$A$9:$AJ$114,$D159=Lists!$G$5,'Chicken Only Calculator'!$A$9:$AJ$114,$D159=Lists!$G$6,'Cheese Only Calculator'!$A$9:$AJ$116,$D159=Lists!$G$7,'Beef Only Calculator'!$A$9:$AJ$70,$D159=Lists!$G$8,'Pork Only Calculator'!$A$9:$AJ$107),33,FALSE)</f>
        <v>0</v>
      </c>
      <c r="AK159" s="54">
        <f>VLOOKUP($A159,_xlfn.IFS($D159=Lists!$G$3,'Chicken Only Calculator'!$A$9:$AJ$114,$D159=Lists!$G$4,'Chicken Only Calculator'!$A$9:$AJ$114,$D159=Lists!$G$5,'Chicken Only Calculator'!$A$9:$AJ$114,$D159=Lists!$G$6,'Cheese Only Calculator'!$A$9:$AJ$116,$D159=Lists!$G$7,'Beef Only Calculator'!$A$9:$AJ$70,$D159=Lists!$G$8,'Pork Only Calculator'!$A$9:$AJ$107),34,FALSE)</f>
        <v>0</v>
      </c>
      <c r="AL159" s="54">
        <f>VLOOKUP($A159,_xlfn.IFS($D159=Lists!$G$3,'Chicken Only Calculator'!$A$9:$AJ$114,$D159=Lists!$G$4,'Chicken Only Calculator'!$A$9:$AJ$114,$D159=Lists!$G$5,'Chicken Only Calculator'!$A$9:$AJ$114,$D159=Lists!$G$6,'Cheese Only Calculator'!$A$9:$AJ$116,$D159=Lists!$G$7,'Beef Only Calculator'!$A$9:$AJ$70,$D159=Lists!$G$8,'Pork Only Calculator'!$A$9:$AJ$107),35,FALSE)</f>
        <v>0</v>
      </c>
      <c r="AM159" s="54">
        <f t="shared" si="31"/>
        <v>0</v>
      </c>
      <c r="AO159" s="55"/>
    </row>
    <row r="160" spans="1:41" ht="24.5" x14ac:dyDescent="0.55000000000000004">
      <c r="A160" s="40">
        <v>16660000928</v>
      </c>
      <c r="B160" s="40" t="str">
        <f>INDEX('Data Sheet'!$A$1:$R$260,MATCH($A160,'Data Sheet'!$A$1:$A$260,0),MATCH(B$3,'Data Sheet'!$A$1:$R$1,0))</f>
        <v>ACT</v>
      </c>
      <c r="C160" s="41" t="str">
        <f>INDEX('Data Sheet'!$A$1:$R$260,MATCH($A160,'Data Sheet'!$A$1:$A$260,0),MATCH(C$3,'Data Sheet'!$A$1:$R$1,0))</f>
        <v>Breaded Traditional ProPortion® Bone-In Chicken</v>
      </c>
      <c r="D160" s="40" t="str">
        <f>INDEX('Data Sheet'!$A$1:$R$260,MATCH($A160,'Data Sheet'!$A$1:$A$260,0),MATCH(D$3,'Data Sheet'!$A$1:$R$1,0))</f>
        <v>100103 W/D</v>
      </c>
      <c r="E160" s="40">
        <f>INDEX('Data Sheet'!$A$1:$R$260,MATCH($A160,'Data Sheet'!$A$1:$A$260,0),MATCH(E$3,'Data Sheet'!$A$1:$R$1,0))</f>
        <v>29.64</v>
      </c>
      <c r="F160" s="40" t="str">
        <f>INDEX('Data Sheet'!$A$1:$R$260,MATCH($A160,'Data Sheet'!$A$1:$A$260,0),MATCH(F$3,'Data Sheet'!$A$1:$R$1,0))</f>
        <v>57 - 100</v>
      </c>
      <c r="G160" s="40">
        <f>INDEX('Data Sheet'!$A$1:$R$260,MATCH($A160,'Data Sheet'!$A$1:$A$260,0),MATCH(G$3,'Data Sheet'!$A$1:$R$1,0))</f>
        <v>78</v>
      </c>
      <c r="H160" s="40" t="str">
        <f>INDEX('Data Sheet'!$A$1:$R$260,MATCH($A160,'Data Sheet'!$A$1:$A$260,0),MATCH(H$3,'Data Sheet'!$A$1:$R$1,0))</f>
        <v/>
      </c>
      <c r="I160" s="40" t="str">
        <f>INDEX('Data Sheet'!$A$1:$R$260,MATCH($A160,'Data Sheet'!$A$1:$A$260,0),MATCH(I$3,'Data Sheet'!$A$1:$R$1,0))</f>
        <v>4.7-8.4</v>
      </c>
      <c r="J160" s="40" t="str">
        <f>INDEX('Data Sheet'!$A$1:$R$260,MATCH($A160,'Data Sheet'!$A$1:$A$260,0),MATCH(J$3,'Data Sheet'!$A$1:$R$1,0))</f>
        <v>1 piece</v>
      </c>
      <c r="K160" s="40" t="str">
        <f>INDEX('Data Sheet'!$A$1:$R$260,MATCH($A160,'Data Sheet'!$A$1:$A$260,0),MATCH(K$3,'Data Sheet'!$A$1:$R$1,0))</f>
        <v>Varies</v>
      </c>
      <c r="L160" s="40" t="str">
        <f>INDEX('Data Sheet'!$A$1:$R$260,MATCH($A160,'Data Sheet'!$A$1:$A$260,0),MATCH(L$3,'Data Sheet'!$A$1:$R$1,0))</f>
        <v>Varies</v>
      </c>
      <c r="M160" s="40">
        <f>INDEX('Data Sheet'!$A$1:$R$260,MATCH($A160,'Data Sheet'!$A$1:$A$260,0),MATCH(M$3,'Data Sheet'!$A$1:$R$1,0))</f>
        <v>13.973999999999998</v>
      </c>
      <c r="N160" s="40">
        <f>INDEX('Data Sheet'!$A$1:$R$260,MATCH($A160,'Data Sheet'!$A$1:$A$260,0),MATCH(N$3,'Data Sheet'!$A$1:$R$1,0))</f>
        <v>9.3160000000000007</v>
      </c>
      <c r="O160" s="40">
        <f>INDEX('Data Sheet'!$A$1:$R$260,MATCH($A160,'Data Sheet'!$A$1:$A$260,0),MATCH(O$3,'Data Sheet'!$A$1:$R$1,0))</f>
        <v>0</v>
      </c>
      <c r="P160" s="40">
        <f>INDEX('Data Sheet'!$A$1:$R$260,MATCH($A160,'Data Sheet'!$A$1:$A$260,0),MATCH(P$3,'Data Sheet'!$A$1:$R$1,0))</f>
        <v>0</v>
      </c>
      <c r="Q160" s="40">
        <f>INDEX('Data Sheet'!$A$1:$R$260,MATCH($A160,'Data Sheet'!$A$1:$A$260,0),MATCH(Q$3,'Data Sheet'!$A$1:$R$1,0))</f>
        <v>0</v>
      </c>
      <c r="R160" s="42" t="str">
        <f>VLOOKUP(A160,_xlfn.IFS(D160=Lists!$G$3,'Chicken Only Calculator'!$A$9:$U$114,D160=Lists!$G$4,'Chicken Only Calculator'!$A$9:$U$114,D160=Lists!$G$5,'Chicken Only Calculator'!$A$9:$U$114,D160=Lists!$G$6,'Cheese Only Calculator'!$A$9:$U$116,D160=Lists!$G$7,'Beef Only Calculator'!$A$9:$U$70,D160=Lists!$G$8,'Pork Only Calculator'!$A$9:$U$107),15,FALSE)</f>
        <v/>
      </c>
      <c r="S160" s="42" t="str">
        <f t="shared" si="24"/>
        <v/>
      </c>
      <c r="T160" s="42">
        <f>VLOOKUP(A160,_xlfn.IFS(D160=Lists!$G$3,'Chicken Only Calculator'!$A$9:$U$114,D160=Lists!$G$4,'Chicken Only Calculator'!$A$9:$U$114,D160=Lists!$G$5,'Chicken Only Calculator'!$A$9:$U$114,D160=Lists!$G$6,'Cheese Only Calculator'!$A$9:$U$116,D160=Lists!$G$7,'Beef Only Calculator'!$A$9:$U$70,D160=Lists!$G$8,'Pork Only Calculator'!$A$9:$U$107),17,FALSE)</f>
        <v>0</v>
      </c>
      <c r="U160" s="42" t="str">
        <f t="shared" si="25"/>
        <v/>
      </c>
      <c r="V160" s="42" t="str">
        <f t="shared" si="26"/>
        <v/>
      </c>
      <c r="W160" s="42" t="str">
        <f t="shared" si="27"/>
        <v/>
      </c>
      <c r="X160" s="42" t="str">
        <f t="shared" si="28"/>
        <v/>
      </c>
      <c r="Y160" s="42" t="str">
        <f t="shared" si="29"/>
        <v/>
      </c>
      <c r="Z160" s="42" t="str">
        <f t="shared" si="30"/>
        <v/>
      </c>
      <c r="AA160" s="42">
        <f>VLOOKUP($A160,_xlfn.IFS($D160=Lists!$G$3,'Chicken Only Calculator'!$A$9:$AJ$114,$D160=Lists!$G$4,'Chicken Only Calculator'!$A$9:$AJ$114,$D160=Lists!$G$5,'Chicken Only Calculator'!$A$9:$AJ$114,$D160=Lists!$G$6,'Cheese Only Calculator'!$A$9:$AJ$116,$D160=Lists!$G$7,'Beef Only Calculator'!$A$9:$AJ$70,$D160=Lists!$G$8,'Pork Only Calculator'!$A$9:$AJ$107),24,FALSE)</f>
        <v>0</v>
      </c>
      <c r="AB160" s="42">
        <f>VLOOKUP($A160,_xlfn.IFS($D160=Lists!$G$3,'Chicken Only Calculator'!$A$9:$AJ$114,$D160=Lists!$G$4,'Chicken Only Calculator'!$A$9:$AJ$114,$D160=Lists!$G$5,'Chicken Only Calculator'!$A$9:$AJ$114,$D160=Lists!$G$6,'Cheese Only Calculator'!$A$9:$AJ$116,$D160=Lists!$G$7,'Beef Only Calculator'!$A$9:$AJ$70,$D160=Lists!$G$8,'Pork Only Calculator'!$A$9:$AJ$107),25,FALSE)</f>
        <v>0</v>
      </c>
      <c r="AC160" s="42">
        <f>VLOOKUP($A160,_xlfn.IFS($D160=Lists!$G$3,'Chicken Only Calculator'!$A$9:$AJ$114,$D160=Lists!$G$4,'Chicken Only Calculator'!$A$9:$AJ$114,$D160=Lists!$G$5,'Chicken Only Calculator'!$A$9:$AJ$114,$D160=Lists!$G$6,'Cheese Only Calculator'!$A$9:$AJ$116,$D160=Lists!$G$7,'Beef Only Calculator'!$A$9:$AJ$70,$D160=Lists!$G$8,'Pork Only Calculator'!$A$9:$AJ$107),26,FALSE)</f>
        <v>0</v>
      </c>
      <c r="AD160" s="42">
        <f>VLOOKUP($A160,_xlfn.IFS($D160=Lists!$G$3,'Chicken Only Calculator'!$A$9:$AJ$114,$D160=Lists!$G$4,'Chicken Only Calculator'!$A$9:$AJ$114,$D160=Lists!$G$5,'Chicken Only Calculator'!$A$9:$AJ$114,$D160=Lists!$G$6,'Cheese Only Calculator'!$A$9:$AJ$116,$D160=Lists!$G$7,'Beef Only Calculator'!$A$9:$AJ$70,$D160=Lists!$G$8,'Pork Only Calculator'!$A$9:$AJ$107),27,FALSE)</f>
        <v>0</v>
      </c>
      <c r="AE160" s="42">
        <f>VLOOKUP($A160,_xlfn.IFS($D160=Lists!$G$3,'Chicken Only Calculator'!$A$9:$AJ$114,$D160=Lists!$G$4,'Chicken Only Calculator'!$A$9:$AJ$114,$D160=Lists!$G$5,'Chicken Only Calculator'!$A$9:$AJ$114,$D160=Lists!$G$6,'Cheese Only Calculator'!$A$9:$AJ$116,$D160=Lists!$G$7,'Beef Only Calculator'!$A$9:$AJ$70,$D160=Lists!$G$8,'Pork Only Calculator'!$A$9:$AJ$107),28,FALSE)</f>
        <v>0</v>
      </c>
      <c r="AF160" s="42">
        <f>VLOOKUP($A160,_xlfn.IFS($D160=Lists!$G$3,'Chicken Only Calculator'!$A$9:$AJ$114,$D160=Lists!$G$4,'Chicken Only Calculator'!$A$9:$AJ$114,$D160=Lists!$G$5,'Chicken Only Calculator'!$A$9:$AJ$114,$D160=Lists!$G$6,'Cheese Only Calculator'!$A$9:$AJ$116,$D160=Lists!$G$7,'Beef Only Calculator'!$A$9:$AJ$70,$D160=Lists!$G$8,'Pork Only Calculator'!$A$9:$AJ$107),29,FALSE)</f>
        <v>0</v>
      </c>
      <c r="AG160" s="42">
        <f>VLOOKUP($A160,_xlfn.IFS($D160=Lists!$G$3,'Chicken Only Calculator'!$A$9:$AJ$114,$D160=Lists!$G$4,'Chicken Only Calculator'!$A$9:$AJ$114,$D160=Lists!$G$5,'Chicken Only Calculator'!$A$9:$AJ$114,$D160=Lists!$G$6,'Cheese Only Calculator'!$A$9:$AJ$116,$D160=Lists!$G$7,'Beef Only Calculator'!$A$9:$AJ$70,$D160=Lists!$G$8,'Pork Only Calculator'!$A$9:$AJ$107),30,FALSE)</f>
        <v>0</v>
      </c>
      <c r="AH160" s="42">
        <f>VLOOKUP($A160,_xlfn.IFS($D160=Lists!$G$3,'Chicken Only Calculator'!$A$9:$AJ$114,$D160=Lists!$G$4,'Chicken Only Calculator'!$A$9:$AJ$114,$D160=Lists!$G$5,'Chicken Only Calculator'!$A$9:$AJ$114,$D160=Lists!$G$6,'Cheese Only Calculator'!$A$9:$AJ$116,$D160=Lists!$G$7,'Beef Only Calculator'!$A$9:$AJ$70,$D160=Lists!$G$8,'Pork Only Calculator'!$A$9:$AJ$107),31,FALSE)</f>
        <v>0</v>
      </c>
      <c r="AI160" s="42">
        <f>VLOOKUP($A160,_xlfn.IFS($D160=Lists!$G$3,'Chicken Only Calculator'!$A$9:$AJ$114,$D160=Lists!$G$4,'Chicken Only Calculator'!$A$9:$AJ$114,$D160=Lists!$G$5,'Chicken Only Calculator'!$A$9:$AJ$114,$D160=Lists!$G$6,'Cheese Only Calculator'!$A$9:$AJ$116,$D160=Lists!$G$7,'Beef Only Calculator'!$A$9:$AJ$70,$D160=Lists!$G$8,'Pork Only Calculator'!$A$9:$AJ$107),32,FALSE)</f>
        <v>0</v>
      </c>
      <c r="AJ160" s="42">
        <f>VLOOKUP($A160,_xlfn.IFS($D160=Lists!$G$3,'Chicken Only Calculator'!$A$9:$AJ$114,$D160=Lists!$G$4,'Chicken Only Calculator'!$A$9:$AJ$114,$D160=Lists!$G$5,'Chicken Only Calculator'!$A$9:$AJ$114,$D160=Lists!$G$6,'Cheese Only Calculator'!$A$9:$AJ$116,$D160=Lists!$G$7,'Beef Only Calculator'!$A$9:$AJ$70,$D160=Lists!$G$8,'Pork Only Calculator'!$A$9:$AJ$107),33,FALSE)</f>
        <v>0</v>
      </c>
      <c r="AK160" s="42">
        <f>VLOOKUP($A160,_xlfn.IFS($D160=Lists!$G$3,'Chicken Only Calculator'!$A$9:$AJ$114,$D160=Lists!$G$4,'Chicken Only Calculator'!$A$9:$AJ$114,$D160=Lists!$G$5,'Chicken Only Calculator'!$A$9:$AJ$114,$D160=Lists!$G$6,'Cheese Only Calculator'!$A$9:$AJ$116,$D160=Lists!$G$7,'Beef Only Calculator'!$A$9:$AJ$70,$D160=Lists!$G$8,'Pork Only Calculator'!$A$9:$AJ$107),34,FALSE)</f>
        <v>0</v>
      </c>
      <c r="AL160" s="42">
        <f>VLOOKUP($A160,_xlfn.IFS($D160=Lists!$G$3,'Chicken Only Calculator'!$A$9:$AJ$114,$D160=Lists!$G$4,'Chicken Only Calculator'!$A$9:$AJ$114,$D160=Lists!$G$5,'Chicken Only Calculator'!$A$9:$AJ$114,$D160=Lists!$G$6,'Cheese Only Calculator'!$A$9:$AJ$116,$D160=Lists!$G$7,'Beef Only Calculator'!$A$9:$AJ$70,$D160=Lists!$G$8,'Pork Only Calculator'!$A$9:$AJ$107),35,FALSE)</f>
        <v>0</v>
      </c>
      <c r="AM160" s="42">
        <f t="shared" si="31"/>
        <v>0</v>
      </c>
      <c r="AO160" s="55"/>
    </row>
    <row r="161" spans="1:41" ht="24.5" x14ac:dyDescent="0.55000000000000004">
      <c r="A161" s="52">
        <v>16660100928</v>
      </c>
      <c r="B161" s="52" t="str">
        <f>INDEX('Data Sheet'!$A$1:$R$260,MATCH($A161,'Data Sheet'!$A$1:$A$260,0),MATCH(B$3,'Data Sheet'!$A$1:$R$1,0))</f>
        <v>ACT</v>
      </c>
      <c r="C161" s="53" t="str">
        <f>INDEX('Data Sheet'!$A$1:$R$260,MATCH($A161,'Data Sheet'!$A$1:$A$260,0),MATCH(C$3,'Data Sheet'!$A$1:$R$1,0))</f>
        <v>Breaded Traditional Chicken Drumsticks</v>
      </c>
      <c r="D161" s="52" t="str">
        <f>INDEX('Data Sheet'!$A$1:$R$260,MATCH($A161,'Data Sheet'!$A$1:$A$260,0),MATCH(D$3,'Data Sheet'!$A$1:$R$1,0))</f>
        <v>100103 D</v>
      </c>
      <c r="E161" s="52">
        <f>INDEX('Data Sheet'!$A$1:$R$260,MATCH($A161,'Data Sheet'!$A$1:$A$260,0),MATCH(E$3,'Data Sheet'!$A$1:$R$1,0))</f>
        <v>29.64</v>
      </c>
      <c r="F161" s="52" t="str">
        <f>INDEX('Data Sheet'!$A$1:$R$260,MATCH($A161,'Data Sheet'!$A$1:$A$260,0),MATCH(F$3,'Data Sheet'!$A$1:$R$1,0))</f>
        <v>72 - 113</v>
      </c>
      <c r="G161" s="52">
        <f>INDEX('Data Sheet'!$A$1:$R$260,MATCH($A161,'Data Sheet'!$A$1:$A$260,0),MATCH(G$3,'Data Sheet'!$A$1:$R$1,0))</f>
        <v>92</v>
      </c>
      <c r="H161" s="52" t="str">
        <f>INDEX('Data Sheet'!$A$1:$R$260,MATCH($A161,'Data Sheet'!$A$1:$A$260,0),MATCH(H$3,'Data Sheet'!$A$1:$R$1,0))</f>
        <v/>
      </c>
      <c r="I161" s="52" t="str">
        <f>INDEX('Data Sheet'!$A$1:$R$260,MATCH($A161,'Data Sheet'!$A$1:$A$260,0),MATCH(I$3,'Data Sheet'!$A$1:$R$1,0))</f>
        <v>4.21-6.60</v>
      </c>
      <c r="J161" s="52" t="str">
        <f>INDEX('Data Sheet'!$A$1:$R$260,MATCH($A161,'Data Sheet'!$A$1:$A$260,0),MATCH(J$3,'Data Sheet'!$A$1:$R$1,0))</f>
        <v>1 piece</v>
      </c>
      <c r="K161" s="52">
        <f>INDEX('Data Sheet'!$A$1:$R$260,MATCH($A161,'Data Sheet'!$A$1:$A$260,0),MATCH(K$3,'Data Sheet'!$A$1:$R$1,0))</f>
        <v>2</v>
      </c>
      <c r="L161" s="52">
        <f>INDEX('Data Sheet'!$A$1:$R$260,MATCH($A161,'Data Sheet'!$A$1:$A$260,0),MATCH(L$3,'Data Sheet'!$A$1:$R$1,0))</f>
        <v>0.75</v>
      </c>
      <c r="M161" s="52">
        <f>INDEX('Data Sheet'!$A$1:$R$260,MATCH($A161,'Data Sheet'!$A$1:$A$260,0),MATCH(M$3,'Data Sheet'!$A$1:$R$1,0))</f>
        <v>0</v>
      </c>
      <c r="N161" s="52">
        <f>INDEX('Data Sheet'!$A$1:$R$260,MATCH($A161,'Data Sheet'!$A$1:$A$260,0),MATCH(N$3,'Data Sheet'!$A$1:$R$1,0))</f>
        <v>23.72</v>
      </c>
      <c r="O161" s="52">
        <f>INDEX('Data Sheet'!$A$1:$R$260,MATCH($A161,'Data Sheet'!$A$1:$A$260,0),MATCH(O$3,'Data Sheet'!$A$1:$R$1,0))</f>
        <v>0</v>
      </c>
      <c r="P161" s="52">
        <f>INDEX('Data Sheet'!$A$1:$R$260,MATCH($A161,'Data Sheet'!$A$1:$A$260,0),MATCH(P$3,'Data Sheet'!$A$1:$R$1,0))</f>
        <v>0</v>
      </c>
      <c r="Q161" s="52">
        <f>INDEX('Data Sheet'!$A$1:$R$260,MATCH($A161,'Data Sheet'!$A$1:$A$260,0),MATCH(Q$3,'Data Sheet'!$A$1:$R$1,0))</f>
        <v>0</v>
      </c>
      <c r="R161" s="54" t="str">
        <f>VLOOKUP(A161,_xlfn.IFS(D161=Lists!$G$3,'Chicken Only Calculator'!$A$9:$U$114,D161=Lists!$G$4,'Chicken Only Calculator'!$A$9:$U$114,D161=Lists!$G$5,'Chicken Only Calculator'!$A$9:$U$114,D161=Lists!$G$6,'Cheese Only Calculator'!$A$9:$U$116,D161=Lists!$G$7,'Beef Only Calculator'!$A$9:$U$70,D161=Lists!$G$8,'Pork Only Calculator'!$A$9:$U$107),15,FALSE)</f>
        <v/>
      </c>
      <c r="S161" s="54" t="str">
        <f t="shared" si="24"/>
        <v/>
      </c>
      <c r="T161" s="54">
        <f>VLOOKUP(A161,_xlfn.IFS(D161=Lists!$G$3,'Chicken Only Calculator'!$A$9:$U$114,D161=Lists!$G$4,'Chicken Only Calculator'!$A$9:$U$114,D161=Lists!$G$5,'Chicken Only Calculator'!$A$9:$U$114,D161=Lists!$G$6,'Cheese Only Calculator'!$A$9:$U$116,D161=Lists!$G$7,'Beef Only Calculator'!$A$9:$U$70,D161=Lists!$G$8,'Pork Only Calculator'!$A$9:$U$107),17,FALSE)</f>
        <v>0</v>
      </c>
      <c r="U161" s="54" t="str">
        <f t="shared" si="25"/>
        <v/>
      </c>
      <c r="V161" s="54" t="str">
        <f t="shared" si="26"/>
        <v/>
      </c>
      <c r="W161" s="54" t="str">
        <f t="shared" si="27"/>
        <v/>
      </c>
      <c r="X161" s="54" t="str">
        <f t="shared" si="28"/>
        <v/>
      </c>
      <c r="Y161" s="54" t="str">
        <f t="shared" si="29"/>
        <v/>
      </c>
      <c r="Z161" s="54" t="str">
        <f t="shared" si="30"/>
        <v/>
      </c>
      <c r="AA161" s="54">
        <f>VLOOKUP($A161,_xlfn.IFS($D161=Lists!$G$3,'Chicken Only Calculator'!$A$9:$AJ$114,$D161=Lists!$G$4,'Chicken Only Calculator'!$A$9:$AJ$114,$D161=Lists!$G$5,'Chicken Only Calculator'!$A$9:$AJ$114,$D161=Lists!$G$6,'Cheese Only Calculator'!$A$9:$AJ$116,$D161=Lists!$G$7,'Beef Only Calculator'!$A$9:$AJ$70,$D161=Lists!$G$8,'Pork Only Calculator'!$A$9:$AJ$107),24,FALSE)</f>
        <v>0</v>
      </c>
      <c r="AB161" s="54">
        <f>VLOOKUP($A161,_xlfn.IFS($D161=Lists!$G$3,'Chicken Only Calculator'!$A$9:$AJ$114,$D161=Lists!$G$4,'Chicken Only Calculator'!$A$9:$AJ$114,$D161=Lists!$G$5,'Chicken Only Calculator'!$A$9:$AJ$114,$D161=Lists!$G$6,'Cheese Only Calculator'!$A$9:$AJ$116,$D161=Lists!$G$7,'Beef Only Calculator'!$A$9:$AJ$70,$D161=Lists!$G$8,'Pork Only Calculator'!$A$9:$AJ$107),25,FALSE)</f>
        <v>0</v>
      </c>
      <c r="AC161" s="54">
        <f>VLOOKUP($A161,_xlfn.IFS($D161=Lists!$G$3,'Chicken Only Calculator'!$A$9:$AJ$114,$D161=Lists!$G$4,'Chicken Only Calculator'!$A$9:$AJ$114,$D161=Lists!$G$5,'Chicken Only Calculator'!$A$9:$AJ$114,$D161=Lists!$G$6,'Cheese Only Calculator'!$A$9:$AJ$116,$D161=Lists!$G$7,'Beef Only Calculator'!$A$9:$AJ$70,$D161=Lists!$G$8,'Pork Only Calculator'!$A$9:$AJ$107),26,FALSE)</f>
        <v>0</v>
      </c>
      <c r="AD161" s="54">
        <f>VLOOKUP($A161,_xlfn.IFS($D161=Lists!$G$3,'Chicken Only Calculator'!$A$9:$AJ$114,$D161=Lists!$G$4,'Chicken Only Calculator'!$A$9:$AJ$114,$D161=Lists!$G$5,'Chicken Only Calculator'!$A$9:$AJ$114,$D161=Lists!$G$6,'Cheese Only Calculator'!$A$9:$AJ$116,$D161=Lists!$G$7,'Beef Only Calculator'!$A$9:$AJ$70,$D161=Lists!$G$8,'Pork Only Calculator'!$A$9:$AJ$107),27,FALSE)</f>
        <v>0</v>
      </c>
      <c r="AE161" s="54">
        <f>VLOOKUP($A161,_xlfn.IFS($D161=Lists!$G$3,'Chicken Only Calculator'!$A$9:$AJ$114,$D161=Lists!$G$4,'Chicken Only Calculator'!$A$9:$AJ$114,$D161=Lists!$G$5,'Chicken Only Calculator'!$A$9:$AJ$114,$D161=Lists!$G$6,'Cheese Only Calculator'!$A$9:$AJ$116,$D161=Lists!$G$7,'Beef Only Calculator'!$A$9:$AJ$70,$D161=Lists!$G$8,'Pork Only Calculator'!$A$9:$AJ$107),28,FALSE)</f>
        <v>0</v>
      </c>
      <c r="AF161" s="54">
        <f>VLOOKUP($A161,_xlfn.IFS($D161=Lists!$G$3,'Chicken Only Calculator'!$A$9:$AJ$114,$D161=Lists!$G$4,'Chicken Only Calculator'!$A$9:$AJ$114,$D161=Lists!$G$5,'Chicken Only Calculator'!$A$9:$AJ$114,$D161=Lists!$G$6,'Cheese Only Calculator'!$A$9:$AJ$116,$D161=Lists!$G$7,'Beef Only Calculator'!$A$9:$AJ$70,$D161=Lists!$G$8,'Pork Only Calculator'!$A$9:$AJ$107),29,FALSE)</f>
        <v>0</v>
      </c>
      <c r="AG161" s="54">
        <f>VLOOKUP($A161,_xlfn.IFS($D161=Lists!$G$3,'Chicken Only Calculator'!$A$9:$AJ$114,$D161=Lists!$G$4,'Chicken Only Calculator'!$A$9:$AJ$114,$D161=Lists!$G$5,'Chicken Only Calculator'!$A$9:$AJ$114,$D161=Lists!$G$6,'Cheese Only Calculator'!$A$9:$AJ$116,$D161=Lists!$G$7,'Beef Only Calculator'!$A$9:$AJ$70,$D161=Lists!$G$8,'Pork Only Calculator'!$A$9:$AJ$107),30,FALSE)</f>
        <v>0</v>
      </c>
      <c r="AH161" s="54">
        <f>VLOOKUP($A161,_xlfn.IFS($D161=Lists!$G$3,'Chicken Only Calculator'!$A$9:$AJ$114,$D161=Lists!$G$4,'Chicken Only Calculator'!$A$9:$AJ$114,$D161=Lists!$G$5,'Chicken Only Calculator'!$A$9:$AJ$114,$D161=Lists!$G$6,'Cheese Only Calculator'!$A$9:$AJ$116,$D161=Lists!$G$7,'Beef Only Calculator'!$A$9:$AJ$70,$D161=Lists!$G$8,'Pork Only Calculator'!$A$9:$AJ$107),31,FALSE)</f>
        <v>0</v>
      </c>
      <c r="AI161" s="54">
        <f>VLOOKUP($A161,_xlfn.IFS($D161=Lists!$G$3,'Chicken Only Calculator'!$A$9:$AJ$114,$D161=Lists!$G$4,'Chicken Only Calculator'!$A$9:$AJ$114,$D161=Lists!$G$5,'Chicken Only Calculator'!$A$9:$AJ$114,$D161=Lists!$G$6,'Cheese Only Calculator'!$A$9:$AJ$116,$D161=Lists!$G$7,'Beef Only Calculator'!$A$9:$AJ$70,$D161=Lists!$G$8,'Pork Only Calculator'!$A$9:$AJ$107),32,FALSE)</f>
        <v>0</v>
      </c>
      <c r="AJ161" s="54">
        <f>VLOOKUP($A161,_xlfn.IFS($D161=Lists!$G$3,'Chicken Only Calculator'!$A$9:$AJ$114,$D161=Lists!$G$4,'Chicken Only Calculator'!$A$9:$AJ$114,$D161=Lists!$G$5,'Chicken Only Calculator'!$A$9:$AJ$114,$D161=Lists!$G$6,'Cheese Only Calculator'!$A$9:$AJ$116,$D161=Lists!$G$7,'Beef Only Calculator'!$A$9:$AJ$70,$D161=Lists!$G$8,'Pork Only Calculator'!$A$9:$AJ$107),33,FALSE)</f>
        <v>0</v>
      </c>
      <c r="AK161" s="54">
        <f>VLOOKUP($A161,_xlfn.IFS($D161=Lists!$G$3,'Chicken Only Calculator'!$A$9:$AJ$114,$D161=Lists!$G$4,'Chicken Only Calculator'!$A$9:$AJ$114,$D161=Lists!$G$5,'Chicken Only Calculator'!$A$9:$AJ$114,$D161=Lists!$G$6,'Cheese Only Calculator'!$A$9:$AJ$116,$D161=Lists!$G$7,'Beef Only Calculator'!$A$9:$AJ$70,$D161=Lists!$G$8,'Pork Only Calculator'!$A$9:$AJ$107),34,FALSE)</f>
        <v>0</v>
      </c>
      <c r="AL161" s="54">
        <f>VLOOKUP($A161,_xlfn.IFS($D161=Lists!$G$3,'Chicken Only Calculator'!$A$9:$AJ$114,$D161=Lists!$G$4,'Chicken Only Calculator'!$A$9:$AJ$114,$D161=Lists!$G$5,'Chicken Only Calculator'!$A$9:$AJ$114,$D161=Lists!$G$6,'Cheese Only Calculator'!$A$9:$AJ$116,$D161=Lists!$G$7,'Beef Only Calculator'!$A$9:$AJ$70,$D161=Lists!$G$8,'Pork Only Calculator'!$A$9:$AJ$107),35,FALSE)</f>
        <v>0</v>
      </c>
      <c r="AM161" s="54">
        <f t="shared" si="31"/>
        <v>0</v>
      </c>
      <c r="AO161" s="55"/>
    </row>
    <row r="162" spans="1:41" ht="24.5" x14ac:dyDescent="0.55000000000000004">
      <c r="A162" s="40">
        <v>17014221120</v>
      </c>
      <c r="B162" s="40" t="str">
        <f>INDEX('Data Sheet'!$A$1:$R$260,MATCH($A162,'Data Sheet'!$A$1:$A$260,0),MATCH(B$3,'Data Sheet'!$A$1:$R$1,0))</f>
        <v>ACT</v>
      </c>
      <c r="C162" s="41" t="str">
        <f>INDEX('Data Sheet'!$A$1:$R$260,MATCH($A162,'Data Sheet'!$A$1:$A$260,0),MATCH(C$3,'Data Sheet'!$A$1:$R$1,0))</f>
        <v>Stuffed Crust Cheese Pizza, 5.19 oz.</v>
      </c>
      <c r="D162" s="40">
        <f>INDEX('Data Sheet'!$A$1:$R$260,MATCH($A162,'Data Sheet'!$A$1:$A$260,0),MATCH(D$3,'Data Sheet'!$A$1:$R$1,0))</f>
        <v>110244</v>
      </c>
      <c r="E162" s="40">
        <f>INDEX('Data Sheet'!$A$1:$R$260,MATCH($A162,'Data Sheet'!$A$1:$A$260,0),MATCH(E$3,'Data Sheet'!$A$1:$R$1,0))</f>
        <v>25.8</v>
      </c>
      <c r="F162" s="40">
        <f>INDEX('Data Sheet'!$A$1:$R$260,MATCH($A162,'Data Sheet'!$A$1:$A$260,0),MATCH(F$3,'Data Sheet'!$A$1:$R$1,0))</f>
        <v>80</v>
      </c>
      <c r="G162" s="40">
        <f>INDEX('Data Sheet'!$A$1:$R$260,MATCH($A162,'Data Sheet'!$A$1:$A$260,0),MATCH(G$3,'Data Sheet'!$A$1:$R$1,0))</f>
        <v>80</v>
      </c>
      <c r="H162" s="40">
        <f>INDEX('Data Sheet'!$A$1:$R$260,MATCH($A162,'Data Sheet'!$A$1:$A$260,0),MATCH(H$3,'Data Sheet'!$A$1:$R$1,0))</f>
        <v>20</v>
      </c>
      <c r="I162" s="40">
        <f>INDEX('Data Sheet'!$A$1:$R$260,MATCH($A162,'Data Sheet'!$A$1:$A$260,0),MATCH(I$3,'Data Sheet'!$A$1:$R$1,0))</f>
        <v>5.1740000000000004</v>
      </c>
      <c r="J162" s="40" t="str">
        <f>INDEX('Data Sheet'!$A$1:$R$260,MATCH($A162,'Data Sheet'!$A$1:$A$260,0),MATCH(J$3,'Data Sheet'!$A$1:$R$1,0))</f>
        <v>1/8 pizza</v>
      </c>
      <c r="K162" s="40">
        <f>INDEX('Data Sheet'!$A$1:$R$260,MATCH($A162,'Data Sheet'!$A$1:$A$260,0),MATCH(K$3,'Data Sheet'!$A$1:$R$1,0))</f>
        <v>2</v>
      </c>
      <c r="L162" s="40">
        <f>INDEX('Data Sheet'!$A$1:$R$260,MATCH($A162,'Data Sheet'!$A$1:$A$260,0),MATCH(L$3,'Data Sheet'!$A$1:$R$1,0))</f>
        <v>2.25</v>
      </c>
      <c r="M162" s="40">
        <f>INDEX('Data Sheet'!$A$1:$R$260,MATCH($A162,'Data Sheet'!$A$1:$A$260,0),MATCH(M$3,'Data Sheet'!$A$1:$R$1,0))</f>
        <v>0</v>
      </c>
      <c r="N162" s="40">
        <f>INDEX('Data Sheet'!$A$1:$R$260,MATCH($A162,'Data Sheet'!$A$1:$A$260,0),MATCH(N$3,'Data Sheet'!$A$1:$R$1,0))</f>
        <v>0</v>
      </c>
      <c r="O162" s="40">
        <f>INDEX('Data Sheet'!$A$1:$R$260,MATCH($A162,'Data Sheet'!$A$1:$A$260,0),MATCH(O$3,'Data Sheet'!$A$1:$R$1,0))</f>
        <v>10</v>
      </c>
      <c r="P162" s="40">
        <f>INDEX('Data Sheet'!$A$1:$R$260,MATCH($A162,'Data Sheet'!$A$1:$A$260,0),MATCH(P$3,'Data Sheet'!$A$1:$R$1,0))</f>
        <v>0</v>
      </c>
      <c r="Q162" s="40">
        <f>INDEX('Data Sheet'!$A$1:$R$260,MATCH($A162,'Data Sheet'!$A$1:$A$260,0),MATCH(Q$3,'Data Sheet'!$A$1:$R$1,0))</f>
        <v>0</v>
      </c>
      <c r="R162" s="42" t="str">
        <f>VLOOKUP(A162,_xlfn.IFS(D162=Lists!$G$3,'Chicken Only Calculator'!$A$9:$U$114,D162=Lists!$G$4,'Chicken Only Calculator'!$A$9:$U$114,D162=Lists!$G$5,'Chicken Only Calculator'!$A$9:$U$114,D162=Lists!$G$6,'Cheese Only Calculator'!$A$9:$U$116,D162=Lists!$G$7,'Beef Only Calculator'!$A$9:$U$70,D162=Lists!$G$8,'Pork Only Calculator'!$A$9:$U$107),15,FALSE)</f>
        <v/>
      </c>
      <c r="S162" s="42" t="str">
        <f t="shared" si="24"/>
        <v/>
      </c>
      <c r="T162" s="42">
        <f>VLOOKUP(A162,_xlfn.IFS(D162=Lists!$G$3,'Chicken Only Calculator'!$A$9:$U$114,D162=Lists!$G$4,'Chicken Only Calculator'!$A$9:$U$114,D162=Lists!$G$5,'Chicken Only Calculator'!$A$9:$U$114,D162=Lists!$G$6,'Cheese Only Calculator'!$A$9:$U$116,D162=Lists!$G$7,'Beef Only Calculator'!$A$9:$U$70,D162=Lists!$G$8,'Pork Only Calculator'!$A$9:$U$107),17,FALSE)</f>
        <v>0</v>
      </c>
      <c r="U162" s="42" t="str">
        <f t="shared" si="25"/>
        <v/>
      </c>
      <c r="V162" s="42" t="str">
        <f t="shared" si="26"/>
        <v/>
      </c>
      <c r="W162" s="42" t="str">
        <f t="shared" si="27"/>
        <v/>
      </c>
      <c r="X162" s="42" t="str">
        <f t="shared" si="28"/>
        <v/>
      </c>
      <c r="Y162" s="42" t="str">
        <f t="shared" si="29"/>
        <v/>
      </c>
      <c r="Z162" s="42" t="str">
        <f t="shared" si="30"/>
        <v/>
      </c>
      <c r="AA162" s="42">
        <f>VLOOKUP($A162,_xlfn.IFS($D162=Lists!$G$3,'Chicken Only Calculator'!$A$9:$AJ$114,$D162=Lists!$G$4,'Chicken Only Calculator'!$A$9:$AJ$114,$D162=Lists!$G$5,'Chicken Only Calculator'!$A$9:$AJ$114,$D162=Lists!$G$6,'Cheese Only Calculator'!$A$9:$AJ$116,$D162=Lists!$G$7,'Beef Only Calculator'!$A$9:$AJ$70,$D162=Lists!$G$8,'Pork Only Calculator'!$A$9:$AJ$107),24,FALSE)</f>
        <v>0</v>
      </c>
      <c r="AB162" s="42">
        <f>VLOOKUP($A162,_xlfn.IFS($D162=Lists!$G$3,'Chicken Only Calculator'!$A$9:$AJ$114,$D162=Lists!$G$4,'Chicken Only Calculator'!$A$9:$AJ$114,$D162=Lists!$G$5,'Chicken Only Calculator'!$A$9:$AJ$114,$D162=Lists!$G$6,'Cheese Only Calculator'!$A$9:$AJ$116,$D162=Lists!$G$7,'Beef Only Calculator'!$A$9:$AJ$70,$D162=Lists!$G$8,'Pork Only Calculator'!$A$9:$AJ$107),25,FALSE)</f>
        <v>0</v>
      </c>
      <c r="AC162" s="42">
        <f>VLOOKUP($A162,_xlfn.IFS($D162=Lists!$G$3,'Chicken Only Calculator'!$A$9:$AJ$114,$D162=Lists!$G$4,'Chicken Only Calculator'!$A$9:$AJ$114,$D162=Lists!$G$5,'Chicken Only Calculator'!$A$9:$AJ$114,$D162=Lists!$G$6,'Cheese Only Calculator'!$A$9:$AJ$116,$D162=Lists!$G$7,'Beef Only Calculator'!$A$9:$AJ$70,$D162=Lists!$G$8,'Pork Only Calculator'!$A$9:$AJ$107),26,FALSE)</f>
        <v>0</v>
      </c>
      <c r="AD162" s="42">
        <f>VLOOKUP($A162,_xlfn.IFS($D162=Lists!$G$3,'Chicken Only Calculator'!$A$9:$AJ$114,$D162=Lists!$G$4,'Chicken Only Calculator'!$A$9:$AJ$114,$D162=Lists!$G$5,'Chicken Only Calculator'!$A$9:$AJ$114,$D162=Lists!$G$6,'Cheese Only Calculator'!$A$9:$AJ$116,$D162=Lists!$G$7,'Beef Only Calculator'!$A$9:$AJ$70,$D162=Lists!$G$8,'Pork Only Calculator'!$A$9:$AJ$107),27,FALSE)</f>
        <v>0</v>
      </c>
      <c r="AE162" s="42">
        <f>VLOOKUP($A162,_xlfn.IFS($D162=Lists!$G$3,'Chicken Only Calculator'!$A$9:$AJ$114,$D162=Lists!$G$4,'Chicken Only Calculator'!$A$9:$AJ$114,$D162=Lists!$G$5,'Chicken Only Calculator'!$A$9:$AJ$114,$D162=Lists!$G$6,'Cheese Only Calculator'!$A$9:$AJ$116,$D162=Lists!$G$7,'Beef Only Calculator'!$A$9:$AJ$70,$D162=Lists!$G$8,'Pork Only Calculator'!$A$9:$AJ$107),28,FALSE)</f>
        <v>0</v>
      </c>
      <c r="AF162" s="42">
        <f>VLOOKUP($A162,_xlfn.IFS($D162=Lists!$G$3,'Chicken Only Calculator'!$A$9:$AJ$114,$D162=Lists!$G$4,'Chicken Only Calculator'!$A$9:$AJ$114,$D162=Lists!$G$5,'Chicken Only Calculator'!$A$9:$AJ$114,$D162=Lists!$G$6,'Cheese Only Calculator'!$A$9:$AJ$116,$D162=Lists!$G$7,'Beef Only Calculator'!$A$9:$AJ$70,$D162=Lists!$G$8,'Pork Only Calculator'!$A$9:$AJ$107),29,FALSE)</f>
        <v>0</v>
      </c>
      <c r="AG162" s="42">
        <f>VLOOKUP($A162,_xlfn.IFS($D162=Lists!$G$3,'Chicken Only Calculator'!$A$9:$AJ$114,$D162=Lists!$G$4,'Chicken Only Calculator'!$A$9:$AJ$114,$D162=Lists!$G$5,'Chicken Only Calculator'!$A$9:$AJ$114,$D162=Lists!$G$6,'Cheese Only Calculator'!$A$9:$AJ$116,$D162=Lists!$G$7,'Beef Only Calculator'!$A$9:$AJ$70,$D162=Lists!$G$8,'Pork Only Calculator'!$A$9:$AJ$107),30,FALSE)</f>
        <v>0</v>
      </c>
      <c r="AH162" s="42">
        <f>VLOOKUP($A162,_xlfn.IFS($D162=Lists!$G$3,'Chicken Only Calculator'!$A$9:$AJ$114,$D162=Lists!$G$4,'Chicken Only Calculator'!$A$9:$AJ$114,$D162=Lists!$G$5,'Chicken Only Calculator'!$A$9:$AJ$114,$D162=Lists!$G$6,'Cheese Only Calculator'!$A$9:$AJ$116,$D162=Lists!$G$7,'Beef Only Calculator'!$A$9:$AJ$70,$D162=Lists!$G$8,'Pork Only Calculator'!$A$9:$AJ$107),31,FALSE)</f>
        <v>0</v>
      </c>
      <c r="AI162" s="42">
        <f>VLOOKUP($A162,_xlfn.IFS($D162=Lists!$G$3,'Chicken Only Calculator'!$A$9:$AJ$114,$D162=Lists!$G$4,'Chicken Only Calculator'!$A$9:$AJ$114,$D162=Lists!$G$5,'Chicken Only Calculator'!$A$9:$AJ$114,$D162=Lists!$G$6,'Cheese Only Calculator'!$A$9:$AJ$116,$D162=Lists!$G$7,'Beef Only Calculator'!$A$9:$AJ$70,$D162=Lists!$G$8,'Pork Only Calculator'!$A$9:$AJ$107),32,FALSE)</f>
        <v>0</v>
      </c>
      <c r="AJ162" s="42">
        <f>VLOOKUP($A162,_xlfn.IFS($D162=Lists!$G$3,'Chicken Only Calculator'!$A$9:$AJ$114,$D162=Lists!$G$4,'Chicken Only Calculator'!$A$9:$AJ$114,$D162=Lists!$G$5,'Chicken Only Calculator'!$A$9:$AJ$114,$D162=Lists!$G$6,'Cheese Only Calculator'!$A$9:$AJ$116,$D162=Lists!$G$7,'Beef Only Calculator'!$A$9:$AJ$70,$D162=Lists!$G$8,'Pork Only Calculator'!$A$9:$AJ$107),33,FALSE)</f>
        <v>0</v>
      </c>
      <c r="AK162" s="42">
        <f>VLOOKUP($A162,_xlfn.IFS($D162=Lists!$G$3,'Chicken Only Calculator'!$A$9:$AJ$114,$D162=Lists!$G$4,'Chicken Only Calculator'!$A$9:$AJ$114,$D162=Lists!$G$5,'Chicken Only Calculator'!$A$9:$AJ$114,$D162=Lists!$G$6,'Cheese Only Calculator'!$A$9:$AJ$116,$D162=Lists!$G$7,'Beef Only Calculator'!$A$9:$AJ$70,$D162=Lists!$G$8,'Pork Only Calculator'!$A$9:$AJ$107),34,FALSE)</f>
        <v>0</v>
      </c>
      <c r="AL162" s="42">
        <f>VLOOKUP($A162,_xlfn.IFS($D162=Lists!$G$3,'Chicken Only Calculator'!$A$9:$AJ$114,$D162=Lists!$G$4,'Chicken Only Calculator'!$A$9:$AJ$114,$D162=Lists!$G$5,'Chicken Only Calculator'!$A$9:$AJ$114,$D162=Lists!$G$6,'Cheese Only Calculator'!$A$9:$AJ$116,$D162=Lists!$G$7,'Beef Only Calculator'!$A$9:$AJ$70,$D162=Lists!$G$8,'Pork Only Calculator'!$A$9:$AJ$107),35,FALSE)</f>
        <v>0</v>
      </c>
      <c r="AM162" s="42">
        <f t="shared" si="31"/>
        <v>0</v>
      </c>
      <c r="AO162" s="55"/>
    </row>
    <row r="163" spans="1:41" ht="24.5" x14ac:dyDescent="0.55000000000000004">
      <c r="A163" s="52">
        <v>17020111120</v>
      </c>
      <c r="B163" s="52" t="str">
        <f>INDEX('Data Sheet'!$A$1:$R$260,MATCH($A163,'Data Sheet'!$A$1:$A$260,0),MATCH(B$3,'Data Sheet'!$A$1:$R$1,0))</f>
        <v>ACT</v>
      </c>
      <c r="C163" s="53" t="str">
        <f>INDEX('Data Sheet'!$A$1:$R$260,MATCH($A163,'Data Sheet'!$A$1:$A$260,0),MATCH(C$3,'Data Sheet'!$A$1:$R$1,0))</f>
        <v>Reduced Fat Cheese Breadsticks, 2.15 oz.</v>
      </c>
      <c r="D163" s="52">
        <f>INDEX('Data Sheet'!$A$1:$R$260,MATCH($A163,'Data Sheet'!$A$1:$A$260,0),MATCH(D$3,'Data Sheet'!$A$1:$R$1,0))</f>
        <v>110244</v>
      </c>
      <c r="E163" s="52">
        <f>INDEX('Data Sheet'!$A$1:$R$260,MATCH($A163,'Data Sheet'!$A$1:$A$260,0),MATCH(E$3,'Data Sheet'!$A$1:$R$1,0))</f>
        <v>19.2</v>
      </c>
      <c r="F163" s="52">
        <f>INDEX('Data Sheet'!$A$1:$R$260,MATCH($A163,'Data Sheet'!$A$1:$A$260,0),MATCH(F$3,'Data Sheet'!$A$1:$R$1,0))</f>
        <v>144</v>
      </c>
      <c r="G163" s="52">
        <f>INDEX('Data Sheet'!$A$1:$R$260,MATCH($A163,'Data Sheet'!$A$1:$A$260,0),MATCH(G$3,'Data Sheet'!$A$1:$R$1,0))</f>
        <v>144</v>
      </c>
      <c r="H163" s="52">
        <f>INDEX('Data Sheet'!$A$1:$R$260,MATCH($A163,'Data Sheet'!$A$1:$A$260,0),MATCH(H$3,'Data Sheet'!$A$1:$R$1,0))</f>
        <v>20</v>
      </c>
      <c r="I163" s="52">
        <f>INDEX('Data Sheet'!$A$1:$R$260,MATCH($A163,'Data Sheet'!$A$1:$A$260,0),MATCH(I$3,'Data Sheet'!$A$1:$R$1,0))</f>
        <v>2.141</v>
      </c>
      <c r="J163" s="52" t="str">
        <f>INDEX('Data Sheet'!$A$1:$R$260,MATCH($A163,'Data Sheet'!$A$1:$A$260,0),MATCH(J$3,'Data Sheet'!$A$1:$R$1,0))</f>
        <v>1 stick</v>
      </c>
      <c r="K163" s="52">
        <f>INDEX('Data Sheet'!$A$1:$R$260,MATCH($A163,'Data Sheet'!$A$1:$A$260,0),MATCH(K$3,'Data Sheet'!$A$1:$R$1,0))</f>
        <v>1</v>
      </c>
      <c r="L163" s="52">
        <f>INDEX('Data Sheet'!$A$1:$R$260,MATCH($A163,'Data Sheet'!$A$1:$A$260,0),MATCH(L$3,'Data Sheet'!$A$1:$R$1,0))</f>
        <v>1</v>
      </c>
      <c r="M163" s="52">
        <f>INDEX('Data Sheet'!$A$1:$R$260,MATCH($A163,'Data Sheet'!$A$1:$A$260,0),MATCH(M$3,'Data Sheet'!$A$1:$R$1,0))</f>
        <v>0</v>
      </c>
      <c r="N163" s="52">
        <f>INDEX('Data Sheet'!$A$1:$R$260,MATCH($A163,'Data Sheet'!$A$1:$A$260,0),MATCH(N$3,'Data Sheet'!$A$1:$R$1,0))</f>
        <v>0</v>
      </c>
      <c r="O163" s="52">
        <f>INDEX('Data Sheet'!$A$1:$R$260,MATCH($A163,'Data Sheet'!$A$1:$A$260,0),MATCH(O$3,'Data Sheet'!$A$1:$R$1,0))</f>
        <v>9</v>
      </c>
      <c r="P163" s="52">
        <f>INDEX('Data Sheet'!$A$1:$R$260,MATCH($A163,'Data Sheet'!$A$1:$A$260,0),MATCH(P$3,'Data Sheet'!$A$1:$R$1,0))</f>
        <v>0</v>
      </c>
      <c r="Q163" s="52">
        <f>INDEX('Data Sheet'!$A$1:$R$260,MATCH($A163,'Data Sheet'!$A$1:$A$260,0),MATCH(Q$3,'Data Sheet'!$A$1:$R$1,0))</f>
        <v>0</v>
      </c>
      <c r="R163" s="54" t="str">
        <f>VLOOKUP(A163,_xlfn.IFS(D163=Lists!$G$3,'Chicken Only Calculator'!$A$9:$U$114,D163=Lists!$G$4,'Chicken Only Calculator'!$A$9:$U$114,D163=Lists!$G$5,'Chicken Only Calculator'!$A$9:$U$114,D163=Lists!$G$6,'Cheese Only Calculator'!$A$9:$U$116,D163=Lists!$G$7,'Beef Only Calculator'!$A$9:$U$70,D163=Lists!$G$8,'Pork Only Calculator'!$A$9:$U$107),15,FALSE)</f>
        <v/>
      </c>
      <c r="S163" s="54" t="str">
        <f t="shared" si="24"/>
        <v/>
      </c>
      <c r="T163" s="54">
        <f>VLOOKUP(A163,_xlfn.IFS(D163=Lists!$G$3,'Chicken Only Calculator'!$A$9:$U$114,D163=Lists!$G$4,'Chicken Only Calculator'!$A$9:$U$114,D163=Lists!$G$5,'Chicken Only Calculator'!$A$9:$U$114,D163=Lists!$G$6,'Cheese Only Calculator'!$A$9:$U$116,D163=Lists!$G$7,'Beef Only Calculator'!$A$9:$U$70,D163=Lists!$G$8,'Pork Only Calculator'!$A$9:$U$107),17,FALSE)</f>
        <v>0</v>
      </c>
      <c r="U163" s="54" t="str">
        <f t="shared" si="25"/>
        <v/>
      </c>
      <c r="V163" s="54" t="str">
        <f t="shared" si="26"/>
        <v/>
      </c>
      <c r="W163" s="54" t="str">
        <f t="shared" si="27"/>
        <v/>
      </c>
      <c r="X163" s="54" t="str">
        <f t="shared" si="28"/>
        <v/>
      </c>
      <c r="Y163" s="54" t="str">
        <f t="shared" si="29"/>
        <v/>
      </c>
      <c r="Z163" s="54" t="str">
        <f t="shared" si="30"/>
        <v/>
      </c>
      <c r="AA163" s="54">
        <f>VLOOKUP($A163,_xlfn.IFS($D163=Lists!$G$3,'Chicken Only Calculator'!$A$9:$AJ$114,$D163=Lists!$G$4,'Chicken Only Calculator'!$A$9:$AJ$114,$D163=Lists!$G$5,'Chicken Only Calculator'!$A$9:$AJ$114,$D163=Lists!$G$6,'Cheese Only Calculator'!$A$9:$AJ$116,$D163=Lists!$G$7,'Beef Only Calculator'!$A$9:$AJ$70,$D163=Lists!$G$8,'Pork Only Calculator'!$A$9:$AJ$107),24,FALSE)</f>
        <v>0</v>
      </c>
      <c r="AB163" s="54">
        <f>VLOOKUP($A163,_xlfn.IFS($D163=Lists!$G$3,'Chicken Only Calculator'!$A$9:$AJ$114,$D163=Lists!$G$4,'Chicken Only Calculator'!$A$9:$AJ$114,$D163=Lists!$G$5,'Chicken Only Calculator'!$A$9:$AJ$114,$D163=Lists!$G$6,'Cheese Only Calculator'!$A$9:$AJ$116,$D163=Lists!$G$7,'Beef Only Calculator'!$A$9:$AJ$70,$D163=Lists!$G$8,'Pork Only Calculator'!$A$9:$AJ$107),25,FALSE)</f>
        <v>0</v>
      </c>
      <c r="AC163" s="54">
        <f>VLOOKUP($A163,_xlfn.IFS($D163=Lists!$G$3,'Chicken Only Calculator'!$A$9:$AJ$114,$D163=Lists!$G$4,'Chicken Only Calculator'!$A$9:$AJ$114,$D163=Lists!$G$5,'Chicken Only Calculator'!$A$9:$AJ$114,$D163=Lists!$G$6,'Cheese Only Calculator'!$A$9:$AJ$116,$D163=Lists!$G$7,'Beef Only Calculator'!$A$9:$AJ$70,$D163=Lists!$G$8,'Pork Only Calculator'!$A$9:$AJ$107),26,FALSE)</f>
        <v>0</v>
      </c>
      <c r="AD163" s="54">
        <f>VLOOKUP($A163,_xlfn.IFS($D163=Lists!$G$3,'Chicken Only Calculator'!$A$9:$AJ$114,$D163=Lists!$G$4,'Chicken Only Calculator'!$A$9:$AJ$114,$D163=Lists!$G$5,'Chicken Only Calculator'!$A$9:$AJ$114,$D163=Lists!$G$6,'Cheese Only Calculator'!$A$9:$AJ$116,$D163=Lists!$G$7,'Beef Only Calculator'!$A$9:$AJ$70,$D163=Lists!$G$8,'Pork Only Calculator'!$A$9:$AJ$107),27,FALSE)</f>
        <v>0</v>
      </c>
      <c r="AE163" s="54">
        <f>VLOOKUP($A163,_xlfn.IFS($D163=Lists!$G$3,'Chicken Only Calculator'!$A$9:$AJ$114,$D163=Lists!$G$4,'Chicken Only Calculator'!$A$9:$AJ$114,$D163=Lists!$G$5,'Chicken Only Calculator'!$A$9:$AJ$114,$D163=Lists!$G$6,'Cheese Only Calculator'!$A$9:$AJ$116,$D163=Lists!$G$7,'Beef Only Calculator'!$A$9:$AJ$70,$D163=Lists!$G$8,'Pork Only Calculator'!$A$9:$AJ$107),28,FALSE)</f>
        <v>0</v>
      </c>
      <c r="AF163" s="54">
        <f>VLOOKUP($A163,_xlfn.IFS($D163=Lists!$G$3,'Chicken Only Calculator'!$A$9:$AJ$114,$D163=Lists!$G$4,'Chicken Only Calculator'!$A$9:$AJ$114,$D163=Lists!$G$5,'Chicken Only Calculator'!$A$9:$AJ$114,$D163=Lists!$G$6,'Cheese Only Calculator'!$A$9:$AJ$116,$D163=Lists!$G$7,'Beef Only Calculator'!$A$9:$AJ$70,$D163=Lists!$G$8,'Pork Only Calculator'!$A$9:$AJ$107),29,FALSE)</f>
        <v>0</v>
      </c>
      <c r="AG163" s="54">
        <f>VLOOKUP($A163,_xlfn.IFS($D163=Lists!$G$3,'Chicken Only Calculator'!$A$9:$AJ$114,$D163=Lists!$G$4,'Chicken Only Calculator'!$A$9:$AJ$114,$D163=Lists!$G$5,'Chicken Only Calculator'!$A$9:$AJ$114,$D163=Lists!$G$6,'Cheese Only Calculator'!$A$9:$AJ$116,$D163=Lists!$G$7,'Beef Only Calculator'!$A$9:$AJ$70,$D163=Lists!$G$8,'Pork Only Calculator'!$A$9:$AJ$107),30,FALSE)</f>
        <v>0</v>
      </c>
      <c r="AH163" s="54">
        <f>VLOOKUP($A163,_xlfn.IFS($D163=Lists!$G$3,'Chicken Only Calculator'!$A$9:$AJ$114,$D163=Lists!$G$4,'Chicken Only Calculator'!$A$9:$AJ$114,$D163=Lists!$G$5,'Chicken Only Calculator'!$A$9:$AJ$114,$D163=Lists!$G$6,'Cheese Only Calculator'!$A$9:$AJ$116,$D163=Lists!$G$7,'Beef Only Calculator'!$A$9:$AJ$70,$D163=Lists!$G$8,'Pork Only Calculator'!$A$9:$AJ$107),31,FALSE)</f>
        <v>0</v>
      </c>
      <c r="AI163" s="54">
        <f>VLOOKUP($A163,_xlfn.IFS($D163=Lists!$G$3,'Chicken Only Calculator'!$A$9:$AJ$114,$D163=Lists!$G$4,'Chicken Only Calculator'!$A$9:$AJ$114,$D163=Lists!$G$5,'Chicken Only Calculator'!$A$9:$AJ$114,$D163=Lists!$G$6,'Cheese Only Calculator'!$A$9:$AJ$116,$D163=Lists!$G$7,'Beef Only Calculator'!$A$9:$AJ$70,$D163=Lists!$G$8,'Pork Only Calculator'!$A$9:$AJ$107),32,FALSE)</f>
        <v>0</v>
      </c>
      <c r="AJ163" s="54">
        <f>VLOOKUP($A163,_xlfn.IFS($D163=Lists!$G$3,'Chicken Only Calculator'!$A$9:$AJ$114,$D163=Lists!$G$4,'Chicken Only Calculator'!$A$9:$AJ$114,$D163=Lists!$G$5,'Chicken Only Calculator'!$A$9:$AJ$114,$D163=Lists!$G$6,'Cheese Only Calculator'!$A$9:$AJ$116,$D163=Lists!$G$7,'Beef Only Calculator'!$A$9:$AJ$70,$D163=Lists!$G$8,'Pork Only Calculator'!$A$9:$AJ$107),33,FALSE)</f>
        <v>0</v>
      </c>
      <c r="AK163" s="54">
        <f>VLOOKUP($A163,_xlfn.IFS($D163=Lists!$G$3,'Chicken Only Calculator'!$A$9:$AJ$114,$D163=Lists!$G$4,'Chicken Only Calculator'!$A$9:$AJ$114,$D163=Lists!$G$5,'Chicken Only Calculator'!$A$9:$AJ$114,$D163=Lists!$G$6,'Cheese Only Calculator'!$A$9:$AJ$116,$D163=Lists!$G$7,'Beef Only Calculator'!$A$9:$AJ$70,$D163=Lists!$G$8,'Pork Only Calculator'!$A$9:$AJ$107),34,FALSE)</f>
        <v>0</v>
      </c>
      <c r="AL163" s="54">
        <f>VLOOKUP($A163,_xlfn.IFS($D163=Lists!$G$3,'Chicken Only Calculator'!$A$9:$AJ$114,$D163=Lists!$G$4,'Chicken Only Calculator'!$A$9:$AJ$114,$D163=Lists!$G$5,'Chicken Only Calculator'!$A$9:$AJ$114,$D163=Lists!$G$6,'Cheese Only Calculator'!$A$9:$AJ$116,$D163=Lists!$G$7,'Beef Only Calculator'!$A$9:$AJ$70,$D163=Lists!$G$8,'Pork Only Calculator'!$A$9:$AJ$107),35,FALSE)</f>
        <v>0</v>
      </c>
      <c r="AM163" s="54">
        <f t="shared" si="31"/>
        <v>0</v>
      </c>
      <c r="AO163" s="55"/>
    </row>
    <row r="164" spans="1:41" ht="24.5" x14ac:dyDescent="0.55000000000000004">
      <c r="A164" s="40">
        <v>17021081120</v>
      </c>
      <c r="B164" s="40" t="str">
        <f>INDEX('Data Sheet'!$A$1:$R$260,MATCH($A164,'Data Sheet'!$A$1:$A$260,0),MATCH(B$3,'Data Sheet'!$A$1:$R$1,0))</f>
        <v>ACT</v>
      </c>
      <c r="C164" s="41" t="str">
        <f>INDEX('Data Sheet'!$A$1:$R$260,MATCH($A164,'Data Sheet'!$A$1:$A$260,0),MATCH(C$3,'Data Sheet'!$A$1:$R$1,0))</f>
        <v>Par-baked LMPS Cheese Breadstick, 2.99 oz</v>
      </c>
      <c r="D164" s="40">
        <f>INDEX('Data Sheet'!$A$1:$R$260,MATCH($A164,'Data Sheet'!$A$1:$A$260,0),MATCH(D$3,'Data Sheet'!$A$1:$R$1,0))</f>
        <v>110244</v>
      </c>
      <c r="E164" s="40">
        <f>INDEX('Data Sheet'!$A$1:$R$260,MATCH($A164,'Data Sheet'!$A$1:$A$260,0),MATCH(E$3,'Data Sheet'!$A$1:$R$1,0))</f>
        <v>20.2</v>
      </c>
      <c r="F164" s="40">
        <f>INDEX('Data Sheet'!$A$1:$R$260,MATCH($A164,'Data Sheet'!$A$1:$A$260,0),MATCH(F$3,'Data Sheet'!$A$1:$R$1,0))</f>
        <v>108</v>
      </c>
      <c r="G164" s="40">
        <f>INDEX('Data Sheet'!$A$1:$R$260,MATCH($A164,'Data Sheet'!$A$1:$A$260,0),MATCH(G$3,'Data Sheet'!$A$1:$R$1,0))</f>
        <v>108</v>
      </c>
      <c r="H164" s="40" t="str">
        <f>INDEX('Data Sheet'!$A$1:$R$260,MATCH($A164,'Data Sheet'!$A$1:$A$260,0),MATCH(H$3,'Data Sheet'!$A$1:$R$1,0))</f>
        <v/>
      </c>
      <c r="I164" s="40">
        <f>INDEX('Data Sheet'!$A$1:$R$260,MATCH($A164,'Data Sheet'!$A$1:$A$260,0),MATCH(I$3,'Data Sheet'!$A$1:$R$1,0))</f>
        <v>2.99</v>
      </c>
      <c r="J164" s="40" t="str">
        <f>INDEX('Data Sheet'!$A$1:$R$260,MATCH($A164,'Data Sheet'!$A$1:$A$260,0),MATCH(J$3,'Data Sheet'!$A$1:$R$1,0))</f>
        <v>1 stick</v>
      </c>
      <c r="K164" s="40">
        <f>INDEX('Data Sheet'!$A$1:$R$260,MATCH($A164,'Data Sheet'!$A$1:$A$260,0),MATCH(K$3,'Data Sheet'!$A$1:$R$1,0))</f>
        <v>1</v>
      </c>
      <c r="L164" s="40">
        <f>INDEX('Data Sheet'!$A$1:$R$260,MATCH($A164,'Data Sheet'!$A$1:$A$260,0),MATCH(L$3,'Data Sheet'!$A$1:$R$1,0))</f>
        <v>2</v>
      </c>
      <c r="M164" s="40">
        <f>INDEX('Data Sheet'!$A$1:$R$260,MATCH($A164,'Data Sheet'!$A$1:$A$260,0),MATCH(M$3,'Data Sheet'!$A$1:$R$1,0))</f>
        <v>0</v>
      </c>
      <c r="N164" s="40">
        <f>INDEX('Data Sheet'!$A$1:$R$260,MATCH($A164,'Data Sheet'!$A$1:$A$260,0),MATCH(N$3,'Data Sheet'!$A$1:$R$1,0))</f>
        <v>0</v>
      </c>
      <c r="O164" s="40">
        <f>INDEX('Data Sheet'!$A$1:$R$260,MATCH($A164,'Data Sheet'!$A$1:$A$260,0),MATCH(O$3,'Data Sheet'!$A$1:$R$1,0))</f>
        <v>6.75</v>
      </c>
      <c r="P164" s="40">
        <f>INDEX('Data Sheet'!$A$1:$R$260,MATCH($A164,'Data Sheet'!$A$1:$A$260,0),MATCH(P$3,'Data Sheet'!$A$1:$R$1,0))</f>
        <v>0</v>
      </c>
      <c r="Q164" s="40">
        <f>INDEX('Data Sheet'!$A$1:$R$260,MATCH($A164,'Data Sheet'!$A$1:$A$260,0),MATCH(Q$3,'Data Sheet'!$A$1:$R$1,0))</f>
        <v>0</v>
      </c>
      <c r="R164" s="42" t="str">
        <f>VLOOKUP(A164,_xlfn.IFS(D164=Lists!$G$3,'Chicken Only Calculator'!$A$9:$U$114,D164=Lists!$G$4,'Chicken Only Calculator'!$A$9:$U$114,D164=Lists!$G$5,'Chicken Only Calculator'!$A$9:$U$114,D164=Lists!$G$6,'Cheese Only Calculator'!$A$9:$U$116,D164=Lists!$G$7,'Beef Only Calculator'!$A$9:$U$70,D164=Lists!$G$8,'Pork Only Calculator'!$A$9:$U$107),15,FALSE)</f>
        <v/>
      </c>
      <c r="S164" s="42" t="str">
        <f t="shared" si="24"/>
        <v/>
      </c>
      <c r="T164" s="42">
        <f>VLOOKUP(A164,_xlfn.IFS(D164=Lists!$G$3,'Chicken Only Calculator'!$A$9:$U$114,D164=Lists!$G$4,'Chicken Only Calculator'!$A$9:$U$114,D164=Lists!$G$5,'Chicken Only Calculator'!$A$9:$U$114,D164=Lists!$G$6,'Cheese Only Calculator'!$A$9:$U$116,D164=Lists!$G$7,'Beef Only Calculator'!$A$9:$U$70,D164=Lists!$G$8,'Pork Only Calculator'!$A$9:$U$107),17,FALSE)</f>
        <v>0</v>
      </c>
      <c r="U164" s="42" t="str">
        <f t="shared" si="25"/>
        <v/>
      </c>
      <c r="V164" s="42" t="str">
        <f t="shared" si="26"/>
        <v/>
      </c>
      <c r="W164" s="42" t="str">
        <f t="shared" si="27"/>
        <v/>
      </c>
      <c r="X164" s="42" t="str">
        <f t="shared" si="28"/>
        <v/>
      </c>
      <c r="Y164" s="42" t="str">
        <f t="shared" si="29"/>
        <v/>
      </c>
      <c r="Z164" s="42" t="str">
        <f t="shared" si="30"/>
        <v/>
      </c>
      <c r="AA164" s="42">
        <f>VLOOKUP($A164,_xlfn.IFS($D164=Lists!$G$3,'Chicken Only Calculator'!$A$9:$AJ$114,$D164=Lists!$G$4,'Chicken Only Calculator'!$A$9:$AJ$114,$D164=Lists!$G$5,'Chicken Only Calculator'!$A$9:$AJ$114,$D164=Lists!$G$6,'Cheese Only Calculator'!$A$9:$AJ$116,$D164=Lists!$G$7,'Beef Only Calculator'!$A$9:$AJ$70,$D164=Lists!$G$8,'Pork Only Calculator'!$A$9:$AJ$107),24,FALSE)</f>
        <v>0</v>
      </c>
      <c r="AB164" s="42">
        <f>VLOOKUP($A164,_xlfn.IFS($D164=Lists!$G$3,'Chicken Only Calculator'!$A$9:$AJ$114,$D164=Lists!$G$4,'Chicken Only Calculator'!$A$9:$AJ$114,$D164=Lists!$G$5,'Chicken Only Calculator'!$A$9:$AJ$114,$D164=Lists!$G$6,'Cheese Only Calculator'!$A$9:$AJ$116,$D164=Lists!$G$7,'Beef Only Calculator'!$A$9:$AJ$70,$D164=Lists!$G$8,'Pork Only Calculator'!$A$9:$AJ$107),25,FALSE)</f>
        <v>0</v>
      </c>
      <c r="AC164" s="42">
        <f>VLOOKUP($A164,_xlfn.IFS($D164=Lists!$G$3,'Chicken Only Calculator'!$A$9:$AJ$114,$D164=Lists!$G$4,'Chicken Only Calculator'!$A$9:$AJ$114,$D164=Lists!$G$5,'Chicken Only Calculator'!$A$9:$AJ$114,$D164=Lists!$G$6,'Cheese Only Calculator'!$A$9:$AJ$116,$D164=Lists!$G$7,'Beef Only Calculator'!$A$9:$AJ$70,$D164=Lists!$G$8,'Pork Only Calculator'!$A$9:$AJ$107),26,FALSE)</f>
        <v>0</v>
      </c>
      <c r="AD164" s="42">
        <f>VLOOKUP($A164,_xlfn.IFS($D164=Lists!$G$3,'Chicken Only Calculator'!$A$9:$AJ$114,$D164=Lists!$G$4,'Chicken Only Calculator'!$A$9:$AJ$114,$D164=Lists!$G$5,'Chicken Only Calculator'!$A$9:$AJ$114,$D164=Lists!$G$6,'Cheese Only Calculator'!$A$9:$AJ$116,$D164=Lists!$G$7,'Beef Only Calculator'!$A$9:$AJ$70,$D164=Lists!$G$8,'Pork Only Calculator'!$A$9:$AJ$107),27,FALSE)</f>
        <v>0</v>
      </c>
      <c r="AE164" s="42">
        <f>VLOOKUP($A164,_xlfn.IFS($D164=Lists!$G$3,'Chicken Only Calculator'!$A$9:$AJ$114,$D164=Lists!$G$4,'Chicken Only Calculator'!$A$9:$AJ$114,$D164=Lists!$G$5,'Chicken Only Calculator'!$A$9:$AJ$114,$D164=Lists!$G$6,'Cheese Only Calculator'!$A$9:$AJ$116,$D164=Lists!$G$7,'Beef Only Calculator'!$A$9:$AJ$70,$D164=Lists!$G$8,'Pork Only Calculator'!$A$9:$AJ$107),28,FALSE)</f>
        <v>0</v>
      </c>
      <c r="AF164" s="42">
        <f>VLOOKUP($A164,_xlfn.IFS($D164=Lists!$G$3,'Chicken Only Calculator'!$A$9:$AJ$114,$D164=Lists!$G$4,'Chicken Only Calculator'!$A$9:$AJ$114,$D164=Lists!$G$5,'Chicken Only Calculator'!$A$9:$AJ$114,$D164=Lists!$G$6,'Cheese Only Calculator'!$A$9:$AJ$116,$D164=Lists!$G$7,'Beef Only Calculator'!$A$9:$AJ$70,$D164=Lists!$G$8,'Pork Only Calculator'!$A$9:$AJ$107),29,FALSE)</f>
        <v>0</v>
      </c>
      <c r="AG164" s="42">
        <f>VLOOKUP($A164,_xlfn.IFS($D164=Lists!$G$3,'Chicken Only Calculator'!$A$9:$AJ$114,$D164=Lists!$G$4,'Chicken Only Calculator'!$A$9:$AJ$114,$D164=Lists!$G$5,'Chicken Only Calculator'!$A$9:$AJ$114,$D164=Lists!$G$6,'Cheese Only Calculator'!$A$9:$AJ$116,$D164=Lists!$G$7,'Beef Only Calculator'!$A$9:$AJ$70,$D164=Lists!$G$8,'Pork Only Calculator'!$A$9:$AJ$107),30,FALSE)</f>
        <v>0</v>
      </c>
      <c r="AH164" s="42">
        <f>VLOOKUP($A164,_xlfn.IFS($D164=Lists!$G$3,'Chicken Only Calculator'!$A$9:$AJ$114,$D164=Lists!$G$4,'Chicken Only Calculator'!$A$9:$AJ$114,$D164=Lists!$G$5,'Chicken Only Calculator'!$A$9:$AJ$114,$D164=Lists!$G$6,'Cheese Only Calculator'!$A$9:$AJ$116,$D164=Lists!$G$7,'Beef Only Calculator'!$A$9:$AJ$70,$D164=Lists!$G$8,'Pork Only Calculator'!$A$9:$AJ$107),31,FALSE)</f>
        <v>0</v>
      </c>
      <c r="AI164" s="42">
        <f>VLOOKUP($A164,_xlfn.IFS($D164=Lists!$G$3,'Chicken Only Calculator'!$A$9:$AJ$114,$D164=Lists!$G$4,'Chicken Only Calculator'!$A$9:$AJ$114,$D164=Lists!$G$5,'Chicken Only Calculator'!$A$9:$AJ$114,$D164=Lists!$G$6,'Cheese Only Calculator'!$A$9:$AJ$116,$D164=Lists!$G$7,'Beef Only Calculator'!$A$9:$AJ$70,$D164=Lists!$G$8,'Pork Only Calculator'!$A$9:$AJ$107),32,FALSE)</f>
        <v>0</v>
      </c>
      <c r="AJ164" s="42">
        <f>VLOOKUP($A164,_xlfn.IFS($D164=Lists!$G$3,'Chicken Only Calculator'!$A$9:$AJ$114,$D164=Lists!$G$4,'Chicken Only Calculator'!$A$9:$AJ$114,$D164=Lists!$G$5,'Chicken Only Calculator'!$A$9:$AJ$114,$D164=Lists!$G$6,'Cheese Only Calculator'!$A$9:$AJ$116,$D164=Lists!$G$7,'Beef Only Calculator'!$A$9:$AJ$70,$D164=Lists!$G$8,'Pork Only Calculator'!$A$9:$AJ$107),33,FALSE)</f>
        <v>0</v>
      </c>
      <c r="AK164" s="42">
        <f>VLOOKUP($A164,_xlfn.IFS($D164=Lists!$G$3,'Chicken Only Calculator'!$A$9:$AJ$114,$D164=Lists!$G$4,'Chicken Only Calculator'!$A$9:$AJ$114,$D164=Lists!$G$5,'Chicken Only Calculator'!$A$9:$AJ$114,$D164=Lists!$G$6,'Cheese Only Calculator'!$A$9:$AJ$116,$D164=Lists!$G$7,'Beef Only Calculator'!$A$9:$AJ$70,$D164=Lists!$G$8,'Pork Only Calculator'!$A$9:$AJ$107),34,FALSE)</f>
        <v>0</v>
      </c>
      <c r="AL164" s="42">
        <f>VLOOKUP($A164,_xlfn.IFS($D164=Lists!$G$3,'Chicken Only Calculator'!$A$9:$AJ$114,$D164=Lists!$G$4,'Chicken Only Calculator'!$A$9:$AJ$114,$D164=Lists!$G$5,'Chicken Only Calculator'!$A$9:$AJ$114,$D164=Lists!$G$6,'Cheese Only Calculator'!$A$9:$AJ$116,$D164=Lists!$G$7,'Beef Only Calculator'!$A$9:$AJ$70,$D164=Lists!$G$8,'Pork Only Calculator'!$A$9:$AJ$107),35,FALSE)</f>
        <v>0</v>
      </c>
      <c r="AM164" s="42">
        <f t="shared" si="31"/>
        <v>0</v>
      </c>
      <c r="AO164" s="55"/>
    </row>
    <row r="165" spans="1:41" ht="24.5" x14ac:dyDescent="0.55000000000000004">
      <c r="A165" s="52">
        <v>17021101120</v>
      </c>
      <c r="B165" s="52" t="str">
        <f>INDEX('Data Sheet'!$A$1:$R$260,MATCH($A165,'Data Sheet'!$A$1:$A$260,0),MATCH(B$3,'Data Sheet'!$A$1:$R$1,0))</f>
        <v>ACT</v>
      </c>
      <c r="C165" s="53" t="str">
        <f>INDEX('Data Sheet'!$A$1:$R$260,MATCH($A165,'Data Sheet'!$A$1:$A$260,0),MATCH(C$3,'Data Sheet'!$A$1:$R$1,0))</f>
        <v>Reduced Fat Cheese Breadsticks, 2.82 oz.</v>
      </c>
      <c r="D165" s="52">
        <f>INDEX('Data Sheet'!$A$1:$R$260,MATCH($A165,'Data Sheet'!$A$1:$A$260,0),MATCH(D$3,'Data Sheet'!$A$1:$R$1,0))</f>
        <v>110244</v>
      </c>
      <c r="E165" s="52">
        <f>INDEX('Data Sheet'!$A$1:$R$260,MATCH($A165,'Data Sheet'!$A$1:$A$260,0),MATCH(E$3,'Data Sheet'!$A$1:$R$1,0))</f>
        <v>19.2</v>
      </c>
      <c r="F165" s="52">
        <f>INDEX('Data Sheet'!$A$1:$R$260,MATCH($A165,'Data Sheet'!$A$1:$A$260,0),MATCH(F$3,'Data Sheet'!$A$1:$R$1,0))</f>
        <v>108</v>
      </c>
      <c r="G165" s="52">
        <f>INDEX('Data Sheet'!$A$1:$R$260,MATCH($A165,'Data Sheet'!$A$1:$A$260,0),MATCH(G$3,'Data Sheet'!$A$1:$R$1,0))</f>
        <v>108</v>
      </c>
      <c r="H165" s="52">
        <f>INDEX('Data Sheet'!$A$1:$R$260,MATCH($A165,'Data Sheet'!$A$1:$A$260,0),MATCH(H$3,'Data Sheet'!$A$1:$R$1,0))</f>
        <v>20</v>
      </c>
      <c r="I165" s="52">
        <f>INDEX('Data Sheet'!$A$1:$R$260,MATCH($A165,'Data Sheet'!$A$1:$A$260,0),MATCH(I$3,'Data Sheet'!$A$1:$R$1,0))</f>
        <v>2.8570000000000002</v>
      </c>
      <c r="J165" s="52" t="str">
        <f>INDEX('Data Sheet'!$A$1:$R$260,MATCH($A165,'Data Sheet'!$A$1:$A$260,0),MATCH(J$3,'Data Sheet'!$A$1:$R$1,0))</f>
        <v>1 stick</v>
      </c>
      <c r="K165" s="52">
        <f>INDEX('Data Sheet'!$A$1:$R$260,MATCH($A165,'Data Sheet'!$A$1:$A$260,0),MATCH(K$3,'Data Sheet'!$A$1:$R$1,0))</f>
        <v>1</v>
      </c>
      <c r="L165" s="52">
        <f>INDEX('Data Sheet'!$A$1:$R$260,MATCH($A165,'Data Sheet'!$A$1:$A$260,0),MATCH(L$3,'Data Sheet'!$A$1:$R$1,0))</f>
        <v>2</v>
      </c>
      <c r="M165" s="52">
        <f>INDEX('Data Sheet'!$A$1:$R$260,MATCH($A165,'Data Sheet'!$A$1:$A$260,0),MATCH(M$3,'Data Sheet'!$A$1:$R$1,0))</f>
        <v>0</v>
      </c>
      <c r="N165" s="52">
        <f>INDEX('Data Sheet'!$A$1:$R$260,MATCH($A165,'Data Sheet'!$A$1:$A$260,0),MATCH(N$3,'Data Sheet'!$A$1:$R$1,0))</f>
        <v>0</v>
      </c>
      <c r="O165" s="52">
        <f>INDEX('Data Sheet'!$A$1:$R$260,MATCH($A165,'Data Sheet'!$A$1:$A$260,0),MATCH(O$3,'Data Sheet'!$A$1:$R$1,0))</f>
        <v>6.75</v>
      </c>
      <c r="P165" s="52">
        <f>INDEX('Data Sheet'!$A$1:$R$260,MATCH($A165,'Data Sheet'!$A$1:$A$260,0),MATCH(P$3,'Data Sheet'!$A$1:$R$1,0))</f>
        <v>0</v>
      </c>
      <c r="Q165" s="52">
        <f>INDEX('Data Sheet'!$A$1:$R$260,MATCH($A165,'Data Sheet'!$A$1:$A$260,0),MATCH(Q$3,'Data Sheet'!$A$1:$R$1,0))</f>
        <v>0</v>
      </c>
      <c r="R165" s="54" t="str">
        <f>VLOOKUP(A165,_xlfn.IFS(D165=Lists!$G$3,'Chicken Only Calculator'!$A$9:$U$114,D165=Lists!$G$4,'Chicken Only Calculator'!$A$9:$U$114,D165=Lists!$G$5,'Chicken Only Calculator'!$A$9:$U$114,D165=Lists!$G$6,'Cheese Only Calculator'!$A$9:$U$116,D165=Lists!$G$7,'Beef Only Calculator'!$A$9:$U$70,D165=Lists!$G$8,'Pork Only Calculator'!$A$9:$U$107),15,FALSE)</f>
        <v/>
      </c>
      <c r="S165" s="54" t="str">
        <f t="shared" si="24"/>
        <v/>
      </c>
      <c r="T165" s="54">
        <f>VLOOKUP(A165,_xlfn.IFS(D165=Lists!$G$3,'Chicken Only Calculator'!$A$9:$U$114,D165=Lists!$G$4,'Chicken Only Calculator'!$A$9:$U$114,D165=Lists!$G$5,'Chicken Only Calculator'!$A$9:$U$114,D165=Lists!$G$6,'Cheese Only Calculator'!$A$9:$U$116,D165=Lists!$G$7,'Beef Only Calculator'!$A$9:$U$70,D165=Lists!$G$8,'Pork Only Calculator'!$A$9:$U$107),17,FALSE)</f>
        <v>0</v>
      </c>
      <c r="U165" s="54" t="str">
        <f t="shared" si="25"/>
        <v/>
      </c>
      <c r="V165" s="54" t="str">
        <f t="shared" si="26"/>
        <v/>
      </c>
      <c r="W165" s="54" t="str">
        <f t="shared" si="27"/>
        <v/>
      </c>
      <c r="X165" s="54" t="str">
        <f t="shared" si="28"/>
        <v/>
      </c>
      <c r="Y165" s="54" t="str">
        <f t="shared" si="29"/>
        <v/>
      </c>
      <c r="Z165" s="54" t="str">
        <f t="shared" si="30"/>
        <v/>
      </c>
      <c r="AA165" s="54">
        <f>VLOOKUP($A165,_xlfn.IFS($D165=Lists!$G$3,'Chicken Only Calculator'!$A$9:$AJ$114,$D165=Lists!$G$4,'Chicken Only Calculator'!$A$9:$AJ$114,$D165=Lists!$G$5,'Chicken Only Calculator'!$A$9:$AJ$114,$D165=Lists!$G$6,'Cheese Only Calculator'!$A$9:$AJ$116,$D165=Lists!$G$7,'Beef Only Calculator'!$A$9:$AJ$70,$D165=Lists!$G$8,'Pork Only Calculator'!$A$9:$AJ$107),24,FALSE)</f>
        <v>0</v>
      </c>
      <c r="AB165" s="54">
        <f>VLOOKUP($A165,_xlfn.IFS($D165=Lists!$G$3,'Chicken Only Calculator'!$A$9:$AJ$114,$D165=Lists!$G$4,'Chicken Only Calculator'!$A$9:$AJ$114,$D165=Lists!$G$5,'Chicken Only Calculator'!$A$9:$AJ$114,$D165=Lists!$G$6,'Cheese Only Calculator'!$A$9:$AJ$116,$D165=Lists!$G$7,'Beef Only Calculator'!$A$9:$AJ$70,$D165=Lists!$G$8,'Pork Only Calculator'!$A$9:$AJ$107),25,FALSE)</f>
        <v>0</v>
      </c>
      <c r="AC165" s="54">
        <f>VLOOKUP($A165,_xlfn.IFS($D165=Lists!$G$3,'Chicken Only Calculator'!$A$9:$AJ$114,$D165=Lists!$G$4,'Chicken Only Calculator'!$A$9:$AJ$114,$D165=Lists!$G$5,'Chicken Only Calculator'!$A$9:$AJ$114,$D165=Lists!$G$6,'Cheese Only Calculator'!$A$9:$AJ$116,$D165=Lists!$G$7,'Beef Only Calculator'!$A$9:$AJ$70,$D165=Lists!$G$8,'Pork Only Calculator'!$A$9:$AJ$107),26,FALSE)</f>
        <v>0</v>
      </c>
      <c r="AD165" s="54">
        <f>VLOOKUP($A165,_xlfn.IFS($D165=Lists!$G$3,'Chicken Only Calculator'!$A$9:$AJ$114,$D165=Lists!$G$4,'Chicken Only Calculator'!$A$9:$AJ$114,$D165=Lists!$G$5,'Chicken Only Calculator'!$A$9:$AJ$114,$D165=Lists!$G$6,'Cheese Only Calculator'!$A$9:$AJ$116,$D165=Lists!$G$7,'Beef Only Calculator'!$A$9:$AJ$70,$D165=Lists!$G$8,'Pork Only Calculator'!$A$9:$AJ$107),27,FALSE)</f>
        <v>0</v>
      </c>
      <c r="AE165" s="54">
        <f>VLOOKUP($A165,_xlfn.IFS($D165=Lists!$G$3,'Chicken Only Calculator'!$A$9:$AJ$114,$D165=Lists!$G$4,'Chicken Only Calculator'!$A$9:$AJ$114,$D165=Lists!$G$5,'Chicken Only Calculator'!$A$9:$AJ$114,$D165=Lists!$G$6,'Cheese Only Calculator'!$A$9:$AJ$116,$D165=Lists!$G$7,'Beef Only Calculator'!$A$9:$AJ$70,$D165=Lists!$G$8,'Pork Only Calculator'!$A$9:$AJ$107),28,FALSE)</f>
        <v>0</v>
      </c>
      <c r="AF165" s="54">
        <f>VLOOKUP($A165,_xlfn.IFS($D165=Lists!$G$3,'Chicken Only Calculator'!$A$9:$AJ$114,$D165=Lists!$G$4,'Chicken Only Calculator'!$A$9:$AJ$114,$D165=Lists!$G$5,'Chicken Only Calculator'!$A$9:$AJ$114,$D165=Lists!$G$6,'Cheese Only Calculator'!$A$9:$AJ$116,$D165=Lists!$G$7,'Beef Only Calculator'!$A$9:$AJ$70,$D165=Lists!$G$8,'Pork Only Calculator'!$A$9:$AJ$107),29,FALSE)</f>
        <v>0</v>
      </c>
      <c r="AG165" s="54">
        <f>VLOOKUP($A165,_xlfn.IFS($D165=Lists!$G$3,'Chicken Only Calculator'!$A$9:$AJ$114,$D165=Lists!$G$4,'Chicken Only Calculator'!$A$9:$AJ$114,$D165=Lists!$G$5,'Chicken Only Calculator'!$A$9:$AJ$114,$D165=Lists!$G$6,'Cheese Only Calculator'!$A$9:$AJ$116,$D165=Lists!$G$7,'Beef Only Calculator'!$A$9:$AJ$70,$D165=Lists!$G$8,'Pork Only Calculator'!$A$9:$AJ$107),30,FALSE)</f>
        <v>0</v>
      </c>
      <c r="AH165" s="54">
        <f>VLOOKUP($A165,_xlfn.IFS($D165=Lists!$G$3,'Chicken Only Calculator'!$A$9:$AJ$114,$D165=Lists!$G$4,'Chicken Only Calculator'!$A$9:$AJ$114,$D165=Lists!$G$5,'Chicken Only Calculator'!$A$9:$AJ$114,$D165=Lists!$G$6,'Cheese Only Calculator'!$A$9:$AJ$116,$D165=Lists!$G$7,'Beef Only Calculator'!$A$9:$AJ$70,$D165=Lists!$G$8,'Pork Only Calculator'!$A$9:$AJ$107),31,FALSE)</f>
        <v>0</v>
      </c>
      <c r="AI165" s="54">
        <f>VLOOKUP($A165,_xlfn.IFS($D165=Lists!$G$3,'Chicken Only Calculator'!$A$9:$AJ$114,$D165=Lists!$G$4,'Chicken Only Calculator'!$A$9:$AJ$114,$D165=Lists!$G$5,'Chicken Only Calculator'!$A$9:$AJ$114,$D165=Lists!$G$6,'Cheese Only Calculator'!$A$9:$AJ$116,$D165=Lists!$G$7,'Beef Only Calculator'!$A$9:$AJ$70,$D165=Lists!$G$8,'Pork Only Calculator'!$A$9:$AJ$107),32,FALSE)</f>
        <v>0</v>
      </c>
      <c r="AJ165" s="54">
        <f>VLOOKUP($A165,_xlfn.IFS($D165=Lists!$G$3,'Chicken Only Calculator'!$A$9:$AJ$114,$D165=Lists!$G$4,'Chicken Only Calculator'!$A$9:$AJ$114,$D165=Lists!$G$5,'Chicken Only Calculator'!$A$9:$AJ$114,$D165=Lists!$G$6,'Cheese Only Calculator'!$A$9:$AJ$116,$D165=Lists!$G$7,'Beef Only Calculator'!$A$9:$AJ$70,$D165=Lists!$G$8,'Pork Only Calculator'!$A$9:$AJ$107),33,FALSE)</f>
        <v>0</v>
      </c>
      <c r="AK165" s="54">
        <f>VLOOKUP($A165,_xlfn.IFS($D165=Lists!$G$3,'Chicken Only Calculator'!$A$9:$AJ$114,$D165=Lists!$G$4,'Chicken Only Calculator'!$A$9:$AJ$114,$D165=Lists!$G$5,'Chicken Only Calculator'!$A$9:$AJ$114,$D165=Lists!$G$6,'Cheese Only Calculator'!$A$9:$AJ$116,$D165=Lists!$G$7,'Beef Only Calculator'!$A$9:$AJ$70,$D165=Lists!$G$8,'Pork Only Calculator'!$A$9:$AJ$107),34,FALSE)</f>
        <v>0</v>
      </c>
      <c r="AL165" s="54">
        <f>VLOOKUP($A165,_xlfn.IFS($D165=Lists!$G$3,'Chicken Only Calculator'!$A$9:$AJ$114,$D165=Lists!$G$4,'Chicken Only Calculator'!$A$9:$AJ$114,$D165=Lists!$G$5,'Chicken Only Calculator'!$A$9:$AJ$114,$D165=Lists!$G$6,'Cheese Only Calculator'!$A$9:$AJ$116,$D165=Lists!$G$7,'Beef Only Calculator'!$A$9:$AJ$70,$D165=Lists!$G$8,'Pork Only Calculator'!$A$9:$AJ$107),35,FALSE)</f>
        <v>0</v>
      </c>
      <c r="AM165" s="54">
        <f t="shared" si="31"/>
        <v>0</v>
      </c>
      <c r="AO165" s="55"/>
    </row>
    <row r="166" spans="1:41" ht="24.5" x14ac:dyDescent="0.55000000000000004">
      <c r="A166" s="40">
        <v>17022101120</v>
      </c>
      <c r="B166" s="40" t="str">
        <f>INDEX('Data Sheet'!$A$1:$R$260,MATCH($A166,'Data Sheet'!$A$1:$A$260,0),MATCH(B$3,'Data Sheet'!$A$1:$R$1,0))</f>
        <v>ACT</v>
      </c>
      <c r="C166" s="41" t="str">
        <f>INDEX('Data Sheet'!$A$1:$R$260,MATCH($A166,'Data Sheet'!$A$1:$A$260,0),MATCH(C$3,'Data Sheet'!$A$1:$R$1,0))</f>
        <v xml:space="preserve">100% LMPS Cheese Breadsticks, 2.15 oz. </v>
      </c>
      <c r="D166" s="40">
        <f>INDEX('Data Sheet'!$A$1:$R$260,MATCH($A166,'Data Sheet'!$A$1:$A$260,0),MATCH(D$3,'Data Sheet'!$A$1:$R$1,0))</f>
        <v>110244</v>
      </c>
      <c r="E166" s="40">
        <f>INDEX('Data Sheet'!$A$1:$R$260,MATCH($A166,'Data Sheet'!$A$1:$A$260,0),MATCH(E$3,'Data Sheet'!$A$1:$R$1,0))</f>
        <v>19.399999999999999</v>
      </c>
      <c r="F166" s="40">
        <f>INDEX('Data Sheet'!$A$1:$R$260,MATCH($A166,'Data Sheet'!$A$1:$A$260,0),MATCH(F$3,'Data Sheet'!$A$1:$R$1,0))</f>
        <v>144</v>
      </c>
      <c r="G166" s="40">
        <f>INDEX('Data Sheet'!$A$1:$R$260,MATCH($A166,'Data Sheet'!$A$1:$A$260,0),MATCH(G$3,'Data Sheet'!$A$1:$R$1,0))</f>
        <v>144</v>
      </c>
      <c r="H166" s="40">
        <f>INDEX('Data Sheet'!$A$1:$R$260,MATCH($A166,'Data Sheet'!$A$1:$A$260,0),MATCH(H$3,'Data Sheet'!$A$1:$R$1,0))</f>
        <v>20</v>
      </c>
      <c r="I166" s="40">
        <f>INDEX('Data Sheet'!$A$1:$R$260,MATCH($A166,'Data Sheet'!$A$1:$A$260,0),MATCH(I$3,'Data Sheet'!$A$1:$R$1,0))</f>
        <v>2.16</v>
      </c>
      <c r="J166" s="40" t="str">
        <f>INDEX('Data Sheet'!$A$1:$R$260,MATCH($A166,'Data Sheet'!$A$1:$A$260,0),MATCH(J$3,'Data Sheet'!$A$1:$R$1,0))</f>
        <v>1 stick</v>
      </c>
      <c r="K166" s="40">
        <f>INDEX('Data Sheet'!$A$1:$R$260,MATCH($A166,'Data Sheet'!$A$1:$A$260,0),MATCH(K$3,'Data Sheet'!$A$1:$R$1,0))</f>
        <v>1</v>
      </c>
      <c r="L166" s="40">
        <f>INDEX('Data Sheet'!$A$1:$R$260,MATCH($A166,'Data Sheet'!$A$1:$A$260,0),MATCH(L$3,'Data Sheet'!$A$1:$R$1,0))</f>
        <v>1</v>
      </c>
      <c r="M166" s="40">
        <f>INDEX('Data Sheet'!$A$1:$R$260,MATCH($A166,'Data Sheet'!$A$1:$A$260,0),MATCH(M$3,'Data Sheet'!$A$1:$R$1,0))</f>
        <v>0</v>
      </c>
      <c r="N166" s="40">
        <f>INDEX('Data Sheet'!$A$1:$R$260,MATCH($A166,'Data Sheet'!$A$1:$A$260,0),MATCH(N$3,'Data Sheet'!$A$1:$R$1,0))</f>
        <v>0</v>
      </c>
      <c r="O166" s="40">
        <f>INDEX('Data Sheet'!$A$1:$R$260,MATCH($A166,'Data Sheet'!$A$1:$A$260,0),MATCH(O$3,'Data Sheet'!$A$1:$R$1,0))</f>
        <v>9.2200000000000006</v>
      </c>
      <c r="P166" s="40">
        <f>INDEX('Data Sheet'!$A$1:$R$260,MATCH($A166,'Data Sheet'!$A$1:$A$260,0),MATCH(P$3,'Data Sheet'!$A$1:$R$1,0))</f>
        <v>0</v>
      </c>
      <c r="Q166" s="40">
        <f>INDEX('Data Sheet'!$A$1:$R$260,MATCH($A166,'Data Sheet'!$A$1:$A$260,0),MATCH(Q$3,'Data Sheet'!$A$1:$R$1,0))</f>
        <v>0</v>
      </c>
      <c r="R166" s="42" t="str">
        <f>VLOOKUP(A166,_xlfn.IFS(D166=Lists!$G$3,'Chicken Only Calculator'!$A$9:$U$114,D166=Lists!$G$4,'Chicken Only Calculator'!$A$9:$U$114,D166=Lists!$G$5,'Chicken Only Calculator'!$A$9:$U$114,D166=Lists!$G$6,'Cheese Only Calculator'!$A$9:$U$116,D166=Lists!$G$7,'Beef Only Calculator'!$A$9:$U$70,D166=Lists!$G$8,'Pork Only Calculator'!$A$9:$U$107),15,FALSE)</f>
        <v/>
      </c>
      <c r="S166" s="42" t="str">
        <f t="shared" si="24"/>
        <v/>
      </c>
      <c r="T166" s="42">
        <f>VLOOKUP(A166,_xlfn.IFS(D166=Lists!$G$3,'Chicken Only Calculator'!$A$9:$U$114,D166=Lists!$G$4,'Chicken Only Calculator'!$A$9:$U$114,D166=Lists!$G$5,'Chicken Only Calculator'!$A$9:$U$114,D166=Lists!$G$6,'Cheese Only Calculator'!$A$9:$U$116,D166=Lists!$G$7,'Beef Only Calculator'!$A$9:$U$70,D166=Lists!$G$8,'Pork Only Calculator'!$A$9:$U$107),17,FALSE)</f>
        <v>0</v>
      </c>
      <c r="U166" s="42" t="str">
        <f t="shared" si="25"/>
        <v/>
      </c>
      <c r="V166" s="42" t="str">
        <f t="shared" si="26"/>
        <v/>
      </c>
      <c r="W166" s="42" t="str">
        <f t="shared" si="27"/>
        <v/>
      </c>
      <c r="X166" s="42" t="str">
        <f t="shared" si="28"/>
        <v/>
      </c>
      <c r="Y166" s="42" t="str">
        <f t="shared" si="29"/>
        <v/>
      </c>
      <c r="Z166" s="42" t="str">
        <f t="shared" si="30"/>
        <v/>
      </c>
      <c r="AA166" s="42">
        <f>VLOOKUP($A166,_xlfn.IFS($D166=Lists!$G$3,'Chicken Only Calculator'!$A$9:$AJ$114,$D166=Lists!$G$4,'Chicken Only Calculator'!$A$9:$AJ$114,$D166=Lists!$G$5,'Chicken Only Calculator'!$A$9:$AJ$114,$D166=Lists!$G$6,'Cheese Only Calculator'!$A$9:$AJ$116,$D166=Lists!$G$7,'Beef Only Calculator'!$A$9:$AJ$70,$D166=Lists!$G$8,'Pork Only Calculator'!$A$9:$AJ$107),24,FALSE)</f>
        <v>0</v>
      </c>
      <c r="AB166" s="42">
        <f>VLOOKUP($A166,_xlfn.IFS($D166=Lists!$G$3,'Chicken Only Calculator'!$A$9:$AJ$114,$D166=Lists!$G$4,'Chicken Only Calculator'!$A$9:$AJ$114,$D166=Lists!$G$5,'Chicken Only Calculator'!$A$9:$AJ$114,$D166=Lists!$G$6,'Cheese Only Calculator'!$A$9:$AJ$116,$D166=Lists!$G$7,'Beef Only Calculator'!$A$9:$AJ$70,$D166=Lists!$G$8,'Pork Only Calculator'!$A$9:$AJ$107),25,FALSE)</f>
        <v>0</v>
      </c>
      <c r="AC166" s="42">
        <f>VLOOKUP($A166,_xlfn.IFS($D166=Lists!$G$3,'Chicken Only Calculator'!$A$9:$AJ$114,$D166=Lists!$G$4,'Chicken Only Calculator'!$A$9:$AJ$114,$D166=Lists!$G$5,'Chicken Only Calculator'!$A$9:$AJ$114,$D166=Lists!$G$6,'Cheese Only Calculator'!$A$9:$AJ$116,$D166=Lists!$G$7,'Beef Only Calculator'!$A$9:$AJ$70,$D166=Lists!$G$8,'Pork Only Calculator'!$A$9:$AJ$107),26,FALSE)</f>
        <v>0</v>
      </c>
      <c r="AD166" s="42">
        <f>VLOOKUP($A166,_xlfn.IFS($D166=Lists!$G$3,'Chicken Only Calculator'!$A$9:$AJ$114,$D166=Lists!$G$4,'Chicken Only Calculator'!$A$9:$AJ$114,$D166=Lists!$G$5,'Chicken Only Calculator'!$A$9:$AJ$114,$D166=Lists!$G$6,'Cheese Only Calculator'!$A$9:$AJ$116,$D166=Lists!$G$7,'Beef Only Calculator'!$A$9:$AJ$70,$D166=Lists!$G$8,'Pork Only Calculator'!$A$9:$AJ$107),27,FALSE)</f>
        <v>0</v>
      </c>
      <c r="AE166" s="42">
        <f>VLOOKUP($A166,_xlfn.IFS($D166=Lists!$G$3,'Chicken Only Calculator'!$A$9:$AJ$114,$D166=Lists!$G$4,'Chicken Only Calculator'!$A$9:$AJ$114,$D166=Lists!$G$5,'Chicken Only Calculator'!$A$9:$AJ$114,$D166=Lists!$G$6,'Cheese Only Calculator'!$A$9:$AJ$116,$D166=Lists!$G$7,'Beef Only Calculator'!$A$9:$AJ$70,$D166=Lists!$G$8,'Pork Only Calculator'!$A$9:$AJ$107),28,FALSE)</f>
        <v>0</v>
      </c>
      <c r="AF166" s="42">
        <f>VLOOKUP($A166,_xlfn.IFS($D166=Lists!$G$3,'Chicken Only Calculator'!$A$9:$AJ$114,$D166=Lists!$G$4,'Chicken Only Calculator'!$A$9:$AJ$114,$D166=Lists!$G$5,'Chicken Only Calculator'!$A$9:$AJ$114,$D166=Lists!$G$6,'Cheese Only Calculator'!$A$9:$AJ$116,$D166=Lists!$G$7,'Beef Only Calculator'!$A$9:$AJ$70,$D166=Lists!$G$8,'Pork Only Calculator'!$A$9:$AJ$107),29,FALSE)</f>
        <v>0</v>
      </c>
      <c r="AG166" s="42">
        <f>VLOOKUP($A166,_xlfn.IFS($D166=Lists!$G$3,'Chicken Only Calculator'!$A$9:$AJ$114,$D166=Lists!$G$4,'Chicken Only Calculator'!$A$9:$AJ$114,$D166=Lists!$G$5,'Chicken Only Calculator'!$A$9:$AJ$114,$D166=Lists!$G$6,'Cheese Only Calculator'!$A$9:$AJ$116,$D166=Lists!$G$7,'Beef Only Calculator'!$A$9:$AJ$70,$D166=Lists!$G$8,'Pork Only Calculator'!$A$9:$AJ$107),30,FALSE)</f>
        <v>0</v>
      </c>
      <c r="AH166" s="42">
        <f>VLOOKUP($A166,_xlfn.IFS($D166=Lists!$G$3,'Chicken Only Calculator'!$A$9:$AJ$114,$D166=Lists!$G$4,'Chicken Only Calculator'!$A$9:$AJ$114,$D166=Lists!$G$5,'Chicken Only Calculator'!$A$9:$AJ$114,$D166=Lists!$G$6,'Cheese Only Calculator'!$A$9:$AJ$116,$D166=Lists!$G$7,'Beef Only Calculator'!$A$9:$AJ$70,$D166=Lists!$G$8,'Pork Only Calculator'!$A$9:$AJ$107),31,FALSE)</f>
        <v>0</v>
      </c>
      <c r="AI166" s="42">
        <f>VLOOKUP($A166,_xlfn.IFS($D166=Lists!$G$3,'Chicken Only Calculator'!$A$9:$AJ$114,$D166=Lists!$G$4,'Chicken Only Calculator'!$A$9:$AJ$114,$D166=Lists!$G$5,'Chicken Only Calculator'!$A$9:$AJ$114,$D166=Lists!$G$6,'Cheese Only Calculator'!$A$9:$AJ$116,$D166=Lists!$G$7,'Beef Only Calculator'!$A$9:$AJ$70,$D166=Lists!$G$8,'Pork Only Calculator'!$A$9:$AJ$107),32,FALSE)</f>
        <v>0</v>
      </c>
      <c r="AJ166" s="42">
        <f>VLOOKUP($A166,_xlfn.IFS($D166=Lists!$G$3,'Chicken Only Calculator'!$A$9:$AJ$114,$D166=Lists!$G$4,'Chicken Only Calculator'!$A$9:$AJ$114,$D166=Lists!$G$5,'Chicken Only Calculator'!$A$9:$AJ$114,$D166=Lists!$G$6,'Cheese Only Calculator'!$A$9:$AJ$116,$D166=Lists!$G$7,'Beef Only Calculator'!$A$9:$AJ$70,$D166=Lists!$G$8,'Pork Only Calculator'!$A$9:$AJ$107),33,FALSE)</f>
        <v>0</v>
      </c>
      <c r="AK166" s="42">
        <f>VLOOKUP($A166,_xlfn.IFS($D166=Lists!$G$3,'Chicken Only Calculator'!$A$9:$AJ$114,$D166=Lists!$G$4,'Chicken Only Calculator'!$A$9:$AJ$114,$D166=Lists!$G$5,'Chicken Only Calculator'!$A$9:$AJ$114,$D166=Lists!$G$6,'Cheese Only Calculator'!$A$9:$AJ$116,$D166=Lists!$G$7,'Beef Only Calculator'!$A$9:$AJ$70,$D166=Lists!$G$8,'Pork Only Calculator'!$A$9:$AJ$107),34,FALSE)</f>
        <v>0</v>
      </c>
      <c r="AL166" s="42">
        <f>VLOOKUP($A166,_xlfn.IFS($D166=Lists!$G$3,'Chicken Only Calculator'!$A$9:$AJ$114,$D166=Lists!$G$4,'Chicken Only Calculator'!$A$9:$AJ$114,$D166=Lists!$G$5,'Chicken Only Calculator'!$A$9:$AJ$114,$D166=Lists!$G$6,'Cheese Only Calculator'!$A$9:$AJ$116,$D166=Lists!$G$7,'Beef Only Calculator'!$A$9:$AJ$70,$D166=Lists!$G$8,'Pork Only Calculator'!$A$9:$AJ$107),35,FALSE)</f>
        <v>0</v>
      </c>
      <c r="AM166" s="42">
        <f t="shared" si="31"/>
        <v>0</v>
      </c>
      <c r="AO166" s="55"/>
    </row>
    <row r="167" spans="1:41" ht="24.5" x14ac:dyDescent="0.55000000000000004">
      <c r="A167" s="52">
        <v>17023721120</v>
      </c>
      <c r="B167" s="52" t="str">
        <f>INDEX('Data Sheet'!$A$1:$R$260,MATCH($A167,'Data Sheet'!$A$1:$A$260,0),MATCH(B$3,'Data Sheet'!$A$1:$R$1,0))</f>
        <v>ACT</v>
      </c>
      <c r="C167" s="53" t="str">
        <f>INDEX('Data Sheet'!$A$1:$R$260,MATCH($A167,'Data Sheet'!$A$1:$A$260,0),MATCH(C$3,'Data Sheet'!$A$1:$R$1,0))</f>
        <v>Pepperoni Pizza Sticks, 3.77 oz.</v>
      </c>
      <c r="D167" s="52">
        <f>INDEX('Data Sheet'!$A$1:$R$260,MATCH($A167,'Data Sheet'!$A$1:$A$260,0),MATCH(D$3,'Data Sheet'!$A$1:$R$1,0))</f>
        <v>110244</v>
      </c>
      <c r="E167" s="52">
        <f>INDEX('Data Sheet'!$A$1:$R$260,MATCH($A167,'Data Sheet'!$A$1:$A$260,0),MATCH(E$3,'Data Sheet'!$A$1:$R$1,0))</f>
        <v>17.190000000000001</v>
      </c>
      <c r="F167" s="52">
        <f>INDEX('Data Sheet'!$A$1:$R$260,MATCH($A167,'Data Sheet'!$A$1:$A$260,0),MATCH(F$3,'Data Sheet'!$A$1:$R$1,0))</f>
        <v>72</v>
      </c>
      <c r="G167" s="52">
        <f>INDEX('Data Sheet'!$A$1:$R$260,MATCH($A167,'Data Sheet'!$A$1:$A$260,0),MATCH(G$3,'Data Sheet'!$A$1:$R$1,0))</f>
        <v>72</v>
      </c>
      <c r="H167" s="52">
        <f>INDEX('Data Sheet'!$A$1:$R$260,MATCH($A167,'Data Sheet'!$A$1:$A$260,0),MATCH(H$3,'Data Sheet'!$A$1:$R$1,0))</f>
        <v>20</v>
      </c>
      <c r="I167" s="52">
        <f>INDEX('Data Sheet'!$A$1:$R$260,MATCH($A167,'Data Sheet'!$A$1:$A$260,0),MATCH(I$3,'Data Sheet'!$A$1:$R$1,0))</f>
        <v>3.82</v>
      </c>
      <c r="J167" s="52" t="str">
        <f>INDEX('Data Sheet'!$A$1:$R$260,MATCH($A167,'Data Sheet'!$A$1:$A$260,0),MATCH(J$3,'Data Sheet'!$A$1:$R$1,0))</f>
        <v>1 stick</v>
      </c>
      <c r="K167" s="52">
        <f>INDEX('Data Sheet'!$A$1:$R$260,MATCH($A167,'Data Sheet'!$A$1:$A$260,0),MATCH(K$3,'Data Sheet'!$A$1:$R$1,0))</f>
        <v>1</v>
      </c>
      <c r="L167" s="52">
        <f>INDEX('Data Sheet'!$A$1:$R$260,MATCH($A167,'Data Sheet'!$A$1:$A$260,0),MATCH(L$3,'Data Sheet'!$A$1:$R$1,0))</f>
        <v>2.25</v>
      </c>
      <c r="M167" s="52">
        <f>INDEX('Data Sheet'!$A$1:$R$260,MATCH($A167,'Data Sheet'!$A$1:$A$260,0),MATCH(M$3,'Data Sheet'!$A$1:$R$1,0))</f>
        <v>0</v>
      </c>
      <c r="N167" s="52">
        <f>INDEX('Data Sheet'!$A$1:$R$260,MATCH($A167,'Data Sheet'!$A$1:$A$260,0),MATCH(N$3,'Data Sheet'!$A$1:$R$1,0))</f>
        <v>0</v>
      </c>
      <c r="O167" s="52">
        <f>INDEX('Data Sheet'!$A$1:$R$260,MATCH($A167,'Data Sheet'!$A$1:$A$260,0),MATCH(O$3,'Data Sheet'!$A$1:$R$1,0))</f>
        <v>3.4649999999999999</v>
      </c>
      <c r="P167" s="52">
        <f>INDEX('Data Sheet'!$A$1:$R$260,MATCH($A167,'Data Sheet'!$A$1:$A$260,0),MATCH(P$3,'Data Sheet'!$A$1:$R$1,0))</f>
        <v>0</v>
      </c>
      <c r="Q167" s="52">
        <f>INDEX('Data Sheet'!$A$1:$R$260,MATCH($A167,'Data Sheet'!$A$1:$A$260,0),MATCH(Q$3,'Data Sheet'!$A$1:$R$1,0))</f>
        <v>0</v>
      </c>
      <c r="R167" s="54" t="str">
        <f>VLOOKUP(A167,_xlfn.IFS(D167=Lists!$G$3,'Chicken Only Calculator'!$A$9:$U$114,D167=Lists!$G$4,'Chicken Only Calculator'!$A$9:$U$114,D167=Lists!$G$5,'Chicken Only Calculator'!$A$9:$U$114,D167=Lists!$G$6,'Cheese Only Calculator'!$A$9:$U$116,D167=Lists!$G$7,'Beef Only Calculator'!$A$9:$U$70,D167=Lists!$G$8,'Pork Only Calculator'!$A$9:$U$107),15,FALSE)</f>
        <v/>
      </c>
      <c r="S167" s="54" t="str">
        <f t="shared" si="24"/>
        <v/>
      </c>
      <c r="T167" s="54">
        <f>VLOOKUP(A167,_xlfn.IFS(D167=Lists!$G$3,'Chicken Only Calculator'!$A$9:$U$114,D167=Lists!$G$4,'Chicken Only Calculator'!$A$9:$U$114,D167=Lists!$G$5,'Chicken Only Calculator'!$A$9:$U$114,D167=Lists!$G$6,'Cheese Only Calculator'!$A$9:$U$116,D167=Lists!$G$7,'Beef Only Calculator'!$A$9:$U$70,D167=Lists!$G$8,'Pork Only Calculator'!$A$9:$U$107),17,FALSE)</f>
        <v>0</v>
      </c>
      <c r="U167" s="54" t="str">
        <f t="shared" si="25"/>
        <v/>
      </c>
      <c r="V167" s="54" t="str">
        <f t="shared" si="26"/>
        <v/>
      </c>
      <c r="W167" s="54" t="str">
        <f t="shared" si="27"/>
        <v/>
      </c>
      <c r="X167" s="54" t="str">
        <f t="shared" si="28"/>
        <v/>
      </c>
      <c r="Y167" s="54" t="str">
        <f t="shared" si="29"/>
        <v/>
      </c>
      <c r="Z167" s="54" t="str">
        <f t="shared" si="30"/>
        <v/>
      </c>
      <c r="AA167" s="54">
        <f>VLOOKUP($A167,_xlfn.IFS($D167=Lists!$G$3,'Chicken Only Calculator'!$A$9:$AJ$114,$D167=Lists!$G$4,'Chicken Only Calculator'!$A$9:$AJ$114,$D167=Lists!$G$5,'Chicken Only Calculator'!$A$9:$AJ$114,$D167=Lists!$G$6,'Cheese Only Calculator'!$A$9:$AJ$116,$D167=Lists!$G$7,'Beef Only Calculator'!$A$9:$AJ$70,$D167=Lists!$G$8,'Pork Only Calculator'!$A$9:$AJ$107),24,FALSE)</f>
        <v>0</v>
      </c>
      <c r="AB167" s="54">
        <f>VLOOKUP($A167,_xlfn.IFS($D167=Lists!$G$3,'Chicken Only Calculator'!$A$9:$AJ$114,$D167=Lists!$G$4,'Chicken Only Calculator'!$A$9:$AJ$114,$D167=Lists!$G$5,'Chicken Only Calculator'!$A$9:$AJ$114,$D167=Lists!$G$6,'Cheese Only Calculator'!$A$9:$AJ$116,$D167=Lists!$G$7,'Beef Only Calculator'!$A$9:$AJ$70,$D167=Lists!$G$8,'Pork Only Calculator'!$A$9:$AJ$107),25,FALSE)</f>
        <v>0</v>
      </c>
      <c r="AC167" s="54">
        <f>VLOOKUP($A167,_xlfn.IFS($D167=Lists!$G$3,'Chicken Only Calculator'!$A$9:$AJ$114,$D167=Lists!$G$4,'Chicken Only Calculator'!$A$9:$AJ$114,$D167=Lists!$G$5,'Chicken Only Calculator'!$A$9:$AJ$114,$D167=Lists!$G$6,'Cheese Only Calculator'!$A$9:$AJ$116,$D167=Lists!$G$7,'Beef Only Calculator'!$A$9:$AJ$70,$D167=Lists!$G$8,'Pork Only Calculator'!$A$9:$AJ$107),26,FALSE)</f>
        <v>0</v>
      </c>
      <c r="AD167" s="54">
        <f>VLOOKUP($A167,_xlfn.IFS($D167=Lists!$G$3,'Chicken Only Calculator'!$A$9:$AJ$114,$D167=Lists!$G$4,'Chicken Only Calculator'!$A$9:$AJ$114,$D167=Lists!$G$5,'Chicken Only Calculator'!$A$9:$AJ$114,$D167=Lists!$G$6,'Cheese Only Calculator'!$A$9:$AJ$116,$D167=Lists!$G$7,'Beef Only Calculator'!$A$9:$AJ$70,$D167=Lists!$G$8,'Pork Only Calculator'!$A$9:$AJ$107),27,FALSE)</f>
        <v>0</v>
      </c>
      <c r="AE167" s="54">
        <f>VLOOKUP($A167,_xlfn.IFS($D167=Lists!$G$3,'Chicken Only Calculator'!$A$9:$AJ$114,$D167=Lists!$G$4,'Chicken Only Calculator'!$A$9:$AJ$114,$D167=Lists!$G$5,'Chicken Only Calculator'!$A$9:$AJ$114,$D167=Lists!$G$6,'Cheese Only Calculator'!$A$9:$AJ$116,$D167=Lists!$G$7,'Beef Only Calculator'!$A$9:$AJ$70,$D167=Lists!$G$8,'Pork Only Calculator'!$A$9:$AJ$107),28,FALSE)</f>
        <v>0</v>
      </c>
      <c r="AF167" s="54">
        <f>VLOOKUP($A167,_xlfn.IFS($D167=Lists!$G$3,'Chicken Only Calculator'!$A$9:$AJ$114,$D167=Lists!$G$4,'Chicken Only Calculator'!$A$9:$AJ$114,$D167=Lists!$G$5,'Chicken Only Calculator'!$A$9:$AJ$114,$D167=Lists!$G$6,'Cheese Only Calculator'!$A$9:$AJ$116,$D167=Lists!$G$7,'Beef Only Calculator'!$A$9:$AJ$70,$D167=Lists!$G$8,'Pork Only Calculator'!$A$9:$AJ$107),29,FALSE)</f>
        <v>0</v>
      </c>
      <c r="AG167" s="54">
        <f>VLOOKUP($A167,_xlfn.IFS($D167=Lists!$G$3,'Chicken Only Calculator'!$A$9:$AJ$114,$D167=Lists!$G$4,'Chicken Only Calculator'!$A$9:$AJ$114,$D167=Lists!$G$5,'Chicken Only Calculator'!$A$9:$AJ$114,$D167=Lists!$G$6,'Cheese Only Calculator'!$A$9:$AJ$116,$D167=Lists!$G$7,'Beef Only Calculator'!$A$9:$AJ$70,$D167=Lists!$G$8,'Pork Only Calculator'!$A$9:$AJ$107),30,FALSE)</f>
        <v>0</v>
      </c>
      <c r="AH167" s="54">
        <f>VLOOKUP($A167,_xlfn.IFS($D167=Lists!$G$3,'Chicken Only Calculator'!$A$9:$AJ$114,$D167=Lists!$G$4,'Chicken Only Calculator'!$A$9:$AJ$114,$D167=Lists!$G$5,'Chicken Only Calculator'!$A$9:$AJ$114,$D167=Lists!$G$6,'Cheese Only Calculator'!$A$9:$AJ$116,$D167=Lists!$G$7,'Beef Only Calculator'!$A$9:$AJ$70,$D167=Lists!$G$8,'Pork Only Calculator'!$A$9:$AJ$107),31,FALSE)</f>
        <v>0</v>
      </c>
      <c r="AI167" s="54">
        <f>VLOOKUP($A167,_xlfn.IFS($D167=Lists!$G$3,'Chicken Only Calculator'!$A$9:$AJ$114,$D167=Lists!$G$4,'Chicken Only Calculator'!$A$9:$AJ$114,$D167=Lists!$G$5,'Chicken Only Calculator'!$A$9:$AJ$114,$D167=Lists!$G$6,'Cheese Only Calculator'!$A$9:$AJ$116,$D167=Lists!$G$7,'Beef Only Calculator'!$A$9:$AJ$70,$D167=Lists!$G$8,'Pork Only Calculator'!$A$9:$AJ$107),32,FALSE)</f>
        <v>0</v>
      </c>
      <c r="AJ167" s="54">
        <f>VLOOKUP($A167,_xlfn.IFS($D167=Lists!$G$3,'Chicken Only Calculator'!$A$9:$AJ$114,$D167=Lists!$G$4,'Chicken Only Calculator'!$A$9:$AJ$114,$D167=Lists!$G$5,'Chicken Only Calculator'!$A$9:$AJ$114,$D167=Lists!$G$6,'Cheese Only Calculator'!$A$9:$AJ$116,$D167=Lists!$G$7,'Beef Only Calculator'!$A$9:$AJ$70,$D167=Lists!$G$8,'Pork Only Calculator'!$A$9:$AJ$107),33,FALSE)</f>
        <v>0</v>
      </c>
      <c r="AK167" s="54">
        <f>VLOOKUP($A167,_xlfn.IFS($D167=Lists!$G$3,'Chicken Only Calculator'!$A$9:$AJ$114,$D167=Lists!$G$4,'Chicken Only Calculator'!$A$9:$AJ$114,$D167=Lists!$G$5,'Chicken Only Calculator'!$A$9:$AJ$114,$D167=Lists!$G$6,'Cheese Only Calculator'!$A$9:$AJ$116,$D167=Lists!$G$7,'Beef Only Calculator'!$A$9:$AJ$70,$D167=Lists!$G$8,'Pork Only Calculator'!$A$9:$AJ$107),34,FALSE)</f>
        <v>0</v>
      </c>
      <c r="AL167" s="54">
        <f>VLOOKUP($A167,_xlfn.IFS($D167=Lists!$G$3,'Chicken Only Calculator'!$A$9:$AJ$114,$D167=Lists!$G$4,'Chicken Only Calculator'!$A$9:$AJ$114,$D167=Lists!$G$5,'Chicken Only Calculator'!$A$9:$AJ$114,$D167=Lists!$G$6,'Cheese Only Calculator'!$A$9:$AJ$116,$D167=Lists!$G$7,'Beef Only Calculator'!$A$9:$AJ$70,$D167=Lists!$G$8,'Pork Only Calculator'!$A$9:$AJ$107),35,FALSE)</f>
        <v>0</v>
      </c>
      <c r="AM167" s="54">
        <f t="shared" si="31"/>
        <v>0</v>
      </c>
      <c r="AO167" s="55"/>
    </row>
    <row r="168" spans="1:41" ht="24.5" x14ac:dyDescent="0.55000000000000004">
      <c r="A168" s="40">
        <v>17026721120</v>
      </c>
      <c r="B168" s="40" t="str">
        <f>INDEX('Data Sheet'!$A$1:$R$260,MATCH($A168,'Data Sheet'!$A$1:$A$260,0),MATCH(B$3,'Data Sheet'!$A$1:$R$1,0))</f>
        <v>ACT</v>
      </c>
      <c r="C168" s="41" t="str">
        <f>INDEX('Data Sheet'!$A$1:$R$260,MATCH($A168,'Data Sheet'!$A$1:$A$260,0),MATCH(C$3,'Data Sheet'!$A$1:$R$1,0))</f>
        <v>IW Cheese Stuffed Breadsticks, 2.5 oz.</v>
      </c>
      <c r="D168" s="40">
        <f>INDEX('Data Sheet'!$A$1:$R$260,MATCH($A168,'Data Sheet'!$A$1:$A$260,0),MATCH(D$3,'Data Sheet'!$A$1:$R$1,0))</f>
        <v>110244</v>
      </c>
      <c r="E168" s="40">
        <f>INDEX('Data Sheet'!$A$1:$R$260,MATCH($A168,'Data Sheet'!$A$1:$A$260,0),MATCH(E$3,'Data Sheet'!$A$1:$R$1,0))</f>
        <v>11.3</v>
      </c>
      <c r="F168" s="40">
        <f>INDEX('Data Sheet'!$A$1:$R$260,MATCH($A168,'Data Sheet'!$A$1:$A$260,0),MATCH(F$3,'Data Sheet'!$A$1:$R$1,0))</f>
        <v>72</v>
      </c>
      <c r="G168" s="40">
        <f>INDEX('Data Sheet'!$A$1:$R$260,MATCH($A168,'Data Sheet'!$A$1:$A$260,0),MATCH(G$3,'Data Sheet'!$A$1:$R$1,0))</f>
        <v>72</v>
      </c>
      <c r="H168" s="40">
        <f>INDEX('Data Sheet'!$A$1:$R$260,MATCH($A168,'Data Sheet'!$A$1:$A$260,0),MATCH(H$3,'Data Sheet'!$A$1:$R$1,0))</f>
        <v>20</v>
      </c>
      <c r="I168" s="40">
        <f>INDEX('Data Sheet'!$A$1:$R$260,MATCH($A168,'Data Sheet'!$A$1:$A$260,0),MATCH(I$3,'Data Sheet'!$A$1:$R$1,0))</f>
        <v>2.5099999999999998</v>
      </c>
      <c r="J168" s="40" t="str">
        <f>INDEX('Data Sheet'!$A$1:$R$260,MATCH($A168,'Data Sheet'!$A$1:$A$260,0),MATCH(J$3,'Data Sheet'!$A$1:$R$1,0))</f>
        <v>1 stick</v>
      </c>
      <c r="K168" s="40">
        <f>INDEX('Data Sheet'!$A$1:$R$260,MATCH($A168,'Data Sheet'!$A$1:$A$260,0),MATCH(K$3,'Data Sheet'!$A$1:$R$1,0))</f>
        <v>0.5</v>
      </c>
      <c r="L168" s="40">
        <f>INDEX('Data Sheet'!$A$1:$R$260,MATCH($A168,'Data Sheet'!$A$1:$A$260,0),MATCH(L$3,'Data Sheet'!$A$1:$R$1,0))</f>
        <v>1.75</v>
      </c>
      <c r="M168" s="40">
        <f>INDEX('Data Sheet'!$A$1:$R$260,MATCH($A168,'Data Sheet'!$A$1:$A$260,0),MATCH(M$3,'Data Sheet'!$A$1:$R$1,0))</f>
        <v>0</v>
      </c>
      <c r="N168" s="40">
        <f>INDEX('Data Sheet'!$A$1:$R$260,MATCH($A168,'Data Sheet'!$A$1:$A$260,0),MATCH(N$3,'Data Sheet'!$A$1:$R$1,0))</f>
        <v>0</v>
      </c>
      <c r="O168" s="40">
        <f>INDEX('Data Sheet'!$A$1:$R$260,MATCH($A168,'Data Sheet'!$A$1:$A$260,0),MATCH(O$3,'Data Sheet'!$A$1:$R$1,0))</f>
        <v>2.9249999999999998</v>
      </c>
      <c r="P168" s="40">
        <f>INDEX('Data Sheet'!$A$1:$R$260,MATCH($A168,'Data Sheet'!$A$1:$A$260,0),MATCH(P$3,'Data Sheet'!$A$1:$R$1,0))</f>
        <v>0</v>
      </c>
      <c r="Q168" s="40">
        <f>INDEX('Data Sheet'!$A$1:$R$260,MATCH($A168,'Data Sheet'!$A$1:$A$260,0),MATCH(Q$3,'Data Sheet'!$A$1:$R$1,0))</f>
        <v>0</v>
      </c>
      <c r="R168" s="42" t="str">
        <f>VLOOKUP(A168,_xlfn.IFS(D168=Lists!$G$3,'Chicken Only Calculator'!$A$9:$U$114,D168=Lists!$G$4,'Chicken Only Calculator'!$A$9:$U$114,D168=Lists!$G$5,'Chicken Only Calculator'!$A$9:$U$114,D168=Lists!$G$6,'Cheese Only Calculator'!$A$9:$U$116,D168=Lists!$G$7,'Beef Only Calculator'!$A$9:$U$70,D168=Lists!$G$8,'Pork Only Calculator'!$A$9:$U$107),15,FALSE)</f>
        <v/>
      </c>
      <c r="S168" s="42" t="str">
        <f t="shared" si="24"/>
        <v/>
      </c>
      <c r="T168" s="42">
        <f>VLOOKUP(A168,_xlfn.IFS(D168=Lists!$G$3,'Chicken Only Calculator'!$A$9:$U$114,D168=Lists!$G$4,'Chicken Only Calculator'!$A$9:$U$114,D168=Lists!$G$5,'Chicken Only Calculator'!$A$9:$U$114,D168=Lists!$G$6,'Cheese Only Calculator'!$A$9:$U$116,D168=Lists!$G$7,'Beef Only Calculator'!$A$9:$U$70,D168=Lists!$G$8,'Pork Only Calculator'!$A$9:$U$107),17,FALSE)</f>
        <v>0</v>
      </c>
      <c r="U168" s="42" t="str">
        <f t="shared" si="25"/>
        <v/>
      </c>
      <c r="V168" s="42" t="str">
        <f t="shared" si="26"/>
        <v/>
      </c>
      <c r="W168" s="42" t="str">
        <f t="shared" si="27"/>
        <v/>
      </c>
      <c r="X168" s="42" t="str">
        <f t="shared" si="28"/>
        <v/>
      </c>
      <c r="Y168" s="42" t="str">
        <f t="shared" si="29"/>
        <v/>
      </c>
      <c r="Z168" s="42" t="str">
        <f t="shared" si="30"/>
        <v/>
      </c>
      <c r="AA168" s="42">
        <f>VLOOKUP($A168,_xlfn.IFS($D168=Lists!$G$3,'Chicken Only Calculator'!$A$9:$AJ$114,$D168=Lists!$G$4,'Chicken Only Calculator'!$A$9:$AJ$114,$D168=Lists!$G$5,'Chicken Only Calculator'!$A$9:$AJ$114,$D168=Lists!$G$6,'Cheese Only Calculator'!$A$9:$AJ$116,$D168=Lists!$G$7,'Beef Only Calculator'!$A$9:$AJ$70,$D168=Lists!$G$8,'Pork Only Calculator'!$A$9:$AJ$107),24,FALSE)</f>
        <v>0</v>
      </c>
      <c r="AB168" s="42">
        <f>VLOOKUP($A168,_xlfn.IFS($D168=Lists!$G$3,'Chicken Only Calculator'!$A$9:$AJ$114,$D168=Lists!$G$4,'Chicken Only Calculator'!$A$9:$AJ$114,$D168=Lists!$G$5,'Chicken Only Calculator'!$A$9:$AJ$114,$D168=Lists!$G$6,'Cheese Only Calculator'!$A$9:$AJ$116,$D168=Lists!$G$7,'Beef Only Calculator'!$A$9:$AJ$70,$D168=Lists!$G$8,'Pork Only Calculator'!$A$9:$AJ$107),25,FALSE)</f>
        <v>0</v>
      </c>
      <c r="AC168" s="42">
        <f>VLOOKUP($A168,_xlfn.IFS($D168=Lists!$G$3,'Chicken Only Calculator'!$A$9:$AJ$114,$D168=Lists!$G$4,'Chicken Only Calculator'!$A$9:$AJ$114,$D168=Lists!$G$5,'Chicken Only Calculator'!$A$9:$AJ$114,$D168=Lists!$G$6,'Cheese Only Calculator'!$A$9:$AJ$116,$D168=Lists!$G$7,'Beef Only Calculator'!$A$9:$AJ$70,$D168=Lists!$G$8,'Pork Only Calculator'!$A$9:$AJ$107),26,FALSE)</f>
        <v>0</v>
      </c>
      <c r="AD168" s="42">
        <f>VLOOKUP($A168,_xlfn.IFS($D168=Lists!$G$3,'Chicken Only Calculator'!$A$9:$AJ$114,$D168=Lists!$G$4,'Chicken Only Calculator'!$A$9:$AJ$114,$D168=Lists!$G$5,'Chicken Only Calculator'!$A$9:$AJ$114,$D168=Lists!$G$6,'Cheese Only Calculator'!$A$9:$AJ$116,$D168=Lists!$G$7,'Beef Only Calculator'!$A$9:$AJ$70,$D168=Lists!$G$8,'Pork Only Calculator'!$A$9:$AJ$107),27,FALSE)</f>
        <v>0</v>
      </c>
      <c r="AE168" s="42">
        <f>VLOOKUP($A168,_xlfn.IFS($D168=Lists!$G$3,'Chicken Only Calculator'!$A$9:$AJ$114,$D168=Lists!$G$4,'Chicken Only Calculator'!$A$9:$AJ$114,$D168=Lists!$G$5,'Chicken Only Calculator'!$A$9:$AJ$114,$D168=Lists!$G$6,'Cheese Only Calculator'!$A$9:$AJ$116,$D168=Lists!$G$7,'Beef Only Calculator'!$A$9:$AJ$70,$D168=Lists!$G$8,'Pork Only Calculator'!$A$9:$AJ$107),28,FALSE)</f>
        <v>0</v>
      </c>
      <c r="AF168" s="42">
        <f>VLOOKUP($A168,_xlfn.IFS($D168=Lists!$G$3,'Chicken Only Calculator'!$A$9:$AJ$114,$D168=Lists!$G$4,'Chicken Only Calculator'!$A$9:$AJ$114,$D168=Lists!$G$5,'Chicken Only Calculator'!$A$9:$AJ$114,$D168=Lists!$G$6,'Cheese Only Calculator'!$A$9:$AJ$116,$D168=Lists!$G$7,'Beef Only Calculator'!$A$9:$AJ$70,$D168=Lists!$G$8,'Pork Only Calculator'!$A$9:$AJ$107),29,FALSE)</f>
        <v>0</v>
      </c>
      <c r="AG168" s="42">
        <f>VLOOKUP($A168,_xlfn.IFS($D168=Lists!$G$3,'Chicken Only Calculator'!$A$9:$AJ$114,$D168=Lists!$G$4,'Chicken Only Calculator'!$A$9:$AJ$114,$D168=Lists!$G$5,'Chicken Only Calculator'!$A$9:$AJ$114,$D168=Lists!$G$6,'Cheese Only Calculator'!$A$9:$AJ$116,$D168=Lists!$G$7,'Beef Only Calculator'!$A$9:$AJ$70,$D168=Lists!$G$8,'Pork Only Calculator'!$A$9:$AJ$107),30,FALSE)</f>
        <v>0</v>
      </c>
      <c r="AH168" s="42">
        <f>VLOOKUP($A168,_xlfn.IFS($D168=Lists!$G$3,'Chicken Only Calculator'!$A$9:$AJ$114,$D168=Lists!$G$4,'Chicken Only Calculator'!$A$9:$AJ$114,$D168=Lists!$G$5,'Chicken Only Calculator'!$A$9:$AJ$114,$D168=Lists!$G$6,'Cheese Only Calculator'!$A$9:$AJ$116,$D168=Lists!$G$7,'Beef Only Calculator'!$A$9:$AJ$70,$D168=Lists!$G$8,'Pork Only Calculator'!$A$9:$AJ$107),31,FALSE)</f>
        <v>0</v>
      </c>
      <c r="AI168" s="42">
        <f>VLOOKUP($A168,_xlfn.IFS($D168=Lists!$G$3,'Chicken Only Calculator'!$A$9:$AJ$114,$D168=Lists!$G$4,'Chicken Only Calculator'!$A$9:$AJ$114,$D168=Lists!$G$5,'Chicken Only Calculator'!$A$9:$AJ$114,$D168=Lists!$G$6,'Cheese Only Calculator'!$A$9:$AJ$116,$D168=Lists!$G$7,'Beef Only Calculator'!$A$9:$AJ$70,$D168=Lists!$G$8,'Pork Only Calculator'!$A$9:$AJ$107),32,FALSE)</f>
        <v>0</v>
      </c>
      <c r="AJ168" s="42">
        <f>VLOOKUP($A168,_xlfn.IFS($D168=Lists!$G$3,'Chicken Only Calculator'!$A$9:$AJ$114,$D168=Lists!$G$4,'Chicken Only Calculator'!$A$9:$AJ$114,$D168=Lists!$G$5,'Chicken Only Calculator'!$A$9:$AJ$114,$D168=Lists!$G$6,'Cheese Only Calculator'!$A$9:$AJ$116,$D168=Lists!$G$7,'Beef Only Calculator'!$A$9:$AJ$70,$D168=Lists!$G$8,'Pork Only Calculator'!$A$9:$AJ$107),33,FALSE)</f>
        <v>0</v>
      </c>
      <c r="AK168" s="42">
        <f>VLOOKUP($A168,_xlfn.IFS($D168=Lists!$G$3,'Chicken Only Calculator'!$A$9:$AJ$114,$D168=Lists!$G$4,'Chicken Only Calculator'!$A$9:$AJ$114,$D168=Lists!$G$5,'Chicken Only Calculator'!$A$9:$AJ$114,$D168=Lists!$G$6,'Cheese Only Calculator'!$A$9:$AJ$116,$D168=Lists!$G$7,'Beef Only Calculator'!$A$9:$AJ$70,$D168=Lists!$G$8,'Pork Only Calculator'!$A$9:$AJ$107),34,FALSE)</f>
        <v>0</v>
      </c>
      <c r="AL168" s="42">
        <f>VLOOKUP($A168,_xlfn.IFS($D168=Lists!$G$3,'Chicken Only Calculator'!$A$9:$AJ$114,$D168=Lists!$G$4,'Chicken Only Calculator'!$A$9:$AJ$114,$D168=Lists!$G$5,'Chicken Only Calculator'!$A$9:$AJ$114,$D168=Lists!$G$6,'Cheese Only Calculator'!$A$9:$AJ$116,$D168=Lists!$G$7,'Beef Only Calculator'!$A$9:$AJ$70,$D168=Lists!$G$8,'Pork Only Calculator'!$A$9:$AJ$107),35,FALSE)</f>
        <v>0</v>
      </c>
      <c r="AM168" s="42">
        <f t="shared" si="31"/>
        <v>0</v>
      </c>
      <c r="AO168" s="55"/>
    </row>
    <row r="169" spans="1:41" ht="24.5" x14ac:dyDescent="0.55000000000000004">
      <c r="A169" s="52">
        <v>17031121120</v>
      </c>
      <c r="B169" s="52" t="str">
        <f>INDEX('Data Sheet'!$A$1:$R$260,MATCH($A169,'Data Sheet'!$A$1:$A$260,0),MATCH(B$3,'Data Sheet'!$A$1:$R$1,0))</f>
        <v>ACT</v>
      </c>
      <c r="C169" s="53" t="str">
        <f>INDEX('Data Sheet'!$A$1:$R$260,MATCH($A169,'Data Sheet'!$A$1:$A$260,0),MATCH(C$3,'Data Sheet'!$A$1:$R$1,0))</f>
        <v>Pepperoni Stuffed Breadsticks, 1.55 oz.</v>
      </c>
      <c r="D169" s="52">
        <f>INDEX('Data Sheet'!$A$1:$R$260,MATCH($A169,'Data Sheet'!$A$1:$A$260,0),MATCH(D$3,'Data Sheet'!$A$1:$R$1,0))</f>
        <v>110244</v>
      </c>
      <c r="E169" s="52">
        <f>INDEX('Data Sheet'!$A$1:$R$260,MATCH($A169,'Data Sheet'!$A$1:$A$260,0),MATCH(E$3,'Data Sheet'!$A$1:$R$1,0))</f>
        <v>13.9</v>
      </c>
      <c r="F169" s="52">
        <f>INDEX('Data Sheet'!$A$1:$R$260,MATCH($A169,'Data Sheet'!$A$1:$A$260,0),MATCH(F$3,'Data Sheet'!$A$1:$R$1,0))</f>
        <v>144</v>
      </c>
      <c r="G169" s="52">
        <f>INDEX('Data Sheet'!$A$1:$R$260,MATCH($A169,'Data Sheet'!$A$1:$A$260,0),MATCH(G$3,'Data Sheet'!$A$1:$R$1,0))</f>
        <v>144</v>
      </c>
      <c r="H169" s="52">
        <f>INDEX('Data Sheet'!$A$1:$R$260,MATCH($A169,'Data Sheet'!$A$1:$A$260,0),MATCH(H$3,'Data Sheet'!$A$1:$R$1,0))</f>
        <v>15</v>
      </c>
      <c r="I169" s="52">
        <f>INDEX('Data Sheet'!$A$1:$R$260,MATCH($A169,'Data Sheet'!$A$1:$A$260,0),MATCH(I$3,'Data Sheet'!$A$1:$R$1,0))</f>
        <v>1.5429999999999999</v>
      </c>
      <c r="J169" s="52" t="str">
        <f>INDEX('Data Sheet'!$A$1:$R$260,MATCH($A169,'Data Sheet'!$A$1:$A$260,0),MATCH(J$3,'Data Sheet'!$A$1:$R$1,0))</f>
        <v>1 stick</v>
      </c>
      <c r="K169" s="52">
        <f>INDEX('Data Sheet'!$A$1:$R$260,MATCH($A169,'Data Sheet'!$A$1:$A$260,0),MATCH(K$3,'Data Sheet'!$A$1:$R$1,0))</f>
        <v>0.5</v>
      </c>
      <c r="L169" s="52">
        <f>INDEX('Data Sheet'!$A$1:$R$260,MATCH($A169,'Data Sheet'!$A$1:$A$260,0),MATCH(L$3,'Data Sheet'!$A$1:$R$1,0))</f>
        <v>1</v>
      </c>
      <c r="M169" s="52">
        <f>INDEX('Data Sheet'!$A$1:$R$260,MATCH($A169,'Data Sheet'!$A$1:$A$260,0),MATCH(M$3,'Data Sheet'!$A$1:$R$1,0))</f>
        <v>0</v>
      </c>
      <c r="N169" s="52">
        <f>INDEX('Data Sheet'!$A$1:$R$260,MATCH($A169,'Data Sheet'!$A$1:$A$260,0),MATCH(N$3,'Data Sheet'!$A$1:$R$1,0))</f>
        <v>0</v>
      </c>
      <c r="O169" s="52">
        <f>INDEX('Data Sheet'!$A$1:$R$260,MATCH($A169,'Data Sheet'!$A$1:$A$260,0),MATCH(O$3,'Data Sheet'!$A$1:$R$1,0))</f>
        <v>3.5009999999999999</v>
      </c>
      <c r="P169" s="52">
        <f>INDEX('Data Sheet'!$A$1:$R$260,MATCH($A169,'Data Sheet'!$A$1:$A$260,0),MATCH(P$3,'Data Sheet'!$A$1:$R$1,0))</f>
        <v>0</v>
      </c>
      <c r="Q169" s="52">
        <f>INDEX('Data Sheet'!$A$1:$R$260,MATCH($A169,'Data Sheet'!$A$1:$A$260,0),MATCH(Q$3,'Data Sheet'!$A$1:$R$1,0))</f>
        <v>0</v>
      </c>
      <c r="R169" s="54" t="str">
        <f>VLOOKUP(A169,_xlfn.IFS(D169=Lists!$G$3,'Chicken Only Calculator'!$A$9:$U$114,D169=Lists!$G$4,'Chicken Only Calculator'!$A$9:$U$114,D169=Lists!$G$5,'Chicken Only Calculator'!$A$9:$U$114,D169=Lists!$G$6,'Cheese Only Calculator'!$A$9:$U$116,D169=Lists!$G$7,'Beef Only Calculator'!$A$9:$U$70,D169=Lists!$G$8,'Pork Only Calculator'!$A$9:$U$107),15,FALSE)</f>
        <v/>
      </c>
      <c r="S169" s="54" t="str">
        <f t="shared" si="24"/>
        <v/>
      </c>
      <c r="T169" s="54">
        <f>VLOOKUP(A169,_xlfn.IFS(D169=Lists!$G$3,'Chicken Only Calculator'!$A$9:$U$114,D169=Lists!$G$4,'Chicken Only Calculator'!$A$9:$U$114,D169=Lists!$G$5,'Chicken Only Calculator'!$A$9:$U$114,D169=Lists!$G$6,'Cheese Only Calculator'!$A$9:$U$116,D169=Lists!$G$7,'Beef Only Calculator'!$A$9:$U$70,D169=Lists!$G$8,'Pork Only Calculator'!$A$9:$U$107),17,FALSE)</f>
        <v>0</v>
      </c>
      <c r="U169" s="54" t="str">
        <f t="shared" si="25"/>
        <v/>
      </c>
      <c r="V169" s="54" t="str">
        <f t="shared" si="26"/>
        <v/>
      </c>
      <c r="W169" s="54" t="str">
        <f t="shared" si="27"/>
        <v/>
      </c>
      <c r="X169" s="54" t="str">
        <f t="shared" si="28"/>
        <v/>
      </c>
      <c r="Y169" s="54" t="str">
        <f t="shared" si="29"/>
        <v/>
      </c>
      <c r="Z169" s="54" t="str">
        <f t="shared" si="30"/>
        <v/>
      </c>
      <c r="AA169" s="54">
        <f>VLOOKUP($A169,_xlfn.IFS($D169=Lists!$G$3,'Chicken Only Calculator'!$A$9:$AJ$114,$D169=Lists!$G$4,'Chicken Only Calculator'!$A$9:$AJ$114,$D169=Lists!$G$5,'Chicken Only Calculator'!$A$9:$AJ$114,$D169=Lists!$G$6,'Cheese Only Calculator'!$A$9:$AJ$116,$D169=Lists!$G$7,'Beef Only Calculator'!$A$9:$AJ$70,$D169=Lists!$G$8,'Pork Only Calculator'!$A$9:$AJ$107),24,FALSE)</f>
        <v>0</v>
      </c>
      <c r="AB169" s="54">
        <f>VLOOKUP($A169,_xlfn.IFS($D169=Lists!$G$3,'Chicken Only Calculator'!$A$9:$AJ$114,$D169=Lists!$G$4,'Chicken Only Calculator'!$A$9:$AJ$114,$D169=Lists!$G$5,'Chicken Only Calculator'!$A$9:$AJ$114,$D169=Lists!$G$6,'Cheese Only Calculator'!$A$9:$AJ$116,$D169=Lists!$G$7,'Beef Only Calculator'!$A$9:$AJ$70,$D169=Lists!$G$8,'Pork Only Calculator'!$A$9:$AJ$107),25,FALSE)</f>
        <v>0</v>
      </c>
      <c r="AC169" s="54">
        <f>VLOOKUP($A169,_xlfn.IFS($D169=Lists!$G$3,'Chicken Only Calculator'!$A$9:$AJ$114,$D169=Lists!$G$4,'Chicken Only Calculator'!$A$9:$AJ$114,$D169=Lists!$G$5,'Chicken Only Calculator'!$A$9:$AJ$114,$D169=Lists!$G$6,'Cheese Only Calculator'!$A$9:$AJ$116,$D169=Lists!$G$7,'Beef Only Calculator'!$A$9:$AJ$70,$D169=Lists!$G$8,'Pork Only Calculator'!$A$9:$AJ$107),26,FALSE)</f>
        <v>0</v>
      </c>
      <c r="AD169" s="54">
        <f>VLOOKUP($A169,_xlfn.IFS($D169=Lists!$G$3,'Chicken Only Calculator'!$A$9:$AJ$114,$D169=Lists!$G$4,'Chicken Only Calculator'!$A$9:$AJ$114,$D169=Lists!$G$5,'Chicken Only Calculator'!$A$9:$AJ$114,$D169=Lists!$G$6,'Cheese Only Calculator'!$A$9:$AJ$116,$D169=Lists!$G$7,'Beef Only Calculator'!$A$9:$AJ$70,$D169=Lists!$G$8,'Pork Only Calculator'!$A$9:$AJ$107),27,FALSE)</f>
        <v>0</v>
      </c>
      <c r="AE169" s="54">
        <f>VLOOKUP($A169,_xlfn.IFS($D169=Lists!$G$3,'Chicken Only Calculator'!$A$9:$AJ$114,$D169=Lists!$G$4,'Chicken Only Calculator'!$A$9:$AJ$114,$D169=Lists!$G$5,'Chicken Only Calculator'!$A$9:$AJ$114,$D169=Lists!$G$6,'Cheese Only Calculator'!$A$9:$AJ$116,$D169=Lists!$G$7,'Beef Only Calculator'!$A$9:$AJ$70,$D169=Lists!$G$8,'Pork Only Calculator'!$A$9:$AJ$107),28,FALSE)</f>
        <v>0</v>
      </c>
      <c r="AF169" s="54">
        <f>VLOOKUP($A169,_xlfn.IFS($D169=Lists!$G$3,'Chicken Only Calculator'!$A$9:$AJ$114,$D169=Lists!$G$4,'Chicken Only Calculator'!$A$9:$AJ$114,$D169=Lists!$G$5,'Chicken Only Calculator'!$A$9:$AJ$114,$D169=Lists!$G$6,'Cheese Only Calculator'!$A$9:$AJ$116,$D169=Lists!$G$7,'Beef Only Calculator'!$A$9:$AJ$70,$D169=Lists!$G$8,'Pork Only Calculator'!$A$9:$AJ$107),29,FALSE)</f>
        <v>0</v>
      </c>
      <c r="AG169" s="54">
        <f>VLOOKUP($A169,_xlfn.IFS($D169=Lists!$G$3,'Chicken Only Calculator'!$A$9:$AJ$114,$D169=Lists!$G$4,'Chicken Only Calculator'!$A$9:$AJ$114,$D169=Lists!$G$5,'Chicken Only Calculator'!$A$9:$AJ$114,$D169=Lists!$G$6,'Cheese Only Calculator'!$A$9:$AJ$116,$D169=Lists!$G$7,'Beef Only Calculator'!$A$9:$AJ$70,$D169=Lists!$G$8,'Pork Only Calculator'!$A$9:$AJ$107),30,FALSE)</f>
        <v>0</v>
      </c>
      <c r="AH169" s="54">
        <f>VLOOKUP($A169,_xlfn.IFS($D169=Lists!$G$3,'Chicken Only Calculator'!$A$9:$AJ$114,$D169=Lists!$G$4,'Chicken Only Calculator'!$A$9:$AJ$114,$D169=Lists!$G$5,'Chicken Only Calculator'!$A$9:$AJ$114,$D169=Lists!$G$6,'Cheese Only Calculator'!$A$9:$AJ$116,$D169=Lists!$G$7,'Beef Only Calculator'!$A$9:$AJ$70,$D169=Lists!$G$8,'Pork Only Calculator'!$A$9:$AJ$107),31,FALSE)</f>
        <v>0</v>
      </c>
      <c r="AI169" s="54">
        <f>VLOOKUP($A169,_xlfn.IFS($D169=Lists!$G$3,'Chicken Only Calculator'!$A$9:$AJ$114,$D169=Lists!$G$4,'Chicken Only Calculator'!$A$9:$AJ$114,$D169=Lists!$G$5,'Chicken Only Calculator'!$A$9:$AJ$114,$D169=Lists!$G$6,'Cheese Only Calculator'!$A$9:$AJ$116,$D169=Lists!$G$7,'Beef Only Calculator'!$A$9:$AJ$70,$D169=Lists!$G$8,'Pork Only Calculator'!$A$9:$AJ$107),32,FALSE)</f>
        <v>0</v>
      </c>
      <c r="AJ169" s="54">
        <f>VLOOKUP($A169,_xlfn.IFS($D169=Lists!$G$3,'Chicken Only Calculator'!$A$9:$AJ$114,$D169=Lists!$G$4,'Chicken Only Calculator'!$A$9:$AJ$114,$D169=Lists!$G$5,'Chicken Only Calculator'!$A$9:$AJ$114,$D169=Lists!$G$6,'Cheese Only Calculator'!$A$9:$AJ$116,$D169=Lists!$G$7,'Beef Only Calculator'!$A$9:$AJ$70,$D169=Lists!$G$8,'Pork Only Calculator'!$A$9:$AJ$107),33,FALSE)</f>
        <v>0</v>
      </c>
      <c r="AK169" s="54">
        <f>VLOOKUP($A169,_xlfn.IFS($D169=Lists!$G$3,'Chicken Only Calculator'!$A$9:$AJ$114,$D169=Lists!$G$4,'Chicken Only Calculator'!$A$9:$AJ$114,$D169=Lists!$G$5,'Chicken Only Calculator'!$A$9:$AJ$114,$D169=Lists!$G$6,'Cheese Only Calculator'!$A$9:$AJ$116,$D169=Lists!$G$7,'Beef Only Calculator'!$A$9:$AJ$70,$D169=Lists!$G$8,'Pork Only Calculator'!$A$9:$AJ$107),34,FALSE)</f>
        <v>0</v>
      </c>
      <c r="AL169" s="54">
        <f>VLOOKUP($A169,_xlfn.IFS($D169=Lists!$G$3,'Chicken Only Calculator'!$A$9:$AJ$114,$D169=Lists!$G$4,'Chicken Only Calculator'!$A$9:$AJ$114,$D169=Lists!$G$5,'Chicken Only Calculator'!$A$9:$AJ$114,$D169=Lists!$G$6,'Cheese Only Calculator'!$A$9:$AJ$116,$D169=Lists!$G$7,'Beef Only Calculator'!$A$9:$AJ$70,$D169=Lists!$G$8,'Pork Only Calculator'!$A$9:$AJ$107),35,FALSE)</f>
        <v>0</v>
      </c>
      <c r="AM169" s="54">
        <f t="shared" si="31"/>
        <v>0</v>
      </c>
      <c r="AO169" s="55"/>
    </row>
    <row r="170" spans="1:41" ht="24.5" x14ac:dyDescent="0.55000000000000004">
      <c r="A170" s="40">
        <v>17031141120</v>
      </c>
      <c r="B170" s="40" t="str">
        <f>INDEX('Data Sheet'!$A$1:$R$260,MATCH($A170,'Data Sheet'!$A$1:$A$260,0),MATCH(B$3,'Data Sheet'!$A$1:$R$1,0))</f>
        <v>ACT</v>
      </c>
      <c r="C170" s="41" t="str">
        <f>INDEX('Data Sheet'!$A$1:$R$260,MATCH($A170,'Data Sheet'!$A$1:$A$260,0),MATCH(C$3,'Data Sheet'!$A$1:$R$1,0))</f>
        <v xml:space="preserve">Reduced Fat Cheese Breadsticks, 1.52 oz. </v>
      </c>
      <c r="D170" s="40">
        <f>INDEX('Data Sheet'!$A$1:$R$260,MATCH($A170,'Data Sheet'!$A$1:$A$260,0),MATCH(D$3,'Data Sheet'!$A$1:$R$1,0))</f>
        <v>110244</v>
      </c>
      <c r="E170" s="40">
        <f>INDEX('Data Sheet'!$A$1:$R$260,MATCH($A170,'Data Sheet'!$A$1:$A$260,0),MATCH(E$3,'Data Sheet'!$A$1:$R$1,0))</f>
        <v>13.6</v>
      </c>
      <c r="F170" s="40">
        <f>INDEX('Data Sheet'!$A$1:$R$260,MATCH($A170,'Data Sheet'!$A$1:$A$260,0),MATCH(F$3,'Data Sheet'!$A$1:$R$1,0))</f>
        <v>144</v>
      </c>
      <c r="G170" s="40">
        <f>INDEX('Data Sheet'!$A$1:$R$260,MATCH($A170,'Data Sheet'!$A$1:$A$260,0),MATCH(G$3,'Data Sheet'!$A$1:$R$1,0))</f>
        <v>144</v>
      </c>
      <c r="H170" s="40">
        <f>INDEX('Data Sheet'!$A$1:$R$260,MATCH($A170,'Data Sheet'!$A$1:$A$260,0),MATCH(H$3,'Data Sheet'!$A$1:$R$1,0))</f>
        <v>20</v>
      </c>
      <c r="I170" s="40">
        <f>INDEX('Data Sheet'!$A$1:$R$260,MATCH($A170,'Data Sheet'!$A$1:$A$260,0),MATCH(I$3,'Data Sheet'!$A$1:$R$1,0))</f>
        <v>1.5169999999999999</v>
      </c>
      <c r="J170" s="40" t="str">
        <f>INDEX('Data Sheet'!$A$1:$R$260,MATCH($A170,'Data Sheet'!$A$1:$A$260,0),MATCH(J$3,'Data Sheet'!$A$1:$R$1,0))</f>
        <v>1 stick</v>
      </c>
      <c r="K170" s="40">
        <f>INDEX('Data Sheet'!$A$1:$R$260,MATCH($A170,'Data Sheet'!$A$1:$A$260,0),MATCH(K$3,'Data Sheet'!$A$1:$R$1,0))</f>
        <v>0.5</v>
      </c>
      <c r="L170" s="40">
        <f>INDEX('Data Sheet'!$A$1:$R$260,MATCH($A170,'Data Sheet'!$A$1:$A$260,0),MATCH(L$3,'Data Sheet'!$A$1:$R$1,0))</f>
        <v>1</v>
      </c>
      <c r="M170" s="40">
        <f>INDEX('Data Sheet'!$A$1:$R$260,MATCH($A170,'Data Sheet'!$A$1:$A$260,0),MATCH(M$3,'Data Sheet'!$A$1:$R$1,0))</f>
        <v>0</v>
      </c>
      <c r="N170" s="40">
        <f>INDEX('Data Sheet'!$A$1:$R$260,MATCH($A170,'Data Sheet'!$A$1:$A$260,0),MATCH(N$3,'Data Sheet'!$A$1:$R$1,0))</f>
        <v>0</v>
      </c>
      <c r="O170" s="40">
        <f>INDEX('Data Sheet'!$A$1:$R$260,MATCH($A170,'Data Sheet'!$A$1:$A$260,0),MATCH(O$3,'Data Sheet'!$A$1:$R$1,0))</f>
        <v>4.5</v>
      </c>
      <c r="P170" s="40">
        <f>INDEX('Data Sheet'!$A$1:$R$260,MATCH($A170,'Data Sheet'!$A$1:$A$260,0),MATCH(P$3,'Data Sheet'!$A$1:$R$1,0))</f>
        <v>0</v>
      </c>
      <c r="Q170" s="40">
        <f>INDEX('Data Sheet'!$A$1:$R$260,MATCH($A170,'Data Sheet'!$A$1:$A$260,0),MATCH(Q$3,'Data Sheet'!$A$1:$R$1,0))</f>
        <v>0</v>
      </c>
      <c r="R170" s="42" t="str">
        <f>VLOOKUP(A170,_xlfn.IFS(D170=Lists!$G$3,'Chicken Only Calculator'!$A$9:$U$114,D170=Lists!$G$4,'Chicken Only Calculator'!$A$9:$U$114,D170=Lists!$G$5,'Chicken Only Calculator'!$A$9:$U$114,D170=Lists!$G$6,'Cheese Only Calculator'!$A$9:$U$116,D170=Lists!$G$7,'Beef Only Calculator'!$A$9:$U$70,D170=Lists!$G$8,'Pork Only Calculator'!$A$9:$U$107),15,FALSE)</f>
        <v/>
      </c>
      <c r="S170" s="42" t="str">
        <f t="shared" si="24"/>
        <v/>
      </c>
      <c r="T170" s="42">
        <f>VLOOKUP(A170,_xlfn.IFS(D170=Lists!$G$3,'Chicken Only Calculator'!$A$9:$U$114,D170=Lists!$G$4,'Chicken Only Calculator'!$A$9:$U$114,D170=Lists!$G$5,'Chicken Only Calculator'!$A$9:$U$114,D170=Lists!$G$6,'Cheese Only Calculator'!$A$9:$U$116,D170=Lists!$G$7,'Beef Only Calculator'!$A$9:$U$70,D170=Lists!$G$8,'Pork Only Calculator'!$A$9:$U$107),17,FALSE)</f>
        <v>0</v>
      </c>
      <c r="U170" s="42" t="str">
        <f t="shared" si="25"/>
        <v/>
      </c>
      <c r="V170" s="42" t="str">
        <f t="shared" si="26"/>
        <v/>
      </c>
      <c r="W170" s="42" t="str">
        <f t="shared" si="27"/>
        <v/>
      </c>
      <c r="X170" s="42" t="str">
        <f t="shared" si="28"/>
        <v/>
      </c>
      <c r="Y170" s="42" t="str">
        <f t="shared" si="29"/>
        <v/>
      </c>
      <c r="Z170" s="42" t="str">
        <f t="shared" si="30"/>
        <v/>
      </c>
      <c r="AA170" s="42">
        <f>VLOOKUP($A170,_xlfn.IFS($D170=Lists!$G$3,'Chicken Only Calculator'!$A$9:$AJ$114,$D170=Lists!$G$4,'Chicken Only Calculator'!$A$9:$AJ$114,$D170=Lists!$G$5,'Chicken Only Calculator'!$A$9:$AJ$114,$D170=Lists!$G$6,'Cheese Only Calculator'!$A$9:$AJ$116,$D170=Lists!$G$7,'Beef Only Calculator'!$A$9:$AJ$70,$D170=Lists!$G$8,'Pork Only Calculator'!$A$9:$AJ$107),24,FALSE)</f>
        <v>0</v>
      </c>
      <c r="AB170" s="42">
        <f>VLOOKUP($A170,_xlfn.IFS($D170=Lists!$G$3,'Chicken Only Calculator'!$A$9:$AJ$114,$D170=Lists!$G$4,'Chicken Only Calculator'!$A$9:$AJ$114,$D170=Lists!$G$5,'Chicken Only Calculator'!$A$9:$AJ$114,$D170=Lists!$G$6,'Cheese Only Calculator'!$A$9:$AJ$116,$D170=Lists!$G$7,'Beef Only Calculator'!$A$9:$AJ$70,$D170=Lists!$G$8,'Pork Only Calculator'!$A$9:$AJ$107),25,FALSE)</f>
        <v>0</v>
      </c>
      <c r="AC170" s="42">
        <f>VLOOKUP($A170,_xlfn.IFS($D170=Lists!$G$3,'Chicken Only Calculator'!$A$9:$AJ$114,$D170=Lists!$G$4,'Chicken Only Calculator'!$A$9:$AJ$114,$D170=Lists!$G$5,'Chicken Only Calculator'!$A$9:$AJ$114,$D170=Lists!$G$6,'Cheese Only Calculator'!$A$9:$AJ$116,$D170=Lists!$G$7,'Beef Only Calculator'!$A$9:$AJ$70,$D170=Lists!$G$8,'Pork Only Calculator'!$A$9:$AJ$107),26,FALSE)</f>
        <v>0</v>
      </c>
      <c r="AD170" s="42">
        <f>VLOOKUP($A170,_xlfn.IFS($D170=Lists!$G$3,'Chicken Only Calculator'!$A$9:$AJ$114,$D170=Lists!$G$4,'Chicken Only Calculator'!$A$9:$AJ$114,$D170=Lists!$G$5,'Chicken Only Calculator'!$A$9:$AJ$114,$D170=Lists!$G$6,'Cheese Only Calculator'!$A$9:$AJ$116,$D170=Lists!$G$7,'Beef Only Calculator'!$A$9:$AJ$70,$D170=Lists!$G$8,'Pork Only Calculator'!$A$9:$AJ$107),27,FALSE)</f>
        <v>0</v>
      </c>
      <c r="AE170" s="42">
        <f>VLOOKUP($A170,_xlfn.IFS($D170=Lists!$G$3,'Chicken Only Calculator'!$A$9:$AJ$114,$D170=Lists!$G$4,'Chicken Only Calculator'!$A$9:$AJ$114,$D170=Lists!$G$5,'Chicken Only Calculator'!$A$9:$AJ$114,$D170=Lists!$G$6,'Cheese Only Calculator'!$A$9:$AJ$116,$D170=Lists!$G$7,'Beef Only Calculator'!$A$9:$AJ$70,$D170=Lists!$G$8,'Pork Only Calculator'!$A$9:$AJ$107),28,FALSE)</f>
        <v>0</v>
      </c>
      <c r="AF170" s="42">
        <f>VLOOKUP($A170,_xlfn.IFS($D170=Lists!$G$3,'Chicken Only Calculator'!$A$9:$AJ$114,$D170=Lists!$G$4,'Chicken Only Calculator'!$A$9:$AJ$114,$D170=Lists!$G$5,'Chicken Only Calculator'!$A$9:$AJ$114,$D170=Lists!$G$6,'Cheese Only Calculator'!$A$9:$AJ$116,$D170=Lists!$G$7,'Beef Only Calculator'!$A$9:$AJ$70,$D170=Lists!$G$8,'Pork Only Calculator'!$A$9:$AJ$107),29,FALSE)</f>
        <v>0</v>
      </c>
      <c r="AG170" s="42">
        <f>VLOOKUP($A170,_xlfn.IFS($D170=Lists!$G$3,'Chicken Only Calculator'!$A$9:$AJ$114,$D170=Lists!$G$4,'Chicken Only Calculator'!$A$9:$AJ$114,$D170=Lists!$G$5,'Chicken Only Calculator'!$A$9:$AJ$114,$D170=Lists!$G$6,'Cheese Only Calculator'!$A$9:$AJ$116,$D170=Lists!$G$7,'Beef Only Calculator'!$A$9:$AJ$70,$D170=Lists!$G$8,'Pork Only Calculator'!$A$9:$AJ$107),30,FALSE)</f>
        <v>0</v>
      </c>
      <c r="AH170" s="42">
        <f>VLOOKUP($A170,_xlfn.IFS($D170=Lists!$G$3,'Chicken Only Calculator'!$A$9:$AJ$114,$D170=Lists!$G$4,'Chicken Only Calculator'!$A$9:$AJ$114,$D170=Lists!$G$5,'Chicken Only Calculator'!$A$9:$AJ$114,$D170=Lists!$G$6,'Cheese Only Calculator'!$A$9:$AJ$116,$D170=Lists!$G$7,'Beef Only Calculator'!$A$9:$AJ$70,$D170=Lists!$G$8,'Pork Only Calculator'!$A$9:$AJ$107),31,FALSE)</f>
        <v>0</v>
      </c>
      <c r="AI170" s="42">
        <f>VLOOKUP($A170,_xlfn.IFS($D170=Lists!$G$3,'Chicken Only Calculator'!$A$9:$AJ$114,$D170=Lists!$G$4,'Chicken Only Calculator'!$A$9:$AJ$114,$D170=Lists!$G$5,'Chicken Only Calculator'!$A$9:$AJ$114,$D170=Lists!$G$6,'Cheese Only Calculator'!$A$9:$AJ$116,$D170=Lists!$G$7,'Beef Only Calculator'!$A$9:$AJ$70,$D170=Lists!$G$8,'Pork Only Calculator'!$A$9:$AJ$107),32,FALSE)</f>
        <v>0</v>
      </c>
      <c r="AJ170" s="42">
        <f>VLOOKUP($A170,_xlfn.IFS($D170=Lists!$G$3,'Chicken Only Calculator'!$A$9:$AJ$114,$D170=Lists!$G$4,'Chicken Only Calculator'!$A$9:$AJ$114,$D170=Lists!$G$5,'Chicken Only Calculator'!$A$9:$AJ$114,$D170=Lists!$G$6,'Cheese Only Calculator'!$A$9:$AJ$116,$D170=Lists!$G$7,'Beef Only Calculator'!$A$9:$AJ$70,$D170=Lists!$G$8,'Pork Only Calculator'!$A$9:$AJ$107),33,FALSE)</f>
        <v>0</v>
      </c>
      <c r="AK170" s="42">
        <f>VLOOKUP($A170,_xlfn.IFS($D170=Lists!$G$3,'Chicken Only Calculator'!$A$9:$AJ$114,$D170=Lists!$G$4,'Chicken Only Calculator'!$A$9:$AJ$114,$D170=Lists!$G$5,'Chicken Only Calculator'!$A$9:$AJ$114,$D170=Lists!$G$6,'Cheese Only Calculator'!$A$9:$AJ$116,$D170=Lists!$G$7,'Beef Only Calculator'!$A$9:$AJ$70,$D170=Lists!$G$8,'Pork Only Calculator'!$A$9:$AJ$107),34,FALSE)</f>
        <v>0</v>
      </c>
      <c r="AL170" s="42">
        <f>VLOOKUP($A170,_xlfn.IFS($D170=Lists!$G$3,'Chicken Only Calculator'!$A$9:$AJ$114,$D170=Lists!$G$4,'Chicken Only Calculator'!$A$9:$AJ$114,$D170=Lists!$G$5,'Chicken Only Calculator'!$A$9:$AJ$114,$D170=Lists!$G$6,'Cheese Only Calculator'!$A$9:$AJ$116,$D170=Lists!$G$7,'Beef Only Calculator'!$A$9:$AJ$70,$D170=Lists!$G$8,'Pork Only Calculator'!$A$9:$AJ$107),35,FALSE)</f>
        <v>0</v>
      </c>
      <c r="AM170" s="42">
        <f t="shared" si="31"/>
        <v>0</v>
      </c>
      <c r="AO170" s="55"/>
    </row>
    <row r="171" spans="1:41" ht="24.5" x14ac:dyDescent="0.55000000000000004">
      <c r="A171" s="52">
        <v>17033220928</v>
      </c>
      <c r="B171" s="52" t="str">
        <f>INDEX('Data Sheet'!$A$1:$R$260,MATCH($A171,'Data Sheet'!$A$1:$A$260,0),MATCH(B$3,'Data Sheet'!$A$1:$R$1,0))</f>
        <v>ACT</v>
      </c>
      <c r="C171" s="53" t="str">
        <f>INDEX('Data Sheet'!$A$1:$R$260,MATCH($A171,'Data Sheet'!$A$1:$A$260,0),MATCH(C$3,'Data Sheet'!$A$1:$R$1,0))</f>
        <v>Breaded Homestyle MWWM Chicken Tenders, 1.5 oz.</v>
      </c>
      <c r="D171" s="52" t="str">
        <f>INDEX('Data Sheet'!$A$1:$R$260,MATCH($A171,'Data Sheet'!$A$1:$A$260,0),MATCH(D$3,'Data Sheet'!$A$1:$R$1,0))</f>
        <v>100103 W</v>
      </c>
      <c r="E171" s="52">
        <f>INDEX('Data Sheet'!$A$1:$R$260,MATCH($A171,'Data Sheet'!$A$1:$A$260,0),MATCH(E$3,'Data Sheet'!$A$1:$R$1,0))</f>
        <v>30.9</v>
      </c>
      <c r="F171" s="52">
        <f>INDEX('Data Sheet'!$A$1:$R$260,MATCH($A171,'Data Sheet'!$A$1:$A$260,0),MATCH(F$3,'Data Sheet'!$A$1:$R$1,0))</f>
        <v>110</v>
      </c>
      <c r="G171" s="52">
        <f>INDEX('Data Sheet'!$A$1:$R$260,MATCH($A171,'Data Sheet'!$A$1:$A$260,0),MATCH(G$3,'Data Sheet'!$A$1:$R$1,0))</f>
        <v>110</v>
      </c>
      <c r="H171" s="52">
        <f>INDEX('Data Sheet'!$A$1:$R$260,MATCH($A171,'Data Sheet'!$A$1:$A$260,0),MATCH(H$3,'Data Sheet'!$A$1:$R$1,0))</f>
        <v>25</v>
      </c>
      <c r="I171" s="52">
        <f>INDEX('Data Sheet'!$A$1:$R$260,MATCH($A171,'Data Sheet'!$A$1:$A$260,0),MATCH(I$3,'Data Sheet'!$A$1:$R$1,0))</f>
        <v>4.5</v>
      </c>
      <c r="J171" s="52" t="str">
        <f>INDEX('Data Sheet'!$A$1:$R$260,MATCH($A171,'Data Sheet'!$A$1:$A$260,0),MATCH(J$3,'Data Sheet'!$A$1:$R$1,0))</f>
        <v>3 pieces</v>
      </c>
      <c r="K171" s="52">
        <f>INDEX('Data Sheet'!$A$1:$R$260,MATCH($A171,'Data Sheet'!$A$1:$A$260,0),MATCH(K$3,'Data Sheet'!$A$1:$R$1,0))</f>
        <v>2</v>
      </c>
      <c r="L171" s="52">
        <f>INDEX('Data Sheet'!$A$1:$R$260,MATCH($A171,'Data Sheet'!$A$1:$A$260,0),MATCH(L$3,'Data Sheet'!$A$1:$R$1,0))</f>
        <v>1</v>
      </c>
      <c r="M171" s="52">
        <f>INDEX('Data Sheet'!$A$1:$R$260,MATCH($A171,'Data Sheet'!$A$1:$A$260,0),MATCH(M$3,'Data Sheet'!$A$1:$R$1,0))</f>
        <v>33.74</v>
      </c>
      <c r="N171" s="52">
        <f>INDEX('Data Sheet'!$A$1:$R$260,MATCH($A171,'Data Sheet'!$A$1:$A$260,0),MATCH(N$3,'Data Sheet'!$A$1:$R$1,0))</f>
        <v>0</v>
      </c>
      <c r="O171" s="52">
        <f>INDEX('Data Sheet'!$A$1:$R$260,MATCH($A171,'Data Sheet'!$A$1:$A$260,0),MATCH(O$3,'Data Sheet'!$A$1:$R$1,0))</f>
        <v>0</v>
      </c>
      <c r="P171" s="52">
        <f>INDEX('Data Sheet'!$A$1:$R$260,MATCH($A171,'Data Sheet'!$A$1:$A$260,0),MATCH(P$3,'Data Sheet'!$A$1:$R$1,0))</f>
        <v>0</v>
      </c>
      <c r="Q171" s="52">
        <f>INDEX('Data Sheet'!$A$1:$R$260,MATCH($A171,'Data Sheet'!$A$1:$A$260,0),MATCH(Q$3,'Data Sheet'!$A$1:$R$1,0))</f>
        <v>0</v>
      </c>
      <c r="R171" s="54" t="str">
        <f>VLOOKUP(A171,_xlfn.IFS(D171=Lists!$G$3,'Chicken Only Calculator'!$A$9:$U$114,D171=Lists!$G$4,'Chicken Only Calculator'!$A$9:$U$114,D171=Lists!$G$5,'Chicken Only Calculator'!$A$9:$U$114,D171=Lists!$G$6,'Cheese Only Calculator'!$A$9:$U$116,D171=Lists!$G$7,'Beef Only Calculator'!$A$9:$U$70,D171=Lists!$G$8,'Pork Only Calculator'!$A$9:$U$107),15,FALSE)</f>
        <v/>
      </c>
      <c r="S171" s="54" t="str">
        <f t="shared" si="24"/>
        <v/>
      </c>
      <c r="T171" s="54">
        <f>VLOOKUP(A171,_xlfn.IFS(D171=Lists!$G$3,'Chicken Only Calculator'!$A$9:$U$114,D171=Lists!$G$4,'Chicken Only Calculator'!$A$9:$U$114,D171=Lists!$G$5,'Chicken Only Calculator'!$A$9:$U$114,D171=Lists!$G$6,'Cheese Only Calculator'!$A$9:$U$116,D171=Lists!$G$7,'Beef Only Calculator'!$A$9:$U$70,D171=Lists!$G$8,'Pork Only Calculator'!$A$9:$U$107),17,FALSE)</f>
        <v>0</v>
      </c>
      <c r="U171" s="54" t="str">
        <f t="shared" si="25"/>
        <v/>
      </c>
      <c r="V171" s="54" t="str">
        <f t="shared" si="26"/>
        <v/>
      </c>
      <c r="W171" s="54" t="str">
        <f t="shared" si="27"/>
        <v/>
      </c>
      <c r="X171" s="54" t="str">
        <f t="shared" si="28"/>
        <v/>
      </c>
      <c r="Y171" s="54" t="str">
        <f t="shared" si="29"/>
        <v/>
      </c>
      <c r="Z171" s="54" t="str">
        <f t="shared" si="30"/>
        <v/>
      </c>
      <c r="AA171" s="54">
        <f>VLOOKUP($A171,_xlfn.IFS($D171=Lists!$G$3,'Chicken Only Calculator'!$A$9:$AJ$114,$D171=Lists!$G$4,'Chicken Only Calculator'!$A$9:$AJ$114,$D171=Lists!$G$5,'Chicken Only Calculator'!$A$9:$AJ$114,$D171=Lists!$G$6,'Cheese Only Calculator'!$A$9:$AJ$116,$D171=Lists!$G$7,'Beef Only Calculator'!$A$9:$AJ$70,$D171=Lists!$G$8,'Pork Only Calculator'!$A$9:$AJ$107),24,FALSE)</f>
        <v>0</v>
      </c>
      <c r="AB171" s="54">
        <f>VLOOKUP($A171,_xlfn.IFS($D171=Lists!$G$3,'Chicken Only Calculator'!$A$9:$AJ$114,$D171=Lists!$G$4,'Chicken Only Calculator'!$A$9:$AJ$114,$D171=Lists!$G$5,'Chicken Only Calculator'!$A$9:$AJ$114,$D171=Lists!$G$6,'Cheese Only Calculator'!$A$9:$AJ$116,$D171=Lists!$G$7,'Beef Only Calculator'!$A$9:$AJ$70,$D171=Lists!$G$8,'Pork Only Calculator'!$A$9:$AJ$107),25,FALSE)</f>
        <v>0</v>
      </c>
      <c r="AC171" s="54">
        <f>VLOOKUP($A171,_xlfn.IFS($D171=Lists!$G$3,'Chicken Only Calculator'!$A$9:$AJ$114,$D171=Lists!$G$4,'Chicken Only Calculator'!$A$9:$AJ$114,$D171=Lists!$G$5,'Chicken Only Calculator'!$A$9:$AJ$114,$D171=Lists!$G$6,'Cheese Only Calculator'!$A$9:$AJ$116,$D171=Lists!$G$7,'Beef Only Calculator'!$A$9:$AJ$70,$D171=Lists!$G$8,'Pork Only Calculator'!$A$9:$AJ$107),26,FALSE)</f>
        <v>0</v>
      </c>
      <c r="AD171" s="54">
        <f>VLOOKUP($A171,_xlfn.IFS($D171=Lists!$G$3,'Chicken Only Calculator'!$A$9:$AJ$114,$D171=Lists!$G$4,'Chicken Only Calculator'!$A$9:$AJ$114,$D171=Lists!$G$5,'Chicken Only Calculator'!$A$9:$AJ$114,$D171=Lists!$G$6,'Cheese Only Calculator'!$A$9:$AJ$116,$D171=Lists!$G$7,'Beef Only Calculator'!$A$9:$AJ$70,$D171=Lists!$G$8,'Pork Only Calculator'!$A$9:$AJ$107),27,FALSE)</f>
        <v>0</v>
      </c>
      <c r="AE171" s="54">
        <f>VLOOKUP($A171,_xlfn.IFS($D171=Lists!$G$3,'Chicken Only Calculator'!$A$9:$AJ$114,$D171=Lists!$G$4,'Chicken Only Calculator'!$A$9:$AJ$114,$D171=Lists!$G$5,'Chicken Only Calculator'!$A$9:$AJ$114,$D171=Lists!$G$6,'Cheese Only Calculator'!$A$9:$AJ$116,$D171=Lists!$G$7,'Beef Only Calculator'!$A$9:$AJ$70,$D171=Lists!$G$8,'Pork Only Calculator'!$A$9:$AJ$107),28,FALSE)</f>
        <v>0</v>
      </c>
      <c r="AF171" s="54">
        <f>VLOOKUP($A171,_xlfn.IFS($D171=Lists!$G$3,'Chicken Only Calculator'!$A$9:$AJ$114,$D171=Lists!$G$4,'Chicken Only Calculator'!$A$9:$AJ$114,$D171=Lists!$G$5,'Chicken Only Calculator'!$A$9:$AJ$114,$D171=Lists!$G$6,'Cheese Only Calculator'!$A$9:$AJ$116,$D171=Lists!$G$7,'Beef Only Calculator'!$A$9:$AJ$70,$D171=Lists!$G$8,'Pork Only Calculator'!$A$9:$AJ$107),29,FALSE)</f>
        <v>0</v>
      </c>
      <c r="AG171" s="54">
        <f>VLOOKUP($A171,_xlfn.IFS($D171=Lists!$G$3,'Chicken Only Calculator'!$A$9:$AJ$114,$D171=Lists!$G$4,'Chicken Only Calculator'!$A$9:$AJ$114,$D171=Lists!$G$5,'Chicken Only Calculator'!$A$9:$AJ$114,$D171=Lists!$G$6,'Cheese Only Calculator'!$A$9:$AJ$116,$D171=Lists!$G$7,'Beef Only Calculator'!$A$9:$AJ$70,$D171=Lists!$G$8,'Pork Only Calculator'!$A$9:$AJ$107),30,FALSE)</f>
        <v>0</v>
      </c>
      <c r="AH171" s="54">
        <f>VLOOKUP($A171,_xlfn.IFS($D171=Lists!$G$3,'Chicken Only Calculator'!$A$9:$AJ$114,$D171=Lists!$G$4,'Chicken Only Calculator'!$A$9:$AJ$114,$D171=Lists!$G$5,'Chicken Only Calculator'!$A$9:$AJ$114,$D171=Lists!$G$6,'Cheese Only Calculator'!$A$9:$AJ$116,$D171=Lists!$G$7,'Beef Only Calculator'!$A$9:$AJ$70,$D171=Lists!$G$8,'Pork Only Calculator'!$A$9:$AJ$107),31,FALSE)</f>
        <v>0</v>
      </c>
      <c r="AI171" s="54">
        <f>VLOOKUP($A171,_xlfn.IFS($D171=Lists!$G$3,'Chicken Only Calculator'!$A$9:$AJ$114,$D171=Lists!$G$4,'Chicken Only Calculator'!$A$9:$AJ$114,$D171=Lists!$G$5,'Chicken Only Calculator'!$A$9:$AJ$114,$D171=Lists!$G$6,'Cheese Only Calculator'!$A$9:$AJ$116,$D171=Lists!$G$7,'Beef Only Calculator'!$A$9:$AJ$70,$D171=Lists!$G$8,'Pork Only Calculator'!$A$9:$AJ$107),32,FALSE)</f>
        <v>0</v>
      </c>
      <c r="AJ171" s="54">
        <f>VLOOKUP($A171,_xlfn.IFS($D171=Lists!$G$3,'Chicken Only Calculator'!$A$9:$AJ$114,$D171=Lists!$G$4,'Chicken Only Calculator'!$A$9:$AJ$114,$D171=Lists!$G$5,'Chicken Only Calculator'!$A$9:$AJ$114,$D171=Lists!$G$6,'Cheese Only Calculator'!$A$9:$AJ$116,$D171=Lists!$G$7,'Beef Only Calculator'!$A$9:$AJ$70,$D171=Lists!$G$8,'Pork Only Calculator'!$A$9:$AJ$107),33,FALSE)</f>
        <v>0</v>
      </c>
      <c r="AK171" s="54">
        <f>VLOOKUP($A171,_xlfn.IFS($D171=Lists!$G$3,'Chicken Only Calculator'!$A$9:$AJ$114,$D171=Lists!$G$4,'Chicken Only Calculator'!$A$9:$AJ$114,$D171=Lists!$G$5,'Chicken Only Calculator'!$A$9:$AJ$114,$D171=Lists!$G$6,'Cheese Only Calculator'!$A$9:$AJ$116,$D171=Lists!$G$7,'Beef Only Calculator'!$A$9:$AJ$70,$D171=Lists!$G$8,'Pork Only Calculator'!$A$9:$AJ$107),34,FALSE)</f>
        <v>0</v>
      </c>
      <c r="AL171" s="54">
        <f>VLOOKUP($A171,_xlfn.IFS($D171=Lists!$G$3,'Chicken Only Calculator'!$A$9:$AJ$114,$D171=Lists!$G$4,'Chicken Only Calculator'!$A$9:$AJ$114,$D171=Lists!$G$5,'Chicken Only Calculator'!$A$9:$AJ$114,$D171=Lists!$G$6,'Cheese Only Calculator'!$A$9:$AJ$116,$D171=Lists!$G$7,'Beef Only Calculator'!$A$9:$AJ$70,$D171=Lists!$G$8,'Pork Only Calculator'!$A$9:$AJ$107),35,FALSE)</f>
        <v>0</v>
      </c>
      <c r="AM171" s="54">
        <f t="shared" si="31"/>
        <v>0</v>
      </c>
      <c r="AO171" s="55"/>
    </row>
    <row r="172" spans="1:41" ht="24.5" x14ac:dyDescent="0.55000000000000004">
      <c r="A172" s="40">
        <v>17056721120</v>
      </c>
      <c r="B172" s="40" t="str">
        <f>INDEX('Data Sheet'!$A$1:$R$260,MATCH($A172,'Data Sheet'!$A$1:$A$260,0),MATCH(B$3,'Data Sheet'!$A$1:$R$1,0))</f>
        <v>ACT</v>
      </c>
      <c r="C172" s="41" t="str">
        <f>INDEX('Data Sheet'!$A$1:$R$260,MATCH($A172,'Data Sheet'!$A$1:$A$260,0),MATCH(C$3,'Data Sheet'!$A$1:$R$1,0))</f>
        <v>Pretzel Sticks Stuffed with Cheddar Cheese, 2.4 oz.</v>
      </c>
      <c r="D172" s="40">
        <f>INDEX('Data Sheet'!$A$1:$R$260,MATCH($A172,'Data Sheet'!$A$1:$A$260,0),MATCH(D$3,'Data Sheet'!$A$1:$R$1,0))</f>
        <v>110244</v>
      </c>
      <c r="E172" s="40">
        <f>INDEX('Data Sheet'!$A$1:$R$260,MATCH($A172,'Data Sheet'!$A$1:$A$260,0),MATCH(E$3,'Data Sheet'!$A$1:$R$1,0))</f>
        <v>10.8</v>
      </c>
      <c r="F172" s="40">
        <f>INDEX('Data Sheet'!$A$1:$R$260,MATCH($A172,'Data Sheet'!$A$1:$A$260,0),MATCH(F$3,'Data Sheet'!$A$1:$R$1,0))</f>
        <v>72</v>
      </c>
      <c r="G172" s="40">
        <f>INDEX('Data Sheet'!$A$1:$R$260,MATCH($A172,'Data Sheet'!$A$1:$A$260,0),MATCH(G$3,'Data Sheet'!$A$1:$R$1,0))</f>
        <v>72</v>
      </c>
      <c r="H172" s="40">
        <f>INDEX('Data Sheet'!$A$1:$R$260,MATCH($A172,'Data Sheet'!$A$1:$A$260,0),MATCH(H$3,'Data Sheet'!$A$1:$R$1,0))</f>
        <v>15</v>
      </c>
      <c r="I172" s="40">
        <f>INDEX('Data Sheet'!$A$1:$R$260,MATCH($A172,'Data Sheet'!$A$1:$A$260,0),MATCH(I$3,'Data Sheet'!$A$1:$R$1,0))</f>
        <v>2.4</v>
      </c>
      <c r="J172" s="40" t="str">
        <f>INDEX('Data Sheet'!$A$1:$R$260,MATCH($A172,'Data Sheet'!$A$1:$A$260,0),MATCH(J$3,'Data Sheet'!$A$1:$R$1,0))</f>
        <v>1 stick</v>
      </c>
      <c r="K172" s="40">
        <f>INDEX('Data Sheet'!$A$1:$R$260,MATCH($A172,'Data Sheet'!$A$1:$A$260,0),MATCH(K$3,'Data Sheet'!$A$1:$R$1,0))</f>
        <v>0.5</v>
      </c>
      <c r="L172" s="40">
        <f>INDEX('Data Sheet'!$A$1:$R$260,MATCH($A172,'Data Sheet'!$A$1:$A$260,0),MATCH(L$3,'Data Sheet'!$A$1:$R$1,0))</f>
        <v>2</v>
      </c>
      <c r="M172" s="40">
        <f>INDEX('Data Sheet'!$A$1:$R$260,MATCH($A172,'Data Sheet'!$A$1:$A$260,0),MATCH(M$3,'Data Sheet'!$A$1:$R$1,0))</f>
        <v>0</v>
      </c>
      <c r="N172" s="40">
        <f>INDEX('Data Sheet'!$A$1:$R$260,MATCH($A172,'Data Sheet'!$A$1:$A$260,0),MATCH(N$3,'Data Sheet'!$A$1:$R$1,0))</f>
        <v>0</v>
      </c>
      <c r="O172" s="40">
        <f>INDEX('Data Sheet'!$A$1:$R$260,MATCH($A172,'Data Sheet'!$A$1:$A$260,0),MATCH(O$3,'Data Sheet'!$A$1:$R$1,0))</f>
        <v>2.25</v>
      </c>
      <c r="P172" s="40">
        <f>INDEX('Data Sheet'!$A$1:$R$260,MATCH($A172,'Data Sheet'!$A$1:$A$260,0),MATCH(P$3,'Data Sheet'!$A$1:$R$1,0))</f>
        <v>0</v>
      </c>
      <c r="Q172" s="40">
        <f>INDEX('Data Sheet'!$A$1:$R$260,MATCH($A172,'Data Sheet'!$A$1:$A$260,0),MATCH(Q$3,'Data Sheet'!$A$1:$R$1,0))</f>
        <v>0</v>
      </c>
      <c r="R172" s="42" t="str">
        <f>VLOOKUP(A172,_xlfn.IFS(D172=Lists!$G$3,'Chicken Only Calculator'!$A$9:$U$114,D172=Lists!$G$4,'Chicken Only Calculator'!$A$9:$U$114,D172=Lists!$G$5,'Chicken Only Calculator'!$A$9:$U$114,D172=Lists!$G$6,'Cheese Only Calculator'!$A$9:$U$116,D172=Lists!$G$7,'Beef Only Calculator'!$A$9:$U$70,D172=Lists!$G$8,'Pork Only Calculator'!$A$9:$U$107),15,FALSE)</f>
        <v/>
      </c>
      <c r="S172" s="42" t="str">
        <f t="shared" si="24"/>
        <v/>
      </c>
      <c r="T172" s="42">
        <f>VLOOKUP(A172,_xlfn.IFS(D172=Lists!$G$3,'Chicken Only Calculator'!$A$9:$U$114,D172=Lists!$G$4,'Chicken Only Calculator'!$A$9:$U$114,D172=Lists!$G$5,'Chicken Only Calculator'!$A$9:$U$114,D172=Lists!$G$6,'Cheese Only Calculator'!$A$9:$U$116,D172=Lists!$G$7,'Beef Only Calculator'!$A$9:$U$70,D172=Lists!$G$8,'Pork Only Calculator'!$A$9:$U$107),17,FALSE)</f>
        <v>0</v>
      </c>
      <c r="U172" s="42" t="str">
        <f t="shared" si="25"/>
        <v/>
      </c>
      <c r="V172" s="42" t="str">
        <f t="shared" si="26"/>
        <v/>
      </c>
      <c r="W172" s="42" t="str">
        <f t="shared" si="27"/>
        <v/>
      </c>
      <c r="X172" s="42" t="str">
        <f t="shared" si="28"/>
        <v/>
      </c>
      <c r="Y172" s="42" t="str">
        <f t="shared" si="29"/>
        <v/>
      </c>
      <c r="Z172" s="42" t="str">
        <f t="shared" si="30"/>
        <v/>
      </c>
      <c r="AA172" s="42">
        <f>VLOOKUP($A172,_xlfn.IFS($D172=Lists!$G$3,'Chicken Only Calculator'!$A$9:$AJ$114,$D172=Lists!$G$4,'Chicken Only Calculator'!$A$9:$AJ$114,$D172=Lists!$G$5,'Chicken Only Calculator'!$A$9:$AJ$114,$D172=Lists!$G$6,'Cheese Only Calculator'!$A$9:$AJ$116,$D172=Lists!$G$7,'Beef Only Calculator'!$A$9:$AJ$70,$D172=Lists!$G$8,'Pork Only Calculator'!$A$9:$AJ$107),24,FALSE)</f>
        <v>0</v>
      </c>
      <c r="AB172" s="42">
        <f>VLOOKUP($A172,_xlfn.IFS($D172=Lists!$G$3,'Chicken Only Calculator'!$A$9:$AJ$114,$D172=Lists!$G$4,'Chicken Only Calculator'!$A$9:$AJ$114,$D172=Lists!$G$5,'Chicken Only Calculator'!$A$9:$AJ$114,$D172=Lists!$G$6,'Cheese Only Calculator'!$A$9:$AJ$116,$D172=Lists!$G$7,'Beef Only Calculator'!$A$9:$AJ$70,$D172=Lists!$G$8,'Pork Only Calculator'!$A$9:$AJ$107),25,FALSE)</f>
        <v>0</v>
      </c>
      <c r="AC172" s="42">
        <f>VLOOKUP($A172,_xlfn.IFS($D172=Lists!$G$3,'Chicken Only Calculator'!$A$9:$AJ$114,$D172=Lists!$G$4,'Chicken Only Calculator'!$A$9:$AJ$114,$D172=Lists!$G$5,'Chicken Only Calculator'!$A$9:$AJ$114,$D172=Lists!$G$6,'Cheese Only Calculator'!$A$9:$AJ$116,$D172=Lists!$G$7,'Beef Only Calculator'!$A$9:$AJ$70,$D172=Lists!$G$8,'Pork Only Calculator'!$A$9:$AJ$107),26,FALSE)</f>
        <v>0</v>
      </c>
      <c r="AD172" s="42">
        <f>VLOOKUP($A172,_xlfn.IFS($D172=Lists!$G$3,'Chicken Only Calculator'!$A$9:$AJ$114,$D172=Lists!$G$4,'Chicken Only Calculator'!$A$9:$AJ$114,$D172=Lists!$G$5,'Chicken Only Calculator'!$A$9:$AJ$114,$D172=Lists!$G$6,'Cheese Only Calculator'!$A$9:$AJ$116,$D172=Lists!$G$7,'Beef Only Calculator'!$A$9:$AJ$70,$D172=Lists!$G$8,'Pork Only Calculator'!$A$9:$AJ$107),27,FALSE)</f>
        <v>0</v>
      </c>
      <c r="AE172" s="42">
        <f>VLOOKUP($A172,_xlfn.IFS($D172=Lists!$G$3,'Chicken Only Calculator'!$A$9:$AJ$114,$D172=Lists!$G$4,'Chicken Only Calculator'!$A$9:$AJ$114,$D172=Lists!$G$5,'Chicken Only Calculator'!$A$9:$AJ$114,$D172=Lists!$G$6,'Cheese Only Calculator'!$A$9:$AJ$116,$D172=Lists!$G$7,'Beef Only Calculator'!$A$9:$AJ$70,$D172=Lists!$G$8,'Pork Only Calculator'!$A$9:$AJ$107),28,FALSE)</f>
        <v>0</v>
      </c>
      <c r="AF172" s="42">
        <f>VLOOKUP($A172,_xlfn.IFS($D172=Lists!$G$3,'Chicken Only Calculator'!$A$9:$AJ$114,$D172=Lists!$G$4,'Chicken Only Calculator'!$A$9:$AJ$114,$D172=Lists!$G$5,'Chicken Only Calculator'!$A$9:$AJ$114,$D172=Lists!$G$6,'Cheese Only Calculator'!$A$9:$AJ$116,$D172=Lists!$G$7,'Beef Only Calculator'!$A$9:$AJ$70,$D172=Lists!$G$8,'Pork Only Calculator'!$A$9:$AJ$107),29,FALSE)</f>
        <v>0</v>
      </c>
      <c r="AG172" s="42">
        <f>VLOOKUP($A172,_xlfn.IFS($D172=Lists!$G$3,'Chicken Only Calculator'!$A$9:$AJ$114,$D172=Lists!$G$4,'Chicken Only Calculator'!$A$9:$AJ$114,$D172=Lists!$G$5,'Chicken Only Calculator'!$A$9:$AJ$114,$D172=Lists!$G$6,'Cheese Only Calculator'!$A$9:$AJ$116,$D172=Lists!$G$7,'Beef Only Calculator'!$A$9:$AJ$70,$D172=Lists!$G$8,'Pork Only Calculator'!$A$9:$AJ$107),30,FALSE)</f>
        <v>0</v>
      </c>
      <c r="AH172" s="42">
        <f>VLOOKUP($A172,_xlfn.IFS($D172=Lists!$G$3,'Chicken Only Calculator'!$A$9:$AJ$114,$D172=Lists!$G$4,'Chicken Only Calculator'!$A$9:$AJ$114,$D172=Lists!$G$5,'Chicken Only Calculator'!$A$9:$AJ$114,$D172=Lists!$G$6,'Cheese Only Calculator'!$A$9:$AJ$116,$D172=Lists!$G$7,'Beef Only Calculator'!$A$9:$AJ$70,$D172=Lists!$G$8,'Pork Only Calculator'!$A$9:$AJ$107),31,FALSE)</f>
        <v>0</v>
      </c>
      <c r="AI172" s="42">
        <f>VLOOKUP($A172,_xlfn.IFS($D172=Lists!$G$3,'Chicken Only Calculator'!$A$9:$AJ$114,$D172=Lists!$G$4,'Chicken Only Calculator'!$A$9:$AJ$114,$D172=Lists!$G$5,'Chicken Only Calculator'!$A$9:$AJ$114,$D172=Lists!$G$6,'Cheese Only Calculator'!$A$9:$AJ$116,$D172=Lists!$G$7,'Beef Only Calculator'!$A$9:$AJ$70,$D172=Lists!$G$8,'Pork Only Calculator'!$A$9:$AJ$107),32,FALSE)</f>
        <v>0</v>
      </c>
      <c r="AJ172" s="42">
        <f>VLOOKUP($A172,_xlfn.IFS($D172=Lists!$G$3,'Chicken Only Calculator'!$A$9:$AJ$114,$D172=Lists!$G$4,'Chicken Only Calculator'!$A$9:$AJ$114,$D172=Lists!$G$5,'Chicken Only Calculator'!$A$9:$AJ$114,$D172=Lists!$G$6,'Cheese Only Calculator'!$A$9:$AJ$116,$D172=Lists!$G$7,'Beef Only Calculator'!$A$9:$AJ$70,$D172=Lists!$G$8,'Pork Only Calculator'!$A$9:$AJ$107),33,FALSE)</f>
        <v>0</v>
      </c>
      <c r="AK172" s="42">
        <f>VLOOKUP($A172,_xlfn.IFS($D172=Lists!$G$3,'Chicken Only Calculator'!$A$9:$AJ$114,$D172=Lists!$G$4,'Chicken Only Calculator'!$A$9:$AJ$114,$D172=Lists!$G$5,'Chicken Only Calculator'!$A$9:$AJ$114,$D172=Lists!$G$6,'Cheese Only Calculator'!$A$9:$AJ$116,$D172=Lists!$G$7,'Beef Only Calculator'!$A$9:$AJ$70,$D172=Lists!$G$8,'Pork Only Calculator'!$A$9:$AJ$107),34,FALSE)</f>
        <v>0</v>
      </c>
      <c r="AL172" s="42">
        <f>VLOOKUP($A172,_xlfn.IFS($D172=Lists!$G$3,'Chicken Only Calculator'!$A$9:$AJ$114,$D172=Lists!$G$4,'Chicken Only Calculator'!$A$9:$AJ$114,$D172=Lists!$G$5,'Chicken Only Calculator'!$A$9:$AJ$114,$D172=Lists!$G$6,'Cheese Only Calculator'!$A$9:$AJ$116,$D172=Lists!$G$7,'Beef Only Calculator'!$A$9:$AJ$70,$D172=Lists!$G$8,'Pork Only Calculator'!$A$9:$AJ$107),35,FALSE)</f>
        <v>0</v>
      </c>
      <c r="AM172" s="42">
        <f t="shared" si="31"/>
        <v>0</v>
      </c>
      <c r="AO172" s="55"/>
    </row>
    <row r="173" spans="1:41" ht="24.5" x14ac:dyDescent="0.55000000000000004">
      <c r="B173" s="52"/>
      <c r="C173" s="53"/>
      <c r="D173" s="52"/>
      <c r="E173" s="52"/>
      <c r="F173" s="52"/>
      <c r="G173" s="52"/>
      <c r="H173" s="52"/>
      <c r="I173" s="52"/>
      <c r="J173" s="52"/>
      <c r="K173" s="52"/>
      <c r="L173" s="52"/>
      <c r="M173" s="52"/>
      <c r="N173" s="52"/>
      <c r="O173" s="52"/>
      <c r="P173" s="52"/>
      <c r="Q173" s="52"/>
      <c r="R173" s="54"/>
      <c r="S173" s="54"/>
      <c r="T173" s="54"/>
      <c r="U173" s="54"/>
      <c r="V173" s="54"/>
      <c r="W173" s="54"/>
      <c r="X173" s="54"/>
      <c r="Y173" s="54"/>
      <c r="Z173" s="54"/>
      <c r="AA173" s="54"/>
      <c r="AB173" s="54"/>
      <c r="AC173" s="54"/>
      <c r="AD173" s="54"/>
      <c r="AE173" s="54"/>
      <c r="AF173" s="54"/>
      <c r="AG173" s="54"/>
      <c r="AH173" s="54"/>
      <c r="AI173" s="54"/>
      <c r="AJ173" s="54"/>
      <c r="AK173" s="54"/>
      <c r="AL173" s="54"/>
      <c r="AM173" s="54"/>
    </row>
  </sheetData>
  <sheetProtection algorithmName="SHA-512" hashValue="yUlmnowSbI0Ru3E0jqBUH3T7JpfE+7QMvlC8fPqgYu3YPNVBqiesb9Y3mzwOlbJbaAILV1Z4dzqCLwJVT9OANA==" saltValue="QIFDCzZ5WARxyWhQckGYcA==" spinCount="100000" sheet="1" objects="1" scenarios="1"/>
  <autoFilter ref="A3:AN173"/>
  <pageMargins left="0.12" right="0.12" top="0" bottom="0" header="0" footer="0"/>
  <pageSetup paperSize="5" scale="33" fitToWidth="3" fitToHeight="0" orientation="landscape" r:id="rId1"/>
  <rowBreaks count="6" manualBreakCount="6">
    <brk id="11" max="43" man="1"/>
    <brk id="28" max="43" man="1"/>
    <brk id="56" max="43" man="1"/>
    <brk id="66" max="43" man="1"/>
    <brk id="80" max="43" man="1"/>
    <brk id="92" max="43" man="1"/>
  </rowBreaks>
  <colBreaks count="2" manualBreakCount="2">
    <brk id="27" max="225" man="1"/>
    <brk id="41" max="1048575" man="1"/>
  </colBreaks>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2021-01-21T23:04:40+00:00</Remedi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E67445-765B-4C5E-B3AE-0FA9D270EE25}">
  <ds:schemaRefs>
    <ds:schemaRef ds:uri="http://purl.org/dc/elements/1.1/"/>
    <ds:schemaRef ds:uri="http://schemas.microsoft.com/office/2006/metadata/properties"/>
    <ds:schemaRef ds:uri="http://schemas.microsoft.com/office/2006/documentManagement/types"/>
    <ds:schemaRef ds:uri="9fb7da60-16c0-4778-945f-e1dba921e05f"/>
    <ds:schemaRef ds:uri="http://purl.org/dc/dcmitype/"/>
    <ds:schemaRef ds:uri="http://schemas.microsoft.com/office/infopath/2007/PartnerControls"/>
    <ds:schemaRef ds:uri="http://schemas.openxmlformats.org/package/2006/metadata/core-properties"/>
    <ds:schemaRef ds:uri="f8a34444-b6f0-4ef3-860d-d375b825a6ba"/>
    <ds:schemaRef ds:uri="http://www.w3.org/XML/1998/namespace"/>
    <ds:schemaRef ds:uri="http://purl.org/dc/terms/"/>
  </ds:schemaRefs>
</ds:datastoreItem>
</file>

<file path=customXml/itemProps2.xml><?xml version="1.0" encoding="utf-8"?>
<ds:datastoreItem xmlns:ds="http://schemas.openxmlformats.org/officeDocument/2006/customXml" ds:itemID="{2BAE0753-5E07-425B-9C79-828A95566589}"/>
</file>

<file path=customXml/itemProps3.xml><?xml version="1.0" encoding="utf-8"?>
<ds:datastoreItem xmlns:ds="http://schemas.openxmlformats.org/officeDocument/2006/customXml" ds:itemID="{1F780810-1DB6-4FED-9B75-B9245DEDC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Chicken Only Calculator</vt:lpstr>
      <vt:lpstr>Cheese Only Calculator</vt:lpstr>
      <vt:lpstr>Beef Only Calculator</vt:lpstr>
      <vt:lpstr>Pork Only Calculator</vt:lpstr>
      <vt:lpstr>Commodity Summary</vt:lpstr>
      <vt:lpstr>Forecast Summary</vt:lpstr>
      <vt:lpstr>'Beef Only Calculator'!Print_Area</vt:lpstr>
      <vt:lpstr>'Cheese Only Calculator'!Print_Area</vt:lpstr>
      <vt:lpstr>'Chicken Only Calculator'!Print_Area</vt:lpstr>
      <vt:lpstr>'Commodity Summary'!Print_Area</vt:lpstr>
      <vt:lpstr>'Forecast Summary'!Print_Area</vt:lpstr>
      <vt:lpstr>'Pork Only Calculator'!Print_Area</vt:lpstr>
      <vt:lpstr>'Roll Up - SY21-22 Calculator'!Print_Area</vt:lpstr>
      <vt:lpstr>'Beef Only Calculator'!Print_Titles</vt:lpstr>
      <vt:lpstr>'Cheese Only Calculator'!Print_Titles</vt:lpstr>
      <vt:lpstr>'Chicken Only Calculator'!Print_Titles</vt:lpstr>
      <vt:lpstr>'Pork Only Calculator'!Print_Titles</vt:lpstr>
      <vt:lpstr>'Roll Up - SY21-22 Calculator'!Print_Titles</vt:lpstr>
      <vt:lpstr>Type_of_Beef</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Leslie;Nick Stefanic</dc:creator>
  <cp:lastModifiedBy>"EnglishS"</cp:lastModifiedBy>
  <cp:lastPrinted>2018-09-13T20:05:43Z</cp:lastPrinted>
  <dcterms:created xsi:type="dcterms:W3CDTF">2016-10-12T19:52:05Z</dcterms:created>
  <dcterms:modified xsi:type="dcterms:W3CDTF">2021-01-21T16:16:52Z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y fmtid="{D5CDD505-2E9C-101B-9397-08002B2CF9AE}" pid="3" name="CustomUiType">
    <vt:lpwstr>2</vt:lpwstr>
  </property>
</Properties>
</file>